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 munka\140425\"/>
    </mc:Choice>
  </mc:AlternateContent>
  <bookViews>
    <workbookView xWindow="0" yWindow="0" windowWidth="19200" windowHeight="7755" activeTab="3"/>
  </bookViews>
  <sheets>
    <sheet name="1.1 sz. melléklet" sheetId="1" r:id="rId1"/>
    <sheet name="1.2 sz. melléklet" sheetId="2" r:id="rId2"/>
    <sheet name="1.3 sz. melléklet" sheetId="3" r:id="rId3"/>
    <sheet name="1.4 sz. melléklet" sheetId="4" r:id="rId4"/>
    <sheet name="2.1. sz. melléklet" sheetId="5" r:id="rId5"/>
    <sheet name="2.2 sz. melléklet" sheetId="6" r:id="rId6"/>
    <sheet name="3. sz. melléklet" sheetId="7" r:id="rId7"/>
    <sheet name="4. sz. melléklet" sheetId="8" r:id="rId8"/>
    <sheet name="5. sz. melléklet" sheetId="9" r:id="rId9"/>
    <sheet name="6. sz. melléklet" sheetId="11" r:id="rId10"/>
    <sheet name="7. sz. melléklet" sheetId="12" r:id="rId11"/>
    <sheet name="8. sz. melléklet" sheetId="13" r:id="rId12"/>
    <sheet name="9. sz. melléklet" sheetId="14" r:id="rId13"/>
    <sheet name="10. sz. melléklet" sheetId="15" r:id="rId14"/>
    <sheet name="11. sz. melléklet" sheetId="16" r:id="rId15"/>
    <sheet name="1. sz. tájékoztató tábla" sheetId="17" r:id="rId16"/>
    <sheet name="2. sz. tájékoztató tábla" sheetId="18" r:id="rId17"/>
    <sheet name="5. sz. tájékoztató tábla" sheetId="20" r:id="rId18"/>
    <sheet name="6. sz. tájékoztató tábla" sheetId="21" r:id="rId19"/>
    <sheet name="7. sz. tájékoztató tábla" sheetId="22" r:id="rId20"/>
    <sheet name="8. sz. tájékoztató tábla" sheetId="23" r:id="rId21"/>
    <sheet name="9. sz. tájékoztató tábla" sheetId="24" r:id="rId22"/>
  </sheets>
  <calcPr calcId="152511"/>
</workbook>
</file>

<file path=xl/calcChain.xml><?xml version="1.0" encoding="utf-8"?>
<calcChain xmlns="http://schemas.openxmlformats.org/spreadsheetml/2006/main">
  <c r="F26" i="24" l="1"/>
  <c r="F17" i="24"/>
  <c r="F18" i="23"/>
  <c r="E18" i="23"/>
  <c r="D18" i="23"/>
  <c r="C18" i="23"/>
  <c r="F25" i="22"/>
  <c r="E25" i="22"/>
  <c r="D25" i="22"/>
  <c r="G24" i="22"/>
  <c r="G25" i="22" s="1"/>
  <c r="F39" i="21"/>
  <c r="E39" i="21"/>
  <c r="E31" i="20"/>
  <c r="D31" i="20"/>
  <c r="K19" i="18"/>
  <c r="K18" i="18"/>
  <c r="J17" i="18"/>
  <c r="I17" i="18"/>
  <c r="H17" i="18"/>
  <c r="G17" i="18"/>
  <c r="K17" i="18" s="1"/>
  <c r="F17" i="18"/>
  <c r="E17" i="18"/>
  <c r="K16" i="18"/>
  <c r="J15" i="18"/>
  <c r="I15" i="18"/>
  <c r="H15" i="18"/>
  <c r="G15" i="18"/>
  <c r="K15" i="18" s="1"/>
  <c r="F15" i="18"/>
  <c r="E15" i="18"/>
  <c r="K14" i="18"/>
  <c r="J13" i="18"/>
  <c r="I13" i="18"/>
  <c r="K13" i="18" s="1"/>
  <c r="H13" i="18"/>
  <c r="K12" i="18"/>
  <c r="K11" i="18"/>
  <c r="J10" i="18"/>
  <c r="I10" i="18"/>
  <c r="H10" i="18"/>
  <c r="G10" i="18"/>
  <c r="K10" i="18" s="1"/>
  <c r="F10" i="18"/>
  <c r="E10" i="18"/>
  <c r="K9" i="18"/>
  <c r="K8" i="18"/>
  <c r="J7" i="18"/>
  <c r="J20" i="18" s="1"/>
  <c r="I7" i="18"/>
  <c r="I20" i="18" s="1"/>
  <c r="H7" i="18"/>
  <c r="H20" i="18" s="1"/>
  <c r="G7" i="18"/>
  <c r="G20" i="18" s="1"/>
  <c r="F7" i="18"/>
  <c r="F20" i="18" s="1"/>
  <c r="E7" i="18"/>
  <c r="E20" i="18" s="1"/>
  <c r="K7" i="18" l="1"/>
  <c r="K20" i="18" s="1"/>
  <c r="D144" i="14"/>
  <c r="C144" i="14"/>
  <c r="E144" i="14" s="1"/>
  <c r="E143" i="14"/>
  <c r="E142" i="14"/>
  <c r="E141" i="14"/>
  <c r="E140" i="14"/>
  <c r="E139" i="14"/>
  <c r="E138" i="14"/>
  <c r="C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D119" i="14"/>
  <c r="E119" i="14" s="1"/>
  <c r="E117" i="14"/>
  <c r="E116" i="14"/>
  <c r="E115" i="14"/>
  <c r="D115" i="14"/>
  <c r="C115" i="14"/>
  <c r="C145" i="14" s="1"/>
  <c r="E114" i="14"/>
  <c r="E112" i="14"/>
  <c r="E111" i="14"/>
  <c r="E110" i="14"/>
  <c r="E109" i="14"/>
  <c r="E108" i="14"/>
  <c r="E105" i="14"/>
  <c r="E104" i="14"/>
  <c r="E103" i="14"/>
  <c r="E102" i="14"/>
  <c r="E101" i="14"/>
  <c r="E100" i="14"/>
  <c r="D100" i="14"/>
  <c r="D106" i="14" s="1"/>
  <c r="C100" i="14"/>
  <c r="C106" i="14" s="1"/>
  <c r="E106" i="14" s="1"/>
  <c r="D99" i="14"/>
  <c r="C99" i="14"/>
  <c r="C107" i="14" s="1"/>
  <c r="E98" i="14"/>
  <c r="E97" i="14"/>
  <c r="E96" i="14"/>
  <c r="E95" i="14"/>
  <c r="E94" i="14"/>
  <c r="E93" i="14"/>
  <c r="E92" i="14"/>
  <c r="E90" i="14"/>
  <c r="D90" i="14"/>
  <c r="D91" i="14" s="1"/>
  <c r="C90" i="14"/>
  <c r="E89" i="14"/>
  <c r="E88" i="14"/>
  <c r="E87" i="14"/>
  <c r="D87" i="14"/>
  <c r="C87" i="14"/>
  <c r="E86" i="14"/>
  <c r="E85" i="14"/>
  <c r="D84" i="14"/>
  <c r="C84" i="14"/>
  <c r="E84" i="14" s="1"/>
  <c r="E83" i="14"/>
  <c r="E82" i="14"/>
  <c r="E72" i="14"/>
  <c r="D72" i="14"/>
  <c r="C72" i="14"/>
  <c r="E71" i="14"/>
  <c r="E70" i="14"/>
  <c r="E69" i="14"/>
  <c r="E68" i="14"/>
  <c r="D67" i="14"/>
  <c r="E67" i="14" s="1"/>
  <c r="C67" i="14"/>
  <c r="E66" i="14"/>
  <c r="E65" i="14"/>
  <c r="E64" i="14"/>
  <c r="E63" i="14"/>
  <c r="C62" i="14"/>
  <c r="E62" i="14" s="1"/>
  <c r="E61" i="14"/>
  <c r="E60" i="14"/>
  <c r="E59" i="14"/>
  <c r="D59" i="14"/>
  <c r="D62" i="14" s="1"/>
  <c r="C59" i="14"/>
  <c r="E58" i="14"/>
  <c r="E57" i="14"/>
  <c r="E56" i="14"/>
  <c r="D56" i="14"/>
  <c r="C56" i="14"/>
  <c r="D55" i="14"/>
  <c r="C55" i="14"/>
  <c r="E54" i="14"/>
  <c r="E53" i="14"/>
  <c r="E52" i="14"/>
  <c r="E51" i="14"/>
  <c r="E50" i="14"/>
  <c r="E49" i="14"/>
  <c r="E48" i="14"/>
  <c r="E47" i="14"/>
  <c r="E46" i="14"/>
  <c r="E45" i="14"/>
  <c r="E44" i="14"/>
  <c r="D44" i="14"/>
  <c r="C44" i="14"/>
  <c r="E43" i="14"/>
  <c r="E42" i="14"/>
  <c r="E41" i="14"/>
  <c r="E40" i="14"/>
  <c r="E39" i="14"/>
  <c r="E38" i="14"/>
  <c r="E36" i="14"/>
  <c r="D36" i="14"/>
  <c r="C36" i="14"/>
  <c r="E35" i="14"/>
  <c r="E34" i="14"/>
  <c r="E33" i="14"/>
  <c r="E32" i="14"/>
  <c r="E31" i="14"/>
  <c r="E30" i="14"/>
  <c r="D30" i="14"/>
  <c r="C30" i="14"/>
  <c r="E29" i="14"/>
  <c r="E28" i="14"/>
  <c r="E27" i="14"/>
  <c r="E26" i="14"/>
  <c r="E25" i="14"/>
  <c r="E23" i="14"/>
  <c r="D22" i="14"/>
  <c r="D37" i="14" s="1"/>
  <c r="C22" i="14"/>
  <c r="E22" i="14" s="1"/>
  <c r="E21" i="14"/>
  <c r="E20" i="14"/>
  <c r="E19" i="14"/>
  <c r="E18" i="14"/>
  <c r="E17" i="14"/>
  <c r="E16" i="14"/>
  <c r="E15" i="14"/>
  <c r="E14" i="14"/>
  <c r="E13" i="14"/>
  <c r="D13" i="14"/>
  <c r="C13" i="14"/>
  <c r="E12" i="14"/>
  <c r="E11" i="14"/>
  <c r="E10" i="14"/>
  <c r="E9" i="14"/>
  <c r="E8" i="14"/>
  <c r="E7" i="14"/>
  <c r="D107" i="14" l="1"/>
  <c r="E107" i="14" s="1"/>
  <c r="D73" i="14"/>
  <c r="D74" i="14" s="1"/>
  <c r="D137" i="14"/>
  <c r="E137" i="14" s="1"/>
  <c r="C37" i="14"/>
  <c r="E55" i="14"/>
  <c r="C73" i="14"/>
  <c r="E73" i="14" s="1"/>
  <c r="C91" i="14"/>
  <c r="E99" i="14"/>
  <c r="D49" i="13"/>
  <c r="F42" i="13"/>
  <c r="E42" i="13"/>
  <c r="D42" i="13"/>
  <c r="F36" i="13"/>
  <c r="F49" i="13" s="1"/>
  <c r="E36" i="13"/>
  <c r="E49" i="13" s="1"/>
  <c r="D36" i="13"/>
  <c r="F27" i="13"/>
  <c r="E27" i="13"/>
  <c r="D27" i="13"/>
  <c r="F26" i="13"/>
  <c r="F31" i="13" s="1"/>
  <c r="F22" i="13"/>
  <c r="E22" i="13"/>
  <c r="D22" i="13"/>
  <c r="F17" i="13"/>
  <c r="E17" i="13"/>
  <c r="D17" i="13"/>
  <c r="F8" i="13"/>
  <c r="E8" i="13"/>
  <c r="E26" i="13" s="1"/>
  <c r="E31" i="13" s="1"/>
  <c r="D8" i="13"/>
  <c r="D26" i="13" s="1"/>
  <c r="D31" i="13" s="1"/>
  <c r="D49" i="12"/>
  <c r="F42" i="12"/>
  <c r="E42" i="12"/>
  <c r="D42" i="12"/>
  <c r="F36" i="12"/>
  <c r="F49" i="12" s="1"/>
  <c r="E36" i="12"/>
  <c r="E49" i="12" s="1"/>
  <c r="D36" i="12"/>
  <c r="F28" i="12"/>
  <c r="E28" i="12"/>
  <c r="D28" i="12"/>
  <c r="F27" i="12"/>
  <c r="F32" i="12" s="1"/>
  <c r="F22" i="12"/>
  <c r="E22" i="12"/>
  <c r="D22" i="12"/>
  <c r="F17" i="12"/>
  <c r="E17" i="12"/>
  <c r="D17" i="12"/>
  <c r="F8" i="12"/>
  <c r="E8" i="12"/>
  <c r="E27" i="12" s="1"/>
  <c r="E32" i="12" s="1"/>
  <c r="D8" i="12"/>
  <c r="D27" i="12" s="1"/>
  <c r="D32" i="12" s="1"/>
  <c r="F100" i="11"/>
  <c r="E100" i="11"/>
  <c r="D100" i="11"/>
  <c r="D99" i="11"/>
  <c r="D103" i="11" s="1"/>
  <c r="F94" i="11"/>
  <c r="E94" i="11"/>
  <c r="D94" i="11"/>
  <c r="F83" i="11"/>
  <c r="E83" i="11"/>
  <c r="D83" i="11"/>
  <c r="F69" i="11"/>
  <c r="E69" i="11"/>
  <c r="E99" i="11" s="1"/>
  <c r="E103" i="11" s="1"/>
  <c r="D69" i="11"/>
  <c r="F55" i="11"/>
  <c r="E55" i="11"/>
  <c r="D55" i="11"/>
  <c r="F49" i="11"/>
  <c r="E49" i="11"/>
  <c r="D49" i="11"/>
  <c r="F46" i="11"/>
  <c r="E46" i="11"/>
  <c r="D46" i="11"/>
  <c r="F33" i="11"/>
  <c r="E33" i="11"/>
  <c r="D33" i="11"/>
  <c r="F24" i="11"/>
  <c r="E24" i="11"/>
  <c r="D24" i="11"/>
  <c r="F14" i="11"/>
  <c r="E14" i="11"/>
  <c r="D14" i="11"/>
  <c r="F9" i="11"/>
  <c r="F8" i="11" s="1"/>
  <c r="E9" i="11"/>
  <c r="D9" i="11"/>
  <c r="K60" i="9"/>
  <c r="J60" i="9"/>
  <c r="I60" i="9"/>
  <c r="H60" i="9"/>
  <c r="E60" i="9"/>
  <c r="D60" i="9"/>
  <c r="M59" i="9"/>
  <c r="L59" i="9"/>
  <c r="M58" i="9"/>
  <c r="L58" i="9"/>
  <c r="M57" i="9"/>
  <c r="L57" i="9"/>
  <c r="M56" i="9"/>
  <c r="L56" i="9"/>
  <c r="M55" i="9"/>
  <c r="M54" i="9"/>
  <c r="L54" i="9"/>
  <c r="K51" i="9"/>
  <c r="J51" i="9"/>
  <c r="I51" i="9"/>
  <c r="H51" i="9"/>
  <c r="G51" i="9"/>
  <c r="F51" i="9"/>
  <c r="E51" i="9"/>
  <c r="D51" i="9"/>
  <c r="C51" i="9"/>
  <c r="B51" i="9"/>
  <c r="M50" i="9"/>
  <c r="L50" i="9"/>
  <c r="M49" i="9"/>
  <c r="L49" i="9"/>
  <c r="M48" i="9"/>
  <c r="L48" i="9"/>
  <c r="M47" i="9"/>
  <c r="L46" i="9"/>
  <c r="M46" i="9" s="1"/>
  <c r="M45" i="9"/>
  <c r="L45" i="9"/>
  <c r="L44" i="9"/>
  <c r="M44" i="9" s="1"/>
  <c r="K27" i="9"/>
  <c r="J27" i="9"/>
  <c r="I27" i="9"/>
  <c r="H27" i="9"/>
  <c r="G27" i="9"/>
  <c r="F27" i="9"/>
  <c r="E27" i="9"/>
  <c r="D27" i="9"/>
  <c r="C27" i="9"/>
  <c r="B27" i="9"/>
  <c r="M26" i="9"/>
  <c r="L26" i="9"/>
  <c r="M25" i="9"/>
  <c r="L25" i="9"/>
  <c r="M24" i="9"/>
  <c r="L24" i="9"/>
  <c r="M23" i="9"/>
  <c r="L23" i="9"/>
  <c r="M22" i="9"/>
  <c r="M21" i="9"/>
  <c r="L21" i="9"/>
  <c r="K18" i="9"/>
  <c r="J18" i="9"/>
  <c r="I18" i="9"/>
  <c r="H18" i="9"/>
  <c r="G18" i="9"/>
  <c r="F18" i="9"/>
  <c r="E18" i="9"/>
  <c r="D18" i="9"/>
  <c r="C18" i="9"/>
  <c r="B18" i="9"/>
  <c r="M17" i="9"/>
  <c r="L17" i="9"/>
  <c r="M16" i="9"/>
  <c r="L16" i="9"/>
  <c r="M15" i="9"/>
  <c r="L15" i="9"/>
  <c r="M14" i="9"/>
  <c r="L14" i="9"/>
  <c r="L13" i="9"/>
  <c r="M13" i="9" s="1"/>
  <c r="M12" i="9"/>
  <c r="L12" i="9"/>
  <c r="M11" i="9"/>
  <c r="L11" i="9"/>
  <c r="L51" i="9" l="1"/>
  <c r="M51" i="9" s="1"/>
  <c r="L60" i="9"/>
  <c r="M60" i="9" s="1"/>
  <c r="E37" i="14"/>
  <c r="C74" i="14"/>
  <c r="E74" i="14" s="1"/>
  <c r="D146" i="14"/>
  <c r="C146" i="14"/>
  <c r="E146" i="14" s="1"/>
  <c r="E91" i="14"/>
  <c r="D145" i="14"/>
  <c r="E145" i="14" s="1"/>
  <c r="F99" i="11"/>
  <c r="F103" i="11" s="1"/>
  <c r="D54" i="11"/>
  <c r="D58" i="11" s="1"/>
  <c r="F54" i="11"/>
  <c r="F58" i="11" s="1"/>
  <c r="E54" i="11"/>
  <c r="E58" i="11" s="1"/>
  <c r="D8" i="11"/>
  <c r="E8" i="11"/>
  <c r="L27" i="9"/>
  <c r="M27" i="9" s="1"/>
  <c r="L18" i="9"/>
  <c r="M18" i="9" s="1"/>
  <c r="F25" i="8" l="1"/>
  <c r="E25" i="8"/>
  <c r="D25" i="8"/>
  <c r="B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25" i="8" s="1"/>
  <c r="F23" i="7"/>
  <c r="E23" i="7"/>
  <c r="D23" i="7"/>
  <c r="B23" i="7"/>
  <c r="I31" i="6"/>
  <c r="H31" i="6"/>
  <c r="G31" i="6"/>
  <c r="E25" i="6"/>
  <c r="D25" i="6"/>
  <c r="C25" i="6"/>
  <c r="E19" i="6"/>
  <c r="E31" i="6" s="1"/>
  <c r="D19" i="6"/>
  <c r="D31" i="6" s="1"/>
  <c r="C19" i="6"/>
  <c r="C31" i="6" s="1"/>
  <c r="I18" i="6"/>
  <c r="I32" i="6" s="1"/>
  <c r="I34" i="6" s="1"/>
  <c r="H18" i="6"/>
  <c r="H35" i="6" s="1"/>
  <c r="G18" i="6"/>
  <c r="G32" i="6" s="1"/>
  <c r="G34" i="6" s="1"/>
  <c r="E18" i="6"/>
  <c r="D18" i="6"/>
  <c r="C18" i="6"/>
  <c r="G35" i="6" s="1"/>
  <c r="I36" i="6" l="1"/>
  <c r="C32" i="6"/>
  <c r="C34" i="6" s="1"/>
  <c r="H32" i="6"/>
  <c r="C35" i="6"/>
  <c r="E36" i="6"/>
  <c r="D32" i="6"/>
  <c r="D34" i="6" s="1"/>
  <c r="D35" i="6"/>
  <c r="I35" i="6"/>
  <c r="G36" i="6"/>
  <c r="E32" i="6"/>
  <c r="E34" i="6" s="1"/>
  <c r="E35" i="6"/>
  <c r="C36" i="6"/>
  <c r="G31" i="5"/>
  <c r="C31" i="5"/>
  <c r="H28" i="5"/>
  <c r="H30" i="5" s="1"/>
  <c r="G28" i="5"/>
  <c r="G30" i="5" s="1"/>
  <c r="I27" i="5"/>
  <c r="H27" i="5"/>
  <c r="G27" i="5"/>
  <c r="E27" i="5"/>
  <c r="D27" i="5"/>
  <c r="E24" i="5"/>
  <c r="D24" i="5"/>
  <c r="C24" i="5"/>
  <c r="E19" i="5"/>
  <c r="D19" i="5"/>
  <c r="C19" i="5"/>
  <c r="C27" i="5" s="1"/>
  <c r="C28" i="5" s="1"/>
  <c r="C30" i="5" s="1"/>
  <c r="I18" i="5"/>
  <c r="I28" i="5" s="1"/>
  <c r="H18" i="5"/>
  <c r="G18" i="5"/>
  <c r="E18" i="5"/>
  <c r="E31" i="5" s="1"/>
  <c r="D18" i="5"/>
  <c r="H32" i="5" s="1"/>
  <c r="C18" i="5"/>
  <c r="C32" i="5" s="1"/>
  <c r="E121" i="4"/>
  <c r="D121" i="4"/>
  <c r="C121" i="4"/>
  <c r="E113" i="4"/>
  <c r="E112" i="4" s="1"/>
  <c r="D113" i="4"/>
  <c r="C113" i="4"/>
  <c r="E107" i="4"/>
  <c r="D107" i="4"/>
  <c r="C107" i="4"/>
  <c r="E96" i="4"/>
  <c r="D96" i="4"/>
  <c r="C96" i="4"/>
  <c r="E83" i="4"/>
  <c r="D83" i="4"/>
  <c r="D111" i="4" s="1"/>
  <c r="C83" i="4"/>
  <c r="E64" i="4"/>
  <c r="D64" i="4"/>
  <c r="C64" i="4"/>
  <c r="E58" i="4"/>
  <c r="D58" i="4"/>
  <c r="C58" i="4"/>
  <c r="D57" i="4"/>
  <c r="E51" i="4"/>
  <c r="D51" i="4"/>
  <c r="C51" i="4"/>
  <c r="E48" i="4"/>
  <c r="D48" i="4"/>
  <c r="C48" i="4"/>
  <c r="E42" i="4"/>
  <c r="D42" i="4"/>
  <c r="C42" i="4"/>
  <c r="E36" i="4"/>
  <c r="D36" i="4"/>
  <c r="C36" i="4"/>
  <c r="C35" i="4" s="1"/>
  <c r="E26" i="4"/>
  <c r="D26" i="4"/>
  <c r="C26" i="4"/>
  <c r="E16" i="4"/>
  <c r="D16" i="4"/>
  <c r="C16" i="4"/>
  <c r="E11" i="4"/>
  <c r="D11" i="4"/>
  <c r="D10" i="4" s="1"/>
  <c r="C11" i="4"/>
  <c r="D130" i="4" l="1"/>
  <c r="D132" i="4" s="1"/>
  <c r="E10" i="4"/>
  <c r="D35" i="4"/>
  <c r="C57" i="4"/>
  <c r="E111" i="4"/>
  <c r="E130" i="4" s="1"/>
  <c r="E132" i="4" s="1"/>
  <c r="E35" i="4"/>
  <c r="C112" i="4"/>
  <c r="C10" i="4"/>
  <c r="E57" i="4"/>
  <c r="C111" i="4"/>
  <c r="D112" i="4"/>
  <c r="H36" i="6"/>
  <c r="H34" i="6"/>
  <c r="D36" i="6"/>
  <c r="I32" i="5"/>
  <c r="I30" i="5"/>
  <c r="D32" i="5"/>
  <c r="H31" i="5"/>
  <c r="E32" i="5"/>
  <c r="D28" i="5"/>
  <c r="D30" i="5" s="1"/>
  <c r="D31" i="5"/>
  <c r="I31" i="5"/>
  <c r="G32" i="5"/>
  <c r="E28" i="5"/>
  <c r="E30" i="5" s="1"/>
  <c r="C130" i="4"/>
  <c r="C132" i="4" s="1"/>
  <c r="C56" i="4"/>
  <c r="D56" i="4"/>
  <c r="E56" i="4"/>
  <c r="E136" i="4" l="1"/>
  <c r="E70" i="4"/>
  <c r="E72" i="4" s="1"/>
  <c r="D136" i="4"/>
  <c r="D70" i="4"/>
  <c r="D72" i="4" s="1"/>
  <c r="C136" i="4"/>
  <c r="C70" i="4"/>
  <c r="C72" i="4" s="1"/>
  <c r="E121" i="3"/>
  <c r="D121" i="3"/>
  <c r="C121" i="3"/>
  <c r="C112" i="3" s="1"/>
  <c r="E113" i="3"/>
  <c r="D113" i="3"/>
  <c r="C113" i="3"/>
  <c r="E112" i="3"/>
  <c r="E107" i="3"/>
  <c r="D107" i="3"/>
  <c r="C107" i="3"/>
  <c r="E96" i="3"/>
  <c r="D96" i="3"/>
  <c r="C96" i="3"/>
  <c r="E83" i="3"/>
  <c r="E111" i="3" s="1"/>
  <c r="E130" i="3" s="1"/>
  <c r="E132" i="3" s="1"/>
  <c r="D83" i="3"/>
  <c r="D111" i="3" s="1"/>
  <c r="C83" i="3"/>
  <c r="E64" i="3"/>
  <c r="D64" i="3"/>
  <c r="C64" i="3"/>
  <c r="E58" i="3"/>
  <c r="D58" i="3"/>
  <c r="D57" i="3" s="1"/>
  <c r="C58" i="3"/>
  <c r="C57" i="3" s="1"/>
  <c r="E51" i="3"/>
  <c r="D51" i="3"/>
  <c r="C51" i="3"/>
  <c r="E48" i="3"/>
  <c r="D48" i="3"/>
  <c r="C48" i="3"/>
  <c r="E42" i="3"/>
  <c r="D42" i="3"/>
  <c r="C42" i="3"/>
  <c r="E36" i="3"/>
  <c r="D36" i="3"/>
  <c r="C36" i="3"/>
  <c r="E26" i="3"/>
  <c r="D26" i="3"/>
  <c r="C26" i="3"/>
  <c r="E16" i="3"/>
  <c r="D16" i="3"/>
  <c r="D10" i="3" s="1"/>
  <c r="C16" i="3"/>
  <c r="E11" i="3"/>
  <c r="E10" i="3" s="1"/>
  <c r="D11" i="3"/>
  <c r="C11" i="3"/>
  <c r="D130" i="3" l="1"/>
  <c r="D132" i="3" s="1"/>
  <c r="E35" i="3"/>
  <c r="C10" i="3"/>
  <c r="E57" i="3"/>
  <c r="C111" i="3"/>
  <c r="C130" i="3" s="1"/>
  <c r="C132" i="3" s="1"/>
  <c r="D112" i="3"/>
  <c r="C35" i="3"/>
  <c r="D35" i="3"/>
  <c r="D56" i="3" s="1"/>
  <c r="C56" i="3"/>
  <c r="E56" i="3"/>
  <c r="E122" i="2"/>
  <c r="D122" i="2"/>
  <c r="C122" i="2"/>
  <c r="E114" i="2"/>
  <c r="E113" i="2" s="1"/>
  <c r="D114" i="2"/>
  <c r="D113" i="2" s="1"/>
  <c r="C114" i="2"/>
  <c r="C113" i="2"/>
  <c r="E108" i="2"/>
  <c r="D108" i="2"/>
  <c r="C108" i="2"/>
  <c r="E97" i="2"/>
  <c r="D97" i="2"/>
  <c r="C97" i="2"/>
  <c r="E84" i="2"/>
  <c r="D84" i="2"/>
  <c r="C84" i="2"/>
  <c r="E64" i="2"/>
  <c r="D64" i="2"/>
  <c r="D57" i="2" s="1"/>
  <c r="C64" i="2"/>
  <c r="C57" i="2" s="1"/>
  <c r="E57" i="2"/>
  <c r="E51" i="2"/>
  <c r="D51" i="2"/>
  <c r="C51" i="2"/>
  <c r="E48" i="2"/>
  <c r="D48" i="2"/>
  <c r="C48" i="2"/>
  <c r="E35" i="2"/>
  <c r="D35" i="2"/>
  <c r="C35" i="2"/>
  <c r="E26" i="2"/>
  <c r="D26" i="2"/>
  <c r="C26" i="2"/>
  <c r="E16" i="2"/>
  <c r="E10" i="2" s="1"/>
  <c r="D16" i="2"/>
  <c r="C16" i="2"/>
  <c r="E11" i="2"/>
  <c r="D11" i="2"/>
  <c r="C11" i="2"/>
  <c r="C56" i="2" s="1"/>
  <c r="D136" i="3" l="1"/>
  <c r="D70" i="3"/>
  <c r="D72" i="3" s="1"/>
  <c r="E112" i="2"/>
  <c r="E131" i="2" s="1"/>
  <c r="E133" i="2" s="1"/>
  <c r="C10" i="2"/>
  <c r="E56" i="2"/>
  <c r="E137" i="2" s="1"/>
  <c r="D10" i="2"/>
  <c r="C112" i="2"/>
  <c r="C131" i="2" s="1"/>
  <c r="C133" i="2" s="1"/>
  <c r="D112" i="2"/>
  <c r="D131" i="2" s="1"/>
  <c r="D133" i="2" s="1"/>
  <c r="E136" i="3"/>
  <c r="E70" i="3"/>
  <c r="E72" i="3" s="1"/>
  <c r="C136" i="3"/>
  <c r="C70" i="3"/>
  <c r="C72" i="3" s="1"/>
  <c r="C137" i="2"/>
  <c r="C70" i="2"/>
  <c r="C72" i="2" s="1"/>
  <c r="D56" i="2"/>
  <c r="E121" i="1"/>
  <c r="D121" i="1"/>
  <c r="D112" i="1" s="1"/>
  <c r="C121" i="1"/>
  <c r="E113" i="1"/>
  <c r="E112" i="1" s="1"/>
  <c r="D113" i="1"/>
  <c r="C113" i="1"/>
  <c r="C112" i="1" s="1"/>
  <c r="E107" i="1"/>
  <c r="D107" i="1"/>
  <c r="C107" i="1"/>
  <c r="E96" i="1"/>
  <c r="D96" i="1"/>
  <c r="C96" i="1"/>
  <c r="E83" i="1"/>
  <c r="E111" i="1" s="1"/>
  <c r="D83" i="1"/>
  <c r="C83" i="1"/>
  <c r="E64" i="1"/>
  <c r="E57" i="1" s="1"/>
  <c r="D64" i="1"/>
  <c r="D57" i="1" s="1"/>
  <c r="C64" i="1"/>
  <c r="C57" i="1"/>
  <c r="E51" i="1"/>
  <c r="D51" i="1"/>
  <c r="C51" i="1"/>
  <c r="E48" i="1"/>
  <c r="D48" i="1"/>
  <c r="C48" i="1"/>
  <c r="E42" i="1"/>
  <c r="E35" i="1" s="1"/>
  <c r="D42" i="1"/>
  <c r="D35" i="1" s="1"/>
  <c r="C42" i="1"/>
  <c r="C35" i="1"/>
  <c r="E26" i="1"/>
  <c r="D26" i="1"/>
  <c r="C26" i="1"/>
  <c r="E16" i="1"/>
  <c r="D16" i="1"/>
  <c r="C16" i="1"/>
  <c r="E11" i="1"/>
  <c r="D11" i="1"/>
  <c r="C11" i="1"/>
  <c r="C10" i="1"/>
  <c r="E70" i="2" l="1"/>
  <c r="E72" i="2" s="1"/>
  <c r="D137" i="2"/>
  <c r="D70" i="2"/>
  <c r="D72" i="2" s="1"/>
  <c r="D56" i="1"/>
  <c r="D136" i="1" s="1"/>
  <c r="E130" i="1"/>
  <c r="E132" i="1" s="1"/>
  <c r="D10" i="1"/>
  <c r="E56" i="1"/>
  <c r="E136" i="1" s="1"/>
  <c r="E10" i="1"/>
  <c r="C111" i="1"/>
  <c r="C130" i="1" s="1"/>
  <c r="C132" i="1" s="1"/>
  <c r="C56" i="1"/>
  <c r="D111" i="1"/>
  <c r="D130" i="1" s="1"/>
  <c r="D132" i="1" s="1"/>
  <c r="C70" i="1"/>
  <c r="C72" i="1" s="1"/>
  <c r="D70" i="1"/>
  <c r="D72" i="1" s="1"/>
  <c r="E70" i="1"/>
  <c r="E72" i="1" s="1"/>
  <c r="C136" i="1" l="1"/>
</calcChain>
</file>

<file path=xl/sharedStrings.xml><?xml version="1.0" encoding="utf-8"?>
<sst xmlns="http://schemas.openxmlformats.org/spreadsheetml/2006/main" count="2192" uniqueCount="836">
  <si>
    <t>B E V É T E L E K</t>
  </si>
  <si>
    <t>1. sz. táblázat</t>
  </si>
  <si>
    <t>Ezer forintban</t>
  </si>
  <si>
    <t>Sor-
szám</t>
  </si>
  <si>
    <t>Bevételi jogcím</t>
  </si>
  <si>
    <t xml:space="preserve">2013. évi </t>
  </si>
  <si>
    <t>Eredeti előirányzat</t>
  </si>
  <si>
    <t>Módosított előirányzat</t>
  </si>
  <si>
    <t>Teljesítés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</si>
  <si>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</si>
  <si>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</si>
  <si>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</si>
  <si>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</si>
  <si>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</si>
  <si>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</si>
  <si>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</si>
  <si>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</si>
  <si>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</si>
  <si>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</si>
  <si>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</si>
  <si>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Talajterhelési díj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</si>
  <si>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</si>
  <si>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</si>
  <si>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</si>
  <si>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</si>
  <si>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</si>
  <si>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</si>
  <si>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</si>
  <si>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</si>
  <si>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</si>
  <si>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</si>
  <si>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</si>
  <si>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</si>
  <si>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</si>
  <si>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</si>
  <si>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</si>
  <si>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</si>
  <si>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</si>
  <si>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</si>
  <si>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</si>
  <si>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 (gépjármű adó)</t>
  </si>
  <si>
    <t>5.</t>
  </si>
  <si>
    <t>5.1.</t>
  </si>
  <si>
    <t>Általános működési támogatás</t>
  </si>
  <si>
    <t>5.2.</t>
  </si>
  <si>
    <t>Keresetkiegészítés</t>
  </si>
  <si>
    <t>5.3.</t>
  </si>
  <si>
    <t>Kiegészítő támogatás</t>
  </si>
  <si>
    <t>5.4.</t>
  </si>
  <si>
    <t>Külterületi lakos</t>
  </si>
  <si>
    <t>5.5.</t>
  </si>
  <si>
    <t>Egyes jövedelmpótló támogatások kiegészítése</t>
  </si>
  <si>
    <t>5.6.</t>
  </si>
  <si>
    <t>Egyéb működési célú támogatás</t>
  </si>
  <si>
    <t>5.7.</t>
  </si>
  <si>
    <t>Jövedelem differenciálás kiegészítés</t>
  </si>
  <si>
    <t>5.8.</t>
  </si>
  <si>
    <t>Gyermekétkeztetési feladatok támogatása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</si>
  <si>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</si>
  <si>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</si>
  <si>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</si>
  <si>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</si>
  <si>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</si>
  <si>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</si>
  <si>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Központi költségvetéstől átvett pénzeszköz</t>
  </si>
  <si>
    <t>6.1.3.</t>
  </si>
  <si>
    <t xml:space="preserve">   Társulástól átvett pénzeszköz</t>
  </si>
  <si>
    <t>6.1.4.</t>
  </si>
  <si>
    <t>Önkormányzattól átvett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</si>
  <si>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</si>
  <si>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</si>
  <si>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</si>
  <si>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</si>
  <si>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</si>
  <si>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</si>
  <si>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Központi költségvetési szervtől átvett pénzeszköz</t>
  </si>
  <si>
    <t>6.2.3.</t>
  </si>
  <si>
    <t>Központosított felhalmozási célú pénzeszköz</t>
  </si>
  <si>
    <t>6.2.4.</t>
  </si>
  <si>
    <t xml:space="preserve">   EU támogatás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</si>
  <si>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</si>
  <si>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</si>
  <si>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</si>
  <si>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</si>
  <si>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</si>
  <si>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</si>
  <si>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</si>
  <si>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</si>
  <si>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</si>
  <si>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</si>
  <si>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</si>
  <si>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</si>
  <si>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</si>
  <si>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</si>
  <si>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</si>
  <si>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</si>
  <si>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</si>
  <si>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Előző évi költségvetési kiegészítés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</si>
  <si>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</si>
  <si>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</si>
  <si>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</si>
  <si>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</si>
  <si>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</si>
  <si>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</si>
  <si>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</si>
  <si>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</si>
  <si>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</si>
  <si>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</si>
  <si>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</si>
  <si>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</si>
  <si>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</si>
  <si>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</si>
  <si>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</si>
  <si>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</si>
  <si>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</si>
  <si>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</si>
  <si>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</si>
  <si>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</si>
  <si>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</si>
  <si>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</si>
  <si>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</si>
  <si>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</si>
  <si>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</si>
  <si>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</si>
  <si>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</si>
  <si>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</si>
  <si>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</si>
  <si>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</si>
  <si>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</si>
  <si>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</si>
  <si>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</si>
  <si>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</si>
  <si>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</si>
  <si>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</si>
  <si>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Kiadási jogcím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</si>
  <si>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</si>
  <si>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</si>
  <si>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</si>
  <si>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</si>
  <si>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</si>
  <si>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</si>
  <si>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</si>
  <si>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</si>
  <si>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</si>
  <si>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</si>
  <si>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</si>
  <si>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</si>
  <si>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</si>
  <si>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</si>
  <si>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</si>
  <si>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</si>
  <si>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</si>
  <si>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</si>
  <si>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</si>
  <si>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</si>
  <si>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</si>
  <si>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</si>
  <si>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</si>
  <si>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</si>
  <si>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</si>
  <si>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</si>
  <si>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</si>
  <si>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</si>
  <si>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</si>
  <si>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</si>
  <si>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</si>
  <si>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</si>
  <si>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</si>
  <si>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</si>
  <si>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</si>
  <si>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</si>
  <si>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</si>
  <si>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</si>
  <si>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</si>
  <si>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</si>
  <si>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</si>
  <si>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</si>
  <si>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</si>
  <si>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</si>
  <si>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</si>
  <si>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</si>
  <si>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</si>
  <si>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(6.1.1.+…+6.1.7.)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</si>
  <si>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</si>
  <si>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</si>
  <si>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</si>
  <si>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</si>
  <si>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</si>
  <si>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</si>
  <si>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</si>
  <si>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</si>
  <si>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</si>
  <si>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kiadások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</si>
  <si>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</si>
  <si>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</si>
  <si>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</si>
  <si>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</si>
  <si>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</si>
  <si>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</si>
  <si>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</si>
  <si>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</si>
  <si>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</si>
  <si>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</si>
  <si>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</si>
  <si>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</si>
  <si>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</si>
  <si>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</si>
  <si>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r>
      <t xml:space="preserve">III. Támogatások, kiegészítések </t>
    </r>
    <r>
      <rPr>
        <sz val="6"/>
        <rFont val="Times New Roman CE"/>
        <charset val="238"/>
      </rPr>
      <t>(5.1+…+5.8.)</t>
    </r>
  </si>
  <si>
    <r>
      <t>IV</t>
    </r>
    <r>
      <rPr>
        <b/>
        <sz val="6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</si>
  <si>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6"/>
        <rFont val="Times New Roman CE"/>
        <charset val="238"/>
      </rPr>
      <t>(1.1+…+1.5.)</t>
    </r>
  </si>
  <si>
    <r>
      <t xml:space="preserve">II. Felhalmozási költségvetés kiadásai </t>
    </r>
    <r>
      <rPr>
        <sz val="6"/>
        <rFont val="Times New Roman CE"/>
        <charset val="238"/>
      </rPr>
      <t>(2.1+…+2.3)</t>
    </r>
  </si>
  <si>
    <t>Szirmabesenyő Nagyközség Önkormányzata</t>
  </si>
  <si>
    <t>2013.ÉVI ZÁRSZÁMADÁSÁNAK PÉNZÜGYI MÉRLEGE</t>
  </si>
  <si>
    <t>2013.ÉVI ZÁRSZÁMADÁS KÖTELEZŐ FELADATAINAK MÉRLEGE</t>
  </si>
  <si>
    <t>II. Átengedett központi adók</t>
  </si>
  <si>
    <t>Általános működési feltételek</t>
  </si>
  <si>
    <t>Egyes jövedelempótló támogatás kiegészítése</t>
  </si>
  <si>
    <t>Étkeztetés</t>
  </si>
  <si>
    <t xml:space="preserve">   Helyi, nemzetiségi önkormányzattól átvett pénzeszköz</t>
  </si>
  <si>
    <t>VII. Előző évi költségvetés kiegészítése</t>
  </si>
  <si>
    <t>1.1. melléklet a 6/2014. (IV.25.) önkormányzati rendelethez</t>
  </si>
  <si>
    <t>1.2. melléklet a 6/2014. (IV.25.) önkormányzati rendelethez</t>
  </si>
  <si>
    <t>2013.ÉVI ZÁRSZÁMADÁS ÖNKÉNT VÁLLALT FELADATAINAK MÉRLEGE</t>
  </si>
  <si>
    <t>Iparűzési adó</t>
  </si>
  <si>
    <t>Egyéb fizetési kötelezettségből származó bevételek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</si>
  <si>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</si>
  <si>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</si>
  <si>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</si>
  <si>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</si>
  <si>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</si>
  <si>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Vis maior támogatás</t>
  </si>
  <si>
    <t>Egyéb támogatás</t>
  </si>
  <si>
    <t>VII. Kölcsön visszatérülése</t>
  </si>
  <si>
    <t>1.3. melléklet a 6/2014. (IV.25.) önkormányzati rendelethez</t>
  </si>
  <si>
    <t>2013.ÉVI ZÁRSZÁMADÁS ÁLLAMI (ÁLLAMIGAZGATÁSI) FELADATOK MÉRLEGE</t>
  </si>
  <si>
    <t>Egyes jövedelempótló támogatások kiegészítése</t>
  </si>
  <si>
    <t>1.4. melléklet a 6/2014. (IV.25.) önkormányzati rendelethez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</si>
  <si>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</si>
  <si>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</si>
  <si>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</si>
  <si>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</si>
  <si>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</si>
  <si>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2013. évi eredeti előirányzat</t>
  </si>
  <si>
    <t>2013. évi módosított előirányzat</t>
  </si>
  <si>
    <t>2013. évi
teljesítés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</si>
  <si>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</si>
  <si>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</si>
  <si>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</si>
  <si>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</si>
  <si>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</si>
  <si>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</si>
  <si>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</si>
  <si>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</si>
  <si>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</si>
  <si>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</si>
  <si>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</si>
  <si>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</si>
  <si>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</si>
  <si>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Előző évi költségetéi kiegészítések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</si>
  <si>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</si>
  <si>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</si>
  <si>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</si>
  <si>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</si>
  <si>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</si>
  <si>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</si>
  <si>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</si>
  <si>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</si>
  <si>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</si>
  <si>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</si>
  <si>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</si>
  <si>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</si>
  <si>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</si>
  <si>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</si>
  <si>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</si>
  <si>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</si>
  <si>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</si>
  <si>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</si>
  <si>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</si>
  <si>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</si>
  <si>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</si>
  <si>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</si>
  <si>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</si>
  <si>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</si>
  <si>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</si>
  <si>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</si>
  <si>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</si>
  <si>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</si>
  <si>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</si>
  <si>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</si>
  <si>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</si>
  <si>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</si>
  <si>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</si>
  <si>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</si>
  <si>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</si>
  <si>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</si>
  <si>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</si>
  <si>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</si>
  <si>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</si>
  <si>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2.1. melléklet a 6/2014. (IV.25.) önkormányzati rendelethez</t>
  </si>
  <si>
    <t>II. Felhalmozási célú bevételek és kiadások mérlege
(Önkormányzati szinten)</t>
  </si>
  <si>
    <t>2.2. melléklet a 6/2014. (IV.25.) önkormányzati rendelethez</t>
  </si>
  <si>
    <t>2013. évi teljesítés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</si>
  <si>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</si>
  <si>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</si>
  <si>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</si>
  <si>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</si>
  <si>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</si>
  <si>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</si>
  <si>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</si>
  <si>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</si>
  <si>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</si>
  <si>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</si>
  <si>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</si>
  <si>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</si>
  <si>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</si>
  <si>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</si>
  <si>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Kölcsön nyújtás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</si>
  <si>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</si>
  <si>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</si>
  <si>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</si>
  <si>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</si>
  <si>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</si>
  <si>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</si>
  <si>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</si>
  <si>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</si>
  <si>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</si>
  <si>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</si>
  <si>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</si>
  <si>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</si>
  <si>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</si>
  <si>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</si>
  <si>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</si>
  <si>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</si>
  <si>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</si>
  <si>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</si>
  <si>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</si>
  <si>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</si>
  <si>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</si>
  <si>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</si>
  <si>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</si>
  <si>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</si>
  <si>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</si>
  <si>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</si>
  <si>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</si>
  <si>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</si>
  <si>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</si>
  <si>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</si>
  <si>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</si>
  <si>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2013. év 
teljesítés</t>
  </si>
  <si>
    <t>Térfigyelő rendszer kiépítése Szirmabesenyő területén</t>
  </si>
  <si>
    <t>Infrastruktúra fejlseztése a községi könyvtárban</t>
  </si>
  <si>
    <t>Belterületi csapadékvíz elvezeteése</t>
  </si>
  <si>
    <t xml:space="preserve">   Melegvíz tároló- óvoda</t>
  </si>
  <si>
    <t>Kazánok cseréje - kazánház felújítása</t>
  </si>
  <si>
    <t xml:space="preserve">   - Egészségügyi Központ</t>
  </si>
  <si>
    <t xml:space="preserve">                          - Polgármesteri Hivatal</t>
  </si>
  <si>
    <t>Földterület vásárlás (Unió Coop)</t>
  </si>
  <si>
    <t>ÖSSZESEN:</t>
  </si>
  <si>
    <t>3. melléklet a 6/2014. (IV.25.) önkormányzati rendelethez</t>
  </si>
  <si>
    <t>Felújítási kiadások előirányzata felújításonként</t>
  </si>
  <si>
    <t>Felújítás  megnevezése</t>
  </si>
  <si>
    <t xml:space="preserve">2013. évi eredeti előirányzat
</t>
  </si>
  <si>
    <t>Összes teljesítés 2013. dec. 31-ig</t>
  </si>
  <si>
    <t>7=(4+6)</t>
  </si>
  <si>
    <t>Közvilágítás korszerűsítése</t>
  </si>
  <si>
    <t>Óvoda hőszigetelése, fűtés korszerűsítés</t>
  </si>
  <si>
    <t>Általános iskola hőszigetelése</t>
  </si>
  <si>
    <t>Tornaterem felújítása, hőszigetelése</t>
  </si>
  <si>
    <t>Könyvtár felújítása (INFORMATIKAI PÁLYÁZAT)</t>
  </si>
  <si>
    <t>Iskola tetőfelújítás</t>
  </si>
  <si>
    <t>4. melléklet a 6/2014. (IV.25) önkormányzati rendelethez</t>
  </si>
  <si>
    <t>Európai uniós támogatással megvalósuló projektek bevételei, kiadásai, hozzájárulások</t>
  </si>
  <si>
    <r>
      <t>EU-s projekt neve, azonosítója:</t>
    </r>
    <r>
      <rPr>
        <sz val="12"/>
        <rFont val="Times New Roman"/>
        <family val="1"/>
        <charset val="238"/>
      </rPr>
      <t>*                  TIOP-123-11/1-2012-0267</t>
    </r>
  </si>
  <si>
    <t>Könyvtári szolgáltatások összehangolt infrastruktúra fejlesztése a Szirmabesenyői Községi Könyvtár intézményében</t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</si>
  <si>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</si>
  <si>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</si>
  <si>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</si>
  <si>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</si>
  <si>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</si>
  <si>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</si>
  <si>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2013. előtt</t>
  </si>
  <si>
    <t>2013. évi</t>
  </si>
  <si>
    <t>2013.után</t>
  </si>
  <si>
    <t>Összesen</t>
  </si>
  <si>
    <t>Teljesítés %-a 
2013. XII. 31-ig</t>
  </si>
  <si>
    <t>12=(10+11)</t>
  </si>
  <si>
    <t>13=(12/3)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</si>
  <si>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</si>
  <si>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</si>
  <si>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</si>
  <si>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</si>
  <si>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</si>
  <si>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</si>
  <si>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</si>
  <si>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</si>
  <si>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</si>
  <si>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</si>
  <si>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</si>
  <si>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</si>
  <si>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</si>
  <si>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</si>
  <si>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történő hozzájárulás 2013. évi előirányzata és teljesítése</t>
  </si>
  <si>
    <t>Támogatott neve</t>
  </si>
  <si>
    <r>
      <t>EU-s projekt neve, azonosítója:</t>
    </r>
    <r>
      <rPr>
        <sz val="12"/>
        <rFont val="Times New Roman"/>
        <family val="1"/>
        <charset val="238"/>
      </rPr>
      <t>*        ÉMOP-321./D-11-2011-0007</t>
    </r>
  </si>
  <si>
    <t>Szirmabesenyő Nagyközség belterületi csapadékvíz elvezetés I. ütem</t>
  </si>
  <si>
    <t>5.1 melléklet a 6/2014.(IV.25.) önkormányzati rendelethez</t>
  </si>
  <si>
    <t>5.2 melléklet a 6/2014.(IV.25.) önkormányzati rendelethez</t>
  </si>
  <si>
    <t>megnevezése</t>
  </si>
  <si>
    <t>Szirmabesenyő  Nagyközség Önkormányzat</t>
  </si>
  <si>
    <t>Feladat megnevezése</t>
  </si>
  <si>
    <t xml:space="preserve">  ………...…………        </t>
  </si>
  <si>
    <t>--------</t>
  </si>
  <si>
    <t>Ezer forintban !</t>
  </si>
  <si>
    <t>Száma</t>
  </si>
  <si>
    <t>Előirányzat-csoport, kiemelt előirányzat megnevezése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</si>
  <si>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</si>
  <si>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</si>
  <si>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</si>
  <si>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</si>
  <si>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Egyéb jövedelempótló támogatás</t>
  </si>
  <si>
    <t>Gyermekétkeztetési támogatás</t>
  </si>
  <si>
    <t>IV. Átvett pénzeszközök államháztartáson belülről (6.1.+…6.2.)</t>
  </si>
  <si>
    <t xml:space="preserve">   Központi költségvetési szervtől átvett pénzeszköz</t>
  </si>
  <si>
    <t>Önkormányzattól átvett pénzeszköz</t>
  </si>
  <si>
    <t xml:space="preserve">   Központosított felhalmozási célú pénzeszköz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</si>
  <si>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</si>
  <si>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</si>
  <si>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</si>
  <si>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t>VII. Előző évi költségvetés kiegészítés</t>
  </si>
  <si>
    <t>Működési célú finanszírozási bevételek</t>
  </si>
  <si>
    <t xml:space="preserve">  Felhalmozási célú finanszírozási bevételek</t>
  </si>
  <si>
    <t>BEVÉTELEK ÖSSZESEN: (10+11)</t>
  </si>
  <si>
    <t>Szirmabesenyő Nagyközség Önkormányzat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</si>
  <si>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</si>
  <si>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</si>
  <si>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</si>
  <si>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</si>
  <si>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</si>
  <si>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</si>
  <si>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</si>
  <si>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</si>
  <si>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</si>
  <si>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</si>
  <si>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</si>
  <si>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</si>
  <si>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</si>
  <si>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</si>
  <si>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</si>
  <si>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</si>
  <si>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</si>
  <si>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</si>
  <si>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</si>
  <si>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</si>
  <si>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</si>
  <si>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</si>
  <si>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</si>
  <si>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</si>
  <si>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</si>
  <si>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</si>
  <si>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</si>
  <si>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01</t>
  </si>
  <si>
    <r>
      <t>KÖLTSÉGVETÉSI BEVÉTELEK ÖSSZESEN (2+……+9</t>
    </r>
    <r>
      <rPr>
        <b/>
        <i/>
        <sz val="6"/>
        <rFont val="Times New Roman"/>
        <family val="1"/>
        <charset val="238"/>
      </rPr>
      <t>)</t>
    </r>
  </si>
  <si>
    <t>1.13.</t>
  </si>
  <si>
    <t>7.1</t>
  </si>
  <si>
    <t>6. melléklet a 6/2014. (IV.25.) önkormányzati rendelethez</t>
  </si>
  <si>
    <t>Költségvetési szerv megnevezése</t>
  </si>
  <si>
    <t>Szirmabesenyői Polgármesteri Hivatal</t>
  </si>
  <si>
    <t>02</t>
  </si>
  <si>
    <t>----------------------------</t>
  </si>
  <si>
    <t>-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</si>
  <si>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</si>
  <si>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</si>
  <si>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</si>
  <si>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</si>
  <si>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</si>
  <si>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(2.1.+2.3.)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</si>
  <si>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</si>
  <si>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</si>
  <si>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</si>
  <si>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</si>
  <si>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</si>
  <si>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</si>
  <si>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</si>
  <si>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</si>
  <si>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</si>
  <si>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</si>
  <si>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</si>
  <si>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(2.1+…+2.3)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</si>
  <si>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</si>
  <si>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</si>
  <si>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</si>
  <si>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</si>
  <si>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</si>
  <si>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7. melléklet a 6/2014. (IV.25.) önkormányzati rendelethez</t>
  </si>
  <si>
    <t>8. melléklet a 6/2014. (IV.25.) önkormányzati rendelethez</t>
  </si>
  <si>
    <t>Költségvetési szerv I. Napsugár Óvoda és Bölcsőde</t>
  </si>
  <si>
    <t>04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</si>
  <si>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</si>
  <si>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</si>
  <si>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</si>
  <si>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</si>
  <si>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</si>
  <si>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MÉRLEG</t>
  </si>
  <si>
    <t>Ezer forintban!</t>
  </si>
  <si>
    <t>ESZKÖZÖK</t>
  </si>
  <si>
    <t>Sorszám</t>
  </si>
  <si>
    <t>Előző év</t>
  </si>
  <si>
    <t>Tárgyév</t>
  </si>
  <si>
    <t>Változás</t>
  </si>
  <si>
    <t>állományi érték</t>
  </si>
  <si>
    <t>%-a</t>
  </si>
  <si>
    <t>1</t>
  </si>
  <si>
    <t>2</t>
  </si>
  <si>
    <t>3</t>
  </si>
  <si>
    <t>4</t>
  </si>
  <si>
    <t>5</t>
  </si>
  <si>
    <t xml:space="preserve">   1. Alapítás-átszervezés aktivált értéke  (1111., 1121.)</t>
  </si>
  <si>
    <t xml:space="preserve">   2. Kísérleti fejlesztés aktivált értéke  (1112., 1122.)</t>
  </si>
  <si>
    <t xml:space="preserve">   3. Vagyoni értékű jogok (1113., 1123.)</t>
  </si>
  <si>
    <t xml:space="preserve">   4. Szellemi termékek (1114., 1124.)</t>
  </si>
  <si>
    <t xml:space="preserve">   5. Immateriális javakra adott előlegek (1181., 1182.)</t>
  </si>
  <si>
    <t xml:space="preserve">   6. Immateriális javak értékhelyesbítése (119.)</t>
  </si>
  <si>
    <t xml:space="preserve"> I. Immateriális javak összesen (01+…+06)</t>
  </si>
  <si>
    <t xml:space="preserve">   1. Ingatlanok és kapcsolódó vagyoni értékű jogok  (121., 122-ből)</t>
  </si>
  <si>
    <t xml:space="preserve">   2. Gépek, berendezések és felszerelések  (1311., 1312-ből)</t>
  </si>
  <si>
    <t xml:space="preserve">   3. Járművek  (1321., 1322-ből)</t>
  </si>
  <si>
    <t xml:space="preserve">   4. Tenyészállatok  (141., 142-ből)</t>
  </si>
  <si>
    <t xml:space="preserve">   5. Beruházások, felújítások (1227., 127., 13127., 1317.,  132227.,  132237.,1327., 14227., 14237., 147.)</t>
  </si>
  <si>
    <t xml:space="preserve">   6. Beruházásra adott előlegek (128., 1318., 1328., 148. 1598., 1599.)</t>
  </si>
  <si>
    <t xml:space="preserve">   7. Állami készletek, tartalékok (1591., 1592.)</t>
  </si>
  <si>
    <t xml:space="preserve">   8. Tárgyi eszközök értékhelyesbítése (129., 1319., 1329., 149.)</t>
  </si>
  <si>
    <t xml:space="preserve"> II. Tárgyi eszközök összesen (08+..+15)</t>
  </si>
  <si>
    <t xml:space="preserve">   1. Tartós részesedés  (171., 1751.)</t>
  </si>
  <si>
    <t xml:space="preserve">       Ebből: - tartós társulási részesedés</t>
  </si>
  <si>
    <t>--------------------</t>
  </si>
  <si>
    <t xml:space="preserve">-    </t>
  </si>
  <si>
    <t xml:space="preserve">   2. Tartós hitelviszonyt megtestesítő értékpapír (172-174., 1752.)</t>
  </si>
  <si>
    <t xml:space="preserve">   3. Tartósan adott kölcsön  (191-194-ből, 1981-ből)</t>
  </si>
  <si>
    <t xml:space="preserve">   4. Hosszú lejáratú betétek  (178.)</t>
  </si>
  <si>
    <t xml:space="preserve">   5. Egyéb hosszú lejáratú követelések (195-ből, 1982-ből)</t>
  </si>
  <si>
    <t xml:space="preserve">   6. Befektetett pénzügyi eszközök értékhelyesbítése  (179.)</t>
  </si>
  <si>
    <t>III. Befektetett pénzügyi eszközök összesen  (17+19+..+22)</t>
  </si>
  <si>
    <t xml:space="preserve">   1. Üzemeltetésre kezelésre átadott eszközök  (161., 162.)</t>
  </si>
  <si>
    <t xml:space="preserve">   2. Koncesszióba adott eszközök  (163., 164.)</t>
  </si>
  <si>
    <t xml:space="preserve">   3. Vagyonkezelésbe adott eszközök (167., 168.)</t>
  </si>
  <si>
    <t xml:space="preserve">   4. Vagyonkezelésbe vett eszközök (165., 166.)</t>
  </si>
  <si>
    <t xml:space="preserve">   5. Üzemeltetésre, kezelésre átadott koncesszióba , vagyonkezelésbe adott, illetve vagyonkezelésbe vett eszközök értékhelyesbítése  (169.)</t>
  </si>
  <si>
    <t>IV. Üzemeltetésre, kezelésre átadott koncesszióba , vagyonkezelésbe adott, illetve vagyonkezelésbe vett eszközök (25+…+29)</t>
  </si>
  <si>
    <t>A) BEFEKTETETT ESZKÖZÖK ÖSSZESEN              (07+16+24+30)</t>
  </si>
  <si>
    <t xml:space="preserve">   1. Anyagok  (21., 241.)</t>
  </si>
  <si>
    <t xml:space="preserve">   2. Befejezetlen termelés és félkész termékek (253., 263.)</t>
  </si>
  <si>
    <t xml:space="preserve">   3. Növendék-, hízó és egyéb állatok (252., 262.)</t>
  </si>
  <si>
    <t xml:space="preserve">   4. Késztermékek (251., 261.)</t>
  </si>
  <si>
    <t xml:space="preserve">   5. Áruk, betétdíjas göngyölegek, közvetített szolgáltatások 
          (22., 231., 232., 234., 242., 243., 244. 246.)</t>
  </si>
  <si>
    <t xml:space="preserve">   6. Követelés fejében átvett eszközök, készletek  (233., 245.)</t>
  </si>
  <si>
    <t xml:space="preserve"> I. Készletek összesen (32+..+37)</t>
  </si>
  <si>
    <t xml:space="preserve">   1. Követelések áruszállításból, szolgáltatásból (vevők) (282., 283., 284., 2882., 2883., 2884.)</t>
  </si>
  <si>
    <t xml:space="preserve">   2. Adósok (281., 2881.)</t>
  </si>
  <si>
    <t xml:space="preserve">   3. Rövid lejáratú kölcsönök  (27., 278.)</t>
  </si>
  <si>
    <t xml:space="preserve">   4. Egyéb követelések  (285-287., 2885-2887., 19-ből)</t>
  </si>
  <si>
    <t xml:space="preserve">         Ebből: -  támogatási program előlegek (2871.)</t>
  </si>
  <si>
    <t xml:space="preserve">                     - egyéb hosszú lejáratú követelésekből a mérlegfordulónapot követő egy éven 
                       belül esedékes részletek (195-ből)</t>
  </si>
  <si>
    <t xml:space="preserve">                     - nemzetközi támogatási programok miatti követelések (2874.)</t>
  </si>
  <si>
    <t xml:space="preserve">                     - előfinanszírozás miatti követelések (2876.)</t>
  </si>
  <si>
    <t xml:space="preserve">                     - támogatási programok szabálytalan kifizetése miatti követelés (2872.)</t>
  </si>
  <si>
    <t xml:space="preserve">                     - garancia- és kezességvállalásból származó követelések (2873.)</t>
  </si>
  <si>
    <t xml:space="preserve"> II. Követelések összesen (39+..+43)</t>
  </si>
  <si>
    <t xml:space="preserve">   1. Forgatási célú részesedés (2951., 298-ból)</t>
  </si>
  <si>
    <t xml:space="preserve">   1/a Forgatási célú részesedés bekerülési (könyv szerinti) értéke (2951.)</t>
  </si>
  <si>
    <t xml:space="preserve">   1/b Forgatási célú részesedés elszámolt értékvesztése (2982.)</t>
  </si>
  <si>
    <t xml:space="preserve">   2. Forgatási célú hitelviszonyt megtestesítő értékpapírok (2911., 2921., 2931., 2941., 298-ból)</t>
  </si>
  <si>
    <t xml:space="preserve">   2/a Forgatási célú hitelviszonyt megtestesítő értékpapír bekerülési (könyv szerinti) értéke
          (2911., 2921., 2931., 2941.)</t>
  </si>
  <si>
    <t xml:space="preserve">   2/b Forgatási célú hitelviszonyt megtestesítő értékpapír elszámolt értékvesztése (2981.)</t>
  </si>
  <si>
    <t xml:space="preserve"> III. Értékpapírok összesen (50+53)</t>
  </si>
  <si>
    <t xml:space="preserve">   1. Pénztárak, csekkek, betétkönyvek  (31.)</t>
  </si>
  <si>
    <t xml:space="preserve">   2. Költségvetési pénzforgalmi számlák  (32.)</t>
  </si>
  <si>
    <t xml:space="preserve">   3. Elszámolási számlák  (33-34.)</t>
  </si>
  <si>
    <t xml:space="preserve">   4. Idegen pénzeszközök (35-36.)</t>
  </si>
  <si>
    <t xml:space="preserve"> IV. Pénzeszközök összesen (57+...+60)</t>
  </si>
  <si>
    <t xml:space="preserve">   1. Költségvetési aktív függő elszámolások (391.)</t>
  </si>
  <si>
    <t xml:space="preserve">   2. Költségvetési aktív átfutó elszámolások (392., 396., 398.)</t>
  </si>
  <si>
    <t xml:space="preserve">   3. Költségvetési aktív kiegyenlítő elszámolások (394.)</t>
  </si>
  <si>
    <t xml:space="preserve">   3. Költségvetésen kívüli aktív pénzügyi elszámolások (399.)</t>
  </si>
  <si>
    <t xml:space="preserve"> V. Egyéb aktív pénzügyi elszámolások összesen (62+...+65)</t>
  </si>
  <si>
    <t>B) FORGÓESZKÖZÖK ÖSSZESEN (38+49+56+61+66)</t>
  </si>
  <si>
    <t>ESZKÖZÖK ÖSSZESEN (31+67)</t>
  </si>
  <si>
    <t>FORRÁSOK</t>
  </si>
  <si>
    <t xml:space="preserve">   1. Kezelésbe vett eszközök tartós tőkéje (4111.)</t>
  </si>
  <si>
    <t xml:space="preserve">   2. Saját tulajdonban lévő eszközök tartós tőkéje (4112.)</t>
  </si>
  <si>
    <t xml:space="preserve">  I. Tartós tőke (69+70)</t>
  </si>
  <si>
    <t xml:space="preserve">   1. Kezelésbe vett eszközök tőkeváltozása (412.)</t>
  </si>
  <si>
    <t xml:space="preserve">   2. Saját tulajdonban lévő eszközök tőkeváltozása (413.)</t>
  </si>
  <si>
    <t xml:space="preserve">  II. Tőkeváltozások (72+73)</t>
  </si>
  <si>
    <t xml:space="preserve">   1. Kezelésbe vett eszközök értékelési tartaléka (4171.)</t>
  </si>
  <si>
    <t xml:space="preserve">   2. Saját tulajdonban lévő eszközök értékelési tartaléka (4172.)</t>
  </si>
  <si>
    <t xml:space="preserve">  III. Értékelési tartalék (75+76)</t>
  </si>
  <si>
    <t xml:space="preserve"> D) SAJÁT TŐKE ÖSSZESEN   (71+74+77)</t>
  </si>
  <si>
    <t xml:space="preserve">   1. Költségvetési tartalék elszámolása (4211., 4214.) (81+82)</t>
  </si>
  <si>
    <t xml:space="preserve">      ebből - tárgyévi költségvetési tartalék elszámolása (4211.)</t>
  </si>
  <si>
    <t xml:space="preserve">              - előző év(ek) költségvetési tartalékának elszámolása (4214.)</t>
  </si>
  <si>
    <t xml:space="preserve">   2. Költségvetési pénzmaradvány  (4212.)</t>
  </si>
  <si>
    <t xml:space="preserve">   3. Költségvetési kiadási megtakarítás  (425.)</t>
  </si>
  <si>
    <t xml:space="preserve">   4. Költségvetési bevételi lemaradás  (426.)</t>
  </si>
  <si>
    <t xml:space="preserve">   5. Előirányzat-maradvány  (424.)</t>
  </si>
  <si>
    <t xml:space="preserve">  I. Költségvetési tartalékok összesen (79+82+...+85)</t>
  </si>
  <si>
    <t xml:space="preserve">   1. Vállalkozási tartalék elszámolása  (4221., 4224.) (88+89)</t>
  </si>
  <si>
    <t xml:space="preserve">       ebből - tárgyévi vállalkozási tartalék elszámolása  (4221.)</t>
  </si>
  <si>
    <t xml:space="preserve">                - előző év(ek) vállalkozási tartalékának elszámolása  (4224.)</t>
  </si>
  <si>
    <t xml:space="preserve">   2. Vállalkozási maradvány  (4222.)</t>
  </si>
  <si>
    <t xml:space="preserve">   3. Vállalkozási kiadási megtakarítása  (427.)</t>
  </si>
  <si>
    <t xml:space="preserve">   4. Vállalkozási bevételi lemaradása  (428.)</t>
  </si>
  <si>
    <t xml:space="preserve"> II. Vállalkozási tartalékok összesen  (87+90+91+92)</t>
  </si>
  <si>
    <t>E) TARTALÉKOK ÖSSZESEN (86+93)</t>
  </si>
  <si>
    <t xml:space="preserve">   1. Hosszú lejáratra kapott kölcsönök (43512-ből, 43612-ből)</t>
  </si>
  <si>
    <t xml:space="preserve">   2. Tartozások fejlesztési célú kötvénykibocsátásból  (4341112.,4341122.)</t>
  </si>
  <si>
    <t xml:space="preserve">   3. Tartozások működési célú kötvénykibocsátásból  (4341212., 4341222.)</t>
  </si>
  <si>
    <t xml:space="preserve">   4. Beruházási és fejlesztési hitelek (431112., 432112., 43312.) </t>
  </si>
  <si>
    <t xml:space="preserve">   5. Működési célú hosszú lejáratú hitelek (431122., 432122.)</t>
  </si>
  <si>
    <t xml:space="preserve">   6. Pénzügyi lízing miatti kötelezettségek (437-ből)</t>
  </si>
  <si>
    <t xml:space="preserve">   7. Egyéb hosszú lejáratú kötelezettségek  (438-ból)</t>
  </si>
  <si>
    <t xml:space="preserve"> I. Hosszú lejáratú kötelezettségek összesen (95+...+101)</t>
  </si>
  <si>
    <t xml:space="preserve">   1. Rövid lejáratú kölcsönök (4531., 4541.)</t>
  </si>
  <si>
    <t xml:space="preserve">   2. Rövid lejáratú hitelek (4511., 4521., 4551., 4561., 4571.)</t>
  </si>
  <si>
    <t xml:space="preserve">   3. Rövid lejáratú tartozások kötvénykibocsátásból (4341-ből, 457-ből)</t>
  </si>
  <si>
    <t xml:space="preserve">   4. Kötelezettségek áruszállításból és szolgáltatásból (szállítók) (441-443.) (107+108)</t>
  </si>
  <si>
    <t xml:space="preserve">          Ebből:    - tárgyévi költségvetést terhelő szállítói kötelezettségek</t>
  </si>
  <si>
    <t xml:space="preserve">                       - tárgyévet követő évet terhelő szállítói kötelezettségek</t>
  </si>
  <si>
    <t xml:space="preserve">   5. Egyéb rövid lejáratú kötelezettségek (43-ból, 444., 445., 446., 447.,  449.) (110+…+123)</t>
  </si>
  <si>
    <t xml:space="preserve">    Ebből: - váltótartozások (444.)</t>
  </si>
  <si>
    <t xml:space="preserve">              - munkavállalókkal szembeni különféle kötelezettségek (445.)</t>
  </si>
  <si>
    <t xml:space="preserve">              - költségvetéssel szembeni kötelezettségek (446.)</t>
  </si>
  <si>
    <t xml:space="preserve">              - helyi adó túlfizetése miatti kötelezettségek (4472.)</t>
  </si>
  <si>
    <t xml:space="preserve">              - támogatási programok miatti kötelezettségek (4494.)</t>
  </si>
  <si>
    <t xml:space="preserve">              - támogatási program előlege miatti kötelezettségek (4491.)</t>
  </si>
  <si>
    <t xml:space="preserve">              - előfinanszírozás miatti kötelezettségek (4495.)</t>
  </si>
  <si>
    <t xml:space="preserve">              - szabálytalan kifizetések miatti kötelezettségek (4492.)</t>
  </si>
  <si>
    <t xml:space="preserve">              - nemzetközi támogatási programok miatti kötelezettségek (4494.)</t>
  </si>
  <si>
    <t xml:space="preserve">              - garancia- és kezességvállalásból származó kötelezettségek (4493.)</t>
  </si>
  <si>
    <t xml:space="preserve">              - egyéb hosszú lejáratú kötelezettségek következő évet terhelő törlesztő részletei (438-ból)</t>
  </si>
  <si>
    <t xml:space="preserve">              - tárgyévi költségvetést terhelő egyéb rövid lejáratú kötelezettségek (44992) </t>
  </si>
  <si>
    <t xml:space="preserve">              - tárgyévet követő évet terhelő egyéb rövid lejáratú kötelezettségek (44993) </t>
  </si>
  <si>
    <t xml:space="preserve">              - egyéb különféle kötelezettségek (44991)</t>
  </si>
  <si>
    <t xml:space="preserve"> II. Rövid lejáratú kötelezettségek összesen (103+104+105+106+109)</t>
  </si>
  <si>
    <t xml:space="preserve">   1. Költségvetési passzív függő elszámolások (481.)</t>
  </si>
  <si>
    <t xml:space="preserve">   2. Költségvetési passzív átfutó elszámolások (482., 485., 486.)</t>
  </si>
  <si>
    <t xml:space="preserve">   3. Költségvetési passzív kiegyenlítő elszámolások (483-484.)</t>
  </si>
  <si>
    <t xml:space="preserve">   4. Költségvetésen kívüli passzív pénzügyi elszámolások  (488.)</t>
  </si>
  <si>
    <t xml:space="preserve">       Ebből: - Költségvetésen kívüli letéti elszámolások (488-ból)</t>
  </si>
  <si>
    <t xml:space="preserve">                 - Nemzetközi támogatási programok deviza elszámolása (488-ból)</t>
  </si>
  <si>
    <t>III. Egyéb passzív pénzügyi elszámolások összesen (125+...+128)</t>
  </si>
  <si>
    <t>F) KÖTELEZETTSÉGEK ÖSSZESEN (102+124+131)</t>
  </si>
  <si>
    <t>FORRÁSOK ÖSSZESEN  (78+94+132)</t>
  </si>
  <si>
    <t>9 sz. melléklet a 6/2014. (IV.25.) önkormányzati rendelethez</t>
  </si>
  <si>
    <t>PÉNZMARADVÁNY KIMUTATÁS</t>
  </si>
  <si>
    <t>Költségvetési pénzforgalmi és betétszámlák záróegyenlegei</t>
  </si>
  <si>
    <t>Pénztárak záróegyenelegei</t>
  </si>
  <si>
    <t>Záró pénzkészlet</t>
  </si>
  <si>
    <t>Költségvetési aktív átfutó elszámolások záróegyenlege</t>
  </si>
  <si>
    <t>Költségvetési passzív átfutó elszámolások záróegyenlege</t>
  </si>
  <si>
    <t>Egyéb aktív és passzív pénzügyi elszámolások összesen</t>
  </si>
  <si>
    <t>Tárgyévi helyesbített pénzmaradvány</t>
  </si>
  <si>
    <t>Költségvetési kiutalás kiutalatlan intézményi támogatás miatt ( -3095 +-3180)</t>
  </si>
  <si>
    <t>Költségvetési kiutalás kiutalatlan támogatás miatt</t>
  </si>
  <si>
    <t>Finanszírozásból származó korrekciók</t>
  </si>
  <si>
    <t>Költségvetési pénzmaradvány</t>
  </si>
  <si>
    <t>Módosított pénzmaradvány</t>
  </si>
  <si>
    <t>Szabad pénzmaradvány</t>
  </si>
  <si>
    <t>Felhalmozási célú szabad pénzmaradvány</t>
  </si>
  <si>
    <t>10. melléklet a 6/2014. (IV.25.) önkormányzati rendelethez</t>
  </si>
  <si>
    <t>Környezetvédelmi alap 2013. évi elszámolása</t>
  </si>
  <si>
    <t>2013. évi talajterhelési díj bevétele</t>
  </si>
  <si>
    <t>8. 717 E/Ft</t>
  </si>
  <si>
    <t>8.717 E/Ft</t>
  </si>
  <si>
    <t>Belterületi árokrendezés</t>
  </si>
  <si>
    <t>3.683 E/Ft</t>
  </si>
  <si>
    <t>Csapadékvíz elvezetés önerő</t>
  </si>
  <si>
    <t>4.152 E/Ft</t>
  </si>
  <si>
    <t>Rekultivált szeméttelep utógondozása</t>
  </si>
  <si>
    <t>330 E/Ft</t>
  </si>
  <si>
    <t>Települési zöldhulladék kezelése</t>
  </si>
  <si>
    <t>552 E/Ft</t>
  </si>
  <si>
    <t>Tartalék</t>
  </si>
  <si>
    <t>11. melléklet a 6/2014. (IV.25.) önkormányzati rendelethez</t>
  </si>
  <si>
    <t>Vagyonkimutatás 2013. december 31.-én e Ft-ban</t>
  </si>
  <si>
    <t>Immateriális javak</t>
  </si>
  <si>
    <t>2012. dec. 31 nyitó:</t>
  </si>
  <si>
    <t>selejtezés</t>
  </si>
  <si>
    <t>2013.dec. 31. záró:</t>
  </si>
  <si>
    <t>ebből "0"-ra kiírt</t>
  </si>
  <si>
    <t>Ingatlanok</t>
  </si>
  <si>
    <t>2013. dec. 31. nyitó:</t>
  </si>
  <si>
    <t xml:space="preserve">beszerzés </t>
  </si>
  <si>
    <t>felújítás</t>
  </si>
  <si>
    <t>2013.dec. 31. záró</t>
  </si>
  <si>
    <t>Gépek,berendezések, felszerelések</t>
  </si>
  <si>
    <t>2012.dec. 31. -nyitó</t>
  </si>
  <si>
    <t>Járművek</t>
  </si>
  <si>
    <t>2012.dec. 31. nyitó</t>
  </si>
  <si>
    <t>2012.dec. 31. záró</t>
  </si>
  <si>
    <t>Üzemeltetésre átadott eszközök</t>
  </si>
  <si>
    <t>2013.dec. 31 záró</t>
  </si>
  <si>
    <t xml:space="preserve">                     -</t>
  </si>
  <si>
    <t>1. sz. tájékoztató tábla a 6/2014. (IV.25.) önkormányzati rendelethez</t>
  </si>
  <si>
    <t>Többéves kihatással járó döntésekből származó kötelezettségek célok szerint, évenkénti bontásban</t>
  </si>
  <si>
    <t>Kötelezettség
jogcíme</t>
  </si>
  <si>
    <t>Kötelezettség- 
vállalás 
éve</t>
  </si>
  <si>
    <t>Összes vállalt kötelezettség</t>
  </si>
  <si>
    <t>2013.
évi
teljesítés</t>
  </si>
  <si>
    <t>Kötelezettségek a következő években</t>
  </si>
  <si>
    <t>Még fennálló kötelezettség</t>
  </si>
  <si>
    <t>2014.</t>
  </si>
  <si>
    <t>2015.</t>
  </si>
  <si>
    <t>2016.</t>
  </si>
  <si>
    <t>2016. 
után</t>
  </si>
  <si>
    <t>10=(6+…+9)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</si>
  <si>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</si>
  <si>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</si>
  <si>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</si>
  <si>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</si>
  <si>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belterületi csapadékvíz elvezetés</t>
  </si>
  <si>
    <t>Felújítás célonként</t>
  </si>
  <si>
    <t>Egyéb</t>
  </si>
  <si>
    <t>Összesen (1+4+7+9+11)</t>
  </si>
  <si>
    <t>2. tájékoztató tábla a 6/2014. (IV.25.) önkormányzati rendelethez</t>
  </si>
  <si>
    <t>Az önkormányzat által adott közvetett támogatások (kedvezmények)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</si>
  <si>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</si>
  <si>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</si>
  <si>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</si>
  <si>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</si>
  <si>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</si>
  <si>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</si>
  <si>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</si>
  <si>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</si>
  <si>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</si>
  <si>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</si>
  <si>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</si>
  <si>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</si>
  <si>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</si>
  <si>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</si>
  <si>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</si>
  <si>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</si>
  <si>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</si>
  <si>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</si>
  <si>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</si>
  <si>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</si>
  <si>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</si>
  <si>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5. tájékoztató tábla a 6/2014. (IV.25.) önkormányzati rendelethez</t>
  </si>
  <si>
    <t>KIMUTATÁS</t>
  </si>
  <si>
    <t>a 2013.évi céljelleggel juttatott támogatások felhasználásáról</t>
  </si>
  <si>
    <t>Támogatott szervezet neve</t>
  </si>
  <si>
    <t>Támogatás célja</t>
  </si>
  <si>
    <t>Tervezett 
(E Ft)</t>
  </si>
  <si>
    <t>Tényleges 
(E Ft)</t>
  </si>
  <si>
    <t>ÉRV lakossági víz és csatorna támogatás</t>
  </si>
  <si>
    <t>működési</t>
  </si>
  <si>
    <t>Szirmabesenyői SZISE</t>
  </si>
  <si>
    <t>Küzdő Sportegyesület</t>
  </si>
  <si>
    <t>verseny részvételi díj</t>
  </si>
  <si>
    <t>32.</t>
  </si>
  <si>
    <t>33.</t>
  </si>
  <si>
    <t>6. tájékoztató tábla a 6/2014. (IV.25.) önkormányzati rendelethez</t>
  </si>
  <si>
    <t>Közbeszerzési eljárással lefolytatott bszerzések, beruházások, szolgáltatások igénybevétele</t>
  </si>
  <si>
    <t>2013. január 1-jétől 2013. december 31-ig</t>
  </si>
  <si>
    <t>Közbeszerzés tárgya</t>
  </si>
  <si>
    <t>Közbeszerzési eljárás</t>
  </si>
  <si>
    <t>Éve</t>
  </si>
  <si>
    <t>Módja</t>
  </si>
  <si>
    <t>Értéke
E Ft</t>
  </si>
  <si>
    <t>Nyílt</t>
  </si>
  <si>
    <t>Meghí-
vásos</t>
  </si>
  <si>
    <t>Tárgya-
lásos</t>
  </si>
  <si>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</si>
  <si>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</si>
  <si>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</si>
  <si>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</si>
  <si>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</si>
  <si>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</si>
  <si>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 xml:space="preserve">  7.</t>
  </si>
  <si>
    <t xml:space="preserve">  8.</t>
  </si>
  <si>
    <t xml:space="preserve">  9.</t>
  </si>
  <si>
    <t xml:space="preserve"> </t>
  </si>
  <si>
    <t>7. tájékoztató tábla a 6/2014. (IV.25.) önkormányzati rendelethez</t>
  </si>
  <si>
    <t>Helyi adóbevételek előírásainak, befizetésének, hátralékának, túlfizetésének alakulása</t>
  </si>
  <si>
    <t>2013. december 31-én</t>
  </si>
  <si>
    <t>Adatok ezer Ft-ban</t>
  </si>
  <si>
    <t xml:space="preserve">2013. évi helyesbített előírás
</t>
  </si>
  <si>
    <t xml:space="preserve">
Befizetés
</t>
  </si>
  <si>
    <t xml:space="preserve">
Hátralék
</t>
  </si>
  <si>
    <t xml:space="preserve">
Túlfizetés
</t>
  </si>
  <si>
    <t>Magánszemélyek kommunális adója</t>
  </si>
  <si>
    <t>Vállalkozások kommunális adója*</t>
  </si>
  <si>
    <t>Idegenforgalmi adó</t>
  </si>
  <si>
    <t>Építményadó</t>
  </si>
  <si>
    <t>Telekadó</t>
  </si>
  <si>
    <t>Gépjárműadó</t>
  </si>
  <si>
    <t>Pótlék</t>
  </si>
  <si>
    <t>Bírság</t>
  </si>
  <si>
    <t>Egyéb bevétel</t>
  </si>
  <si>
    <t xml:space="preserve">  Ö S S Z E S E N</t>
  </si>
  <si>
    <t>* Megszűnt, a korábbi évek áthúzódó összegét tartalmazza</t>
  </si>
  <si>
    <t>Az adó nyilvántartások alapján kell elkészíteni.</t>
  </si>
  <si>
    <t>Helyesbített előírás= 2013. évi előírás + előző évi hátralék - előző évi túlfizetés</t>
  </si>
  <si>
    <t>8. tájékoztató tábla a 6/2014. (IV.25.) önkormányzati rendelethez</t>
  </si>
  <si>
    <t>Dologi kiadások előirányzata és teljesítése</t>
  </si>
  <si>
    <t>Élelmiszer beszerzés</t>
  </si>
  <si>
    <t>Gyógyszerbeszerzés</t>
  </si>
  <si>
    <t>Vegyszerbeszerzés</t>
  </si>
  <si>
    <t>Irodaszer, nyomtatvány beszerzése</t>
  </si>
  <si>
    <t>Könyv beszerzése</t>
  </si>
  <si>
    <t>Hajtó és kenőanyagok beszerzése</t>
  </si>
  <si>
    <t>Kisértékű tárgyi eszközök, szellemi termékek beszerzése</t>
  </si>
  <si>
    <t>Munkaruha, védőruha, formaruha, egyenruha beszerzése</t>
  </si>
  <si>
    <t>Egyéb anyagbeszerzés</t>
  </si>
  <si>
    <t>Készletbeszerzés</t>
  </si>
  <si>
    <t>Nem adatátviteli célú távközlési díjak</t>
  </si>
  <si>
    <t>Kommunikációs szolgáltatások</t>
  </si>
  <si>
    <t>Szállítási szolgáltatás díja</t>
  </si>
  <si>
    <t>Gázenergia-szolgáltatás díja</t>
  </si>
  <si>
    <t>Villamosenergia szolgáltatás díja</t>
  </si>
  <si>
    <t>Víz és csatornadíjak</t>
  </si>
  <si>
    <t>Karbantartási,kisjavítási szolgáltatások kiadásai</t>
  </si>
  <si>
    <t>Egyéb üzemeltetési, fenntartási szolgáltatási kiadások</t>
  </si>
  <si>
    <t>Pénzügyi szolgáltatások kiadásai</t>
  </si>
  <si>
    <t>Szakmaimszolgáltatások kiadásai</t>
  </si>
  <si>
    <t>Szolgáltatási kiadások</t>
  </si>
  <si>
    <t>Vásárolt közszolgáltatások</t>
  </si>
  <si>
    <t>Vásárolt termékek és szolgáltatások általános forgalmi adója</t>
  </si>
  <si>
    <t>Működési célú általános forgalmi adó összesen</t>
  </si>
  <si>
    <t>Reprezentáció</t>
  </si>
  <si>
    <t>Kiküldetés, reprezentáció, reklámkiadások</t>
  </si>
  <si>
    <t>Egyéb befizetési kötelezettség</t>
  </si>
  <si>
    <t>Különféle költségvetési befizetések</t>
  </si>
  <si>
    <t>Munkáltató álltal fizetett személyi jövedelem adó</t>
  </si>
  <si>
    <t>Adók,díjak,egyéb befizetések</t>
  </si>
  <si>
    <t>Dologi kiadások összesen:</t>
  </si>
  <si>
    <t>9. tájékoztató tábla a 6/2014. (IV.25.)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</si>
</sst>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,##0.0"/>
    <numFmt numFmtId="166" formatCode="#,###__;\-\ #,###__"/>
    <numFmt numFmtId="167" formatCode="#,##0.00\ _F_t;\-\ #,##0.00\ _F_t"/>
    <numFmt numFmtId="168" formatCode="00"/>
  </numFmts>
  <fonts count="7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6"/>
      <name val="Times New Roman CE"/>
      <family val="1"/>
      <charset val="238"/>
    </font>
    <font>
      <b/>
      <i/>
      <sz val="6"/>
      <name val="Times New Roman CE"/>
      <charset val="238"/>
    </font>
    <font>
      <b/>
      <i/>
      <sz val="6"/>
      <name val="Times New Roman CE"/>
      <family val="1"/>
      <charset val="238"/>
    </font>
    <font>
      <b/>
      <sz val="6"/>
      <name val="Times New Roman CE"/>
      <charset val="238"/>
    </font>
    <font>
      <b/>
      <sz val="6"/>
      <name val="Times New Roman"/>
      <family val="1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sz val="6"/>
      <name val="Times New Roman CE"/>
      <charset val="238"/>
    </font>
    <font>
      <i/>
      <sz val="6"/>
      <name val="Times New Roman"/>
      <family val="1"/>
      <charset val="238"/>
    </font>
    <font>
      <i/>
      <sz val="6"/>
      <name val="Times New Roman CE"/>
      <charset val="238"/>
    </font>
    <font>
      <sz val="9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6"/>
      <color indexed="10"/>
      <name val="Times New Roman CE"/>
      <charset val="238"/>
    </font>
    <font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6"/>
      <color theme="1"/>
      <name val="Calibri"/>
      <family val="2"/>
      <charset val="238"/>
      <scheme val="minor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6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6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"/>
      <family val="1"/>
      <charset val="238"/>
    </font>
    <font>
      <b/>
      <sz val="7"/>
      <name val="Times New Roman CE"/>
      <family val="1"/>
      <charset val="238"/>
    </font>
    <font>
      <b/>
      <i/>
      <sz val="7"/>
      <name val="Times New Roman CE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name val="Times New Roman CE"/>
      <charset val="238"/>
    </font>
    <font>
      <i/>
      <sz val="7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i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4"/>
      <name val="Times New Roman CE"/>
      <charset val="238"/>
    </font>
    <font>
      <sz val="10"/>
      <name val="Times New Roman"/>
      <family val="1"/>
      <charset val="238"/>
    </font>
    <font>
      <b/>
      <sz val="11"/>
      <name val="Times New Roman CE"/>
      <charset val="238"/>
    </font>
    <font>
      <sz val="9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/>
    <xf numFmtId="0" fontId="30" fillId="0" borderId="0"/>
    <xf numFmtId="0" fontId="30" fillId="0" borderId="0"/>
    <xf numFmtId="43" fontId="57" fillId="0" borderId="0" applyFont="0" applyFill="0" applyBorder="0" applyAlignment="0" applyProtection="0"/>
    <xf numFmtId="0" fontId="34" fillId="0" borderId="0"/>
  </cellStyleXfs>
  <cellXfs count="1010">
    <xf numFmtId="0" fontId="0" fillId="0" borderId="0" xfId="0"/>
    <xf numFmtId="0" fontId="3" fillId="0" borderId="0" xfId="1" applyFont="1" applyFill="1"/>
    <xf numFmtId="0" fontId="5" fillId="0" borderId="0" xfId="1" applyFont="1" applyFill="1"/>
    <xf numFmtId="0" fontId="5" fillId="0" borderId="0" xfId="1" applyFont="1" applyFill="1" applyAlignment="1"/>
    <xf numFmtId="0" fontId="5" fillId="0" borderId="0" xfId="1" applyFont="1" applyFill="1" applyAlignment="1">
      <alignment horizontal="left" vertical="center" indent="1"/>
    </xf>
    <xf numFmtId="0" fontId="6" fillId="0" borderId="0" xfId="1" applyFont="1" applyFill="1"/>
    <xf numFmtId="0" fontId="4" fillId="0" borderId="0" xfId="1" applyFont="1" applyFill="1"/>
    <xf numFmtId="164" fontId="8" fillId="0" borderId="1" xfId="1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49" fontId="12" fillId="0" borderId="2" xfId="1" applyNumberFormat="1" applyFont="1" applyFill="1" applyBorder="1" applyAlignment="1" applyProtection="1">
      <alignment horizontal="left" vertical="center" wrapText="1" indent="1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2" fillId="0" borderId="17" xfId="1" applyFont="1" applyFill="1" applyBorder="1" applyAlignment="1" applyProtection="1">
      <alignment horizontal="left" vertical="center" wrapText="1" inden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0" fontId="15" fillId="0" borderId="17" xfId="0" applyFont="1" applyBorder="1" applyAlignment="1" applyProtection="1">
      <alignment horizontal="left" vertical="center" wrapText="1" indent="1"/>
    </xf>
    <xf numFmtId="164" fontId="16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49" fontId="12" fillId="0" borderId="31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3" fillId="0" borderId="15" xfId="0" applyFont="1" applyBorder="1" applyAlignment="1" applyProtection="1">
      <alignment horizontal="left" vertical="center" indent="1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0" fontId="13" fillId="0" borderId="6" xfId="0" applyFont="1" applyBorder="1" applyAlignment="1" applyProtection="1">
      <alignment horizontal="left" vertical="center" indent="1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</xf>
    <xf numFmtId="0" fontId="13" fillId="0" borderId="6" xfId="0" applyFont="1" applyBorder="1" applyAlignment="1" applyProtection="1">
      <alignment horizontal="left" vertical="center" wrapText="1" indent="1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8" xfId="0" applyFont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49" fontId="11" fillId="0" borderId="24" xfId="0" applyNumberFormat="1" applyFont="1" applyBorder="1" applyAlignment="1" applyProtection="1">
      <alignment horizontal="left" vertical="center" wrapText="1" indent="1"/>
    </xf>
    <xf numFmtId="49" fontId="13" fillId="0" borderId="14" xfId="0" applyNumberFormat="1" applyFont="1" applyBorder="1" applyAlignment="1" applyProtection="1">
      <alignment horizontal="left" vertical="center" wrapText="1" indent="2"/>
    </xf>
    <xf numFmtId="49" fontId="11" fillId="0" borderId="14" xfId="0" applyNumberFormat="1" applyFont="1" applyBorder="1" applyAlignment="1" applyProtection="1">
      <alignment horizontal="left" vertical="center" wrapText="1" indent="1"/>
    </xf>
    <xf numFmtId="49" fontId="13" fillId="0" borderId="5" xfId="0" applyNumberFormat="1" applyFont="1" applyBorder="1" applyAlignment="1" applyProtection="1">
      <alignment horizontal="left" vertical="center" wrapText="1" indent="2"/>
    </xf>
    <xf numFmtId="164" fontId="14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0" applyFont="1" applyBorder="1" applyAlignment="1" applyProtection="1">
      <alignment horizontal="left" vertical="center" wrapText="1" indent="1"/>
    </xf>
    <xf numFmtId="164" fontId="10" fillId="0" borderId="18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" xfId="1" applyNumberFormat="1" applyFont="1" applyFill="1" applyBorder="1" applyAlignment="1" applyProtection="1"/>
    <xf numFmtId="0" fontId="9" fillId="0" borderId="1" xfId="0" applyFont="1" applyFill="1" applyBorder="1" applyAlignment="1" applyProtection="1">
      <alignment horizontal="right"/>
    </xf>
    <xf numFmtId="0" fontId="7" fillId="0" borderId="12" xfId="1" applyFont="1" applyFill="1" applyBorder="1" applyAlignment="1" applyProtection="1">
      <alignment vertical="center" wrapTex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0" fontId="12" fillId="0" borderId="27" xfId="1" applyFont="1" applyFill="1" applyBorder="1" applyAlignment="1" applyProtection="1">
      <alignment horizontal="left" vertical="center" wrapText="1" indent="6"/>
    </xf>
    <xf numFmtId="49" fontId="12" fillId="0" borderId="5" xfId="1" applyNumberFormat="1" applyFont="1" applyFill="1" applyBorder="1" applyAlignment="1" applyProtection="1">
      <alignment horizontal="left" vertical="center" wrapText="1" indent="1"/>
    </xf>
    <xf numFmtId="0" fontId="12" fillId="0" borderId="6" xfId="1" applyFont="1" applyFill="1" applyBorder="1" applyAlignment="1" applyProtection="1">
      <alignment horizontal="left" vertical="center" wrapText="1" indent="6"/>
    </xf>
    <xf numFmtId="164" fontId="1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13" fillId="0" borderId="15" xfId="0" quotePrefix="1" applyFont="1" applyBorder="1" applyAlignment="1" applyProtection="1">
      <alignment horizontal="left" vertical="center" wrapText="1" indent="6"/>
    </xf>
    <xf numFmtId="0" fontId="13" fillId="0" borderId="6" xfId="0" quotePrefix="1" applyFont="1" applyBorder="1" applyAlignment="1" applyProtection="1">
      <alignment horizontal="left" vertical="center" wrapText="1" indent="6"/>
    </xf>
    <xf numFmtId="0" fontId="10" fillId="0" borderId="9" xfId="1" applyFont="1" applyFill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49" fontId="11" fillId="0" borderId="8" xfId="0" applyNumberFormat="1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49" fontId="13" fillId="0" borderId="24" xfId="0" applyNumberFormat="1" applyFont="1" applyBorder="1" applyAlignment="1" applyProtection="1">
      <alignment horizontal="left" vertical="center" wrapText="1" indent="2"/>
    </xf>
    <xf numFmtId="49" fontId="13" fillId="0" borderId="26" xfId="0" applyNumberFormat="1" applyFont="1" applyBorder="1" applyAlignment="1" applyProtection="1">
      <alignment horizontal="left" vertical="center" wrapText="1" indent="2"/>
    </xf>
    <xf numFmtId="0" fontId="13" fillId="0" borderId="27" xfId="0" applyFont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1" fillId="0" borderId="9" xfId="0" quotePrefix="1" applyFont="1" applyBorder="1" applyAlignment="1" applyProtection="1">
      <alignment horizontal="right" vertical="center" wrapText="1" indent="1"/>
      <protection locked="0"/>
    </xf>
    <xf numFmtId="0" fontId="11" fillId="0" borderId="10" xfId="0" quotePrefix="1" applyFont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</xf>
    <xf numFmtId="0" fontId="14" fillId="0" borderId="0" xfId="1" applyFont="1" applyFill="1" applyProtection="1"/>
    <xf numFmtId="0" fontId="14" fillId="0" borderId="0" xfId="1" applyFont="1" applyFill="1" applyAlignment="1" applyProtection="1">
      <alignment horizontal="right" vertical="center" indent="1"/>
    </xf>
    <xf numFmtId="0" fontId="10" fillId="0" borderId="0" xfId="1" applyFont="1" applyFill="1" applyAlignment="1" applyProtection="1"/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/>
    <xf numFmtId="0" fontId="14" fillId="0" borderId="0" xfId="1" applyFont="1" applyFill="1" applyAlignment="1">
      <alignment horizontal="right" vertical="center" indent="1"/>
    </xf>
    <xf numFmtId="0" fontId="5" fillId="0" borderId="0" xfId="1" applyFont="1" applyFill="1" applyAlignment="1">
      <alignment horizontal="center"/>
    </xf>
    <xf numFmtId="0" fontId="11" fillId="0" borderId="0" xfId="0" applyFont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4" fontId="10" fillId="0" borderId="3" xfId="1" applyNumberFormat="1" applyFont="1" applyFill="1" applyBorder="1" applyAlignment="1" applyProtection="1">
      <alignment horizontal="center" vertical="center"/>
    </xf>
    <xf numFmtId="164" fontId="10" fillId="0" borderId="4" xfId="1" applyNumberFormat="1" applyFont="1" applyFill="1" applyBorder="1" applyAlignment="1" applyProtection="1">
      <alignment horizontal="center" vertical="center"/>
    </xf>
    <xf numFmtId="164" fontId="10" fillId="0" borderId="35" xfId="1" applyNumberFormat="1" applyFont="1" applyFill="1" applyBorder="1" applyAlignment="1" applyProtection="1">
      <alignment horizontal="center" vertical="center"/>
    </xf>
    <xf numFmtId="164" fontId="10" fillId="0" borderId="36" xfId="1" applyNumberFormat="1" applyFont="1" applyFill="1" applyBorder="1" applyAlignment="1" applyProtection="1">
      <alignment horizontal="center" vertical="center"/>
    </xf>
    <xf numFmtId="164" fontId="10" fillId="0" borderId="37" xfId="1" applyNumberFormat="1" applyFont="1" applyFill="1" applyBorder="1" applyAlignment="1" applyProtection="1">
      <alignment horizontal="center" vertical="center"/>
    </xf>
    <xf numFmtId="0" fontId="12" fillId="0" borderId="0" xfId="1" applyFont="1" applyFill="1"/>
    <xf numFmtId="0" fontId="14" fillId="0" borderId="0" xfId="1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Alignment="1">
      <alignment horizontal="left" vertical="center" indent="1"/>
    </xf>
    <xf numFmtId="0" fontId="19" fillId="0" borderId="0" xfId="1" applyFont="1" applyFill="1"/>
    <xf numFmtId="0" fontId="10" fillId="0" borderId="0" xfId="1" applyFont="1" applyFill="1"/>
    <xf numFmtId="0" fontId="1" fillId="0" borderId="0" xfId="1" applyFill="1"/>
    <xf numFmtId="0" fontId="20" fillId="0" borderId="0" xfId="1" applyFont="1" applyFill="1"/>
    <xf numFmtId="0" fontId="1" fillId="0" borderId="0" xfId="1" applyFill="1" applyAlignment="1"/>
    <xf numFmtId="0" fontId="1" fillId="0" borderId="0" xfId="1" applyFill="1" applyAlignment="1">
      <alignment horizontal="left" vertical="center" indent="1"/>
    </xf>
    <xf numFmtId="0" fontId="21" fillId="0" borderId="0" xfId="1" applyFont="1" applyFill="1"/>
    <xf numFmtId="0" fontId="22" fillId="0" borderId="0" xfId="1" applyFont="1" applyFill="1"/>
    <xf numFmtId="164" fontId="0" fillId="0" borderId="0" xfId="0" applyNumberFormat="1" applyFill="1" applyAlignment="1" applyProtection="1">
      <alignment vertical="center" wrapText="1"/>
    </xf>
    <xf numFmtId="164" fontId="2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right" vertical="center"/>
    </xf>
    <xf numFmtId="164" fontId="26" fillId="0" borderId="3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 applyProtection="1">
      <alignment horizontal="centerContinuous" vertical="center" wrapText="1"/>
    </xf>
    <xf numFmtId="164" fontId="27" fillId="0" borderId="9" xfId="0" applyNumberFormat="1" applyFont="1" applyFill="1" applyBorder="1" applyAlignment="1" applyProtection="1">
      <alignment horizontal="centerContinuous" vertical="center" wrapText="1"/>
    </xf>
    <xf numFmtId="164" fontId="27" fillId="0" borderId="10" xfId="0" applyNumberFormat="1" applyFont="1" applyFill="1" applyBorder="1" applyAlignment="1" applyProtection="1">
      <alignment horizontal="centerContinuous" vertical="center" wrapText="1"/>
    </xf>
    <xf numFmtId="164" fontId="26" fillId="0" borderId="39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9" xfId="0" applyNumberFormat="1" applyFont="1" applyFill="1" applyBorder="1" applyAlignment="1">
      <alignment horizontal="center" vertical="center" wrapText="1"/>
    </xf>
    <xf numFmtId="164" fontId="27" fillId="0" borderId="4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3" fillId="0" borderId="24" xfId="0" applyNumberFormat="1" applyFont="1" applyFill="1" applyBorder="1" applyAlignment="1" applyProtection="1">
      <alignment horizontal="left" vertical="center" wrapText="1" indent="1"/>
    </xf>
    <xf numFmtId="164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3" fillId="0" borderId="14" xfId="0" applyNumberFormat="1" applyFont="1" applyFill="1" applyBorder="1" applyAlignment="1" applyProtection="1">
      <alignment horizontal="left" vertical="center" wrapText="1" indent="1"/>
    </xf>
    <xf numFmtId="164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4" xfId="0" applyNumberFormat="1" applyFont="1" applyFill="1" applyBorder="1" applyAlignment="1" applyProtection="1">
      <alignment horizontal="left" vertical="center" wrapText="1" indent="1"/>
    </xf>
    <xf numFmtId="164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30" fillId="0" borderId="46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left" vertical="center" wrapText="1" indent="1"/>
    </xf>
    <xf numFmtId="164" fontId="31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right" vertical="center" wrapText="1" indent="1"/>
    </xf>
    <xf numFmtId="164" fontId="29" fillId="0" borderId="47" xfId="0" applyNumberFormat="1" applyFont="1" applyFill="1" applyBorder="1" applyAlignment="1" applyProtection="1">
      <alignment horizontal="right" vertical="center" wrapText="1" indent="1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32" fillId="0" borderId="0" xfId="0" applyNumberFormat="1" applyFont="1" applyFill="1" applyAlignment="1" applyProtection="1">
      <alignment vertical="center" wrapTex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32" fillId="0" borderId="0" xfId="0" applyNumberFormat="1" applyFont="1" applyFill="1" applyAlignment="1" applyProtection="1">
      <alignment horizontal="centerContinuous" vertical="center"/>
    </xf>
    <xf numFmtId="164" fontId="16" fillId="0" borderId="0" xfId="0" applyNumberFormat="1" applyFont="1" applyFill="1" applyAlignment="1" applyProtection="1">
      <alignment horizontal="center" vertical="center" textRotation="180" wrapText="1"/>
      <protection locked="0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right" vertical="center"/>
    </xf>
    <xf numFmtId="164" fontId="10" fillId="0" borderId="48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10" fillId="0" borderId="49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164" fontId="7" fillId="0" borderId="40" xfId="0" applyNumberFormat="1" applyFont="1" applyFill="1" applyBorder="1" applyAlignment="1">
      <alignment horizontal="center" vertical="center" wrapText="1"/>
    </xf>
    <xf numFmtId="164" fontId="10" fillId="0" borderId="41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center" vertical="center" wrapText="1"/>
    </xf>
    <xf numFmtId="164" fontId="10" fillId="0" borderId="9" xfId="0" applyNumberFormat="1" applyFont="1" applyFill="1" applyBorder="1" applyAlignment="1" applyProtection="1">
      <alignment horizontal="center" vertical="center" wrapText="1"/>
    </xf>
    <xf numFmtId="164" fontId="10" fillId="0" borderId="10" xfId="0" applyNumberFormat="1" applyFont="1" applyFill="1" applyBorder="1" applyAlignment="1" applyProtection="1">
      <alignment horizontal="center" vertical="center" wrapText="1"/>
    </xf>
    <xf numFmtId="164" fontId="32" fillId="0" borderId="42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lef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3" xfId="0" applyNumberFormat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quotePrefix="1" applyNumberFormat="1" applyFont="1" applyFill="1" applyBorder="1" applyAlignment="1" applyProtection="1">
      <alignment horizontal="left" vertical="center" wrapText="1" indent="6"/>
    </xf>
    <xf numFmtId="164" fontId="14" fillId="0" borderId="14" xfId="0" quotePrefix="1" applyNumberFormat="1" applyFont="1" applyFill="1" applyBorder="1" applyAlignment="1" applyProtection="1">
      <alignment horizontal="left" vertical="center" wrapText="1" indent="6"/>
    </xf>
    <xf numFmtId="164" fontId="12" fillId="0" borderId="14" xfId="0" quotePrefix="1" applyNumberFormat="1" applyFont="1" applyFill="1" applyBorder="1" applyAlignment="1" applyProtection="1">
      <alignment horizontal="left" vertical="center" wrapText="1" indent="3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4" fillId="0" borderId="14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15" xfId="0" applyNumberFormat="1" applyFont="1" applyFill="1" applyBorder="1" applyAlignment="1" applyProtection="1">
      <alignment horizontal="left" vertical="center" wrapText="1" indent="2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164" fontId="14" fillId="0" borderId="24" xfId="0" applyNumberFormat="1" applyFont="1" applyFill="1" applyBorder="1" applyAlignment="1" applyProtection="1">
      <alignment horizontal="left" vertical="center" wrapText="1" indent="1"/>
    </xf>
    <xf numFmtId="164" fontId="14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2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25" fillId="0" borderId="0" xfId="0" applyNumberFormat="1" applyFont="1" applyFill="1" applyBorder="1" applyAlignment="1" applyProtection="1">
      <alignment horizontal="right" wrapText="1"/>
    </xf>
    <xf numFmtId="164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8" fillId="0" borderId="0" xfId="0" applyNumberFormat="1" applyFont="1" applyFill="1" applyAlignment="1">
      <alignment horizontal="center" vertical="center" wrapText="1"/>
    </xf>
    <xf numFmtId="164" fontId="2" fillId="0" borderId="22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23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1" fontId="3" fillId="0" borderId="15" xfId="0" applyNumberFormat="1" applyFont="1" applyFill="1" applyBorder="1" applyAlignment="1" applyProtection="1">
      <alignment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Fill="1" applyBorder="1" applyAlignment="1" applyProtection="1">
      <alignment vertical="center" wrapText="1"/>
      <protection locked="0"/>
    </xf>
    <xf numFmtId="1" fontId="3" fillId="0" borderId="27" xfId="0" applyNumberFormat="1" applyFont="1" applyFill="1" applyBorder="1" applyAlignment="1" applyProtection="1">
      <alignment vertical="center" wrapText="1"/>
      <protection locked="0"/>
    </xf>
    <xf numFmtId="164" fontId="3" fillId="0" borderId="28" xfId="0" applyNumberFormat="1" applyFont="1" applyFill="1" applyBorder="1" applyAlignment="1" applyProtection="1">
      <alignment vertical="center" wrapText="1"/>
      <protection locked="0"/>
    </xf>
    <xf numFmtId="164" fontId="27" fillId="0" borderId="8" xfId="0" applyNumberFormat="1" applyFont="1" applyFill="1" applyBorder="1" applyAlignment="1" applyProtection="1">
      <alignment horizontal="left" vertical="center" wrapText="1"/>
    </xf>
    <xf numFmtId="164" fontId="2" fillId="0" borderId="9" xfId="0" applyNumberFormat="1" applyFont="1" applyFill="1" applyBorder="1" applyAlignment="1" applyProtection="1">
      <alignment vertical="center" wrapText="1"/>
    </xf>
    <xf numFmtId="164" fontId="2" fillId="2" borderId="9" xfId="0" applyNumberFormat="1" applyFont="1" applyFill="1" applyBorder="1" applyAlignment="1" applyProtection="1">
      <alignment vertical="center" wrapText="1"/>
    </xf>
    <xf numFmtId="164" fontId="2" fillId="0" borderId="10" xfId="0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right" wrapText="1"/>
    </xf>
    <xf numFmtId="0" fontId="27" fillId="0" borderId="9" xfId="0" applyFont="1" applyBorder="1" applyAlignment="1">
      <alignment horizontal="center" vertical="center" wrapText="1"/>
    </xf>
    <xf numFmtId="164" fontId="27" fillId="0" borderId="47" xfId="0" applyNumberFormat="1" applyFont="1" applyFill="1" applyBorder="1" applyAlignment="1" applyProtection="1">
      <alignment horizontal="center" vertical="center" wrapText="1"/>
    </xf>
    <xf numFmtId="164" fontId="2" fillId="0" borderId="53" xfId="0" applyNumberFormat="1" applyFont="1" applyFill="1" applyBorder="1" applyAlignment="1" applyProtection="1">
      <alignment horizontal="center" vertical="center" wrapText="1"/>
    </xf>
    <xf numFmtId="164" fontId="3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3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5" xfId="0" applyNumberFormat="1" applyFont="1" applyFill="1" applyBorder="1" applyAlignment="1" applyProtection="1">
      <alignment vertical="center" wrapText="1"/>
      <protection locked="0"/>
    </xf>
    <xf numFmtId="164" fontId="4" fillId="0" borderId="16" xfId="0" applyNumberFormat="1" applyFont="1" applyFill="1" applyBorder="1" applyAlignment="1" applyProtection="1">
      <alignment vertical="center" wrapText="1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4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0" xfId="0" applyFont="1" applyFill="1"/>
    <xf numFmtId="0" fontId="22" fillId="0" borderId="0" xfId="0" applyFont="1" applyFill="1" applyAlignment="1"/>
    <xf numFmtId="164" fontId="22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2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35" fillId="0" borderId="0" xfId="0" applyNumberFormat="1" applyFont="1" applyFill="1" applyAlignment="1">
      <alignment vertical="center" wrapText="1"/>
    </xf>
    <xf numFmtId="164" fontId="25" fillId="0" borderId="1" xfId="0" applyNumberFormat="1" applyFont="1" applyFill="1" applyBorder="1" applyAlignment="1">
      <alignment horizontal="right" vertical="center"/>
    </xf>
    <xf numFmtId="164" fontId="27" fillId="0" borderId="55" xfId="0" applyNumberFormat="1" applyFont="1" applyFill="1" applyBorder="1" applyAlignment="1">
      <alignment horizontal="center" vertical="center"/>
    </xf>
    <xf numFmtId="164" fontId="26" fillId="0" borderId="41" xfId="0" applyNumberFormat="1" applyFont="1" applyFill="1" applyBorder="1" applyAlignment="1">
      <alignment horizontal="center" vertical="center" wrapText="1"/>
    </xf>
    <xf numFmtId="164" fontId="27" fillId="0" borderId="38" xfId="0" applyNumberFormat="1" applyFont="1" applyFill="1" applyBorder="1" applyAlignment="1">
      <alignment horizontal="center" vertical="center" wrapText="1"/>
    </xf>
    <xf numFmtId="164" fontId="27" fillId="0" borderId="44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7" fillId="0" borderId="41" xfId="0" applyNumberFormat="1" applyFont="1" applyFill="1" applyBorder="1" applyAlignment="1">
      <alignment horizontal="center" vertical="center" wrapText="1"/>
    </xf>
    <xf numFmtId="164" fontId="27" fillId="0" borderId="46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7" fillId="0" borderId="56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left" vertical="center"/>
    </xf>
    <xf numFmtId="3" fontId="5" fillId="0" borderId="38" xfId="0" applyNumberFormat="1" applyFont="1" applyFill="1" applyBorder="1" applyAlignment="1" applyProtection="1">
      <alignment horizontal="right" vertical="center"/>
      <protection locked="0"/>
    </xf>
    <xf numFmtId="3" fontId="5" fillId="0" borderId="38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8" xfId="0" applyNumberFormat="1" applyFont="1" applyFill="1" applyBorder="1" applyAlignment="1">
      <alignment horizontal="right" vertical="center" wrapText="1"/>
    </xf>
    <xf numFmtId="4" fontId="2" fillId="0" borderId="48" xfId="0" applyNumberFormat="1" applyFont="1" applyFill="1" applyBorder="1" applyAlignment="1">
      <alignment horizontal="right" vertical="center" wrapText="1"/>
    </xf>
    <xf numFmtId="49" fontId="31" fillId="0" borderId="31" xfId="0" quotePrefix="1" applyNumberFormat="1" applyFont="1" applyFill="1" applyBorder="1" applyAlignment="1">
      <alignment horizontal="left" vertical="center" indent="1"/>
    </xf>
    <xf numFmtId="3" fontId="31" fillId="0" borderId="43" xfId="0" applyNumberFormat="1" applyFont="1" applyFill="1" applyBorder="1" applyAlignment="1" applyProtection="1">
      <alignment horizontal="right" vertical="center"/>
      <protection locked="0"/>
    </xf>
    <xf numFmtId="3" fontId="31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3" xfId="0" applyNumberFormat="1" applyFont="1" applyFill="1" applyBorder="1" applyAlignment="1">
      <alignment horizontal="right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49" fontId="5" fillId="0" borderId="31" xfId="0" applyNumberFormat="1" applyFont="1" applyFill="1" applyBorder="1" applyAlignment="1">
      <alignment horizontal="left" vertical="center"/>
    </xf>
    <xf numFmtId="3" fontId="5" fillId="0" borderId="43" xfId="0" applyNumberFormat="1" applyFont="1" applyFill="1" applyBorder="1" applyAlignment="1" applyProtection="1">
      <alignment horizontal="right" vertical="center"/>
      <protection locked="0"/>
    </xf>
    <xf numFmtId="3" fontId="5" fillId="0" borderId="43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32" xfId="0" applyNumberFormat="1" applyFont="1" applyFill="1" applyBorder="1" applyAlignment="1" applyProtection="1">
      <alignment horizontal="left" vertical="center"/>
      <protection locked="0"/>
    </xf>
    <xf numFmtId="3" fontId="5" fillId="0" borderId="58" xfId="0" applyNumberFormat="1" applyFont="1" applyFill="1" applyBorder="1" applyAlignment="1" applyProtection="1">
      <alignment horizontal="right" vertical="center"/>
      <protection locked="0"/>
    </xf>
    <xf numFmtId="3" fontId="5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9" xfId="0" applyNumberFormat="1" applyFont="1" applyFill="1" applyBorder="1" applyAlignment="1">
      <alignment horizontal="right" vertical="center" wrapText="1"/>
    </xf>
    <xf numFmtId="49" fontId="4" fillId="0" borderId="29" xfId="0" applyNumberFormat="1" applyFont="1" applyFill="1" applyBorder="1" applyAlignment="1" applyProtection="1">
      <alignment horizontal="left" vertical="center" indent="1"/>
      <protection locked="0"/>
    </xf>
    <xf numFmtId="164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 applyProtection="1">
      <alignment vertical="center" wrapText="1"/>
      <protection locked="0"/>
    </xf>
    <xf numFmtId="49" fontId="4" fillId="0" borderId="59" xfId="0" applyNumberFormat="1" applyFont="1" applyFill="1" applyBorder="1" applyAlignment="1" applyProtection="1">
      <alignment vertical="center"/>
      <protection locked="0"/>
    </xf>
    <xf numFmtId="49" fontId="4" fillId="0" borderId="59" xfId="0" applyNumberFormat="1" applyFont="1" applyFill="1" applyBorder="1" applyAlignment="1" applyProtection="1">
      <alignment horizontal="right" vertical="center"/>
      <protection locked="0"/>
    </xf>
    <xf numFmtId="3" fontId="3" fillId="0" borderId="5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24" xfId="0" applyNumberFormat="1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 applyProtection="1">
      <alignment horizontal="right" vertical="center" wrapText="1"/>
    </xf>
    <xf numFmtId="49" fontId="5" fillId="0" borderId="14" xfId="0" applyNumberFormat="1" applyFont="1" applyFill="1" applyBorder="1" applyAlignment="1">
      <alignment horizontal="left" vertical="center"/>
    </xf>
    <xf numFmtId="164" fontId="4" fillId="0" borderId="43" xfId="0" applyNumberFormat="1" applyFont="1" applyFill="1" applyBorder="1" applyAlignment="1" applyProtection="1">
      <alignment horizontal="right" vertical="center" wrapText="1"/>
    </xf>
    <xf numFmtId="49" fontId="5" fillId="0" borderId="14" xfId="0" applyNumberFormat="1" applyFont="1" applyFill="1" applyBorder="1" applyAlignment="1" applyProtection="1">
      <alignment horizontal="left" vertical="center"/>
      <protection locked="0"/>
    </xf>
    <xf numFmtId="49" fontId="5" fillId="0" borderId="26" xfId="0" applyNumberFormat="1" applyFont="1" applyFill="1" applyBorder="1" applyAlignment="1" applyProtection="1">
      <alignment horizontal="left" vertical="center"/>
      <protection locked="0"/>
    </xf>
    <xf numFmtId="165" fontId="2" fillId="0" borderId="41" xfId="0" applyNumberFormat="1" applyFont="1" applyFill="1" applyBorder="1" applyAlignment="1">
      <alignment horizontal="left" vertical="center" wrapText="1" indent="1"/>
    </xf>
    <xf numFmtId="165" fontId="36" fillId="0" borderId="59" xfId="0" applyNumberFormat="1" applyFont="1" applyFill="1" applyBorder="1" applyAlignment="1">
      <alignment horizontal="left" vertical="center" wrapText="1"/>
    </xf>
    <xf numFmtId="165" fontId="36" fillId="0" borderId="0" xfId="0" applyNumberFormat="1" applyFont="1" applyFill="1" applyBorder="1" applyAlignment="1">
      <alignment horizontal="left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4" fontId="29" fillId="0" borderId="55" xfId="0" applyNumberFormat="1" applyFont="1" applyFill="1" applyBorder="1" applyAlignment="1">
      <alignment horizontal="center" vertical="center" wrapText="1"/>
    </xf>
    <xf numFmtId="164" fontId="29" fillId="0" borderId="59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61" xfId="0" applyNumberFormat="1" applyFill="1" applyBorder="1" applyAlignment="1" applyProtection="1">
      <alignment horizontal="left" vertical="center" wrapText="1"/>
      <protection locked="0"/>
    </xf>
    <xf numFmtId="3" fontId="5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 applyProtection="1">
      <alignment horizontal="lef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/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right" vertical="top"/>
      <protection locked="0"/>
    </xf>
    <xf numFmtId="164" fontId="37" fillId="0" borderId="0" xfId="0" applyNumberFormat="1" applyFont="1" applyFill="1" applyAlignment="1">
      <alignment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" xfId="0" quotePrefix="1" applyFont="1" applyFill="1" applyBorder="1" applyAlignment="1" applyProtection="1">
      <alignment horizontal="right" vertical="center" indent="1"/>
    </xf>
    <xf numFmtId="0" fontId="23" fillId="0" borderId="0" xfId="0" applyFont="1" applyFill="1" applyAlignment="1">
      <alignment vertical="center"/>
    </xf>
    <xf numFmtId="0" fontId="7" fillId="0" borderId="60" xfId="0" applyFont="1" applyFill="1" applyBorder="1" applyAlignment="1" applyProtection="1">
      <alignment vertical="center"/>
    </xf>
    <xf numFmtId="0" fontId="7" fillId="0" borderId="52" xfId="0" applyFont="1" applyFill="1" applyBorder="1" applyAlignment="1" applyProtection="1">
      <alignment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28" fillId="0" borderId="0" xfId="0" applyFont="1" applyFill="1" applyAlignment="1">
      <alignment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left" vertical="center" wrapText="1" indent="1"/>
    </xf>
    <xf numFmtId="0" fontId="11" fillId="0" borderId="53" xfId="0" applyFont="1" applyBorder="1" applyAlignment="1" applyProtection="1">
      <alignment horizontal="left" vertical="center" wrapText="1" indent="1"/>
    </xf>
    <xf numFmtId="0" fontId="35" fillId="0" borderId="0" xfId="0" applyFont="1" applyFill="1" applyAlignment="1">
      <alignment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left" vertical="center" wrapText="1" indent="1"/>
    </xf>
    <xf numFmtId="0" fontId="38" fillId="0" borderId="0" xfId="0" applyFont="1" applyFill="1" applyAlignment="1">
      <alignment vertical="center" wrapText="1"/>
    </xf>
    <xf numFmtId="0" fontId="13" fillId="0" borderId="45" xfId="0" applyFont="1" applyBorder="1" applyAlignment="1" applyProtection="1">
      <alignment horizontal="left" vertical="center" wrapText="1" indent="1"/>
    </xf>
    <xf numFmtId="0" fontId="13" fillId="0" borderId="63" xfId="0" applyFont="1" applyBorder="1" applyAlignment="1" applyProtection="1">
      <alignment horizontal="left" vertical="center" wrapText="1" indent="1"/>
    </xf>
    <xf numFmtId="0" fontId="7" fillId="0" borderId="2" xfId="0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49" fontId="12" fillId="0" borderId="27" xfId="0" applyNumberFormat="1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left" vertical="center" wrapText="1" indent="1"/>
    </xf>
    <xf numFmtId="0" fontId="15" fillId="0" borderId="68" xfId="0" applyFont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5" xfId="0" applyFont="1" applyFill="1" applyBorder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49" fontId="10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35" xfId="0" applyFont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3" xfId="0" applyFont="1" applyBorder="1" applyAlignment="1" applyProtection="1">
      <alignment horizontal="left" vertical="center" wrapText="1" indent="1"/>
    </xf>
    <xf numFmtId="164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40" fillId="0" borderId="0" xfId="0" applyFont="1" applyFill="1" applyAlignment="1">
      <alignment vertical="center" wrapText="1"/>
    </xf>
    <xf numFmtId="0" fontId="10" fillId="0" borderId="34" xfId="1" applyFont="1" applyFill="1" applyBorder="1" applyAlignment="1" applyProtection="1">
      <alignment horizontal="left" vertical="center" wrapText="1" indent="1"/>
    </xf>
    <xf numFmtId="0" fontId="10" fillId="0" borderId="24" xfId="0" applyFont="1" applyFill="1" applyBorder="1" applyAlignment="1" applyProtection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35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2" fillId="0" borderId="45" xfId="1" applyFont="1" applyFill="1" applyBorder="1" applyAlignment="1" applyProtection="1">
      <alignment horizontal="left" vertical="center" wrapText="1" indent="1"/>
    </xf>
    <xf numFmtId="0" fontId="12" fillId="0" borderId="45" xfId="1" applyFont="1" applyFill="1" applyBorder="1" applyAlignment="1" applyProtection="1">
      <alignment horizontal="left" indent="7"/>
    </xf>
    <xf numFmtId="0" fontId="13" fillId="0" borderId="45" xfId="0" applyFont="1" applyBorder="1" applyAlignment="1" applyProtection="1">
      <alignment horizontal="left" vertical="center" wrapText="1" indent="6"/>
    </xf>
    <xf numFmtId="0" fontId="12" fillId="0" borderId="68" xfId="1" applyFont="1" applyFill="1" applyBorder="1" applyAlignment="1" applyProtection="1">
      <alignment horizontal="left" vertical="center" wrapText="1" indent="6"/>
    </xf>
    <xf numFmtId="0" fontId="12" fillId="0" borderId="45" xfId="1" applyFont="1" applyFill="1" applyBorder="1" applyAlignment="1" applyProtection="1">
      <alignment horizontal="left" vertical="center" wrapText="1" indent="6"/>
    </xf>
    <xf numFmtId="0" fontId="10" fillId="0" borderId="26" xfId="0" applyFont="1" applyFill="1" applyBorder="1" applyAlignment="1" applyProtection="1">
      <alignment horizontal="center" vertical="center" wrapText="1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63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0" fontId="13" fillId="0" borderId="63" xfId="0" applyFont="1" applyBorder="1" applyAlignment="1" applyProtection="1">
      <alignment horizontal="left" vertical="center" wrapText="1" indent="6"/>
    </xf>
    <xf numFmtId="0" fontId="10" fillId="0" borderId="11" xfId="0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Fill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41" fillId="0" borderId="9" xfId="0" applyFont="1" applyFill="1" applyBorder="1" applyAlignment="1" applyProtection="1">
      <alignment vertical="center" wrapText="1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69" xfId="0" applyFont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8" xfId="0" applyFont="1" applyFill="1" applyBorder="1" applyAlignment="1" applyProtection="1">
      <alignment horizontal="left" vertical="center"/>
    </xf>
    <xf numFmtId="0" fontId="12" fillId="0" borderId="67" xfId="0" applyFont="1" applyFill="1" applyBorder="1" applyAlignment="1" applyProtection="1">
      <alignment vertical="center" wrapText="1"/>
    </xf>
    <xf numFmtId="0" fontId="7" fillId="0" borderId="40" xfId="0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0" xfId="0" applyNumberFormat="1" applyFont="1" applyFill="1" applyAlignment="1" applyProtection="1">
      <alignment horizontal="left" vertical="center" wrapText="1"/>
    </xf>
    <xf numFmtId="164" fontId="42" fillId="0" borderId="0" xfId="0" applyNumberFormat="1" applyFont="1" applyFill="1" applyAlignment="1" applyProtection="1">
      <alignment vertical="center" wrapText="1"/>
    </xf>
    <xf numFmtId="0" fontId="43" fillId="0" borderId="0" xfId="0" applyFont="1" applyAlignment="1" applyProtection="1">
      <alignment horizontal="right" vertical="top"/>
      <protection locked="0"/>
    </xf>
    <xf numFmtId="164" fontId="42" fillId="0" borderId="0" xfId="0" applyNumberFormat="1" applyFont="1" applyFill="1" applyAlignment="1">
      <alignment vertical="center" wrapText="1"/>
    </xf>
    <xf numFmtId="0" fontId="44" fillId="0" borderId="57" xfId="0" applyFont="1" applyFill="1" applyBorder="1" applyAlignment="1" applyProtection="1">
      <alignment horizontal="center" vertical="center" wrapText="1"/>
    </xf>
    <xf numFmtId="0" fontId="44" fillId="0" borderId="62" xfId="0" applyFont="1" applyFill="1" applyBorder="1" applyAlignment="1" applyProtection="1">
      <alignment horizontal="center" vertical="center" wrapText="1"/>
    </xf>
    <xf numFmtId="0" fontId="44" fillId="0" borderId="35" xfId="0" applyFont="1" applyFill="1" applyBorder="1" applyAlignment="1" applyProtection="1">
      <alignment horizontal="center" vertical="center"/>
    </xf>
    <xf numFmtId="0" fontId="44" fillId="0" borderId="36" xfId="0" applyFont="1" applyFill="1" applyBorder="1" applyAlignment="1" applyProtection="1">
      <alignment horizontal="center" vertical="center"/>
    </xf>
    <xf numFmtId="0" fontId="44" fillId="0" borderId="37" xfId="0" applyFont="1" applyFill="1" applyBorder="1" applyAlignment="1" applyProtection="1">
      <alignment horizontal="center" vertical="center"/>
    </xf>
    <xf numFmtId="49" fontId="44" fillId="0" borderId="4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Alignment="1">
      <alignment vertical="center"/>
    </xf>
    <xf numFmtId="0" fontId="44" fillId="0" borderId="60" xfId="0" applyFont="1" applyFill="1" applyBorder="1" applyAlignment="1" applyProtection="1">
      <alignment vertical="center"/>
    </xf>
    <xf numFmtId="0" fontId="44" fillId="0" borderId="52" xfId="0" applyFont="1" applyFill="1" applyBorder="1" applyAlignment="1" applyProtection="1">
      <alignment vertical="center"/>
    </xf>
    <xf numFmtId="0" fontId="44" fillId="0" borderId="63" xfId="0" quotePrefix="1" applyFont="1" applyFill="1" applyBorder="1" applyAlignment="1" applyProtection="1">
      <alignment horizontal="center" vertical="center"/>
    </xf>
    <xf numFmtId="0" fontId="44" fillId="0" borderId="61" xfId="0" quotePrefix="1" applyFont="1" applyFill="1" applyBorder="1" applyAlignment="1" applyProtection="1">
      <alignment horizontal="center" vertical="center"/>
    </xf>
    <xf numFmtId="0" fontId="44" fillId="0" borderId="64" xfId="0" quotePrefix="1" applyFont="1" applyFill="1" applyBorder="1" applyAlignment="1" applyProtection="1">
      <alignment horizontal="center" vertical="center"/>
    </xf>
    <xf numFmtId="49" fontId="44" fillId="0" borderId="65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4" fillId="0" borderId="29" xfId="0" applyFont="1" applyFill="1" applyBorder="1" applyAlignment="1" applyProtection="1">
      <alignment horizontal="center" vertical="center" wrapText="1"/>
    </xf>
    <xf numFmtId="0" fontId="44" fillId="0" borderId="40" xfId="0" applyFont="1" applyFill="1" applyBorder="1" applyAlignment="1" applyProtection="1">
      <alignment horizontal="center" vertical="center" wrapText="1"/>
    </xf>
    <xf numFmtId="0" fontId="44" fillId="0" borderId="12" xfId="0" applyFont="1" applyFill="1" applyBorder="1" applyAlignment="1" applyProtection="1">
      <alignment horizontal="center" vertical="center" wrapText="1"/>
    </xf>
    <xf numFmtId="0" fontId="44" fillId="0" borderId="66" xfId="0" applyFont="1" applyFill="1" applyBorder="1" applyAlignment="1" applyProtection="1">
      <alignment horizontal="center" vertical="center" wrapText="1"/>
    </xf>
    <xf numFmtId="0" fontId="44" fillId="0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9" xfId="0" applyFont="1" applyFill="1" applyBorder="1" applyAlignment="1" applyProtection="1">
      <alignment horizontal="center" vertical="center" wrapText="1"/>
    </xf>
    <xf numFmtId="0" fontId="44" fillId="0" borderId="40" xfId="0" applyFont="1" applyFill="1" applyBorder="1" applyAlignment="1" applyProtection="1">
      <alignment horizontal="center" vertical="center" wrapText="1"/>
    </xf>
    <xf numFmtId="0" fontId="44" fillId="0" borderId="47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67" xfId="0" applyFont="1" applyFill="1" applyBorder="1" applyAlignment="1" applyProtection="1">
      <alignment horizontal="center" vertical="center" wrapText="1"/>
    </xf>
    <xf numFmtId="0" fontId="44" fillId="0" borderId="47" xfId="0" applyFont="1" applyFill="1" applyBorder="1" applyAlignment="1" applyProtection="1">
      <alignment horizontal="center" vertical="center" wrapText="1"/>
    </xf>
    <xf numFmtId="0" fontId="45" fillId="0" borderId="9" xfId="0" applyFont="1" applyFill="1" applyBorder="1" applyAlignment="1" applyProtection="1">
      <alignment horizontal="center" vertical="center" wrapText="1"/>
    </xf>
    <xf numFmtId="0" fontId="47" fillId="0" borderId="9" xfId="0" applyFont="1" applyFill="1" applyBorder="1" applyAlignment="1" applyProtection="1">
      <alignment horizontal="left" vertical="center" wrapText="1" indent="1"/>
    </xf>
    <xf numFmtId="164" fontId="47" fillId="0" borderId="9" xfId="0" applyNumberFormat="1" applyFont="1" applyFill="1" applyBorder="1" applyAlignment="1" applyProtection="1">
      <alignment horizontal="right" vertical="center" wrapText="1" indent="1"/>
    </xf>
    <xf numFmtId="164" fontId="47" fillId="0" borderId="10" xfId="0" applyNumberFormat="1" applyFont="1" applyFill="1" applyBorder="1" applyAlignment="1" applyProtection="1">
      <alignment horizontal="right" vertical="center" wrapText="1" indent="1"/>
    </xf>
    <xf numFmtId="0" fontId="48" fillId="0" borderId="0" xfId="0" applyFont="1" applyFill="1" applyAlignment="1">
      <alignment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49" fontId="42" fillId="0" borderId="15" xfId="0" applyNumberFormat="1" applyFont="1" applyFill="1" applyBorder="1" applyAlignment="1" applyProtection="1">
      <alignment horizontal="center" vertical="center" wrapText="1"/>
    </xf>
    <xf numFmtId="0" fontId="42" fillId="0" borderId="3" xfId="1" applyFont="1" applyFill="1" applyBorder="1" applyAlignment="1" applyProtection="1">
      <alignment horizontal="left" vertical="center" wrapText="1" indent="1"/>
    </xf>
    <xf numFmtId="164" fontId="4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14" xfId="0" applyFont="1" applyFill="1" applyBorder="1" applyAlignment="1" applyProtection="1">
      <alignment horizontal="center" vertical="center" wrapText="1"/>
    </xf>
    <xf numFmtId="0" fontId="42" fillId="0" borderId="15" xfId="1" applyFont="1" applyFill="1" applyBorder="1" applyAlignment="1" applyProtection="1">
      <alignment horizontal="left" vertical="center" wrapText="1" indent="1"/>
    </xf>
    <xf numFmtId="164" fontId="4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0" xfId="1" applyFont="1" applyFill="1" applyBorder="1" applyAlignment="1" applyProtection="1">
      <alignment horizontal="left" vertical="center" wrapText="1" indent="1"/>
    </xf>
    <xf numFmtId="0" fontId="44" fillId="0" borderId="19" xfId="0" applyFont="1" applyFill="1" applyBorder="1" applyAlignment="1" applyProtection="1">
      <alignment horizontal="center" vertical="center" wrapText="1"/>
    </xf>
    <xf numFmtId="164" fontId="4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44" fillId="0" borderId="26" xfId="0" applyFont="1" applyFill="1" applyBorder="1" applyAlignment="1" applyProtection="1">
      <alignment horizontal="center" vertical="center" wrapText="1"/>
    </xf>
    <xf numFmtId="49" fontId="42" fillId="0" borderId="27" xfId="0" applyNumberFormat="1" applyFont="1" applyFill="1" applyBorder="1" applyAlignment="1" applyProtection="1">
      <alignment horizontal="center" vertical="center" wrapText="1"/>
    </xf>
    <xf numFmtId="164" fontId="4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7" xfId="1" applyFont="1" applyFill="1" applyBorder="1" applyAlignment="1" applyProtection="1">
      <alignment horizontal="left" vertical="center" wrapText="1" indent="1"/>
    </xf>
    <xf numFmtId="0" fontId="47" fillId="0" borderId="8" xfId="0" applyFont="1" applyFill="1" applyBorder="1" applyAlignment="1" applyProtection="1">
      <alignment horizontal="center" vertical="center" wrapText="1"/>
    </xf>
    <xf numFmtId="0" fontId="47" fillId="0" borderId="9" xfId="1" applyFont="1" applyFill="1" applyBorder="1" applyAlignment="1" applyProtection="1">
      <alignment horizontal="left" vertical="center" wrapText="1" indent="1"/>
    </xf>
    <xf numFmtId="0" fontId="47" fillId="0" borderId="2" xfId="0" applyFont="1" applyFill="1" applyBorder="1" applyAlignment="1" applyProtection="1">
      <alignment horizontal="center" vertical="center" wrapText="1"/>
    </xf>
    <xf numFmtId="49" fontId="42" fillId="0" borderId="3" xfId="0" applyNumberFormat="1" applyFont="1" applyFill="1" applyBorder="1" applyAlignment="1" applyProtection="1">
      <alignment horizontal="center" vertical="center" wrapText="1"/>
    </xf>
    <xf numFmtId="0" fontId="49" fillId="0" borderId="3" xfId="1" applyFont="1" applyFill="1" applyBorder="1" applyAlignment="1" applyProtection="1">
      <alignment horizontal="left" vertical="center" wrapText="1" indent="1"/>
    </xf>
    <xf numFmtId="164" fontId="4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22" xfId="0" applyFont="1" applyFill="1" applyBorder="1" applyAlignment="1" applyProtection="1">
      <alignment horizontal="center" vertical="center" wrapText="1"/>
    </xf>
    <xf numFmtId="49" fontId="42" fillId="0" borderId="17" xfId="0" applyNumberFormat="1" applyFont="1" applyFill="1" applyBorder="1" applyAlignment="1" applyProtection="1">
      <alignment horizontal="center" vertical="center" wrapText="1"/>
    </xf>
    <xf numFmtId="0" fontId="49" fillId="0" borderId="18" xfId="1" applyFont="1" applyFill="1" applyBorder="1" applyAlignment="1" applyProtection="1">
      <alignment horizontal="left" vertical="center" wrapText="1" indent="1"/>
    </xf>
    <xf numFmtId="164" fontId="4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47" fillId="0" borderId="9" xfId="1" applyNumberFormat="1" applyFont="1" applyFill="1" applyBorder="1" applyAlignment="1" applyProtection="1">
      <alignment horizontal="left" vertical="center" wrapText="1" indent="1"/>
    </xf>
    <xf numFmtId="0" fontId="50" fillId="0" borderId="11" xfId="0" applyFont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vertical="center" wrapText="1"/>
    </xf>
    <xf numFmtId="0" fontId="47" fillId="0" borderId="12" xfId="1" applyFont="1" applyFill="1" applyBorder="1" applyAlignment="1" applyProtection="1">
      <alignment horizontal="left" vertical="center" wrapText="1" indent="1"/>
    </xf>
    <xf numFmtId="164" fontId="47" fillId="0" borderId="12" xfId="0" applyNumberFormat="1" applyFont="1" applyFill="1" applyBorder="1" applyAlignment="1" applyProtection="1">
      <alignment horizontal="right" vertical="center" wrapText="1" indent="1"/>
    </xf>
    <xf numFmtId="164" fontId="47" fillId="0" borderId="13" xfId="0" applyNumberFormat="1" applyFont="1" applyFill="1" applyBorder="1" applyAlignment="1" applyProtection="1">
      <alignment horizontal="right" vertical="center" wrapText="1" indent="1"/>
    </xf>
    <xf numFmtId="49" fontId="42" fillId="0" borderId="3" xfId="1" applyNumberFormat="1" applyFont="1" applyFill="1" applyBorder="1" applyAlignment="1" applyProtection="1">
      <alignment horizontal="left" vertical="center" wrapText="1" indent="1"/>
    </xf>
    <xf numFmtId="0" fontId="42" fillId="0" borderId="5" xfId="0" applyFont="1" applyFill="1" applyBorder="1" applyAlignment="1" applyProtection="1">
      <alignment vertical="center" wrapText="1"/>
    </xf>
    <xf numFmtId="49" fontId="42" fillId="0" borderId="6" xfId="1" applyNumberFormat="1" applyFont="1" applyFill="1" applyBorder="1" applyAlignment="1" applyProtection="1">
      <alignment horizontal="left" vertical="center" wrapText="1" indent="1"/>
    </xf>
    <xf numFmtId="0" fontId="49" fillId="0" borderId="6" xfId="1" applyFont="1" applyFill="1" applyBorder="1" applyAlignment="1" applyProtection="1">
      <alignment horizontal="left" vertical="center" wrapText="1" indent="1"/>
    </xf>
    <xf numFmtId="164" fontId="4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8" xfId="0" applyFont="1" applyBorder="1" applyAlignment="1" applyProtection="1">
      <alignment horizontal="center" vertical="center" wrapText="1"/>
    </xf>
    <xf numFmtId="0" fontId="51" fillId="0" borderId="40" xfId="0" applyFont="1" applyBorder="1" applyAlignment="1" applyProtection="1">
      <alignment horizontal="center" wrapText="1"/>
    </xf>
    <xf numFmtId="0" fontId="47" fillId="0" borderId="40" xfId="1" applyFont="1" applyFill="1" applyBorder="1" applyAlignment="1" applyProtection="1">
      <alignment horizontal="left" vertical="center" wrapText="1" indent="1"/>
    </xf>
    <xf numFmtId="0" fontId="52" fillId="0" borderId="40" xfId="0" applyFont="1" applyBorder="1" applyAlignment="1" applyProtection="1">
      <alignment horizontal="center" wrapText="1"/>
    </xf>
    <xf numFmtId="0" fontId="53" fillId="0" borderId="40" xfId="0" applyFont="1" applyBorder="1" applyAlignment="1" applyProtection="1">
      <alignment horizontal="left" wrapText="1" indent="1"/>
    </xf>
    <xf numFmtId="164" fontId="44" fillId="0" borderId="9" xfId="0" applyNumberFormat="1" applyFont="1" applyFill="1" applyBorder="1" applyAlignment="1" applyProtection="1">
      <alignment horizontal="right" vertical="center" wrapText="1" indent="1"/>
    </xf>
    <xf numFmtId="164" fontId="44" fillId="0" borderId="10" xfId="0" applyNumberFormat="1" applyFont="1" applyFill="1" applyBorder="1" applyAlignment="1" applyProtection="1">
      <alignment horizontal="right" vertical="center" wrapText="1" indent="1"/>
    </xf>
    <xf numFmtId="0" fontId="42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 indent="1"/>
    </xf>
    <xf numFmtId="164" fontId="44" fillId="0" borderId="0" xfId="0" applyNumberFormat="1" applyFont="1" applyFill="1" applyBorder="1" applyAlignment="1" applyProtection="1">
      <alignment horizontal="right" vertical="center" wrapText="1" inden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44" fillId="0" borderId="9" xfId="1" applyFont="1" applyFill="1" applyBorder="1" applyAlignment="1" applyProtection="1">
      <alignment horizontal="left" vertical="center" wrapText="1" indent="1"/>
    </xf>
    <xf numFmtId="0" fontId="47" fillId="0" borderId="24" xfId="0" applyFont="1" applyFill="1" applyBorder="1" applyAlignment="1" applyProtection="1">
      <alignment horizontal="center" vertical="center" wrapText="1"/>
    </xf>
    <xf numFmtId="49" fontId="42" fillId="0" borderId="17" xfId="1" applyNumberFormat="1" applyFont="1" applyFill="1" applyBorder="1" applyAlignment="1" applyProtection="1">
      <alignment horizontal="left" vertical="center" wrapText="1" indent="1"/>
    </xf>
    <xf numFmtId="164" fontId="4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14" xfId="0" applyFont="1" applyFill="1" applyBorder="1" applyAlignment="1" applyProtection="1">
      <alignment horizontal="center" vertical="center" wrapText="1"/>
    </xf>
    <xf numFmtId="49" fontId="42" fillId="0" borderId="15" xfId="1" applyNumberFormat="1" applyFont="1" applyFill="1" applyBorder="1" applyAlignment="1" applyProtection="1">
      <alignment horizontal="left" vertical="center" wrapText="1" indent="1"/>
    </xf>
    <xf numFmtId="164" fontId="4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9" xfId="0" applyFont="1" applyFill="1" applyBorder="1" applyAlignment="1" applyProtection="1">
      <alignment horizontal="center" vertical="center" wrapText="1"/>
    </xf>
    <xf numFmtId="0" fontId="44" fillId="0" borderId="9" xfId="0" applyFont="1" applyFill="1" applyBorder="1" applyAlignment="1" applyProtection="1">
      <alignment horizontal="left" vertical="center" wrapText="1" inden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44" fillId="0" borderId="8" xfId="0" applyFont="1" applyFill="1" applyBorder="1" applyAlignment="1" applyProtection="1">
      <alignment horizontal="left" vertical="center"/>
    </xf>
    <xf numFmtId="0" fontId="42" fillId="0" borderId="67" xfId="0" applyFont="1" applyFill="1" applyBorder="1" applyAlignment="1" applyProtection="1">
      <alignment vertical="center" wrapText="1"/>
    </xf>
    <xf numFmtId="0" fontId="44" fillId="0" borderId="40" xfId="0" applyFont="1" applyFill="1" applyBorder="1" applyAlignment="1" applyProtection="1">
      <alignment vertical="center" wrapText="1"/>
    </xf>
    <xf numFmtId="3" fontId="4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Alignment="1">
      <alignment vertical="center" wrapText="1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vertical="center"/>
    </xf>
    <xf numFmtId="0" fontId="7" fillId="0" borderId="63" xfId="0" quotePrefix="1" applyFont="1" applyFill="1" applyBorder="1" applyAlignment="1" applyProtection="1">
      <alignment horizontal="center" vertical="center"/>
      <protection locked="0"/>
    </xf>
    <xf numFmtId="0" fontId="7" fillId="0" borderId="61" xfId="0" quotePrefix="1" applyFont="1" applyFill="1" applyBorder="1" applyAlignment="1" applyProtection="1">
      <alignment horizontal="center" vertical="center"/>
      <protection locked="0"/>
    </xf>
    <xf numFmtId="0" fontId="7" fillId="0" borderId="64" xfId="0" quotePrefix="1" applyFont="1" applyFill="1" applyBorder="1" applyAlignment="1" applyProtection="1">
      <alignment horizontal="center" vertical="center"/>
      <protection locked="0"/>
    </xf>
    <xf numFmtId="49" fontId="7" fillId="0" borderId="65" xfId="0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 indent="1"/>
    </xf>
    <xf numFmtId="0" fontId="4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left" vertical="center" wrapText="1" indent="1"/>
    </xf>
    <xf numFmtId="0" fontId="10" fillId="0" borderId="22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0" applyFont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vertical="center" wrapText="1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2" fillId="0" borderId="5" xfId="0" applyFont="1" applyFill="1" applyBorder="1" applyAlignment="1" applyProtection="1">
      <alignment vertical="center" wrapText="1"/>
    </xf>
    <xf numFmtId="0" fontId="14" fillId="0" borderId="6" xfId="1" applyFont="1" applyFill="1" applyBorder="1" applyAlignment="1" applyProtection="1">
      <alignment horizontal="left" vertical="center" wrapText="1" indent="1"/>
    </xf>
    <xf numFmtId="0" fontId="54" fillId="0" borderId="40" xfId="0" applyFont="1" applyBorder="1" applyAlignment="1" applyProtection="1">
      <alignment horizontal="center" wrapText="1"/>
    </xf>
    <xf numFmtId="0" fontId="10" fillId="0" borderId="40" xfId="1" applyFont="1" applyFill="1" applyBorder="1" applyAlignment="1" applyProtection="1">
      <alignment horizontal="left" vertical="center" wrapText="1" indent="1"/>
    </xf>
    <xf numFmtId="0" fontId="55" fillId="0" borderId="40" xfId="0" applyFont="1" applyBorder="1" applyAlignment="1" applyProtection="1">
      <alignment horizontal="center" wrapText="1"/>
    </xf>
    <xf numFmtId="0" fontId="56" fillId="0" borderId="40" xfId="0" applyFont="1" applyBorder="1" applyAlignment="1" applyProtection="1">
      <alignment horizontal="left" wrapText="1" indent="1"/>
    </xf>
    <xf numFmtId="0" fontId="12" fillId="0" borderId="0" xfId="0" applyFont="1" applyFill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0" applyFont="1" applyFill="1" applyAlignment="1">
      <alignment horizontal="left" vertical="center" wrapText="1"/>
    </xf>
    <xf numFmtId="0" fontId="14" fillId="0" borderId="0" xfId="2" applyFont="1" applyFill="1" applyAlignment="1" applyProtection="1">
      <alignment horizontal="right" vertical="center"/>
      <protection locked="0"/>
    </xf>
    <xf numFmtId="0" fontId="30" fillId="0" borderId="0" xfId="2" applyFill="1" applyAlignment="1" applyProtection="1">
      <alignment vertical="center"/>
      <protection locked="0"/>
    </xf>
    <xf numFmtId="0" fontId="26" fillId="0" borderId="0" xfId="2" applyFont="1" applyFill="1" applyAlignment="1" applyProtection="1">
      <alignment horizontal="right" vertical="center" wrapText="1"/>
    </xf>
    <xf numFmtId="0" fontId="12" fillId="0" borderId="0" xfId="2" applyFont="1" applyFill="1" applyAlignment="1" applyProtection="1">
      <alignment horizontal="center" vertical="center"/>
    </xf>
    <xf numFmtId="0" fontId="14" fillId="0" borderId="0" xfId="2" applyFont="1" applyFill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horizontal="right" vertical="center"/>
      <protection locked="0"/>
    </xf>
    <xf numFmtId="0" fontId="9" fillId="0" borderId="0" xfId="2" applyFont="1" applyFill="1" applyBorder="1" applyAlignment="1" applyProtection="1">
      <alignment horizontal="right" vertical="center"/>
      <protection locked="0"/>
    </xf>
    <xf numFmtId="0" fontId="9" fillId="0" borderId="11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center" vertical="center" textRotation="90"/>
    </xf>
    <xf numFmtId="0" fontId="9" fillId="0" borderId="62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center" vertical="center"/>
    </xf>
    <xf numFmtId="0" fontId="40" fillId="0" borderId="0" xfId="2" applyFont="1" applyFill="1" applyAlignment="1" applyProtection="1">
      <alignment horizontal="center" vertical="center"/>
    </xf>
    <xf numFmtId="0" fontId="9" fillId="0" borderId="19" xfId="2" applyFont="1" applyFill="1" applyBorder="1" applyAlignment="1" applyProtection="1">
      <alignment horizontal="center" vertical="center" wrapText="1"/>
    </xf>
    <xf numFmtId="0" fontId="9" fillId="0" borderId="20" xfId="2" applyFont="1" applyFill="1" applyBorder="1" applyAlignment="1" applyProtection="1">
      <alignment horizontal="center" vertical="center" textRotation="90"/>
    </xf>
    <xf numFmtId="0" fontId="9" fillId="0" borderId="50" xfId="2" applyFont="1" applyFill="1" applyBorder="1" applyAlignment="1" applyProtection="1">
      <alignment horizontal="centerContinuous" vertical="center"/>
    </xf>
    <xf numFmtId="0" fontId="9" fillId="0" borderId="28" xfId="2" applyFont="1" applyFill="1" applyBorder="1" applyAlignment="1" applyProtection="1">
      <alignment horizontal="centerContinuous" vertical="center"/>
    </xf>
    <xf numFmtId="0" fontId="9" fillId="0" borderId="28" xfId="2" applyFont="1" applyFill="1" applyBorder="1" applyAlignment="1" applyProtection="1">
      <alignment horizontal="center" vertical="center"/>
    </xf>
    <xf numFmtId="0" fontId="25" fillId="0" borderId="0" xfId="2" applyFont="1" applyFill="1" applyAlignment="1" applyProtection="1">
      <alignment horizontal="center" vertical="center"/>
    </xf>
    <xf numFmtId="49" fontId="9" fillId="0" borderId="8" xfId="3" applyNumberFormat="1" applyFont="1" applyFill="1" applyBorder="1" applyAlignment="1" applyProtection="1">
      <alignment horizontal="center" vertical="center" wrapText="1"/>
    </xf>
    <xf numFmtId="49" fontId="9" fillId="0" borderId="9" xfId="3" applyNumberFormat="1" applyFont="1" applyFill="1" applyBorder="1" applyAlignment="1" applyProtection="1">
      <alignment horizontal="center" vertical="center"/>
    </xf>
    <xf numFmtId="49" fontId="9" fillId="0" borderId="10" xfId="3" applyNumberFormat="1" applyFont="1" applyFill="1" applyBorder="1" applyAlignment="1" applyProtection="1">
      <alignment horizontal="center" vertical="center"/>
    </xf>
    <xf numFmtId="49" fontId="25" fillId="0" borderId="0" xfId="2" applyNumberFormat="1" applyFont="1" applyFill="1" applyAlignment="1" applyProtection="1">
      <alignment horizontal="center" vertical="center"/>
    </xf>
    <xf numFmtId="0" fontId="12" fillId="0" borderId="2" xfId="3" applyFont="1" applyFill="1" applyBorder="1" applyAlignment="1" applyProtection="1">
      <alignment horizontal="left" vertical="center" wrapText="1"/>
    </xf>
    <xf numFmtId="49" fontId="12" fillId="0" borderId="3" xfId="3" applyNumberFormat="1" applyFont="1" applyFill="1" applyBorder="1" applyAlignment="1" applyProtection="1">
      <alignment horizontal="center" vertical="center"/>
    </xf>
    <xf numFmtId="166" fontId="12" fillId="0" borderId="12" xfId="3" applyNumberFormat="1" applyFont="1" applyFill="1" applyBorder="1" applyAlignment="1" applyProtection="1">
      <alignment horizontal="right" vertical="center"/>
      <protection locked="0"/>
    </xf>
    <xf numFmtId="166" fontId="12" fillId="0" borderId="59" xfId="3" applyNumberFormat="1" applyFont="1" applyFill="1" applyBorder="1" applyAlignment="1" applyProtection="1">
      <alignment horizontal="right" vertical="center"/>
      <protection locked="0"/>
    </xf>
    <xf numFmtId="167" fontId="12" fillId="0" borderId="48" xfId="3" applyNumberFormat="1" applyFont="1" applyFill="1" applyBorder="1" applyAlignment="1" applyProtection="1">
      <alignment horizontal="right" vertical="center"/>
    </xf>
    <xf numFmtId="0" fontId="12" fillId="0" borderId="14" xfId="3" applyFont="1" applyFill="1" applyBorder="1" applyAlignment="1" applyProtection="1">
      <alignment horizontal="left" vertical="center" wrapText="1"/>
    </xf>
    <xf numFmtId="49" fontId="12" fillId="0" borderId="15" xfId="3" applyNumberFormat="1" applyFont="1" applyFill="1" applyBorder="1" applyAlignment="1" applyProtection="1">
      <alignment horizontal="center" vertical="center"/>
    </xf>
    <xf numFmtId="166" fontId="12" fillId="0" borderId="15" xfId="3" applyNumberFormat="1" applyFont="1" applyFill="1" applyBorder="1" applyAlignment="1" applyProtection="1">
      <alignment horizontal="right" vertical="center"/>
      <protection locked="0"/>
    </xf>
    <xf numFmtId="166" fontId="12" fillId="0" borderId="70" xfId="3" applyNumberFormat="1" applyFont="1" applyFill="1" applyBorder="1" applyAlignment="1" applyProtection="1">
      <alignment horizontal="right" vertical="center"/>
      <protection locked="0"/>
    </xf>
    <xf numFmtId="167" fontId="12" fillId="0" borderId="42" xfId="3" applyNumberFormat="1" applyFont="1" applyFill="1" applyBorder="1" applyAlignment="1" applyProtection="1">
      <alignment horizontal="right" vertical="center"/>
    </xf>
    <xf numFmtId="0" fontId="12" fillId="0" borderId="24" xfId="3" applyFont="1" applyFill="1" applyBorder="1" applyAlignment="1" applyProtection="1">
      <alignment horizontal="left" vertical="center" wrapText="1"/>
    </xf>
    <xf numFmtId="168" fontId="12" fillId="0" borderId="17" xfId="3" applyNumberFormat="1" applyFont="1" applyFill="1" applyBorder="1" applyAlignment="1" applyProtection="1">
      <alignment horizontal="center" vertical="center"/>
    </xf>
    <xf numFmtId="168" fontId="12" fillId="0" borderId="15" xfId="3" applyNumberFormat="1" applyFont="1" applyFill="1" applyBorder="1" applyAlignment="1" applyProtection="1">
      <alignment horizontal="center" vertical="center"/>
    </xf>
    <xf numFmtId="167" fontId="12" fillId="0" borderId="43" xfId="3" applyNumberFormat="1" applyFont="1" applyFill="1" applyBorder="1" applyAlignment="1" applyProtection="1">
      <alignment horizontal="right" vertical="center"/>
    </xf>
    <xf numFmtId="0" fontId="12" fillId="0" borderId="26" xfId="3" applyFont="1" applyFill="1" applyBorder="1" applyAlignment="1" applyProtection="1">
      <alignment horizontal="left" vertical="center" wrapText="1"/>
    </xf>
    <xf numFmtId="168" fontId="12" fillId="0" borderId="27" xfId="3" applyNumberFormat="1" applyFont="1" applyFill="1" applyBorder="1" applyAlignment="1" applyProtection="1">
      <alignment horizontal="center" vertical="center"/>
    </xf>
    <xf numFmtId="166" fontId="12" fillId="0" borderId="20" xfId="3" applyNumberFormat="1" applyFont="1" applyFill="1" applyBorder="1" applyAlignment="1" applyProtection="1">
      <alignment horizontal="right" vertical="center"/>
      <protection locked="0"/>
    </xf>
    <xf numFmtId="166" fontId="12" fillId="0" borderId="0" xfId="3" applyNumberFormat="1" applyFont="1" applyFill="1" applyBorder="1" applyAlignment="1" applyProtection="1">
      <alignment horizontal="right" vertical="center"/>
      <protection locked="0"/>
    </xf>
    <xf numFmtId="167" fontId="12" fillId="0" borderId="58" xfId="3" applyNumberFormat="1" applyFont="1" applyFill="1" applyBorder="1" applyAlignment="1" applyProtection="1">
      <alignment horizontal="right" vertical="center"/>
    </xf>
    <xf numFmtId="0" fontId="41" fillId="0" borderId="8" xfId="3" applyFont="1" applyFill="1" applyBorder="1" applyAlignment="1" applyProtection="1">
      <alignment horizontal="left" vertical="center" wrapText="1"/>
    </xf>
    <xf numFmtId="168" fontId="12" fillId="0" borderId="9" xfId="3" applyNumberFormat="1" applyFont="1" applyFill="1" applyBorder="1" applyAlignment="1" applyProtection="1">
      <alignment horizontal="center" vertical="center"/>
    </xf>
    <xf numFmtId="166" fontId="41" fillId="0" borderId="9" xfId="3" applyNumberFormat="1" applyFont="1" applyFill="1" applyBorder="1" applyAlignment="1" applyProtection="1">
      <alignment vertical="center"/>
    </xf>
    <xf numFmtId="166" fontId="41" fillId="0" borderId="47" xfId="3" applyNumberFormat="1" applyFont="1" applyFill="1" applyBorder="1" applyAlignment="1" applyProtection="1">
      <alignment vertical="center"/>
    </xf>
    <xf numFmtId="167" fontId="12" fillId="0" borderId="41" xfId="3" applyNumberFormat="1" applyFont="1" applyFill="1" applyBorder="1" applyAlignment="1" applyProtection="1">
      <alignment horizontal="right" vertical="center"/>
    </xf>
    <xf numFmtId="0" fontId="12" fillId="0" borderId="24" xfId="3" applyFont="1" applyFill="1" applyBorder="1" applyAlignment="1" applyProtection="1">
      <alignment vertical="center" wrapText="1"/>
    </xf>
    <xf numFmtId="166" fontId="12" fillId="0" borderId="17" xfId="3" applyNumberFormat="1" applyFont="1" applyFill="1" applyBorder="1" applyAlignment="1" applyProtection="1">
      <alignment horizontal="right" vertical="center"/>
      <protection locked="0"/>
    </xf>
    <xf numFmtId="166" fontId="12" fillId="0" borderId="71" xfId="3" applyNumberFormat="1" applyFont="1" applyFill="1" applyBorder="1" applyAlignment="1" applyProtection="1">
      <alignment horizontal="right" vertical="center"/>
      <protection locked="0"/>
    </xf>
    <xf numFmtId="0" fontId="12" fillId="0" borderId="14" xfId="3" applyFont="1" applyFill="1" applyBorder="1" applyAlignment="1" applyProtection="1">
      <alignment vertical="center" wrapText="1"/>
    </xf>
    <xf numFmtId="0" fontId="12" fillId="0" borderId="26" xfId="3" applyFont="1" applyFill="1" applyBorder="1" applyAlignment="1" applyProtection="1">
      <alignment vertical="center" wrapText="1"/>
    </xf>
    <xf numFmtId="166" fontId="12" fillId="0" borderId="27" xfId="3" applyNumberFormat="1" applyFont="1" applyFill="1" applyBorder="1" applyAlignment="1" applyProtection="1">
      <alignment horizontal="right" vertical="center"/>
      <protection locked="0"/>
    </xf>
    <xf numFmtId="166" fontId="12" fillId="0" borderId="72" xfId="3" applyNumberFormat="1" applyFont="1" applyFill="1" applyBorder="1" applyAlignment="1" applyProtection="1">
      <alignment horizontal="right" vertical="center"/>
      <protection locked="0"/>
    </xf>
    <xf numFmtId="0" fontId="41" fillId="0" borderId="8" xfId="3" applyFont="1" applyFill="1" applyBorder="1" applyAlignment="1" applyProtection="1">
      <alignment vertical="center" wrapText="1"/>
    </xf>
    <xf numFmtId="166" fontId="41" fillId="0" borderId="9" xfId="3" applyNumberFormat="1" applyFont="1" applyFill="1" applyBorder="1" applyAlignment="1" applyProtection="1">
      <alignment horizontal="right" vertical="center"/>
    </xf>
    <xf numFmtId="166" fontId="12" fillId="0" borderId="15" xfId="3" quotePrefix="1" applyNumberFormat="1" applyFont="1" applyFill="1" applyBorder="1" applyAlignment="1" applyProtection="1">
      <alignment horizontal="right" vertical="center"/>
    </xf>
    <xf numFmtId="167" fontId="12" fillId="0" borderId="42" xfId="3" quotePrefix="1" applyNumberFormat="1" applyFont="1" applyFill="1" applyBorder="1" applyAlignment="1" applyProtection="1">
      <alignment horizontal="right" vertical="center"/>
    </xf>
    <xf numFmtId="168" fontId="12" fillId="0" borderId="6" xfId="3" applyNumberFormat="1" applyFont="1" applyFill="1" applyBorder="1" applyAlignment="1" applyProtection="1">
      <alignment horizontal="center" vertical="center"/>
    </xf>
    <xf numFmtId="0" fontId="20" fillId="0" borderId="0" xfId="2" applyFont="1" applyFill="1" applyAlignment="1" applyProtection="1">
      <alignment vertical="center"/>
      <protection locked="0"/>
    </xf>
    <xf numFmtId="0" fontId="16" fillId="0" borderId="8" xfId="3" applyFont="1" applyFill="1" applyBorder="1" applyAlignment="1" applyProtection="1">
      <alignment vertical="center" wrapText="1"/>
    </xf>
    <xf numFmtId="0" fontId="7" fillId="0" borderId="8" xfId="3" applyFont="1" applyFill="1" applyBorder="1" applyAlignment="1" applyProtection="1">
      <alignment vertical="center" wrapText="1"/>
    </xf>
    <xf numFmtId="166" fontId="7" fillId="0" borderId="9" xfId="3" applyNumberFormat="1" applyFont="1" applyFill="1" applyBorder="1" applyAlignment="1" applyProtection="1">
      <alignment vertical="center"/>
    </xf>
    <xf numFmtId="166" fontId="7" fillId="0" borderId="47" xfId="3" applyNumberFormat="1" applyFont="1" applyFill="1" applyBorder="1" applyAlignment="1" applyProtection="1">
      <alignment vertical="center"/>
    </xf>
    <xf numFmtId="166" fontId="13" fillId="0" borderId="15" xfId="4" applyNumberFormat="1" applyFont="1" applyFill="1" applyBorder="1" applyAlignment="1" applyProtection="1">
      <alignment horizontal="right" vertical="center"/>
      <protection locked="0"/>
    </xf>
    <xf numFmtId="166" fontId="13" fillId="0" borderId="15" xfId="4" quotePrefix="1" applyNumberFormat="1" applyFont="1" applyFill="1" applyBorder="1" applyAlignment="1" applyProtection="1">
      <alignment horizontal="right" vertical="center"/>
      <protection locked="0"/>
    </xf>
    <xf numFmtId="166" fontId="41" fillId="0" borderId="40" xfId="3" applyNumberFormat="1" applyFont="1" applyFill="1" applyBorder="1" applyAlignment="1" applyProtection="1">
      <alignment vertical="center"/>
    </xf>
    <xf numFmtId="166" fontId="12" fillId="0" borderId="15" xfId="3" applyNumberFormat="1" applyFont="1" applyFill="1" applyBorder="1" applyAlignment="1" applyProtection="1">
      <alignment horizontal="right" vertical="center"/>
    </xf>
    <xf numFmtId="166" fontId="12" fillId="0" borderId="16" xfId="3" applyNumberFormat="1" applyFont="1" applyFill="1" applyBorder="1" applyAlignment="1" applyProtection="1">
      <alignment horizontal="right" vertical="center"/>
      <protection locked="0"/>
    </xf>
    <xf numFmtId="166" fontId="12" fillId="0" borderId="6" xfId="3" applyNumberFormat="1" applyFont="1" applyFill="1" applyBorder="1" applyAlignment="1" applyProtection="1">
      <alignment horizontal="right" vertical="center"/>
      <protection locked="0"/>
    </xf>
    <xf numFmtId="0" fontId="12" fillId="0" borderId="5" xfId="3" applyFont="1" applyFill="1" applyBorder="1" applyAlignment="1" applyProtection="1">
      <alignment vertical="center" wrapText="1"/>
    </xf>
    <xf numFmtId="0" fontId="41" fillId="0" borderId="19" xfId="3" applyFont="1" applyFill="1" applyBorder="1" applyAlignment="1" applyProtection="1">
      <alignment vertical="center" wrapText="1"/>
    </xf>
    <xf numFmtId="0" fontId="12" fillId="0" borderId="2" xfId="3" applyFont="1" applyFill="1" applyBorder="1" applyAlignment="1" applyProtection="1">
      <alignment vertical="center" wrapText="1"/>
    </xf>
    <xf numFmtId="166" fontId="41" fillId="0" borderId="12" xfId="3" applyNumberFormat="1" applyFont="1" applyFill="1" applyBorder="1" applyAlignment="1" applyProtection="1">
      <alignment vertical="center"/>
    </xf>
    <xf numFmtId="166" fontId="41" fillId="0" borderId="73" xfId="3" applyNumberFormat="1" applyFont="1" applyFill="1" applyBorder="1" applyAlignment="1" applyProtection="1">
      <alignment vertical="center"/>
    </xf>
    <xf numFmtId="167" fontId="12" fillId="0" borderId="38" xfId="3" applyNumberFormat="1" applyFont="1" applyFill="1" applyBorder="1" applyAlignment="1" applyProtection="1">
      <alignment horizontal="right" vertical="center"/>
    </xf>
    <xf numFmtId="0" fontId="7" fillId="0" borderId="8" xfId="3" applyFont="1" applyFill="1" applyBorder="1" applyAlignment="1" applyProtection="1">
      <alignment horizontal="left" vertical="center" wrapText="1"/>
    </xf>
    <xf numFmtId="0" fontId="33" fillId="0" borderId="0" xfId="2" applyFont="1" applyFill="1" applyAlignment="1" applyProtection="1">
      <alignment horizontal="center" vertical="center"/>
    </xf>
    <xf numFmtId="0" fontId="25" fillId="0" borderId="1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vertical="center"/>
      <protection locked="0"/>
    </xf>
    <xf numFmtId="49" fontId="9" fillId="0" borderId="8" xfId="2" applyNumberFormat="1" applyFont="1" applyFill="1" applyBorder="1" applyAlignment="1" applyProtection="1">
      <alignment horizontal="center" vertical="center" wrapText="1"/>
    </xf>
    <xf numFmtId="49" fontId="9" fillId="0" borderId="9" xfId="2" applyNumberFormat="1" applyFont="1" applyFill="1" applyBorder="1" applyAlignment="1" applyProtection="1">
      <alignment horizontal="center" vertical="center"/>
    </xf>
    <xf numFmtId="49" fontId="9" fillId="0" borderId="10" xfId="2" applyNumberFormat="1" applyFont="1" applyFill="1" applyBorder="1" applyAlignment="1" applyProtection="1">
      <alignment horizontal="center" vertical="center"/>
    </xf>
    <xf numFmtId="168" fontId="12" fillId="0" borderId="3" xfId="3" applyNumberFormat="1" applyFont="1" applyFill="1" applyBorder="1" applyAlignment="1" applyProtection="1">
      <alignment horizontal="center" vertical="center"/>
    </xf>
    <xf numFmtId="166" fontId="12" fillId="0" borderId="74" xfId="3" quotePrefix="1" applyNumberFormat="1" applyFont="1" applyFill="1" applyBorder="1" applyAlignment="1" applyProtection="1">
      <alignment horizontal="right" vertical="center"/>
      <protection locked="0"/>
    </xf>
    <xf numFmtId="166" fontId="12" fillId="0" borderId="35" xfId="3" applyNumberFormat="1" applyFont="1" applyFill="1" applyBorder="1" applyAlignment="1" applyProtection="1">
      <alignment horizontal="right" vertical="center"/>
      <protection locked="0"/>
    </xf>
    <xf numFmtId="166" fontId="12" fillId="0" borderId="52" xfId="3" quotePrefix="1" applyNumberFormat="1" applyFont="1" applyFill="1" applyBorder="1" applyAlignment="1" applyProtection="1">
      <alignment horizontal="right" vertical="center"/>
      <protection locked="0"/>
    </xf>
    <xf numFmtId="166" fontId="12" fillId="0" borderId="63" xfId="3" applyNumberFormat="1" applyFont="1" applyFill="1" applyBorder="1" applyAlignment="1" applyProtection="1">
      <alignment horizontal="right" vertical="center"/>
      <protection locked="0"/>
    </xf>
    <xf numFmtId="166" fontId="12" fillId="0" borderId="34" xfId="3" applyNumberFormat="1" applyFont="1" applyFill="1" applyBorder="1" applyAlignment="1" applyProtection="1">
      <alignment horizontal="right" vertical="center"/>
    </xf>
    <xf numFmtId="166" fontId="12" fillId="0" borderId="68" xfId="3" applyNumberFormat="1" applyFont="1" applyFill="1" applyBorder="1" applyAlignment="1" applyProtection="1">
      <alignment horizontal="right" vertical="center"/>
      <protection locked="0"/>
    </xf>
    <xf numFmtId="166" fontId="12" fillId="0" borderId="69" xfId="3" applyNumberFormat="1" applyFont="1" applyFill="1" applyBorder="1" applyAlignment="1" applyProtection="1">
      <alignment horizontal="right" vertical="center"/>
      <protection locked="0"/>
    </xf>
    <xf numFmtId="167" fontId="12" fillId="0" borderId="49" xfId="3" applyNumberFormat="1" applyFont="1" applyFill="1" applyBorder="1" applyAlignment="1" applyProtection="1">
      <alignment horizontal="right" vertical="center"/>
    </xf>
    <xf numFmtId="166" fontId="12" fillId="0" borderId="74" xfId="3" applyNumberFormat="1" applyFont="1" applyFill="1" applyBorder="1" applyAlignment="1" applyProtection="1">
      <alignment horizontal="right" vertical="center"/>
    </xf>
    <xf numFmtId="166" fontId="12" fillId="0" borderId="69" xfId="3" applyNumberFormat="1" applyFont="1" applyFill="1" applyBorder="1" applyAlignment="1" applyProtection="1">
      <alignment horizontal="right" vertical="center"/>
    </xf>
    <xf numFmtId="167" fontId="12" fillId="0" borderId="46" xfId="3" applyNumberFormat="1" applyFont="1" applyFill="1" applyBorder="1" applyAlignment="1" applyProtection="1">
      <alignment horizontal="right" vertical="center"/>
    </xf>
    <xf numFmtId="166" fontId="7" fillId="0" borderId="40" xfId="3" applyNumberFormat="1" applyFont="1" applyFill="1" applyBorder="1" applyAlignment="1" applyProtection="1">
      <alignment horizontal="right" vertical="center"/>
    </xf>
    <xf numFmtId="166" fontId="7" fillId="0" borderId="10" xfId="3" applyNumberFormat="1" applyFont="1" applyFill="1" applyBorder="1" applyAlignment="1" applyProtection="1">
      <alignment horizontal="right" vertical="center"/>
    </xf>
    <xf numFmtId="166" fontId="12" fillId="0" borderId="71" xfId="3" applyNumberFormat="1" applyFont="1" applyFill="1" applyBorder="1" applyAlignment="1" applyProtection="1">
      <alignment horizontal="right" vertical="center"/>
    </xf>
    <xf numFmtId="166" fontId="12" fillId="0" borderId="68" xfId="3" applyNumberFormat="1" applyFont="1" applyFill="1" applyBorder="1" applyAlignment="1" applyProtection="1">
      <alignment horizontal="right" vertical="center"/>
    </xf>
    <xf numFmtId="166" fontId="12" fillId="0" borderId="33" xfId="3" applyNumberFormat="1" applyFont="1" applyFill="1" applyBorder="1" applyAlignment="1" applyProtection="1">
      <alignment horizontal="right" vertical="center"/>
      <protection locked="0"/>
    </xf>
    <xf numFmtId="166" fontId="12" fillId="0" borderId="45" xfId="3" applyNumberFormat="1" applyFont="1" applyFill="1" applyBorder="1" applyAlignment="1" applyProtection="1">
      <alignment horizontal="right" vertical="center"/>
      <protection locked="0"/>
    </xf>
    <xf numFmtId="166" fontId="12" fillId="0" borderId="50" xfId="3" quotePrefix="1" applyNumberFormat="1" applyFont="1" applyFill="1" applyBorder="1" applyAlignment="1" applyProtection="1">
      <alignment horizontal="right" vertical="center"/>
      <protection locked="0"/>
    </xf>
    <xf numFmtId="166" fontId="12" fillId="0" borderId="54" xfId="3" applyNumberFormat="1" applyFont="1" applyFill="1" applyBorder="1" applyAlignment="1" applyProtection="1">
      <alignment horizontal="right" vertical="center"/>
      <protection locked="0"/>
    </xf>
    <xf numFmtId="166" fontId="41" fillId="0" borderId="40" xfId="3" applyNumberFormat="1" applyFont="1" applyFill="1" applyBorder="1" applyAlignment="1" applyProtection="1">
      <alignment horizontal="right" vertical="center"/>
    </xf>
    <xf numFmtId="166" fontId="12" fillId="0" borderId="75" xfId="3" applyNumberFormat="1" applyFont="1" applyFill="1" applyBorder="1" applyAlignment="1" applyProtection="1">
      <alignment horizontal="right" vertical="center"/>
      <protection locked="0"/>
    </xf>
    <xf numFmtId="166" fontId="12" fillId="0" borderId="50" xfId="3" applyNumberFormat="1" applyFont="1" applyFill="1" applyBorder="1" applyAlignment="1" applyProtection="1">
      <alignment horizontal="right" vertical="center"/>
      <protection locked="0"/>
    </xf>
    <xf numFmtId="166" fontId="41" fillId="0" borderId="10" xfId="3" applyNumberFormat="1" applyFont="1" applyFill="1" applyBorder="1" applyAlignment="1" applyProtection="1">
      <alignment horizontal="right" vertical="center"/>
    </xf>
    <xf numFmtId="166" fontId="12" fillId="0" borderId="33" xfId="3" applyNumberFormat="1" applyFont="1" applyFill="1" applyBorder="1" applyAlignment="1" applyProtection="1">
      <alignment horizontal="right" vertical="center"/>
    </xf>
    <xf numFmtId="166" fontId="12" fillId="0" borderId="33" xfId="3" quotePrefix="1" applyNumberFormat="1" applyFont="1" applyFill="1" applyBorder="1" applyAlignment="1" applyProtection="1">
      <alignment horizontal="right" vertical="center"/>
      <protection locked="0"/>
    </xf>
    <xf numFmtId="166" fontId="12" fillId="0" borderId="50" xfId="3" quotePrefix="1" applyNumberFormat="1" applyFont="1" applyFill="1" applyBorder="1" applyAlignment="1" applyProtection="1">
      <alignment horizontal="right" vertical="center"/>
    </xf>
    <xf numFmtId="166" fontId="12" fillId="0" borderId="27" xfId="3" quotePrefix="1" applyNumberFormat="1" applyFont="1" applyFill="1" applyBorder="1" applyAlignment="1" applyProtection="1">
      <alignment horizontal="right" vertical="center"/>
    </xf>
    <xf numFmtId="166" fontId="12" fillId="0" borderId="52" xfId="3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alignment vertical="center" wrapText="1"/>
    </xf>
    <xf numFmtId="0" fontId="14" fillId="0" borderId="0" xfId="2" applyFont="1" applyFill="1" applyAlignment="1" applyProtection="1">
      <alignment vertical="center" wrapText="1"/>
    </xf>
    <xf numFmtId="0" fontId="13" fillId="0" borderId="0" xfId="0" applyFont="1" applyBorder="1" applyAlignment="1" applyProtection="1">
      <alignment vertical="top"/>
      <protection locked="0"/>
    </xf>
    <xf numFmtId="0" fontId="58" fillId="3" borderId="76" xfId="0" applyFont="1" applyFill="1" applyBorder="1" applyAlignment="1">
      <alignment horizontal="center"/>
    </xf>
    <xf numFmtId="0" fontId="58" fillId="3" borderId="77" xfId="0" applyFont="1" applyFill="1" applyBorder="1" applyAlignment="1">
      <alignment horizontal="center"/>
    </xf>
    <xf numFmtId="0" fontId="58" fillId="3" borderId="78" xfId="0" applyFont="1" applyFill="1" applyBorder="1" applyAlignment="1">
      <alignment horizontal="center"/>
    </xf>
    <xf numFmtId="0" fontId="0" fillId="3" borderId="79" xfId="0" applyFill="1" applyBorder="1"/>
    <xf numFmtId="0" fontId="0" fillId="3" borderId="15" xfId="0" applyFill="1" applyBorder="1"/>
    <xf numFmtId="0" fontId="0" fillId="3" borderId="15" xfId="0" applyFill="1" applyBorder="1" applyAlignment="1">
      <alignment horizontal="center"/>
    </xf>
    <xf numFmtId="0" fontId="0" fillId="3" borderId="80" xfId="0" applyFill="1" applyBorder="1" applyAlignment="1">
      <alignment horizontal="center"/>
    </xf>
    <xf numFmtId="0" fontId="0" fillId="0" borderId="79" xfId="0" applyBorder="1"/>
    <xf numFmtId="0" fontId="0" fillId="0" borderId="15" xfId="0" applyBorder="1"/>
    <xf numFmtId="0" fontId="0" fillId="0" borderId="80" xfId="0" applyBorder="1"/>
    <xf numFmtId="0" fontId="29" fillId="0" borderId="15" xfId="0" applyFont="1" applyBorder="1"/>
    <xf numFmtId="0" fontId="18" fillId="0" borderId="80" xfId="0" applyFont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59" fillId="0" borderId="0" xfId="0" applyFont="1" applyBorder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0" fontId="58" fillId="4" borderId="0" xfId="0" applyFont="1" applyFill="1" applyAlignment="1">
      <alignment horizontal="center"/>
    </xf>
    <xf numFmtId="0" fontId="0" fillId="4" borderId="0" xfId="0" applyFill="1"/>
    <xf numFmtId="0" fontId="60" fillId="0" borderId="2" xfId="0" applyFont="1" applyBorder="1"/>
    <xf numFmtId="0" fontId="0" fillId="0" borderId="4" xfId="0" applyBorder="1"/>
    <xf numFmtId="0" fontId="0" fillId="0" borderId="14" xfId="0" applyBorder="1"/>
    <xf numFmtId="0" fontId="29" fillId="0" borderId="16" xfId="0" applyFont="1" applyBorder="1" applyAlignment="1">
      <alignment horizontal="right"/>
    </xf>
    <xf numFmtId="0" fontId="60" fillId="0" borderId="14" xfId="0" applyFont="1" applyBorder="1"/>
    <xf numFmtId="0" fontId="29" fillId="0" borderId="16" xfId="0" applyFont="1" applyBorder="1"/>
    <xf numFmtId="0" fontId="60" fillId="0" borderId="5" xfId="0" applyFont="1" applyBorder="1"/>
    <xf numFmtId="0" fontId="29" fillId="0" borderId="7" xfId="0" applyFont="1" applyBorder="1"/>
    <xf numFmtId="0" fontId="0" fillId="4" borderId="0" xfId="0" applyFill="1" applyAlignment="1">
      <alignment horizontal="center"/>
    </xf>
    <xf numFmtId="0" fontId="0" fillId="3" borderId="0" xfId="0" applyFill="1"/>
    <xf numFmtId="0" fontId="5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/>
    <xf numFmtId="0" fontId="0" fillId="0" borderId="77" xfId="0" applyBorder="1"/>
    <xf numFmtId="0" fontId="0" fillId="0" borderId="6" xfId="0" applyBorder="1"/>
    <xf numFmtId="164" fontId="61" fillId="0" borderId="0" xfId="0" applyNumberFormat="1" applyFont="1" applyFill="1" applyAlignment="1">
      <alignment horizontal="right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0" xfId="0" applyNumberFormat="1" applyFont="1" applyFill="1" applyAlignment="1" applyProtection="1">
      <alignment horizontal="right" vertical="center"/>
      <protection locked="0"/>
    </xf>
    <xf numFmtId="164" fontId="62" fillId="0" borderId="0" xfId="0" applyNumberFormat="1" applyFont="1" applyFill="1" applyAlignment="1">
      <alignment vertical="center"/>
    </xf>
    <xf numFmtId="164" fontId="27" fillId="0" borderId="11" xfId="0" applyNumberFormat="1" applyFont="1" applyFill="1" applyBorder="1" applyAlignment="1" applyProtection="1">
      <alignment horizontal="center" vertical="center" wrapText="1"/>
    </xf>
    <xf numFmtId="164" fontId="27" fillId="0" borderId="12" xfId="0" applyNumberFormat="1" applyFont="1" applyFill="1" applyBorder="1" applyAlignment="1" applyProtection="1">
      <alignment horizontal="center" vertical="center" wrapText="1"/>
    </xf>
    <xf numFmtId="164" fontId="27" fillId="0" borderId="35" xfId="0" applyNumberFormat="1" applyFont="1" applyFill="1" applyBorder="1" applyAlignment="1" applyProtection="1">
      <alignment horizontal="centerContinuous" vertical="center"/>
    </xf>
    <xf numFmtId="164" fontId="27" fillId="0" borderId="36" xfId="0" applyNumberFormat="1" applyFont="1" applyFill="1" applyBorder="1" applyAlignment="1" applyProtection="1">
      <alignment horizontal="centerContinuous" vertical="center"/>
    </xf>
    <xf numFmtId="164" fontId="27" fillId="0" borderId="37" xfId="0" applyNumberFormat="1" applyFont="1" applyFill="1" applyBorder="1" applyAlignment="1" applyProtection="1">
      <alignment horizontal="centerContinuous" vertical="center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>
      <alignment horizontal="center" vertical="center"/>
    </xf>
    <xf numFmtId="164" fontId="27" fillId="0" borderId="22" xfId="0" applyNumberFormat="1" applyFont="1" applyFill="1" applyBorder="1" applyAlignment="1" applyProtection="1">
      <alignment horizontal="center" vertical="center" wrapText="1"/>
    </xf>
    <xf numFmtId="164" fontId="27" fillId="0" borderId="18" xfId="0" applyNumberFormat="1" applyFont="1" applyFill="1" applyBorder="1" applyAlignment="1" applyProtection="1">
      <alignment horizontal="center" vertical="center"/>
    </xf>
    <xf numFmtId="164" fontId="27" fillId="0" borderId="18" xfId="0" applyNumberFormat="1" applyFont="1" applyFill="1" applyBorder="1" applyAlignment="1" applyProtection="1">
      <alignment horizontal="center" vertical="center" wrapText="1"/>
    </xf>
    <xf numFmtId="164" fontId="27" fillId="0" borderId="53" xfId="0" applyNumberFormat="1" applyFont="1" applyFill="1" applyBorder="1" applyAlignment="1" applyProtection="1">
      <alignment horizontal="center" vertical="center"/>
    </xf>
    <xf numFmtId="164" fontId="27" fillId="0" borderId="63" xfId="0" applyNumberFormat="1" applyFont="1" applyFill="1" applyBorder="1" applyAlignment="1" applyProtection="1">
      <alignment horizontal="center" vertical="center"/>
    </xf>
    <xf numFmtId="164" fontId="27" fillId="0" borderId="7" xfId="0" applyNumberFormat="1" applyFont="1" applyFill="1" applyBorder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164" fontId="2" fillId="0" borderId="34" xfId="0" applyNumberFormat="1" applyFont="1" applyFill="1" applyBorder="1" applyAlignment="1" applyProtection="1">
      <alignment horizontal="center" vertical="center" wrapText="1"/>
    </xf>
    <xf numFmtId="164" fontId="2" fillId="0" borderId="46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" fontId="29" fillId="2" borderId="3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0" borderId="35" xfId="0" applyNumberFormat="1" applyFont="1" applyFill="1" applyBorder="1" applyAlignment="1" applyProtection="1">
      <alignment vertical="center" wrapText="1"/>
    </xf>
    <xf numFmtId="164" fontId="4" fillId="0" borderId="48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horizontal="right" vertical="center" wrapText="1" indent="1"/>
    </xf>
    <xf numFmtId="164" fontId="3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3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" fontId="29" fillId="2" borderId="15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vertical="center" wrapText="1"/>
    </xf>
    <xf numFmtId="164" fontId="4" fillId="0" borderId="45" xfId="0" applyNumberFormat="1" applyFont="1" applyFill="1" applyBorder="1" applyAlignment="1" applyProtection="1">
      <alignment vertical="center" wrapText="1"/>
    </xf>
    <xf numFmtId="164" fontId="4" fillId="0" borderId="43" xfId="0" applyNumberFormat="1" applyFont="1" applyFill="1" applyBorder="1" applyAlignment="1" applyProtection="1">
      <alignment vertical="center" wrapText="1"/>
    </xf>
    <xf numFmtId="164" fontId="2" fillId="0" borderId="15" xfId="0" applyNumberFormat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20" xfId="0" applyNumberFormat="1" applyFont="1" applyFill="1" applyBorder="1" applyAlignment="1" applyProtection="1">
      <alignment horizontal="left" vertical="center" wrapText="1" indent="1"/>
    </xf>
    <xf numFmtId="1" fontId="29" fillId="2" borderId="27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vertical="center" wrapText="1"/>
    </xf>
    <xf numFmtId="164" fontId="4" fillId="0" borderId="69" xfId="0" applyNumberFormat="1" applyFont="1" applyFill="1" applyBorder="1" applyAlignment="1" applyProtection="1">
      <alignment vertical="center" wrapText="1"/>
    </xf>
    <xf numFmtId="1" fontId="20" fillId="0" borderId="6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Fill="1" applyBorder="1" applyAlignment="1" applyProtection="1">
      <alignment vertical="center" wrapText="1"/>
      <protection locked="0"/>
    </xf>
    <xf numFmtId="164" fontId="3" fillId="0" borderId="69" xfId="0" applyNumberFormat="1" applyFont="1" applyFill="1" applyBorder="1" applyAlignment="1" applyProtection="1">
      <alignment vertical="center" wrapText="1"/>
      <protection locked="0"/>
    </xf>
    <xf numFmtId="164" fontId="2" fillId="0" borderId="8" xfId="0" applyNumberFormat="1" applyFont="1" applyFill="1" applyBorder="1" applyAlignment="1" applyProtection="1">
      <alignment horizontal="right" vertical="center" wrapText="1" indent="1"/>
    </xf>
    <xf numFmtId="164" fontId="2" fillId="0" borderId="9" xfId="0" applyNumberFormat="1" applyFont="1" applyFill="1" applyBorder="1" applyAlignment="1" applyProtection="1">
      <alignment horizontal="left" vertical="center" wrapText="1" indent="1"/>
    </xf>
    <xf numFmtId="1" fontId="3" fillId="2" borderId="34" xfId="0" applyNumberFormat="1" applyFont="1" applyFill="1" applyBorder="1" applyAlignment="1" applyProtection="1">
      <alignment vertical="center" wrapText="1"/>
    </xf>
    <xf numFmtId="164" fontId="4" fillId="0" borderId="9" xfId="0" applyNumberFormat="1" applyFont="1" applyFill="1" applyBorder="1" applyAlignment="1" applyProtection="1">
      <alignment vertical="center" wrapText="1"/>
    </xf>
    <xf numFmtId="164" fontId="4" fillId="0" borderId="34" xfId="0" applyNumberFormat="1" applyFont="1" applyFill="1" applyBorder="1" applyAlignment="1" applyProtection="1">
      <alignment vertical="center" wrapText="1"/>
    </xf>
    <xf numFmtId="164" fontId="4" fillId="0" borderId="41" xfId="0" applyNumberFormat="1" applyFont="1" applyFill="1" applyBorder="1" applyAlignment="1" applyProtection="1">
      <alignment vertical="center" wrapText="1"/>
    </xf>
    <xf numFmtId="0" fontId="5" fillId="0" borderId="59" xfId="0" applyFont="1" applyFill="1" applyBorder="1" applyAlignment="1">
      <alignment horizontal="justify" vertical="center" wrapText="1"/>
    </xf>
    <xf numFmtId="164" fontId="35" fillId="0" borderId="0" xfId="0" applyNumberFormat="1" applyFont="1" applyFill="1" applyAlignment="1">
      <alignment horizontal="center" vertical="center" wrapText="1"/>
    </xf>
    <xf numFmtId="164" fontId="35" fillId="0" borderId="0" xfId="0" applyNumberFormat="1" applyFont="1" applyFill="1" applyAlignment="1">
      <alignment vertical="center" wrapText="1"/>
    </xf>
    <xf numFmtId="164" fontId="25" fillId="0" borderId="0" xfId="0" applyNumberFormat="1" applyFont="1" applyFill="1" applyAlignment="1">
      <alignment horizontal="right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horizontal="right" vertical="center" wrapText="1" indent="1"/>
    </xf>
    <xf numFmtId="0" fontId="63" fillId="0" borderId="75" xfId="0" applyFont="1" applyFill="1" applyBorder="1" applyAlignment="1" applyProtection="1">
      <alignment horizontal="lef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164" fontId="5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vertical="center" wrapText="1"/>
    </xf>
    <xf numFmtId="0" fontId="5" fillId="0" borderId="14" xfId="0" applyFont="1" applyFill="1" applyBorder="1" applyAlignment="1" applyProtection="1">
      <alignment horizontal="right" vertical="center" wrapText="1" indent="1"/>
    </xf>
    <xf numFmtId="0" fontId="63" fillId="0" borderId="33" xfId="0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right" vertical="center" wrapText="1" indent="2"/>
      <protection locked="0"/>
    </xf>
    <xf numFmtId="164" fontId="5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4" xfId="0" applyFont="1" applyFill="1" applyBorder="1" applyAlignment="1">
      <alignment horizontal="right" vertical="center" wrapText="1" indent="1"/>
    </xf>
    <xf numFmtId="0" fontId="63" fillId="0" borderId="33" xfId="0" applyFont="1" applyFill="1" applyBorder="1" applyAlignment="1" applyProtection="1">
      <alignment horizontal="left" vertical="center" wrapText="1" indent="8"/>
      <protection locked="0"/>
    </xf>
    <xf numFmtId="0" fontId="5" fillId="0" borderId="15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>
      <alignment horizontal="right" vertical="center" wrapText="1" indent="1"/>
    </xf>
    <xf numFmtId="0" fontId="5" fillId="0" borderId="6" xfId="0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5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8" xfId="0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horizontal="right" vertical="center" wrapText="1" indent="2"/>
    </xf>
    <xf numFmtId="164" fontId="4" fillId="0" borderId="10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61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61" fillId="0" borderId="0" xfId="0" applyFont="1" applyFill="1" applyAlignment="1">
      <alignment horizontal="right" vertical="center" wrapText="1"/>
    </xf>
    <xf numFmtId="0" fontId="61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indent="1"/>
    </xf>
    <xf numFmtId="0" fontId="5" fillId="0" borderId="3" xfId="0" applyFont="1" applyFill="1" applyBorder="1" applyAlignment="1" applyProtection="1">
      <alignment horizontal="left" vertical="center" indent="1"/>
      <protection locked="0"/>
    </xf>
    <xf numFmtId="3" fontId="5" fillId="0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>
      <alignment horizontal="right" vertical="center" indent="1"/>
    </xf>
    <xf numFmtId="0" fontId="5" fillId="0" borderId="15" xfId="0" applyFont="1" applyFill="1" applyBorder="1" applyAlignment="1" applyProtection="1">
      <alignment horizontal="left" vertical="center" indent="1"/>
      <protection locked="0"/>
    </xf>
    <xf numFmtId="3" fontId="5" fillId="0" borderId="45" xfId="0" applyNumberFormat="1" applyFont="1" applyFill="1" applyBorder="1" applyAlignment="1" applyProtection="1">
      <alignment horizontal="right" vertical="center"/>
      <protection locked="0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26" xfId="0" applyFont="1" applyFill="1" applyBorder="1" applyAlignment="1">
      <alignment horizontal="right" vertical="center" indent="1"/>
    </xf>
    <xf numFmtId="0" fontId="5" fillId="0" borderId="27" xfId="0" applyFont="1" applyFill="1" applyBorder="1" applyAlignment="1" applyProtection="1">
      <alignment horizontal="left" vertical="center" indent="1"/>
      <protection locked="0"/>
    </xf>
    <xf numFmtId="3" fontId="5" fillId="0" borderId="54" xfId="0" applyNumberFormat="1" applyFont="1" applyFill="1" applyBorder="1" applyAlignment="1" applyProtection="1">
      <alignment horizontal="right" vertical="center"/>
      <protection locked="0"/>
    </xf>
    <xf numFmtId="3" fontId="5" fillId="0" borderId="28" xfId="0" applyNumberFormat="1" applyFont="1" applyFill="1" applyBorder="1" applyAlignment="1" applyProtection="1">
      <alignment horizontal="right" vertical="center"/>
      <protection locked="0"/>
    </xf>
    <xf numFmtId="0" fontId="26" fillId="0" borderId="29" xfId="0" applyFont="1" applyFill="1" applyBorder="1" applyAlignment="1">
      <alignment horizontal="left" vertical="center" indent="2"/>
    </xf>
    <xf numFmtId="0" fontId="26" fillId="0" borderId="40" xfId="0" applyFont="1" applyFill="1" applyBorder="1" applyAlignment="1">
      <alignment horizontal="left" vertical="center" indent="2"/>
    </xf>
    <xf numFmtId="0" fontId="0" fillId="0" borderId="9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 wrapText="1"/>
    </xf>
    <xf numFmtId="164" fontId="4" fillId="0" borderId="10" xfId="0" applyNumberFormat="1" applyFont="1" applyFill="1" applyBorder="1" applyAlignment="1">
      <alignment vertical="center" wrapText="1"/>
    </xf>
    <xf numFmtId="0" fontId="34" fillId="0" borderId="0" xfId="5" applyAlignment="1">
      <alignment horizontal="right"/>
    </xf>
    <xf numFmtId="0" fontId="34" fillId="0" borderId="0" xfId="5"/>
    <xf numFmtId="0" fontId="66" fillId="0" borderId="0" xfId="5" applyFont="1" applyAlignment="1">
      <alignment horizontal="center"/>
    </xf>
    <xf numFmtId="0" fontId="67" fillId="0" borderId="2" xfId="5" applyFont="1" applyBorder="1" applyAlignment="1">
      <alignment horizontal="center" vertical="center" wrapText="1"/>
    </xf>
    <xf numFmtId="0" fontId="67" fillId="0" borderId="3" xfId="5" applyFont="1" applyBorder="1" applyAlignment="1">
      <alignment horizontal="center" vertical="center"/>
    </xf>
    <xf numFmtId="0" fontId="67" fillId="0" borderId="4" xfId="5" applyFont="1" applyBorder="1" applyAlignment="1">
      <alignment horizontal="center" vertical="center"/>
    </xf>
    <xf numFmtId="0" fontId="67" fillId="0" borderId="14" xfId="5" applyFont="1" applyBorder="1" applyAlignment="1">
      <alignment horizontal="center" vertical="center" wrapText="1"/>
    </xf>
    <xf numFmtId="0" fontId="67" fillId="0" borderId="15" xfId="5" applyFont="1" applyBorder="1" applyAlignment="1">
      <alignment horizontal="center" vertical="center"/>
    </xf>
    <xf numFmtId="0" fontId="67" fillId="0" borderId="16" xfId="5" applyFont="1" applyBorder="1" applyAlignment="1">
      <alignment horizontal="center" vertical="center" wrapText="1"/>
    </xf>
    <xf numFmtId="0" fontId="67" fillId="0" borderId="15" xfId="5" applyFont="1" applyBorder="1" applyAlignment="1">
      <alignment horizontal="center" vertical="center"/>
    </xf>
    <xf numFmtId="0" fontId="67" fillId="0" borderId="15" xfId="5" applyFont="1" applyBorder="1" applyAlignment="1">
      <alignment horizontal="center" vertical="center" wrapText="1"/>
    </xf>
    <xf numFmtId="0" fontId="67" fillId="0" borderId="16" xfId="5" applyFont="1" applyBorder="1" applyAlignment="1">
      <alignment horizontal="center" vertical="center"/>
    </xf>
    <xf numFmtId="0" fontId="68" fillId="0" borderId="5" xfId="5" applyFont="1" applyBorder="1" applyAlignment="1">
      <alignment horizontal="center" vertical="center"/>
    </xf>
    <xf numFmtId="0" fontId="68" fillId="0" borderId="6" xfId="5" applyFont="1" applyBorder="1" applyAlignment="1">
      <alignment horizontal="center" vertical="center"/>
    </xf>
    <xf numFmtId="0" fontId="68" fillId="0" borderId="7" xfId="5" applyFont="1" applyBorder="1" applyAlignment="1">
      <alignment horizontal="center" vertical="center"/>
    </xf>
    <xf numFmtId="0" fontId="34" fillId="0" borderId="0" xfId="5" applyAlignment="1">
      <alignment vertical="center"/>
    </xf>
    <xf numFmtId="0" fontId="59" fillId="0" borderId="24" xfId="5" applyFont="1" applyBorder="1" applyAlignment="1">
      <alignment horizontal="left" indent="1"/>
    </xf>
    <xf numFmtId="0" fontId="59" fillId="0" borderId="17" xfId="5" applyFont="1" applyBorder="1" applyProtection="1">
      <protection locked="0"/>
    </xf>
    <xf numFmtId="0" fontId="59" fillId="0" borderId="17" xfId="5" applyFont="1" applyBorder="1" applyAlignment="1" applyProtection="1">
      <alignment horizontal="center"/>
      <protection locked="0"/>
    </xf>
    <xf numFmtId="37" fontId="59" fillId="0" borderId="17" xfId="5" applyNumberFormat="1" applyFont="1" applyBorder="1" applyAlignment="1" applyProtection="1">
      <alignment horizontal="center"/>
      <protection locked="0"/>
    </xf>
    <xf numFmtId="37" fontId="59" fillId="0" borderId="17" xfId="5" applyNumberFormat="1" applyFont="1" applyBorder="1" applyProtection="1">
      <protection locked="0"/>
    </xf>
    <xf numFmtId="37" fontId="59" fillId="5" borderId="25" xfId="5" applyNumberFormat="1" applyFont="1" applyFill="1" applyBorder="1"/>
    <xf numFmtId="0" fontId="59" fillId="0" borderId="15" xfId="5" applyFont="1" applyBorder="1" applyAlignment="1" applyProtection="1">
      <alignment horizontal="center"/>
      <protection locked="0"/>
    </xf>
    <xf numFmtId="37" fontId="59" fillId="0" borderId="15" xfId="5" applyNumberFormat="1" applyFont="1" applyBorder="1" applyAlignment="1" applyProtection="1">
      <alignment horizontal="center"/>
      <protection locked="0"/>
    </xf>
    <xf numFmtId="37" fontId="59" fillId="0" borderId="15" xfId="5" applyNumberFormat="1" applyFont="1" applyBorder="1" applyProtection="1">
      <protection locked="0"/>
    </xf>
    <xf numFmtId="0" fontId="59" fillId="0" borderId="15" xfId="5" applyFont="1" applyBorder="1" applyProtection="1">
      <protection locked="0"/>
    </xf>
    <xf numFmtId="0" fontId="59" fillId="0" borderId="19" xfId="5" applyFont="1" applyBorder="1" applyAlignment="1">
      <alignment horizontal="left" indent="1"/>
    </xf>
    <xf numFmtId="0" fontId="59" fillId="0" borderId="27" xfId="5" applyFont="1" applyBorder="1" applyProtection="1">
      <protection locked="0"/>
    </xf>
    <xf numFmtId="37" fontId="59" fillId="0" borderId="27" xfId="5" applyNumberFormat="1" applyFont="1" applyBorder="1" applyProtection="1">
      <protection locked="0"/>
    </xf>
    <xf numFmtId="37" fontId="59" fillId="5" borderId="21" xfId="5" applyNumberFormat="1" applyFont="1" applyFill="1" applyBorder="1"/>
    <xf numFmtId="0" fontId="59" fillId="0" borderId="8" xfId="5" applyFont="1" applyBorder="1" applyAlignment="1">
      <alignment horizontal="left" indent="1"/>
    </xf>
    <xf numFmtId="0" fontId="67" fillId="0" borderId="9" xfId="5" applyFont="1" applyBorder="1"/>
    <xf numFmtId="0" fontId="67" fillId="0" borderId="84" xfId="5" applyFont="1" applyBorder="1"/>
    <xf numFmtId="37" fontId="67" fillId="5" borderId="9" xfId="5" applyNumberFormat="1" applyFont="1" applyFill="1" applyBorder="1"/>
    <xf numFmtId="0" fontId="69" fillId="0" borderId="0" xfId="3" applyFont="1" applyAlignment="1">
      <alignment horizontal="right"/>
    </xf>
    <xf numFmtId="0" fontId="30" fillId="0" borderId="0" xfId="3"/>
    <xf numFmtId="0" fontId="69" fillId="0" borderId="0" xfId="3" applyFont="1" applyAlignment="1">
      <alignment horizontal="center"/>
    </xf>
    <xf numFmtId="0" fontId="62" fillId="0" borderId="0" xfId="3" applyFont="1"/>
    <xf numFmtId="0" fontId="62" fillId="0" borderId="0" xfId="3" applyFont="1" applyAlignment="1" applyProtection="1">
      <alignment horizontal="center"/>
      <protection locked="0"/>
    </xf>
    <xf numFmtId="0" fontId="70" fillId="0" borderId="0" xfId="3" applyFont="1" applyAlignment="1">
      <alignment horizontal="right"/>
    </xf>
    <xf numFmtId="0" fontId="30" fillId="0" borderId="0" xfId="3" applyAlignment="1">
      <alignment horizontal="center"/>
    </xf>
    <xf numFmtId="0" fontId="28" fillId="0" borderId="41" xfId="3" applyFont="1" applyBorder="1" applyAlignment="1">
      <alignment horizontal="center" vertical="center"/>
    </xf>
    <xf numFmtId="0" fontId="28" fillId="0" borderId="41" xfId="3" applyFont="1" applyBorder="1" applyAlignment="1" applyProtection="1">
      <alignment horizontal="center" vertical="center" wrapText="1"/>
      <protection locked="0"/>
    </xf>
    <xf numFmtId="0" fontId="28" fillId="0" borderId="41" xfId="3" applyFont="1" applyBorder="1" applyAlignment="1">
      <alignment horizontal="center" vertical="center" wrapText="1"/>
    </xf>
    <xf numFmtId="0" fontId="28" fillId="0" borderId="0" xfId="3" applyFont="1"/>
    <xf numFmtId="0" fontId="33" fillId="0" borderId="48" xfId="3" applyFont="1" applyFill="1" applyBorder="1" applyAlignment="1" applyProtection="1">
      <alignment horizontal="left" vertical="center" indent="2"/>
    </xf>
    <xf numFmtId="166" fontId="33" fillId="0" borderId="48" xfId="3" applyNumberFormat="1" applyFont="1" applyFill="1" applyBorder="1" applyAlignment="1" applyProtection="1">
      <alignment vertical="center"/>
      <protection locked="0"/>
    </xf>
    <xf numFmtId="0" fontId="33" fillId="0" borderId="43" xfId="3" applyFont="1" applyFill="1" applyBorder="1" applyAlignment="1" applyProtection="1">
      <alignment horizontal="left" vertical="center" indent="2"/>
    </xf>
    <xf numFmtId="166" fontId="33" fillId="0" borderId="43" xfId="3" applyNumberFormat="1" applyFont="1" applyFill="1" applyBorder="1" applyAlignment="1" applyProtection="1">
      <alignment vertical="center"/>
      <protection locked="0"/>
    </xf>
    <xf numFmtId="0" fontId="33" fillId="0" borderId="58" xfId="3" applyFont="1" applyFill="1" applyBorder="1" applyAlignment="1" applyProtection="1">
      <alignment horizontal="left" vertical="center" indent="2"/>
    </xf>
    <xf numFmtId="166" fontId="33" fillId="0" borderId="58" xfId="3" applyNumberFormat="1" applyFont="1" applyFill="1" applyBorder="1" applyAlignment="1" applyProtection="1">
      <alignment vertical="center"/>
      <protection locked="0"/>
    </xf>
    <xf numFmtId="0" fontId="33" fillId="0" borderId="58" xfId="3" applyFont="1" applyFill="1" applyBorder="1" applyAlignment="1" applyProtection="1">
      <alignment horizontal="left" vertical="center" indent="2"/>
      <protection locked="0"/>
    </xf>
    <xf numFmtId="0" fontId="33" fillId="0" borderId="49" xfId="3" applyFont="1" applyFill="1" applyBorder="1" applyAlignment="1" applyProtection="1">
      <alignment horizontal="left" vertical="center" indent="2"/>
      <protection locked="0"/>
    </xf>
    <xf numFmtId="166" fontId="33" fillId="0" borderId="49" xfId="3" applyNumberFormat="1" applyFont="1" applyFill="1" applyBorder="1" applyAlignment="1" applyProtection="1">
      <alignment vertical="center"/>
      <protection locked="0"/>
    </xf>
    <xf numFmtId="0" fontId="27" fillId="5" borderId="41" xfId="3" applyFont="1" applyFill="1" applyBorder="1" applyAlignment="1">
      <alignment horizontal="left" vertical="center" indent="1"/>
    </xf>
    <xf numFmtId="166" fontId="27" fillId="5" borderId="41" xfId="3" applyNumberFormat="1" applyFont="1" applyFill="1" applyBorder="1" applyAlignment="1" applyProtection="1">
      <alignment vertical="center"/>
    </xf>
    <xf numFmtId="0" fontId="22" fillId="0" borderId="0" xfId="3" applyFont="1" applyAlignment="1">
      <alignment horizontal="center"/>
    </xf>
    <xf numFmtId="0" fontId="1" fillId="0" borderId="0" xfId="3" applyFont="1"/>
    <xf numFmtId="0" fontId="61" fillId="0" borderId="0" xfId="0" applyFont="1" applyAlignment="1">
      <alignment horizontal="right"/>
    </xf>
    <xf numFmtId="0" fontId="61" fillId="0" borderId="0" xfId="0" applyFont="1"/>
    <xf numFmtId="0" fontId="26" fillId="3" borderId="1" xfId="0" applyFont="1" applyFill="1" applyBorder="1" applyAlignment="1">
      <alignment horizontal="center"/>
    </xf>
    <xf numFmtId="0" fontId="61" fillId="0" borderId="2" xfId="0" applyFont="1" applyBorder="1"/>
    <xf numFmtId="0" fontId="61" fillId="0" borderId="3" xfId="0" applyFont="1" applyBorder="1" applyAlignment="1">
      <alignment horizontal="center"/>
    </xf>
    <xf numFmtId="0" fontId="61" fillId="0" borderId="4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Border="1"/>
    <xf numFmtId="0" fontId="61" fillId="0" borderId="15" xfId="0" applyFont="1" applyBorder="1"/>
    <xf numFmtId="0" fontId="61" fillId="0" borderId="16" xfId="0" applyFont="1" applyBorder="1"/>
    <xf numFmtId="0" fontId="26" fillId="0" borderId="15" xfId="0" applyFont="1" applyBorder="1"/>
    <xf numFmtId="0" fontId="26" fillId="0" borderId="16" xfId="0" applyFont="1" applyBorder="1"/>
    <xf numFmtId="0" fontId="26" fillId="0" borderId="6" xfId="0" applyFont="1" applyBorder="1"/>
    <xf numFmtId="0" fontId="26" fillId="0" borderId="7" xfId="0" applyFont="1" applyBorder="1"/>
    <xf numFmtId="0" fontId="61" fillId="0" borderId="0" xfId="0" applyFont="1" applyBorder="1"/>
  </cellXfs>
  <cellStyles count="6">
    <cellStyle name="Ezres 3" xfId="4"/>
    <cellStyle name="Normál" xfId="0" builtinId="0"/>
    <cellStyle name="Normál 2" xfId="2"/>
    <cellStyle name="Normál_KIEGM" xfId="3"/>
    <cellStyle name="Normál_KVRENMUNKA" xfId="1"/>
    <cellStyle name="Normál_MUNKADOC0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1304925</xdr:colOff>
      <xdr:row>13</xdr:row>
      <xdr:rowOff>114300</xdr:rowOff>
    </xdr:from>
    <xdr:to>
      <xdr:col>1</xdr:col>
      <xdr:colOff>1657350</xdr:colOff>
      <xdr:row>15</xdr:row>
      <xdr:rowOff>85725</xdr:rowOff>
    </xdr:to>
    <xdr:sp macro="" textlink="">
      <xdr:nvSpPr>
        <xdr:cNvPr id="2" name="Jobb oldali kapcsos zárójel 1"/>
        <xdr:cNvSpPr/>
      </xdr:nvSpPr>
      <xdr:spPr>
        <a:xfrm>
          <a:off x="1752600" y="2943225"/>
          <a:ext cx="352425" cy="295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opLeftCell="A64" zoomScaleNormal="100" workbookViewId="0">
      <selection activeCell="I74" sqref="I74"/>
    </sheetView>
  </sheetViews>
  <sheetFormatPr defaultRowHeight="11.25" x14ac:dyDescent="0.2"/>
  <cols>
    <col min="1" max="1" width="5.7109375" style="126" customWidth="1"/>
    <col min="2" max="2" width="49.5703125" style="126" customWidth="1"/>
    <col min="3" max="5" width="14.28515625" style="127" customWidth="1"/>
    <col min="6" max="256" width="9.140625" style="2"/>
    <col min="257" max="257" width="8.140625" style="2" customWidth="1"/>
    <col min="258" max="258" width="52.140625" style="2" customWidth="1"/>
    <col min="259" max="261" width="13.5703125" style="2" customWidth="1"/>
    <col min="262" max="512" width="9.140625" style="2"/>
    <col min="513" max="513" width="8.140625" style="2" customWidth="1"/>
    <col min="514" max="514" width="52.140625" style="2" customWidth="1"/>
    <col min="515" max="517" width="13.5703125" style="2" customWidth="1"/>
    <col min="518" max="768" width="9.140625" style="2"/>
    <col min="769" max="769" width="8.140625" style="2" customWidth="1"/>
    <col min="770" max="770" width="52.140625" style="2" customWidth="1"/>
    <col min="771" max="773" width="13.5703125" style="2" customWidth="1"/>
    <col min="774" max="1024" width="9.140625" style="2"/>
    <col min="1025" max="1025" width="8.140625" style="2" customWidth="1"/>
    <col min="1026" max="1026" width="52.140625" style="2" customWidth="1"/>
    <col min="1027" max="1029" width="13.5703125" style="2" customWidth="1"/>
    <col min="1030" max="1280" width="9.140625" style="2"/>
    <col min="1281" max="1281" width="8.140625" style="2" customWidth="1"/>
    <col min="1282" max="1282" width="52.140625" style="2" customWidth="1"/>
    <col min="1283" max="1285" width="13.5703125" style="2" customWidth="1"/>
    <col min="1286" max="1536" width="9.140625" style="2"/>
    <col min="1537" max="1537" width="8.140625" style="2" customWidth="1"/>
    <col min="1538" max="1538" width="52.140625" style="2" customWidth="1"/>
    <col min="1539" max="1541" width="13.5703125" style="2" customWidth="1"/>
    <col min="1542" max="1792" width="9.140625" style="2"/>
    <col min="1793" max="1793" width="8.140625" style="2" customWidth="1"/>
    <col min="1794" max="1794" width="52.140625" style="2" customWidth="1"/>
    <col min="1795" max="1797" width="13.5703125" style="2" customWidth="1"/>
    <col min="1798" max="2048" width="9.140625" style="2"/>
    <col min="2049" max="2049" width="8.140625" style="2" customWidth="1"/>
    <col min="2050" max="2050" width="52.140625" style="2" customWidth="1"/>
    <col min="2051" max="2053" width="13.5703125" style="2" customWidth="1"/>
    <col min="2054" max="2304" width="9.140625" style="2"/>
    <col min="2305" max="2305" width="8.140625" style="2" customWidth="1"/>
    <col min="2306" max="2306" width="52.140625" style="2" customWidth="1"/>
    <col min="2307" max="2309" width="13.5703125" style="2" customWidth="1"/>
    <col min="2310" max="2560" width="9.140625" style="2"/>
    <col min="2561" max="2561" width="8.140625" style="2" customWidth="1"/>
    <col min="2562" max="2562" width="52.140625" style="2" customWidth="1"/>
    <col min="2563" max="2565" width="13.5703125" style="2" customWidth="1"/>
    <col min="2566" max="2816" width="9.140625" style="2"/>
    <col min="2817" max="2817" width="8.140625" style="2" customWidth="1"/>
    <col min="2818" max="2818" width="52.140625" style="2" customWidth="1"/>
    <col min="2819" max="2821" width="13.5703125" style="2" customWidth="1"/>
    <col min="2822" max="3072" width="9.140625" style="2"/>
    <col min="3073" max="3073" width="8.140625" style="2" customWidth="1"/>
    <col min="3074" max="3074" width="52.140625" style="2" customWidth="1"/>
    <col min="3075" max="3077" width="13.5703125" style="2" customWidth="1"/>
    <col min="3078" max="3328" width="9.140625" style="2"/>
    <col min="3329" max="3329" width="8.140625" style="2" customWidth="1"/>
    <col min="3330" max="3330" width="52.140625" style="2" customWidth="1"/>
    <col min="3331" max="3333" width="13.5703125" style="2" customWidth="1"/>
    <col min="3334" max="3584" width="9.140625" style="2"/>
    <col min="3585" max="3585" width="8.140625" style="2" customWidth="1"/>
    <col min="3586" max="3586" width="52.140625" style="2" customWidth="1"/>
    <col min="3587" max="3589" width="13.5703125" style="2" customWidth="1"/>
    <col min="3590" max="3840" width="9.140625" style="2"/>
    <col min="3841" max="3841" width="8.140625" style="2" customWidth="1"/>
    <col min="3842" max="3842" width="52.140625" style="2" customWidth="1"/>
    <col min="3843" max="3845" width="13.5703125" style="2" customWidth="1"/>
    <col min="3846" max="4096" width="9.140625" style="2"/>
    <col min="4097" max="4097" width="8.140625" style="2" customWidth="1"/>
    <col min="4098" max="4098" width="52.140625" style="2" customWidth="1"/>
    <col min="4099" max="4101" width="13.5703125" style="2" customWidth="1"/>
    <col min="4102" max="4352" width="9.140625" style="2"/>
    <col min="4353" max="4353" width="8.140625" style="2" customWidth="1"/>
    <col min="4354" max="4354" width="52.140625" style="2" customWidth="1"/>
    <col min="4355" max="4357" width="13.5703125" style="2" customWidth="1"/>
    <col min="4358" max="4608" width="9.140625" style="2"/>
    <col min="4609" max="4609" width="8.140625" style="2" customWidth="1"/>
    <col min="4610" max="4610" width="52.140625" style="2" customWidth="1"/>
    <col min="4611" max="4613" width="13.5703125" style="2" customWidth="1"/>
    <col min="4614" max="4864" width="9.140625" style="2"/>
    <col min="4865" max="4865" width="8.140625" style="2" customWidth="1"/>
    <col min="4866" max="4866" width="52.140625" style="2" customWidth="1"/>
    <col min="4867" max="4869" width="13.5703125" style="2" customWidth="1"/>
    <col min="4870" max="5120" width="9.140625" style="2"/>
    <col min="5121" max="5121" width="8.140625" style="2" customWidth="1"/>
    <col min="5122" max="5122" width="52.140625" style="2" customWidth="1"/>
    <col min="5123" max="5125" width="13.5703125" style="2" customWidth="1"/>
    <col min="5126" max="5376" width="9.140625" style="2"/>
    <col min="5377" max="5377" width="8.140625" style="2" customWidth="1"/>
    <col min="5378" max="5378" width="52.140625" style="2" customWidth="1"/>
    <col min="5379" max="5381" width="13.5703125" style="2" customWidth="1"/>
    <col min="5382" max="5632" width="9.140625" style="2"/>
    <col min="5633" max="5633" width="8.140625" style="2" customWidth="1"/>
    <col min="5634" max="5634" width="52.140625" style="2" customWidth="1"/>
    <col min="5635" max="5637" width="13.5703125" style="2" customWidth="1"/>
    <col min="5638" max="5888" width="9.140625" style="2"/>
    <col min="5889" max="5889" width="8.140625" style="2" customWidth="1"/>
    <col min="5890" max="5890" width="52.140625" style="2" customWidth="1"/>
    <col min="5891" max="5893" width="13.5703125" style="2" customWidth="1"/>
    <col min="5894" max="6144" width="9.140625" style="2"/>
    <col min="6145" max="6145" width="8.140625" style="2" customWidth="1"/>
    <col min="6146" max="6146" width="52.140625" style="2" customWidth="1"/>
    <col min="6147" max="6149" width="13.5703125" style="2" customWidth="1"/>
    <col min="6150" max="6400" width="9.140625" style="2"/>
    <col min="6401" max="6401" width="8.140625" style="2" customWidth="1"/>
    <col min="6402" max="6402" width="52.140625" style="2" customWidth="1"/>
    <col min="6403" max="6405" width="13.5703125" style="2" customWidth="1"/>
    <col min="6406" max="6656" width="9.140625" style="2"/>
    <col min="6657" max="6657" width="8.140625" style="2" customWidth="1"/>
    <col min="6658" max="6658" width="52.140625" style="2" customWidth="1"/>
    <col min="6659" max="6661" width="13.5703125" style="2" customWidth="1"/>
    <col min="6662" max="6912" width="9.140625" style="2"/>
    <col min="6913" max="6913" width="8.140625" style="2" customWidth="1"/>
    <col min="6914" max="6914" width="52.140625" style="2" customWidth="1"/>
    <col min="6915" max="6917" width="13.5703125" style="2" customWidth="1"/>
    <col min="6918" max="7168" width="9.140625" style="2"/>
    <col min="7169" max="7169" width="8.140625" style="2" customWidth="1"/>
    <col min="7170" max="7170" width="52.140625" style="2" customWidth="1"/>
    <col min="7171" max="7173" width="13.5703125" style="2" customWidth="1"/>
    <col min="7174" max="7424" width="9.140625" style="2"/>
    <col min="7425" max="7425" width="8.140625" style="2" customWidth="1"/>
    <col min="7426" max="7426" width="52.140625" style="2" customWidth="1"/>
    <col min="7427" max="7429" width="13.5703125" style="2" customWidth="1"/>
    <col min="7430" max="7680" width="9.140625" style="2"/>
    <col min="7681" max="7681" width="8.140625" style="2" customWidth="1"/>
    <col min="7682" max="7682" width="52.140625" style="2" customWidth="1"/>
    <col min="7683" max="7685" width="13.5703125" style="2" customWidth="1"/>
    <col min="7686" max="7936" width="9.140625" style="2"/>
    <col min="7937" max="7937" width="8.140625" style="2" customWidth="1"/>
    <col min="7938" max="7938" width="52.140625" style="2" customWidth="1"/>
    <col min="7939" max="7941" width="13.5703125" style="2" customWidth="1"/>
    <col min="7942" max="8192" width="9.140625" style="2"/>
    <col min="8193" max="8193" width="8.140625" style="2" customWidth="1"/>
    <col min="8194" max="8194" width="52.140625" style="2" customWidth="1"/>
    <col min="8195" max="8197" width="13.5703125" style="2" customWidth="1"/>
    <col min="8198" max="8448" width="9.140625" style="2"/>
    <col min="8449" max="8449" width="8.140625" style="2" customWidth="1"/>
    <col min="8450" max="8450" width="52.140625" style="2" customWidth="1"/>
    <col min="8451" max="8453" width="13.5703125" style="2" customWidth="1"/>
    <col min="8454" max="8704" width="9.140625" style="2"/>
    <col min="8705" max="8705" width="8.140625" style="2" customWidth="1"/>
    <col min="8706" max="8706" width="52.140625" style="2" customWidth="1"/>
    <col min="8707" max="8709" width="13.5703125" style="2" customWidth="1"/>
    <col min="8710" max="8960" width="9.140625" style="2"/>
    <col min="8961" max="8961" width="8.140625" style="2" customWidth="1"/>
    <col min="8962" max="8962" width="52.140625" style="2" customWidth="1"/>
    <col min="8963" max="8965" width="13.5703125" style="2" customWidth="1"/>
    <col min="8966" max="9216" width="9.140625" style="2"/>
    <col min="9217" max="9217" width="8.140625" style="2" customWidth="1"/>
    <col min="9218" max="9218" width="52.140625" style="2" customWidth="1"/>
    <col min="9219" max="9221" width="13.5703125" style="2" customWidth="1"/>
    <col min="9222" max="9472" width="9.140625" style="2"/>
    <col min="9473" max="9473" width="8.140625" style="2" customWidth="1"/>
    <col min="9474" max="9474" width="52.140625" style="2" customWidth="1"/>
    <col min="9475" max="9477" width="13.5703125" style="2" customWidth="1"/>
    <col min="9478" max="9728" width="9.140625" style="2"/>
    <col min="9729" max="9729" width="8.140625" style="2" customWidth="1"/>
    <col min="9730" max="9730" width="52.140625" style="2" customWidth="1"/>
    <col min="9731" max="9733" width="13.5703125" style="2" customWidth="1"/>
    <col min="9734" max="9984" width="9.140625" style="2"/>
    <col min="9985" max="9985" width="8.140625" style="2" customWidth="1"/>
    <col min="9986" max="9986" width="52.140625" style="2" customWidth="1"/>
    <col min="9987" max="9989" width="13.5703125" style="2" customWidth="1"/>
    <col min="9990" max="10240" width="9.140625" style="2"/>
    <col min="10241" max="10241" width="8.140625" style="2" customWidth="1"/>
    <col min="10242" max="10242" width="52.140625" style="2" customWidth="1"/>
    <col min="10243" max="10245" width="13.5703125" style="2" customWidth="1"/>
    <col min="10246" max="10496" width="9.140625" style="2"/>
    <col min="10497" max="10497" width="8.140625" style="2" customWidth="1"/>
    <col min="10498" max="10498" width="52.140625" style="2" customWidth="1"/>
    <col min="10499" max="10501" width="13.5703125" style="2" customWidth="1"/>
    <col min="10502" max="10752" width="9.140625" style="2"/>
    <col min="10753" max="10753" width="8.140625" style="2" customWidth="1"/>
    <col min="10754" max="10754" width="52.140625" style="2" customWidth="1"/>
    <col min="10755" max="10757" width="13.5703125" style="2" customWidth="1"/>
    <col min="10758" max="11008" width="9.140625" style="2"/>
    <col min="11009" max="11009" width="8.140625" style="2" customWidth="1"/>
    <col min="11010" max="11010" width="52.140625" style="2" customWidth="1"/>
    <col min="11011" max="11013" width="13.5703125" style="2" customWidth="1"/>
    <col min="11014" max="11264" width="9.140625" style="2"/>
    <col min="11265" max="11265" width="8.140625" style="2" customWidth="1"/>
    <col min="11266" max="11266" width="52.140625" style="2" customWidth="1"/>
    <col min="11267" max="11269" width="13.5703125" style="2" customWidth="1"/>
    <col min="11270" max="11520" width="9.140625" style="2"/>
    <col min="11521" max="11521" width="8.140625" style="2" customWidth="1"/>
    <col min="11522" max="11522" width="52.140625" style="2" customWidth="1"/>
    <col min="11523" max="11525" width="13.5703125" style="2" customWidth="1"/>
    <col min="11526" max="11776" width="9.140625" style="2"/>
    <col min="11777" max="11777" width="8.140625" style="2" customWidth="1"/>
    <col min="11778" max="11778" width="52.140625" style="2" customWidth="1"/>
    <col min="11779" max="11781" width="13.5703125" style="2" customWidth="1"/>
    <col min="11782" max="12032" width="9.140625" style="2"/>
    <col min="12033" max="12033" width="8.140625" style="2" customWidth="1"/>
    <col min="12034" max="12034" width="52.140625" style="2" customWidth="1"/>
    <col min="12035" max="12037" width="13.5703125" style="2" customWidth="1"/>
    <col min="12038" max="12288" width="9.140625" style="2"/>
    <col min="12289" max="12289" width="8.140625" style="2" customWidth="1"/>
    <col min="12290" max="12290" width="52.140625" style="2" customWidth="1"/>
    <col min="12291" max="12293" width="13.5703125" style="2" customWidth="1"/>
    <col min="12294" max="12544" width="9.140625" style="2"/>
    <col min="12545" max="12545" width="8.140625" style="2" customWidth="1"/>
    <col min="12546" max="12546" width="52.140625" style="2" customWidth="1"/>
    <col min="12547" max="12549" width="13.5703125" style="2" customWidth="1"/>
    <col min="12550" max="12800" width="9.140625" style="2"/>
    <col min="12801" max="12801" width="8.140625" style="2" customWidth="1"/>
    <col min="12802" max="12802" width="52.140625" style="2" customWidth="1"/>
    <col min="12803" max="12805" width="13.5703125" style="2" customWidth="1"/>
    <col min="12806" max="13056" width="9.140625" style="2"/>
    <col min="13057" max="13057" width="8.140625" style="2" customWidth="1"/>
    <col min="13058" max="13058" width="52.140625" style="2" customWidth="1"/>
    <col min="13059" max="13061" width="13.5703125" style="2" customWidth="1"/>
    <col min="13062" max="13312" width="9.140625" style="2"/>
    <col min="13313" max="13313" width="8.140625" style="2" customWidth="1"/>
    <col min="13314" max="13314" width="52.140625" style="2" customWidth="1"/>
    <col min="13315" max="13317" width="13.5703125" style="2" customWidth="1"/>
    <col min="13318" max="13568" width="9.140625" style="2"/>
    <col min="13569" max="13569" width="8.140625" style="2" customWidth="1"/>
    <col min="13570" max="13570" width="52.140625" style="2" customWidth="1"/>
    <col min="13571" max="13573" width="13.5703125" style="2" customWidth="1"/>
    <col min="13574" max="13824" width="9.140625" style="2"/>
    <col min="13825" max="13825" width="8.140625" style="2" customWidth="1"/>
    <col min="13826" max="13826" width="52.140625" style="2" customWidth="1"/>
    <col min="13827" max="13829" width="13.5703125" style="2" customWidth="1"/>
    <col min="13830" max="14080" width="9.140625" style="2"/>
    <col min="14081" max="14081" width="8.140625" style="2" customWidth="1"/>
    <col min="14082" max="14082" width="52.140625" style="2" customWidth="1"/>
    <col min="14083" max="14085" width="13.5703125" style="2" customWidth="1"/>
    <col min="14086" max="14336" width="9.140625" style="2"/>
    <col min="14337" max="14337" width="8.140625" style="2" customWidth="1"/>
    <col min="14338" max="14338" width="52.140625" style="2" customWidth="1"/>
    <col min="14339" max="14341" width="13.5703125" style="2" customWidth="1"/>
    <col min="14342" max="14592" width="9.140625" style="2"/>
    <col min="14593" max="14593" width="8.140625" style="2" customWidth="1"/>
    <col min="14594" max="14594" width="52.140625" style="2" customWidth="1"/>
    <col min="14595" max="14597" width="13.5703125" style="2" customWidth="1"/>
    <col min="14598" max="14848" width="9.140625" style="2"/>
    <col min="14849" max="14849" width="8.140625" style="2" customWidth="1"/>
    <col min="14850" max="14850" width="52.140625" style="2" customWidth="1"/>
    <col min="14851" max="14853" width="13.5703125" style="2" customWidth="1"/>
    <col min="14854" max="15104" width="9.140625" style="2"/>
    <col min="15105" max="15105" width="8.140625" style="2" customWidth="1"/>
    <col min="15106" max="15106" width="52.140625" style="2" customWidth="1"/>
    <col min="15107" max="15109" width="13.5703125" style="2" customWidth="1"/>
    <col min="15110" max="15360" width="9.140625" style="2"/>
    <col min="15361" max="15361" width="8.140625" style="2" customWidth="1"/>
    <col min="15362" max="15362" width="52.140625" style="2" customWidth="1"/>
    <col min="15363" max="15365" width="13.5703125" style="2" customWidth="1"/>
    <col min="15366" max="15616" width="9.140625" style="2"/>
    <col min="15617" max="15617" width="8.140625" style="2" customWidth="1"/>
    <col min="15618" max="15618" width="52.140625" style="2" customWidth="1"/>
    <col min="15619" max="15621" width="13.5703125" style="2" customWidth="1"/>
    <col min="15622" max="15872" width="9.140625" style="2"/>
    <col min="15873" max="15873" width="8.140625" style="2" customWidth="1"/>
    <col min="15874" max="15874" width="52.140625" style="2" customWidth="1"/>
    <col min="15875" max="15877" width="13.5703125" style="2" customWidth="1"/>
    <col min="15878" max="16128" width="9.140625" style="2"/>
    <col min="16129" max="16129" width="8.140625" style="2" customWidth="1"/>
    <col min="16130" max="16130" width="52.140625" style="2" customWidth="1"/>
    <col min="16131" max="16133" width="13.5703125" style="2" customWidth="1"/>
    <col min="16134" max="16384" width="9.140625" style="2"/>
  </cols>
  <sheetData>
    <row r="1" spans="1:5" s="126" customFormat="1" ht="15.95" customHeight="1" x14ac:dyDescent="0.15">
      <c r="B1" s="133" t="s">
        <v>220</v>
      </c>
      <c r="C1" s="133"/>
      <c r="D1" s="133"/>
      <c r="E1" s="133"/>
    </row>
    <row r="2" spans="1:5" s="126" customFormat="1" ht="15.95" customHeight="1" x14ac:dyDescent="0.2">
      <c r="A2" s="131" t="s">
        <v>211</v>
      </c>
      <c r="B2" s="131"/>
      <c r="C2" s="131"/>
      <c r="D2" s="131"/>
      <c r="E2" s="131"/>
    </row>
    <row r="3" spans="1:5" s="126" customFormat="1" ht="15.75" customHeight="1" x14ac:dyDescent="0.2">
      <c r="A3" s="132" t="s">
        <v>212</v>
      </c>
      <c r="B3" s="132"/>
      <c r="C3" s="132"/>
      <c r="D3" s="132"/>
      <c r="E3" s="132"/>
    </row>
    <row r="4" spans="1:5" s="126" customFormat="1" ht="8.25" customHeight="1" x14ac:dyDescent="0.2">
      <c r="A4" s="128"/>
      <c r="B4" s="128"/>
      <c r="C4" s="128"/>
      <c r="D4" s="128"/>
      <c r="E4" s="128"/>
    </row>
    <row r="5" spans="1:5" ht="15.95" customHeight="1" x14ac:dyDescent="0.2">
      <c r="A5" s="134" t="s">
        <v>0</v>
      </c>
      <c r="B5" s="134"/>
      <c r="C5" s="134"/>
      <c r="D5" s="134"/>
      <c r="E5" s="134"/>
    </row>
    <row r="6" spans="1:5" ht="12" customHeight="1" thickBot="1" x14ac:dyDescent="0.25">
      <c r="A6" s="7" t="s">
        <v>1</v>
      </c>
      <c r="B6" s="7"/>
      <c r="C6" s="8"/>
      <c r="D6" s="8"/>
      <c r="E6" s="8" t="s">
        <v>2</v>
      </c>
    </row>
    <row r="7" spans="1:5" ht="15.95" customHeight="1" x14ac:dyDescent="0.2">
      <c r="A7" s="135" t="s">
        <v>3</v>
      </c>
      <c r="B7" s="137" t="s">
        <v>4</v>
      </c>
      <c r="C7" s="139" t="s">
        <v>5</v>
      </c>
      <c r="D7" s="139"/>
      <c r="E7" s="140"/>
    </row>
    <row r="8" spans="1:5" ht="20.25" customHeight="1" thickBot="1" x14ac:dyDescent="0.25">
      <c r="A8" s="136"/>
      <c r="B8" s="138"/>
      <c r="C8" s="9" t="s">
        <v>6</v>
      </c>
      <c r="D8" s="9" t="s">
        <v>7</v>
      </c>
      <c r="E8" s="10" t="s">
        <v>8</v>
      </c>
    </row>
    <row r="9" spans="1:5" s="1" customFormat="1" ht="12" customHeight="1" thickBot="1" x14ac:dyDescent="0.25">
      <c r="A9" s="11">
        <v>1</v>
      </c>
      <c r="B9" s="12">
        <v>2</v>
      </c>
      <c r="C9" s="12">
        <v>3</v>
      </c>
      <c r="D9" s="12">
        <v>4</v>
      </c>
      <c r="E9" s="13">
        <v>5</v>
      </c>
    </row>
    <row r="10" spans="1:5" s="1" customFormat="1" ht="9.75" customHeight="1" thickBot="1" x14ac:dyDescent="0.25">
      <c r="A10" s="14" t="s">
        <v>9</v>
      </c>
      <c r="B10" s="15" t="s">
        <v>10</v>
      </c>
      <c r="C10" s="16">
        <f>+C11+C16+C25</f>
        <v>97616</v>
      </c>
      <c r="D10" s="16">
        <f>+D11+D16+D25</f>
        <v>111508</v>
      </c>
      <c r="E10" s="17">
        <f>+E11+E16+E25</f>
        <v>123646</v>
      </c>
    </row>
    <row r="11" spans="1:5" s="1" customFormat="1" ht="9.75" customHeight="1" thickBot="1" x14ac:dyDescent="0.25">
      <c r="A11" s="18" t="s">
        <v>11</v>
      </c>
      <c r="B11" s="19" t="s">
        <v>12</v>
      </c>
      <c r="C11" s="20">
        <f>+C12+C13+C14+C15</f>
        <v>59000</v>
      </c>
      <c r="D11" s="20">
        <f>+D12+D13+D14+D15</f>
        <v>65000</v>
      </c>
      <c r="E11" s="21">
        <f>+E12+E13+E14+E15</f>
        <v>70813</v>
      </c>
    </row>
    <row r="12" spans="1:5" s="1" customFormat="1" ht="9.75" customHeight="1" x14ac:dyDescent="0.2">
      <c r="A12" s="22" t="s">
        <v>13</v>
      </c>
      <c r="B12" s="23" t="s">
        <v>14</v>
      </c>
      <c r="C12" s="24">
        <v>17000</v>
      </c>
      <c r="D12" s="24">
        <v>17000</v>
      </c>
      <c r="E12" s="25">
        <v>17418</v>
      </c>
    </row>
    <row r="13" spans="1:5" s="1" customFormat="1" ht="9.75" customHeight="1" x14ac:dyDescent="0.2">
      <c r="A13" s="22" t="s">
        <v>15</v>
      </c>
      <c r="B13" s="26" t="s">
        <v>16</v>
      </c>
      <c r="C13" s="24">
        <v>40000</v>
      </c>
      <c r="D13" s="24">
        <v>40000</v>
      </c>
      <c r="E13" s="25">
        <v>43784</v>
      </c>
    </row>
    <row r="14" spans="1:5" s="1" customFormat="1" ht="9.75" customHeight="1" x14ac:dyDescent="0.2">
      <c r="A14" s="22" t="s">
        <v>17</v>
      </c>
      <c r="B14" s="26" t="s">
        <v>18</v>
      </c>
      <c r="C14" s="24">
        <v>1000</v>
      </c>
      <c r="D14" s="24">
        <v>1000</v>
      </c>
      <c r="E14" s="25">
        <v>894</v>
      </c>
    </row>
    <row r="15" spans="1:5" s="1" customFormat="1" ht="9.75" customHeight="1" thickBot="1" x14ac:dyDescent="0.25">
      <c r="A15" s="22" t="s">
        <v>19</v>
      </c>
      <c r="B15" s="27" t="s">
        <v>20</v>
      </c>
      <c r="C15" s="24">
        <v>1000</v>
      </c>
      <c r="D15" s="24">
        <v>7000</v>
      </c>
      <c r="E15" s="25">
        <v>8717</v>
      </c>
    </row>
    <row r="16" spans="1:5" s="1" customFormat="1" ht="9.75" customHeight="1" thickBot="1" x14ac:dyDescent="0.25">
      <c r="A16" s="18" t="s">
        <v>21</v>
      </c>
      <c r="B16" s="15" t="s">
        <v>22</v>
      </c>
      <c r="C16" s="20">
        <f>+C17+C18+C19+C20+C21+C22+C23+C24</f>
        <v>26016</v>
      </c>
      <c r="D16" s="20">
        <f>+D17+D18+D19+D20+D21+D22+D23+D24</f>
        <v>33908</v>
      </c>
      <c r="E16" s="21">
        <f>+E17+E18+E19+E20+E21+E22+E23+E24</f>
        <v>41126</v>
      </c>
    </row>
    <row r="17" spans="1:5" s="1" customFormat="1" ht="9.75" customHeight="1" x14ac:dyDescent="0.2">
      <c r="A17" s="28" t="s">
        <v>23</v>
      </c>
      <c r="B17" s="29" t="s">
        <v>24</v>
      </c>
      <c r="C17" s="30">
        <v>1800</v>
      </c>
      <c r="D17" s="30">
        <v>1800</v>
      </c>
      <c r="E17" s="31">
        <v>1464</v>
      </c>
    </row>
    <row r="18" spans="1:5" s="1" customFormat="1" ht="9.75" customHeight="1" x14ac:dyDescent="0.2">
      <c r="A18" s="22" t="s">
        <v>25</v>
      </c>
      <c r="B18" s="32" t="s">
        <v>26</v>
      </c>
      <c r="C18" s="24">
        <v>1700</v>
      </c>
      <c r="D18" s="24">
        <v>1700</v>
      </c>
      <c r="E18" s="25">
        <v>2037</v>
      </c>
    </row>
    <row r="19" spans="1:5" s="1" customFormat="1" ht="9.75" customHeight="1" x14ac:dyDescent="0.2">
      <c r="A19" s="22" t="s">
        <v>27</v>
      </c>
      <c r="B19" s="32" t="s">
        <v>28</v>
      </c>
      <c r="C19" s="24">
        <v>1700</v>
      </c>
      <c r="D19" s="24">
        <v>1700</v>
      </c>
      <c r="E19" s="25">
        <v>2198</v>
      </c>
    </row>
    <row r="20" spans="1:5" s="1" customFormat="1" ht="9.75" customHeight="1" x14ac:dyDescent="0.2">
      <c r="A20" s="22" t="s">
        <v>29</v>
      </c>
      <c r="B20" s="32" t="s">
        <v>30</v>
      </c>
      <c r="C20" s="24">
        <v>18316</v>
      </c>
      <c r="D20" s="24">
        <v>18316</v>
      </c>
      <c r="E20" s="25">
        <v>23658</v>
      </c>
    </row>
    <row r="21" spans="1:5" s="1" customFormat="1" ht="9.75" customHeight="1" x14ac:dyDescent="0.2">
      <c r="A21" s="33" t="s">
        <v>31</v>
      </c>
      <c r="B21" s="34" t="s">
        <v>32</v>
      </c>
      <c r="C21" s="35"/>
      <c r="D21" s="35"/>
      <c r="E21" s="36">
        <v>392</v>
      </c>
    </row>
    <row r="22" spans="1:5" s="1" customFormat="1" ht="9.75" customHeight="1" x14ac:dyDescent="0.2">
      <c r="A22" s="22" t="s">
        <v>33</v>
      </c>
      <c r="B22" s="32" t="s">
        <v>34</v>
      </c>
      <c r="C22" s="24"/>
      <c r="D22" s="24">
        <v>6432</v>
      </c>
      <c r="E22" s="25">
        <v>6131</v>
      </c>
    </row>
    <row r="23" spans="1:5" s="1" customFormat="1" ht="9.75" customHeight="1" x14ac:dyDescent="0.2">
      <c r="A23" s="22" t="s">
        <v>35</v>
      </c>
      <c r="B23" s="32" t="s">
        <v>36</v>
      </c>
      <c r="C23" s="24"/>
      <c r="D23" s="24">
        <v>1460</v>
      </c>
      <c r="E23" s="25">
        <v>1648</v>
      </c>
    </row>
    <row r="24" spans="1:5" s="1" customFormat="1" ht="9.75" customHeight="1" thickBot="1" x14ac:dyDescent="0.25">
      <c r="A24" s="37" t="s">
        <v>37</v>
      </c>
      <c r="B24" s="38" t="s">
        <v>38</v>
      </c>
      <c r="C24" s="39">
        <v>2500</v>
      </c>
      <c r="D24" s="39">
        <v>2500</v>
      </c>
      <c r="E24" s="40">
        <v>3598</v>
      </c>
    </row>
    <row r="25" spans="1:5" s="1" customFormat="1" ht="9.75" customHeight="1" thickBot="1" x14ac:dyDescent="0.25">
      <c r="A25" s="18" t="s">
        <v>39</v>
      </c>
      <c r="B25" s="15" t="s">
        <v>40</v>
      </c>
      <c r="C25" s="41">
        <v>12600</v>
      </c>
      <c r="D25" s="41">
        <v>12600</v>
      </c>
      <c r="E25" s="42">
        <v>11707</v>
      </c>
    </row>
    <row r="26" spans="1:5" s="1" customFormat="1" ht="9.75" customHeight="1" thickBot="1" x14ac:dyDescent="0.25">
      <c r="A26" s="18" t="s">
        <v>41</v>
      </c>
      <c r="B26" s="15" t="s">
        <v>207</v>
      </c>
      <c r="C26" s="20">
        <f>+C27+C28+C29+C30+C31+C32+C33+C34</f>
        <v>211388</v>
      </c>
      <c r="D26" s="20">
        <f>+D27+D28+D29+D30+D31+D32+D33+D34</f>
        <v>262847</v>
      </c>
      <c r="E26" s="21">
        <f>+E27+E28+E29+E30+E31+E32+E33+E34</f>
        <v>262847</v>
      </c>
    </row>
    <row r="27" spans="1:5" s="1" customFormat="1" ht="9.75" customHeight="1" x14ac:dyDescent="0.2">
      <c r="A27" s="43" t="s">
        <v>42</v>
      </c>
      <c r="B27" s="44" t="s">
        <v>43</v>
      </c>
      <c r="C27" s="45">
        <v>152551</v>
      </c>
      <c r="D27" s="45">
        <v>153340</v>
      </c>
      <c r="E27" s="46">
        <v>153340</v>
      </c>
    </row>
    <row r="28" spans="1:5" s="1" customFormat="1" ht="9.75" customHeight="1" x14ac:dyDescent="0.2">
      <c r="A28" s="22" t="s">
        <v>44</v>
      </c>
      <c r="B28" s="32" t="s">
        <v>45</v>
      </c>
      <c r="C28" s="24"/>
      <c r="D28" s="24">
        <v>6816</v>
      </c>
      <c r="E28" s="25">
        <v>6816</v>
      </c>
    </row>
    <row r="29" spans="1:5" s="1" customFormat="1" ht="9.75" customHeight="1" x14ac:dyDescent="0.2">
      <c r="A29" s="22" t="s">
        <v>46</v>
      </c>
      <c r="B29" s="32" t="s">
        <v>47</v>
      </c>
      <c r="C29" s="24"/>
      <c r="D29" s="24">
        <v>43913</v>
      </c>
      <c r="E29" s="25">
        <v>43913</v>
      </c>
    </row>
    <row r="30" spans="1:5" s="1" customFormat="1" ht="9.75" customHeight="1" x14ac:dyDescent="0.2">
      <c r="A30" s="47" t="s">
        <v>48</v>
      </c>
      <c r="B30" s="32" t="s">
        <v>49</v>
      </c>
      <c r="C30" s="48"/>
      <c r="D30" s="48">
        <v>4</v>
      </c>
      <c r="E30" s="49">
        <v>4</v>
      </c>
    </row>
    <row r="31" spans="1:5" s="1" customFormat="1" ht="9.75" customHeight="1" x14ac:dyDescent="0.2">
      <c r="A31" s="47" t="s">
        <v>50</v>
      </c>
      <c r="B31" s="32" t="s">
        <v>51</v>
      </c>
      <c r="C31" s="48">
        <v>30000</v>
      </c>
      <c r="D31" s="48">
        <v>34725</v>
      </c>
      <c r="E31" s="49">
        <v>34725</v>
      </c>
    </row>
    <row r="32" spans="1:5" s="1" customFormat="1" ht="9.75" customHeight="1" x14ac:dyDescent="0.2">
      <c r="A32" s="22" t="s">
        <v>52</v>
      </c>
      <c r="B32" s="32" t="s">
        <v>53</v>
      </c>
      <c r="C32" s="24">
        <v>28837</v>
      </c>
      <c r="D32" s="24">
        <v>6100</v>
      </c>
      <c r="E32" s="25">
        <v>6100</v>
      </c>
    </row>
    <row r="33" spans="1:5" s="1" customFormat="1" ht="9.75" customHeight="1" x14ac:dyDescent="0.2">
      <c r="A33" s="22" t="s">
        <v>54</v>
      </c>
      <c r="B33" s="32" t="s">
        <v>55</v>
      </c>
      <c r="C33" s="50"/>
      <c r="D33" s="50">
        <v>8889</v>
      </c>
      <c r="E33" s="51">
        <v>8889</v>
      </c>
    </row>
    <row r="34" spans="1:5" s="1" customFormat="1" ht="9.75" customHeight="1" thickBot="1" x14ac:dyDescent="0.25">
      <c r="A34" s="22" t="s">
        <v>56</v>
      </c>
      <c r="B34" s="52" t="s">
        <v>57</v>
      </c>
      <c r="C34" s="50"/>
      <c r="D34" s="50">
        <v>9060</v>
      </c>
      <c r="E34" s="51">
        <v>9060</v>
      </c>
    </row>
    <row r="35" spans="1:5" s="1" customFormat="1" ht="9.75" customHeight="1" thickBot="1" x14ac:dyDescent="0.25">
      <c r="A35" s="53" t="s">
        <v>58</v>
      </c>
      <c r="B35" s="15" t="s">
        <v>208</v>
      </c>
      <c r="C35" s="20">
        <f>+C36+C42</f>
        <v>216230</v>
      </c>
      <c r="D35" s="20">
        <f>+D36+D42</f>
        <v>234185</v>
      </c>
      <c r="E35" s="21">
        <f>+E36+E42</f>
        <v>133991</v>
      </c>
    </row>
    <row r="36" spans="1:5" s="1" customFormat="1" ht="9.75" customHeight="1" x14ac:dyDescent="0.2">
      <c r="A36" s="54" t="s">
        <v>59</v>
      </c>
      <c r="B36" s="55" t="s">
        <v>60</v>
      </c>
      <c r="C36" s="56">
        <v>5570</v>
      </c>
      <c r="D36" s="56">
        <v>23497</v>
      </c>
      <c r="E36" s="57">
        <v>22493</v>
      </c>
    </row>
    <row r="37" spans="1:5" s="1" customFormat="1" ht="9.75" customHeight="1" x14ac:dyDescent="0.2">
      <c r="A37" s="58" t="s">
        <v>61</v>
      </c>
      <c r="B37" s="59" t="s">
        <v>62</v>
      </c>
      <c r="C37" s="50">
        <v>5570</v>
      </c>
      <c r="D37" s="50">
        <v>6087</v>
      </c>
      <c r="E37" s="51">
        <v>6087</v>
      </c>
    </row>
    <row r="38" spans="1:5" s="1" customFormat="1" ht="9.75" customHeight="1" x14ac:dyDescent="0.2">
      <c r="A38" s="58" t="s">
        <v>63</v>
      </c>
      <c r="B38" s="59" t="s">
        <v>64</v>
      </c>
      <c r="C38" s="50"/>
      <c r="D38" s="50">
        <v>16080</v>
      </c>
      <c r="E38" s="51">
        <v>15076</v>
      </c>
    </row>
    <row r="39" spans="1:5" s="1" customFormat="1" ht="9.75" customHeight="1" x14ac:dyDescent="0.2">
      <c r="A39" s="58" t="s">
        <v>65</v>
      </c>
      <c r="B39" s="59" t="s">
        <v>66</v>
      </c>
      <c r="C39" s="50"/>
      <c r="D39" s="50">
        <v>155</v>
      </c>
      <c r="E39" s="51">
        <v>155</v>
      </c>
    </row>
    <row r="40" spans="1:5" s="1" customFormat="1" ht="9.75" customHeight="1" x14ac:dyDescent="0.2">
      <c r="A40" s="58" t="s">
        <v>67</v>
      </c>
      <c r="B40" s="59" t="s">
        <v>68</v>
      </c>
      <c r="C40" s="50"/>
      <c r="D40" s="50">
        <v>1000</v>
      </c>
      <c r="E40" s="51">
        <v>1000</v>
      </c>
    </row>
    <row r="41" spans="1:5" s="1" customFormat="1" ht="9.75" customHeight="1" x14ac:dyDescent="0.2">
      <c r="A41" s="58" t="s">
        <v>69</v>
      </c>
      <c r="B41" s="59" t="s">
        <v>70</v>
      </c>
      <c r="C41" s="50"/>
      <c r="D41" s="50">
        <v>175</v>
      </c>
      <c r="E41" s="51">
        <v>175</v>
      </c>
    </row>
    <row r="42" spans="1:5" s="1" customFormat="1" ht="9.75" customHeight="1" x14ac:dyDescent="0.2">
      <c r="A42" s="58" t="s">
        <v>71</v>
      </c>
      <c r="B42" s="60" t="s">
        <v>72</v>
      </c>
      <c r="C42" s="61">
        <f>+C43+C44+C45+C46+C47</f>
        <v>210660</v>
      </c>
      <c r="D42" s="61">
        <f>+D43+D44+D45+D46+D47</f>
        <v>210688</v>
      </c>
      <c r="E42" s="62">
        <f>+E43+E44+E45+E46+E47</f>
        <v>111498</v>
      </c>
    </row>
    <row r="43" spans="1:5" s="1" customFormat="1" ht="9.75" customHeight="1" x14ac:dyDescent="0.2">
      <c r="A43" s="58" t="s">
        <v>73</v>
      </c>
      <c r="B43" s="59" t="s">
        <v>62</v>
      </c>
      <c r="C43" s="50"/>
      <c r="D43" s="50"/>
      <c r="E43" s="51"/>
    </row>
    <row r="44" spans="1:5" s="1" customFormat="1" ht="9.75" customHeight="1" x14ac:dyDescent="0.2">
      <c r="A44" s="58" t="s">
        <v>74</v>
      </c>
      <c r="B44" s="59" t="s">
        <v>75</v>
      </c>
      <c r="C44" s="50"/>
      <c r="D44" s="50"/>
      <c r="E44" s="51">
        <v>7983</v>
      </c>
    </row>
    <row r="45" spans="1:5" s="1" customFormat="1" ht="9.75" customHeight="1" x14ac:dyDescent="0.2">
      <c r="A45" s="58" t="s">
        <v>76</v>
      </c>
      <c r="B45" s="59" t="s">
        <v>77</v>
      </c>
      <c r="C45" s="50"/>
      <c r="D45" s="50">
        <v>28</v>
      </c>
      <c r="E45" s="51">
        <v>28</v>
      </c>
    </row>
    <row r="46" spans="1:5" s="1" customFormat="1" ht="9.75" customHeight="1" x14ac:dyDescent="0.2">
      <c r="A46" s="58" t="s">
        <v>78</v>
      </c>
      <c r="B46" s="63" t="s">
        <v>79</v>
      </c>
      <c r="C46" s="50">
        <v>210660</v>
      </c>
      <c r="D46" s="50">
        <v>210660</v>
      </c>
      <c r="E46" s="51">
        <v>103487</v>
      </c>
    </row>
    <row r="47" spans="1:5" s="1" customFormat="1" ht="9.75" customHeight="1" thickBot="1" x14ac:dyDescent="0.25">
      <c r="A47" s="64" t="s">
        <v>80</v>
      </c>
      <c r="B47" s="65" t="s">
        <v>81</v>
      </c>
      <c r="C47" s="66"/>
      <c r="D47" s="66"/>
      <c r="E47" s="67"/>
    </row>
    <row r="48" spans="1:5" s="1" customFormat="1" ht="9.75" customHeight="1" thickBot="1" x14ac:dyDescent="0.25">
      <c r="A48" s="18" t="s">
        <v>82</v>
      </c>
      <c r="B48" s="68" t="s">
        <v>83</v>
      </c>
      <c r="C48" s="20">
        <f>+C49+C50</f>
        <v>0</v>
      </c>
      <c r="D48" s="20">
        <f>+D49+D50</f>
        <v>0</v>
      </c>
      <c r="E48" s="21">
        <f>+E49+E50</f>
        <v>0</v>
      </c>
    </row>
    <row r="49" spans="1:5" s="1" customFormat="1" ht="9.75" customHeight="1" x14ac:dyDescent="0.2">
      <c r="A49" s="43" t="s">
        <v>84</v>
      </c>
      <c r="B49" s="26" t="s">
        <v>85</v>
      </c>
      <c r="C49" s="45"/>
      <c r="D49" s="45"/>
      <c r="E49" s="46"/>
    </row>
    <row r="50" spans="1:5" s="1" customFormat="1" ht="9.75" customHeight="1" thickBot="1" x14ac:dyDescent="0.25">
      <c r="A50" s="33" t="s">
        <v>86</v>
      </c>
      <c r="B50" s="69" t="s">
        <v>87</v>
      </c>
      <c r="C50" s="35"/>
      <c r="D50" s="35"/>
      <c r="E50" s="36"/>
    </row>
    <row r="51" spans="1:5" s="1" customFormat="1" ht="9.75" customHeight="1" thickBot="1" x14ac:dyDescent="0.25">
      <c r="A51" s="18" t="s">
        <v>88</v>
      </c>
      <c r="B51" s="68" t="s">
        <v>89</v>
      </c>
      <c r="C51" s="20">
        <f>+C52+C53+C54</f>
        <v>0</v>
      </c>
      <c r="D51" s="20">
        <f>+D52+D53+D54</f>
        <v>2737</v>
      </c>
      <c r="E51" s="21">
        <f>+E52+E53+E54</f>
        <v>2737</v>
      </c>
    </row>
    <row r="52" spans="1:5" s="1" customFormat="1" ht="9.75" customHeight="1" x14ac:dyDescent="0.2">
      <c r="A52" s="43" t="s">
        <v>90</v>
      </c>
      <c r="B52" s="26" t="s">
        <v>91</v>
      </c>
      <c r="C52" s="70"/>
      <c r="D52" s="70">
        <v>2737</v>
      </c>
      <c r="E52" s="71">
        <v>2737</v>
      </c>
    </row>
    <row r="53" spans="1:5" s="1" customFormat="1" ht="9.75" customHeight="1" x14ac:dyDescent="0.2">
      <c r="A53" s="22" t="s">
        <v>92</v>
      </c>
      <c r="B53" s="59" t="s">
        <v>93</v>
      </c>
      <c r="C53" s="50"/>
      <c r="D53" s="50"/>
      <c r="E53" s="51"/>
    </row>
    <row r="54" spans="1:5" s="1" customFormat="1" ht="9.75" customHeight="1" thickBot="1" x14ac:dyDescent="0.25">
      <c r="A54" s="33" t="s">
        <v>94</v>
      </c>
      <c r="B54" s="69" t="s">
        <v>95</v>
      </c>
      <c r="C54" s="72"/>
      <c r="D54" s="72"/>
      <c r="E54" s="73"/>
    </row>
    <row r="55" spans="1:5" s="1" customFormat="1" ht="9.75" customHeight="1" thickBot="1" x14ac:dyDescent="0.25">
      <c r="A55" s="18" t="s">
        <v>96</v>
      </c>
      <c r="B55" s="74" t="s">
        <v>97</v>
      </c>
      <c r="C55" s="75"/>
      <c r="D55" s="75"/>
      <c r="E55" s="76">
        <v>1376</v>
      </c>
    </row>
    <row r="56" spans="1:5" s="1" customFormat="1" ht="9.75" customHeight="1" thickBot="1" x14ac:dyDescent="0.25">
      <c r="A56" s="18" t="s">
        <v>98</v>
      </c>
      <c r="B56" s="77" t="s">
        <v>99</v>
      </c>
      <c r="C56" s="78">
        <f>+C11+C16+C25+C26+C35+C48+C51+C55</f>
        <v>525234</v>
      </c>
      <c r="D56" s="78">
        <f>+D11+D16+D25+D26+D35+D48+D51+D55</f>
        <v>611277</v>
      </c>
      <c r="E56" s="79">
        <f>+E11+E16+E25+E26+E35+E48+E51+E55</f>
        <v>524597</v>
      </c>
    </row>
    <row r="57" spans="1:5" s="1" customFormat="1" ht="9.75" customHeight="1" thickBot="1" x14ac:dyDescent="0.25">
      <c r="A57" s="80" t="s">
        <v>100</v>
      </c>
      <c r="B57" s="19" t="s">
        <v>101</v>
      </c>
      <c r="C57" s="81">
        <f>+C58+C64</f>
        <v>55263</v>
      </c>
      <c r="D57" s="81">
        <f>+D58+D64</f>
        <v>70483</v>
      </c>
      <c r="E57" s="82">
        <f>+E58+E64</f>
        <v>70496</v>
      </c>
    </row>
    <row r="58" spans="1:5" s="1" customFormat="1" ht="9.75" customHeight="1" x14ac:dyDescent="0.2">
      <c r="A58" s="83" t="s">
        <v>102</v>
      </c>
      <c r="B58" s="55" t="s">
        <v>103</v>
      </c>
      <c r="C58" s="56">
        <v>55263</v>
      </c>
      <c r="D58" s="56">
        <v>70483</v>
      </c>
      <c r="E58" s="57">
        <v>70496</v>
      </c>
    </row>
    <row r="59" spans="1:5" s="1" customFormat="1" ht="9.75" customHeight="1" x14ac:dyDescent="0.2">
      <c r="A59" s="84" t="s">
        <v>104</v>
      </c>
      <c r="B59" s="59" t="s">
        <v>105</v>
      </c>
      <c r="C59" s="50">
        <v>55263</v>
      </c>
      <c r="D59" s="50">
        <v>70483</v>
      </c>
      <c r="E59" s="51">
        <v>70496</v>
      </c>
    </row>
    <row r="60" spans="1:5" s="1" customFormat="1" ht="9.75" customHeight="1" x14ac:dyDescent="0.2">
      <c r="A60" s="84" t="s">
        <v>106</v>
      </c>
      <c r="B60" s="59" t="s">
        <v>107</v>
      </c>
      <c r="C60" s="50"/>
      <c r="D60" s="50"/>
      <c r="E60" s="51"/>
    </row>
    <row r="61" spans="1:5" s="1" customFormat="1" ht="9.75" customHeight="1" x14ac:dyDescent="0.2">
      <c r="A61" s="84" t="s">
        <v>108</v>
      </c>
      <c r="B61" s="59" t="s">
        <v>109</v>
      </c>
      <c r="C61" s="50"/>
      <c r="D61" s="50"/>
      <c r="E61" s="51"/>
    </row>
    <row r="62" spans="1:5" s="1" customFormat="1" ht="9.75" customHeight="1" x14ac:dyDescent="0.2">
      <c r="A62" s="84" t="s">
        <v>110</v>
      </c>
      <c r="B62" s="59" t="s">
        <v>111</v>
      </c>
      <c r="C62" s="50"/>
      <c r="D62" s="50"/>
      <c r="E62" s="51"/>
    </row>
    <row r="63" spans="1:5" s="1" customFormat="1" ht="9.75" customHeight="1" x14ac:dyDescent="0.2">
      <c r="A63" s="84" t="s">
        <v>112</v>
      </c>
      <c r="B63" s="59" t="s">
        <v>113</v>
      </c>
      <c r="C63" s="50"/>
      <c r="D63" s="50"/>
      <c r="E63" s="51"/>
    </row>
    <row r="64" spans="1:5" s="1" customFormat="1" ht="9.75" customHeight="1" x14ac:dyDescent="0.2">
      <c r="A64" s="85" t="s">
        <v>114</v>
      </c>
      <c r="B64" s="60" t="s">
        <v>115</v>
      </c>
      <c r="C64" s="61">
        <f>+C65+C66+C67+C68+C69</f>
        <v>0</v>
      </c>
      <c r="D64" s="61">
        <f>+D65+D66+D67+D68+D69</f>
        <v>0</v>
      </c>
      <c r="E64" s="62">
        <f>+E65+E66+E67+E68+E69</f>
        <v>0</v>
      </c>
    </row>
    <row r="65" spans="1:5" s="1" customFormat="1" ht="9.75" customHeight="1" x14ac:dyDescent="0.2">
      <c r="A65" s="84" t="s">
        <v>116</v>
      </c>
      <c r="B65" s="59" t="s">
        <v>117</v>
      </c>
      <c r="C65" s="50"/>
      <c r="D65" s="50"/>
      <c r="E65" s="51"/>
    </row>
    <row r="66" spans="1:5" s="1" customFormat="1" ht="9.75" customHeight="1" x14ac:dyDescent="0.2">
      <c r="A66" s="84" t="s">
        <v>118</v>
      </c>
      <c r="B66" s="59" t="s">
        <v>119</v>
      </c>
      <c r="C66" s="50"/>
      <c r="D66" s="50"/>
      <c r="E66" s="51"/>
    </row>
    <row r="67" spans="1:5" s="1" customFormat="1" ht="9.75" customHeight="1" x14ac:dyDescent="0.2">
      <c r="A67" s="84" t="s">
        <v>120</v>
      </c>
      <c r="B67" s="59" t="s">
        <v>121</v>
      </c>
      <c r="C67" s="50"/>
      <c r="D67" s="50"/>
      <c r="E67" s="51"/>
    </row>
    <row r="68" spans="1:5" s="1" customFormat="1" ht="9.75" customHeight="1" x14ac:dyDescent="0.2">
      <c r="A68" s="84" t="s">
        <v>122</v>
      </c>
      <c r="B68" s="59" t="s">
        <v>123</v>
      </c>
      <c r="C68" s="50"/>
      <c r="D68" s="50"/>
      <c r="E68" s="51"/>
    </row>
    <row r="69" spans="1:5" s="1" customFormat="1" ht="9.75" customHeight="1" thickBot="1" x14ac:dyDescent="0.25">
      <c r="A69" s="86" t="s">
        <v>124</v>
      </c>
      <c r="B69" s="69" t="s">
        <v>125</v>
      </c>
      <c r="C69" s="87"/>
      <c r="D69" s="87"/>
      <c r="E69" s="88"/>
    </row>
    <row r="70" spans="1:5" s="1" customFormat="1" ht="9.75" customHeight="1" thickBot="1" x14ac:dyDescent="0.25">
      <c r="A70" s="80" t="s">
        <v>126</v>
      </c>
      <c r="B70" s="19" t="s">
        <v>127</v>
      </c>
      <c r="C70" s="81">
        <f>+C56+C57</f>
        <v>580497</v>
      </c>
      <c r="D70" s="81">
        <f>+D56+D57</f>
        <v>681760</v>
      </c>
      <c r="E70" s="82">
        <f>+E56+E57</f>
        <v>595093</v>
      </c>
    </row>
    <row r="71" spans="1:5" s="1" customFormat="1" ht="9.75" customHeight="1" thickBot="1" x14ac:dyDescent="0.25">
      <c r="A71" s="89" t="s">
        <v>128</v>
      </c>
      <c r="B71" s="74" t="s">
        <v>129</v>
      </c>
      <c r="C71" s="90"/>
      <c r="D71" s="90"/>
      <c r="E71" s="91">
        <v>7404</v>
      </c>
    </row>
    <row r="72" spans="1:5" s="1" customFormat="1" ht="9.75" customHeight="1" thickBot="1" x14ac:dyDescent="0.25">
      <c r="A72" s="80" t="s">
        <v>130</v>
      </c>
      <c r="B72" s="19" t="s">
        <v>131</v>
      </c>
      <c r="C72" s="81">
        <f>+C70+C71</f>
        <v>580497</v>
      </c>
      <c r="D72" s="81">
        <f>+D70+D71</f>
        <v>681760</v>
      </c>
      <c r="E72" s="82">
        <f>+E70+E71</f>
        <v>602497</v>
      </c>
    </row>
    <row r="73" spans="1:5" s="1" customFormat="1" ht="9.75" customHeight="1" x14ac:dyDescent="0.2">
      <c r="A73" s="129"/>
      <c r="B73" s="129"/>
      <c r="C73" s="130"/>
      <c r="D73" s="130"/>
      <c r="E73" s="130"/>
    </row>
    <row r="74" spans="1:5" s="126" customFormat="1" ht="15.95" customHeight="1" x14ac:dyDescent="0.15">
      <c r="B74" s="133" t="s">
        <v>220</v>
      </c>
      <c r="C74" s="133"/>
      <c r="D74" s="133"/>
      <c r="E74" s="133"/>
    </row>
    <row r="75" spans="1:5" s="126" customFormat="1" ht="15.95" customHeight="1" x14ac:dyDescent="0.2">
      <c r="A75" s="131" t="s">
        <v>211</v>
      </c>
      <c r="B75" s="131"/>
      <c r="C75" s="131"/>
      <c r="D75" s="131"/>
      <c r="E75" s="131"/>
    </row>
    <row r="76" spans="1:5" s="126" customFormat="1" ht="15.75" customHeight="1" x14ac:dyDescent="0.2">
      <c r="A76" s="132" t="s">
        <v>212</v>
      </c>
      <c r="B76" s="132"/>
      <c r="C76" s="132"/>
      <c r="D76" s="132"/>
      <c r="E76" s="132"/>
    </row>
    <row r="77" spans="1:5" s="126" customFormat="1" ht="8.25" customHeight="1" x14ac:dyDescent="0.2">
      <c r="A77" s="128"/>
      <c r="B77" s="128"/>
      <c r="C77" s="128"/>
      <c r="D77" s="128"/>
      <c r="E77" s="128"/>
    </row>
    <row r="78" spans="1:5" ht="16.5" customHeight="1" x14ac:dyDescent="0.2">
      <c r="A78" s="134" t="s">
        <v>132</v>
      </c>
      <c r="B78" s="134"/>
      <c r="C78" s="134"/>
      <c r="D78" s="134"/>
      <c r="E78" s="134"/>
    </row>
    <row r="79" spans="1:5" s="3" customFormat="1" ht="16.5" customHeight="1" thickBot="1" x14ac:dyDescent="0.25">
      <c r="A79" s="92" t="s">
        <v>133</v>
      </c>
      <c r="B79" s="92"/>
      <c r="C79" s="93"/>
      <c r="D79" s="93"/>
      <c r="E79" s="93" t="s">
        <v>2</v>
      </c>
    </row>
    <row r="80" spans="1:5" s="3" customFormat="1" ht="12.75" customHeight="1" x14ac:dyDescent="0.2">
      <c r="A80" s="135" t="s">
        <v>3</v>
      </c>
      <c r="B80" s="137" t="s">
        <v>134</v>
      </c>
      <c r="C80" s="141" t="s">
        <v>5</v>
      </c>
      <c r="D80" s="142"/>
      <c r="E80" s="143"/>
    </row>
    <row r="81" spans="1:5" ht="24" customHeight="1" thickBot="1" x14ac:dyDescent="0.25">
      <c r="A81" s="136"/>
      <c r="B81" s="138"/>
      <c r="C81" s="9" t="s">
        <v>6</v>
      </c>
      <c r="D81" s="9" t="s">
        <v>7</v>
      </c>
      <c r="E81" s="10" t="s">
        <v>8</v>
      </c>
    </row>
    <row r="82" spans="1:5" s="1" customFormat="1" ht="9.75" customHeight="1" thickBot="1" x14ac:dyDescent="0.25">
      <c r="A82" s="11">
        <v>1</v>
      </c>
      <c r="B82" s="12">
        <v>2</v>
      </c>
      <c r="C82" s="12">
        <v>3</v>
      </c>
      <c r="D82" s="12">
        <v>4</v>
      </c>
      <c r="E82" s="13">
        <v>5</v>
      </c>
    </row>
    <row r="83" spans="1:5" ht="9.75" customHeight="1" thickBot="1" x14ac:dyDescent="0.25">
      <c r="A83" s="14" t="s">
        <v>9</v>
      </c>
      <c r="B83" s="94" t="s">
        <v>209</v>
      </c>
      <c r="C83" s="16">
        <f>+C84+C85+C86+C87+C88</f>
        <v>314574</v>
      </c>
      <c r="D83" s="16">
        <f>+D84+D85+D86+D87+D88</f>
        <v>410270</v>
      </c>
      <c r="E83" s="17">
        <f>+E84+E85+E86+E87+E88</f>
        <v>410839</v>
      </c>
    </row>
    <row r="84" spans="1:5" ht="9.75" customHeight="1" x14ac:dyDescent="0.2">
      <c r="A84" s="28" t="s">
        <v>135</v>
      </c>
      <c r="B84" s="29" t="s">
        <v>136</v>
      </c>
      <c r="C84" s="30">
        <v>121571</v>
      </c>
      <c r="D84" s="30">
        <v>150922</v>
      </c>
      <c r="E84" s="31">
        <v>150521</v>
      </c>
    </row>
    <row r="85" spans="1:5" ht="9.75" customHeight="1" x14ac:dyDescent="0.2">
      <c r="A85" s="22" t="s">
        <v>137</v>
      </c>
      <c r="B85" s="32" t="s">
        <v>138</v>
      </c>
      <c r="C85" s="24">
        <v>32823</v>
      </c>
      <c r="D85" s="24">
        <v>38613</v>
      </c>
      <c r="E85" s="25">
        <v>37105</v>
      </c>
    </row>
    <row r="86" spans="1:5" ht="9.75" customHeight="1" x14ac:dyDescent="0.2">
      <c r="A86" s="22" t="s">
        <v>139</v>
      </c>
      <c r="B86" s="32" t="s">
        <v>140</v>
      </c>
      <c r="C86" s="48">
        <v>109180</v>
      </c>
      <c r="D86" s="48">
        <v>125518</v>
      </c>
      <c r="E86" s="49">
        <v>132907</v>
      </c>
    </row>
    <row r="87" spans="1:5" ht="9.75" customHeight="1" x14ac:dyDescent="0.2">
      <c r="A87" s="22" t="s">
        <v>141</v>
      </c>
      <c r="B87" s="95" t="s">
        <v>142</v>
      </c>
      <c r="C87" s="48"/>
      <c r="D87" s="48"/>
      <c r="E87" s="49"/>
    </row>
    <row r="88" spans="1:5" ht="9.75" customHeight="1" x14ac:dyDescent="0.2">
      <c r="A88" s="22" t="s">
        <v>143</v>
      </c>
      <c r="B88" s="96" t="s">
        <v>144</v>
      </c>
      <c r="C88" s="48">
        <v>51000</v>
      </c>
      <c r="D88" s="48">
        <v>95217</v>
      </c>
      <c r="E88" s="49">
        <v>90306</v>
      </c>
    </row>
    <row r="89" spans="1:5" ht="9.75" customHeight="1" x14ac:dyDescent="0.2">
      <c r="A89" s="22" t="s">
        <v>145</v>
      </c>
      <c r="B89" s="32" t="s">
        <v>146</v>
      </c>
      <c r="C89" s="48"/>
      <c r="D89" s="48"/>
      <c r="E89" s="49"/>
    </row>
    <row r="90" spans="1:5" ht="9.75" customHeight="1" x14ac:dyDescent="0.2">
      <c r="A90" s="22" t="s">
        <v>147</v>
      </c>
      <c r="B90" s="97" t="s">
        <v>148</v>
      </c>
      <c r="C90" s="48">
        <v>50000</v>
      </c>
      <c r="D90" s="48">
        <v>54838</v>
      </c>
      <c r="E90" s="49">
        <v>49887</v>
      </c>
    </row>
    <row r="91" spans="1:5" ht="9.75" customHeight="1" x14ac:dyDescent="0.2">
      <c r="A91" s="22" t="s">
        <v>149</v>
      </c>
      <c r="B91" s="97" t="s">
        <v>150</v>
      </c>
      <c r="C91" s="48"/>
      <c r="D91" s="48"/>
      <c r="E91" s="49"/>
    </row>
    <row r="92" spans="1:5" ht="9.75" customHeight="1" x14ac:dyDescent="0.2">
      <c r="A92" s="22" t="s">
        <v>151</v>
      </c>
      <c r="B92" s="98" t="s">
        <v>152</v>
      </c>
      <c r="C92" s="48">
        <v>1000</v>
      </c>
      <c r="D92" s="48">
        <v>40379</v>
      </c>
      <c r="E92" s="49">
        <v>40419</v>
      </c>
    </row>
    <row r="93" spans="1:5" ht="9.75" customHeight="1" x14ac:dyDescent="0.2">
      <c r="A93" s="33" t="s">
        <v>153</v>
      </c>
      <c r="B93" s="99" t="s">
        <v>154</v>
      </c>
      <c r="C93" s="48"/>
      <c r="D93" s="48"/>
      <c r="E93" s="49"/>
    </row>
    <row r="94" spans="1:5" ht="9.75" customHeight="1" x14ac:dyDescent="0.2">
      <c r="A94" s="22" t="s">
        <v>155</v>
      </c>
      <c r="B94" s="99" t="s">
        <v>156</v>
      </c>
      <c r="C94" s="48"/>
      <c r="D94" s="48"/>
      <c r="E94" s="49"/>
    </row>
    <row r="95" spans="1:5" ht="9.75" customHeight="1" thickBot="1" x14ac:dyDescent="0.25">
      <c r="A95" s="100" t="s">
        <v>157</v>
      </c>
      <c r="B95" s="101" t="s">
        <v>158</v>
      </c>
      <c r="C95" s="102"/>
      <c r="D95" s="102"/>
      <c r="E95" s="103"/>
    </row>
    <row r="96" spans="1:5" ht="9.75" customHeight="1" thickBot="1" x14ac:dyDescent="0.25">
      <c r="A96" s="18" t="s">
        <v>11</v>
      </c>
      <c r="B96" s="104" t="s">
        <v>210</v>
      </c>
      <c r="C96" s="20">
        <f>+C97+C98+C99</f>
        <v>265923</v>
      </c>
      <c r="D96" s="20">
        <f>+D97+D98+D99</f>
        <v>271490</v>
      </c>
      <c r="E96" s="21">
        <f>+E97+E98+E99</f>
        <v>127196</v>
      </c>
    </row>
    <row r="97" spans="1:5" ht="9.75" customHeight="1" x14ac:dyDescent="0.2">
      <c r="A97" s="43" t="s">
        <v>13</v>
      </c>
      <c r="B97" s="32" t="s">
        <v>159</v>
      </c>
      <c r="C97" s="45">
        <v>231523</v>
      </c>
      <c r="D97" s="45">
        <v>241452</v>
      </c>
      <c r="E97" s="46">
        <v>124776</v>
      </c>
    </row>
    <row r="98" spans="1:5" ht="9.75" customHeight="1" x14ac:dyDescent="0.2">
      <c r="A98" s="43" t="s">
        <v>15</v>
      </c>
      <c r="B98" s="52" t="s">
        <v>160</v>
      </c>
      <c r="C98" s="24">
        <v>34400</v>
      </c>
      <c r="D98" s="24">
        <v>30038</v>
      </c>
      <c r="E98" s="25">
        <v>2420</v>
      </c>
    </row>
    <row r="99" spans="1:5" ht="9.75" customHeight="1" x14ac:dyDescent="0.2">
      <c r="A99" s="43" t="s">
        <v>17</v>
      </c>
      <c r="B99" s="59" t="s">
        <v>161</v>
      </c>
      <c r="C99" s="24"/>
      <c r="D99" s="24"/>
      <c r="E99" s="25"/>
    </row>
    <row r="100" spans="1:5" ht="9.75" customHeight="1" x14ac:dyDescent="0.2">
      <c r="A100" s="43" t="s">
        <v>19</v>
      </c>
      <c r="B100" s="59" t="s">
        <v>162</v>
      </c>
      <c r="C100" s="24"/>
      <c r="D100" s="24"/>
      <c r="E100" s="25"/>
    </row>
    <row r="101" spans="1:5" ht="9.75" customHeight="1" x14ac:dyDescent="0.2">
      <c r="A101" s="43" t="s">
        <v>163</v>
      </c>
      <c r="B101" s="59" t="s">
        <v>164</v>
      </c>
      <c r="C101" s="24"/>
      <c r="D101" s="24"/>
      <c r="E101" s="25"/>
    </row>
    <row r="102" spans="1:5" ht="9.75" customHeight="1" x14ac:dyDescent="0.2">
      <c r="A102" s="43" t="s">
        <v>165</v>
      </c>
      <c r="B102" s="59" t="s">
        <v>166</v>
      </c>
      <c r="C102" s="24"/>
      <c r="D102" s="24"/>
      <c r="E102" s="25"/>
    </row>
    <row r="103" spans="1:5" ht="9.75" customHeight="1" x14ac:dyDescent="0.2">
      <c r="A103" s="43" t="s">
        <v>167</v>
      </c>
      <c r="B103" s="105" t="s">
        <v>168</v>
      </c>
      <c r="C103" s="24"/>
      <c r="D103" s="24"/>
      <c r="E103" s="25"/>
    </row>
    <row r="104" spans="1:5" ht="9.75" customHeight="1" x14ac:dyDescent="0.2">
      <c r="A104" s="43" t="s">
        <v>169</v>
      </c>
      <c r="B104" s="105" t="s">
        <v>170</v>
      </c>
      <c r="C104" s="24"/>
      <c r="D104" s="24"/>
      <c r="E104" s="25"/>
    </row>
    <row r="105" spans="1:5" ht="9.75" customHeight="1" x14ac:dyDescent="0.2">
      <c r="A105" s="43" t="s">
        <v>171</v>
      </c>
      <c r="B105" s="105" t="s">
        <v>172</v>
      </c>
      <c r="C105" s="24"/>
      <c r="D105" s="24"/>
      <c r="E105" s="25"/>
    </row>
    <row r="106" spans="1:5" ht="9.75" customHeight="1" thickBot="1" x14ac:dyDescent="0.25">
      <c r="A106" s="33" t="s">
        <v>173</v>
      </c>
      <c r="B106" s="106" t="s">
        <v>174</v>
      </c>
      <c r="C106" s="48"/>
      <c r="D106" s="48"/>
      <c r="E106" s="49"/>
    </row>
    <row r="107" spans="1:5" ht="9.75" customHeight="1" thickBot="1" x14ac:dyDescent="0.25">
      <c r="A107" s="18" t="s">
        <v>21</v>
      </c>
      <c r="B107" s="107" t="s">
        <v>175</v>
      </c>
      <c r="C107" s="20">
        <f>+C108+C109</f>
        <v>0</v>
      </c>
      <c r="D107" s="20">
        <f>+D108+D109</f>
        <v>0</v>
      </c>
      <c r="E107" s="21">
        <f>+E108+E109</f>
        <v>0</v>
      </c>
    </row>
    <row r="108" spans="1:5" ht="9.75" customHeight="1" x14ac:dyDescent="0.2">
      <c r="A108" s="43" t="s">
        <v>23</v>
      </c>
      <c r="B108" s="44" t="s">
        <v>176</v>
      </c>
      <c r="C108" s="45"/>
      <c r="D108" s="45"/>
      <c r="E108" s="46"/>
    </row>
    <row r="109" spans="1:5" ht="9.75" customHeight="1" thickBot="1" x14ac:dyDescent="0.25">
      <c r="A109" s="47" t="s">
        <v>25</v>
      </c>
      <c r="B109" s="52" t="s">
        <v>177</v>
      </c>
      <c r="C109" s="48"/>
      <c r="D109" s="48"/>
      <c r="E109" s="49"/>
    </row>
    <row r="110" spans="1:5" s="4" customFormat="1" ht="9.75" customHeight="1" thickBot="1" x14ac:dyDescent="0.3">
      <c r="A110" s="80" t="s">
        <v>178</v>
      </c>
      <c r="B110" s="19" t="s">
        <v>179</v>
      </c>
      <c r="C110" s="108"/>
      <c r="D110" s="108"/>
      <c r="E110" s="109"/>
    </row>
    <row r="111" spans="1:5" ht="9.75" customHeight="1" thickBot="1" x14ac:dyDescent="0.25">
      <c r="A111" s="110" t="s">
        <v>41</v>
      </c>
      <c r="B111" s="111" t="s">
        <v>180</v>
      </c>
      <c r="C111" s="16">
        <f>+C83+C96+C107+C110</f>
        <v>580497</v>
      </c>
      <c r="D111" s="16">
        <f>+D83+D96+D107+D110</f>
        <v>681760</v>
      </c>
      <c r="E111" s="17">
        <f>+E83+E96+E107+E110</f>
        <v>538035</v>
      </c>
    </row>
    <row r="112" spans="1:5" ht="9.75" customHeight="1" thickBot="1" x14ac:dyDescent="0.25">
      <c r="A112" s="80" t="s">
        <v>58</v>
      </c>
      <c r="B112" s="19" t="s">
        <v>181</v>
      </c>
      <c r="C112" s="20">
        <f>+C113+C121</f>
        <v>0</v>
      </c>
      <c r="D112" s="20">
        <f>+D113+D121</f>
        <v>0</v>
      </c>
      <c r="E112" s="21">
        <f>+E113+E121</f>
        <v>0</v>
      </c>
    </row>
    <row r="113" spans="1:5" ht="9.75" customHeight="1" thickBot="1" x14ac:dyDescent="0.25">
      <c r="A113" s="112" t="s">
        <v>59</v>
      </c>
      <c r="B113" s="113" t="s">
        <v>182</v>
      </c>
      <c r="C113" s="20">
        <f>+C114+C115+C116+C117+C118+C119+C120</f>
        <v>0</v>
      </c>
      <c r="D113" s="20">
        <f>+D114+D115+D116+D117+D118+D119+D120</f>
        <v>0</v>
      </c>
      <c r="E113" s="21">
        <f>+E114+E115+E116+E117+E118+E119+E120</f>
        <v>0</v>
      </c>
    </row>
    <row r="114" spans="1:5" ht="9.75" customHeight="1" x14ac:dyDescent="0.2">
      <c r="A114" s="114" t="s">
        <v>61</v>
      </c>
      <c r="B114" s="26" t="s">
        <v>183</v>
      </c>
      <c r="C114" s="24"/>
      <c r="D114" s="24"/>
      <c r="E114" s="25"/>
    </row>
    <row r="115" spans="1:5" ht="9.75" customHeight="1" x14ac:dyDescent="0.2">
      <c r="A115" s="84" t="s">
        <v>63</v>
      </c>
      <c r="B115" s="59" t="s">
        <v>184</v>
      </c>
      <c r="C115" s="24"/>
      <c r="D115" s="24"/>
      <c r="E115" s="25"/>
    </row>
    <row r="116" spans="1:5" ht="9.75" customHeight="1" x14ac:dyDescent="0.2">
      <c r="A116" s="84" t="s">
        <v>65</v>
      </c>
      <c r="B116" s="59" t="s">
        <v>185</v>
      </c>
      <c r="C116" s="24"/>
      <c r="D116" s="24"/>
      <c r="E116" s="25"/>
    </row>
    <row r="117" spans="1:5" ht="9.75" customHeight="1" x14ac:dyDescent="0.2">
      <c r="A117" s="84" t="s">
        <v>67</v>
      </c>
      <c r="B117" s="59" t="s">
        <v>186</v>
      </c>
      <c r="C117" s="24"/>
      <c r="D117" s="24"/>
      <c r="E117" s="25"/>
    </row>
    <row r="118" spans="1:5" ht="9.75" customHeight="1" x14ac:dyDescent="0.2">
      <c r="A118" s="84" t="s">
        <v>69</v>
      </c>
      <c r="B118" s="59" t="s">
        <v>187</v>
      </c>
      <c r="C118" s="24"/>
      <c r="D118" s="24"/>
      <c r="E118" s="25"/>
    </row>
    <row r="119" spans="1:5" ht="9.75" customHeight="1" x14ac:dyDescent="0.2">
      <c r="A119" s="84" t="s">
        <v>188</v>
      </c>
      <c r="B119" s="59" t="s">
        <v>189</v>
      </c>
      <c r="C119" s="24"/>
      <c r="D119" s="24"/>
      <c r="E119" s="25"/>
    </row>
    <row r="120" spans="1:5" ht="9.75" customHeight="1" thickBot="1" x14ac:dyDescent="0.25">
      <c r="A120" s="115" t="s">
        <v>190</v>
      </c>
      <c r="B120" s="116" t="s">
        <v>191</v>
      </c>
      <c r="C120" s="24"/>
      <c r="D120" s="24"/>
      <c r="E120" s="25"/>
    </row>
    <row r="121" spans="1:5" ht="9.75" customHeight="1" thickBot="1" x14ac:dyDescent="0.25">
      <c r="A121" s="112" t="s">
        <v>71</v>
      </c>
      <c r="B121" s="113" t="s">
        <v>192</v>
      </c>
      <c r="C121" s="20">
        <f>+C122+C123+C124+C125+C126+C127+C128+C129</f>
        <v>0</v>
      </c>
      <c r="D121" s="20">
        <f>+D122+D123+D124+D125+D126+D127+D128+D129</f>
        <v>0</v>
      </c>
      <c r="E121" s="21">
        <f>+E122+E123+E124+E125+E126+E127+E128+E129</f>
        <v>0</v>
      </c>
    </row>
    <row r="122" spans="1:5" ht="9.75" customHeight="1" x14ac:dyDescent="0.2">
      <c r="A122" s="114" t="s">
        <v>73</v>
      </c>
      <c r="B122" s="26" t="s">
        <v>183</v>
      </c>
      <c r="C122" s="24"/>
      <c r="D122" s="24"/>
      <c r="E122" s="25"/>
    </row>
    <row r="123" spans="1:5" ht="9.75" customHeight="1" x14ac:dyDescent="0.2">
      <c r="A123" s="84" t="s">
        <v>74</v>
      </c>
      <c r="B123" s="59" t="s">
        <v>193</v>
      </c>
      <c r="C123" s="24"/>
      <c r="D123" s="24"/>
      <c r="E123" s="25"/>
    </row>
    <row r="124" spans="1:5" ht="9.75" customHeight="1" x14ac:dyDescent="0.2">
      <c r="A124" s="84" t="s">
        <v>76</v>
      </c>
      <c r="B124" s="59" t="s">
        <v>185</v>
      </c>
      <c r="C124" s="24"/>
      <c r="D124" s="24"/>
      <c r="E124" s="25"/>
    </row>
    <row r="125" spans="1:5" ht="9.75" customHeight="1" x14ac:dyDescent="0.2">
      <c r="A125" s="84" t="s">
        <v>78</v>
      </c>
      <c r="B125" s="59" t="s">
        <v>186</v>
      </c>
      <c r="C125" s="24"/>
      <c r="D125" s="24"/>
      <c r="E125" s="25"/>
    </row>
    <row r="126" spans="1:5" ht="9.75" customHeight="1" x14ac:dyDescent="0.2">
      <c r="A126" s="84" t="s">
        <v>80</v>
      </c>
      <c r="B126" s="59" t="s">
        <v>187</v>
      </c>
      <c r="C126" s="24"/>
      <c r="D126" s="24"/>
      <c r="E126" s="25"/>
    </row>
    <row r="127" spans="1:5" ht="9.75" customHeight="1" x14ac:dyDescent="0.2">
      <c r="A127" s="84" t="s">
        <v>194</v>
      </c>
      <c r="B127" s="59" t="s">
        <v>195</v>
      </c>
      <c r="C127" s="24"/>
      <c r="D127" s="24"/>
      <c r="E127" s="25"/>
    </row>
    <row r="128" spans="1:5" ht="9.75" customHeight="1" x14ac:dyDescent="0.2">
      <c r="A128" s="84" t="s">
        <v>196</v>
      </c>
      <c r="B128" s="59" t="s">
        <v>191</v>
      </c>
      <c r="C128" s="24"/>
      <c r="D128" s="24"/>
      <c r="E128" s="25"/>
    </row>
    <row r="129" spans="1:9" ht="9.75" customHeight="1" thickBot="1" x14ac:dyDescent="0.25">
      <c r="A129" s="115" t="s">
        <v>197</v>
      </c>
      <c r="B129" s="116" t="s">
        <v>198</v>
      </c>
      <c r="C129" s="24"/>
      <c r="D129" s="24"/>
      <c r="E129" s="25"/>
    </row>
    <row r="130" spans="1:9" ht="9.75" customHeight="1" thickBot="1" x14ac:dyDescent="0.25">
      <c r="A130" s="80" t="s">
        <v>199</v>
      </c>
      <c r="B130" s="19" t="s">
        <v>200</v>
      </c>
      <c r="C130" s="117">
        <f>+C111+C112</f>
        <v>580497</v>
      </c>
      <c r="D130" s="117">
        <f>+D111+D112</f>
        <v>681760</v>
      </c>
      <c r="E130" s="118">
        <f>+E111+E112</f>
        <v>538035</v>
      </c>
    </row>
    <row r="131" spans="1:9" ht="9.75" customHeight="1" thickBot="1" x14ac:dyDescent="0.25">
      <c r="A131" s="80" t="s">
        <v>88</v>
      </c>
      <c r="B131" s="19" t="s">
        <v>201</v>
      </c>
      <c r="C131" s="119"/>
      <c r="D131" s="119"/>
      <c r="E131" s="120">
        <v>-770</v>
      </c>
      <c r="F131" s="5"/>
      <c r="G131" s="6"/>
      <c r="H131" s="6"/>
      <c r="I131" s="6"/>
    </row>
    <row r="132" spans="1:9" s="1" customFormat="1" ht="9.75" customHeight="1" thickBot="1" x14ac:dyDescent="0.25">
      <c r="A132" s="121" t="s">
        <v>202</v>
      </c>
      <c r="B132" s="74" t="s">
        <v>203</v>
      </c>
      <c r="C132" s="81">
        <f>+C130+C131</f>
        <v>580497</v>
      </c>
      <c r="D132" s="81">
        <f>+D130+D131</f>
        <v>681760</v>
      </c>
      <c r="E132" s="82">
        <f>+E130+E131</f>
        <v>537265</v>
      </c>
    </row>
    <row r="133" spans="1:9" ht="7.5" customHeight="1" x14ac:dyDescent="0.2">
      <c r="A133" s="122"/>
      <c r="B133" s="122"/>
      <c r="C133" s="123"/>
      <c r="D133" s="123"/>
      <c r="E133" s="123"/>
    </row>
    <row r="134" spans="1:9" x14ac:dyDescent="0.2">
      <c r="A134" s="124" t="s">
        <v>204</v>
      </c>
      <c r="B134" s="124"/>
      <c r="C134" s="124"/>
      <c r="D134" s="124"/>
      <c r="E134" s="124"/>
    </row>
    <row r="135" spans="1:9" ht="15" customHeight="1" thickBot="1" x14ac:dyDescent="0.25">
      <c r="A135" s="7" t="s">
        <v>205</v>
      </c>
      <c r="B135" s="7"/>
      <c r="C135" s="8"/>
      <c r="D135" s="8"/>
      <c r="E135" s="8" t="s">
        <v>2</v>
      </c>
    </row>
    <row r="136" spans="1:9" ht="9.75" customHeight="1" thickBot="1" x14ac:dyDescent="0.25">
      <c r="A136" s="18">
        <v>1</v>
      </c>
      <c r="B136" s="104" t="s">
        <v>206</v>
      </c>
      <c r="C136" s="125">
        <f>+C56-C111</f>
        <v>-55263</v>
      </c>
      <c r="D136" s="125">
        <f>+D56-D111</f>
        <v>-70483</v>
      </c>
      <c r="E136" s="21">
        <f>+E56-E111</f>
        <v>-13438</v>
      </c>
    </row>
    <row r="137" spans="1:9" ht="7.5" customHeight="1" x14ac:dyDescent="0.2">
      <c r="A137" s="122"/>
      <c r="B137" s="122"/>
      <c r="C137" s="123"/>
      <c r="D137" s="123"/>
      <c r="E137" s="123"/>
    </row>
    <row r="139" spans="1:9" ht="12.75" customHeight="1" x14ac:dyDescent="0.2"/>
    <row r="140" spans="1:9" ht="13.5" customHeight="1" x14ac:dyDescent="0.2"/>
    <row r="141" spans="1:9" ht="13.5" customHeight="1" x14ac:dyDescent="0.2"/>
    <row r="142" spans="1:9" ht="13.5" customHeight="1" x14ac:dyDescent="0.2"/>
    <row r="143" spans="1:9" ht="7.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</sheetData>
  <mergeCells count="14">
    <mergeCell ref="A78:E78"/>
    <mergeCell ref="A80:A81"/>
    <mergeCell ref="B80:B81"/>
    <mergeCell ref="C80:E80"/>
    <mergeCell ref="A2:E2"/>
    <mergeCell ref="A3:E3"/>
    <mergeCell ref="B1:E1"/>
    <mergeCell ref="B74:E74"/>
    <mergeCell ref="A76:E76"/>
    <mergeCell ref="A75:E75"/>
    <mergeCell ref="A5:E5"/>
    <mergeCell ref="A7:A8"/>
    <mergeCell ref="B7:B8"/>
    <mergeCell ref="C7:E7"/>
  </mergeCells>
  <pageMargins left="0.25" right="0.25" top="0.75" bottom="0.75" header="0.3" footer="0.3"/>
  <pageSetup paperSize="25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A61" zoomScaleNormal="100" workbookViewId="0">
      <selection activeCell="L77" sqref="L77"/>
    </sheetView>
  </sheetViews>
  <sheetFormatPr defaultRowHeight="15" x14ac:dyDescent="0.25"/>
  <cols>
    <col min="1" max="1" width="4.5703125" style="507" customWidth="1"/>
    <col min="2" max="2" width="4.5703125" style="508" customWidth="1"/>
    <col min="3" max="3" width="50.85546875" style="508" customWidth="1"/>
    <col min="4" max="6" width="12.5703125" style="509" customWidth="1"/>
    <col min="7" max="256" width="9.140625" style="412"/>
    <col min="257" max="258" width="8.28515625" style="412" customWidth="1"/>
    <col min="259" max="259" width="50.85546875" style="412" customWidth="1"/>
    <col min="260" max="262" width="13.5703125" style="412" customWidth="1"/>
    <col min="263" max="512" width="9.140625" style="412"/>
    <col min="513" max="514" width="8.28515625" style="412" customWidth="1"/>
    <col min="515" max="515" width="50.85546875" style="412" customWidth="1"/>
    <col min="516" max="518" width="13.5703125" style="412" customWidth="1"/>
    <col min="519" max="768" width="9.140625" style="412"/>
    <col min="769" max="770" width="8.28515625" style="412" customWidth="1"/>
    <col min="771" max="771" width="50.85546875" style="412" customWidth="1"/>
    <col min="772" max="774" width="13.5703125" style="412" customWidth="1"/>
    <col min="775" max="1024" width="9.140625" style="412"/>
    <col min="1025" max="1026" width="8.28515625" style="412" customWidth="1"/>
    <col min="1027" max="1027" width="50.85546875" style="412" customWidth="1"/>
    <col min="1028" max="1030" width="13.5703125" style="412" customWidth="1"/>
    <col min="1031" max="1280" width="9.140625" style="412"/>
    <col min="1281" max="1282" width="8.28515625" style="412" customWidth="1"/>
    <col min="1283" max="1283" width="50.85546875" style="412" customWidth="1"/>
    <col min="1284" max="1286" width="13.5703125" style="412" customWidth="1"/>
    <col min="1287" max="1536" width="9.140625" style="412"/>
    <col min="1537" max="1538" width="8.28515625" style="412" customWidth="1"/>
    <col min="1539" max="1539" width="50.85546875" style="412" customWidth="1"/>
    <col min="1540" max="1542" width="13.5703125" style="412" customWidth="1"/>
    <col min="1543" max="1792" width="9.140625" style="412"/>
    <col min="1793" max="1794" width="8.28515625" style="412" customWidth="1"/>
    <col min="1795" max="1795" width="50.85546875" style="412" customWidth="1"/>
    <col min="1796" max="1798" width="13.5703125" style="412" customWidth="1"/>
    <col min="1799" max="2048" width="9.140625" style="412"/>
    <col min="2049" max="2050" width="8.28515625" style="412" customWidth="1"/>
    <col min="2051" max="2051" width="50.85546875" style="412" customWidth="1"/>
    <col min="2052" max="2054" width="13.5703125" style="412" customWidth="1"/>
    <col min="2055" max="2304" width="9.140625" style="412"/>
    <col min="2305" max="2306" width="8.28515625" style="412" customWidth="1"/>
    <col min="2307" max="2307" width="50.85546875" style="412" customWidth="1"/>
    <col min="2308" max="2310" width="13.5703125" style="412" customWidth="1"/>
    <col min="2311" max="2560" width="9.140625" style="412"/>
    <col min="2561" max="2562" width="8.28515625" style="412" customWidth="1"/>
    <col min="2563" max="2563" width="50.85546875" style="412" customWidth="1"/>
    <col min="2564" max="2566" width="13.5703125" style="412" customWidth="1"/>
    <col min="2567" max="2816" width="9.140625" style="412"/>
    <col min="2817" max="2818" width="8.28515625" style="412" customWidth="1"/>
    <col min="2819" max="2819" width="50.85546875" style="412" customWidth="1"/>
    <col min="2820" max="2822" width="13.5703125" style="412" customWidth="1"/>
    <col min="2823" max="3072" width="9.140625" style="412"/>
    <col min="3073" max="3074" width="8.28515625" style="412" customWidth="1"/>
    <col min="3075" max="3075" width="50.85546875" style="412" customWidth="1"/>
    <col min="3076" max="3078" width="13.5703125" style="412" customWidth="1"/>
    <col min="3079" max="3328" width="9.140625" style="412"/>
    <col min="3329" max="3330" width="8.28515625" style="412" customWidth="1"/>
    <col min="3331" max="3331" width="50.85546875" style="412" customWidth="1"/>
    <col min="3332" max="3334" width="13.5703125" style="412" customWidth="1"/>
    <col min="3335" max="3584" width="9.140625" style="412"/>
    <col min="3585" max="3586" width="8.28515625" style="412" customWidth="1"/>
    <col min="3587" max="3587" width="50.85546875" style="412" customWidth="1"/>
    <col min="3588" max="3590" width="13.5703125" style="412" customWidth="1"/>
    <col min="3591" max="3840" width="9.140625" style="412"/>
    <col min="3841" max="3842" width="8.28515625" style="412" customWidth="1"/>
    <col min="3843" max="3843" width="50.85546875" style="412" customWidth="1"/>
    <col min="3844" max="3846" width="13.5703125" style="412" customWidth="1"/>
    <col min="3847" max="4096" width="9.140625" style="412"/>
    <col min="4097" max="4098" width="8.28515625" style="412" customWidth="1"/>
    <col min="4099" max="4099" width="50.85546875" style="412" customWidth="1"/>
    <col min="4100" max="4102" width="13.5703125" style="412" customWidth="1"/>
    <col min="4103" max="4352" width="9.140625" style="412"/>
    <col min="4353" max="4354" width="8.28515625" style="412" customWidth="1"/>
    <col min="4355" max="4355" width="50.85546875" style="412" customWidth="1"/>
    <col min="4356" max="4358" width="13.5703125" style="412" customWidth="1"/>
    <col min="4359" max="4608" width="9.140625" style="412"/>
    <col min="4609" max="4610" width="8.28515625" style="412" customWidth="1"/>
    <col min="4611" max="4611" width="50.85546875" style="412" customWidth="1"/>
    <col min="4612" max="4614" width="13.5703125" style="412" customWidth="1"/>
    <col min="4615" max="4864" width="9.140625" style="412"/>
    <col min="4865" max="4866" width="8.28515625" style="412" customWidth="1"/>
    <col min="4867" max="4867" width="50.85546875" style="412" customWidth="1"/>
    <col min="4868" max="4870" width="13.5703125" style="412" customWidth="1"/>
    <col min="4871" max="5120" width="9.140625" style="412"/>
    <col min="5121" max="5122" width="8.28515625" style="412" customWidth="1"/>
    <col min="5123" max="5123" width="50.85546875" style="412" customWidth="1"/>
    <col min="5124" max="5126" width="13.5703125" style="412" customWidth="1"/>
    <col min="5127" max="5376" width="9.140625" style="412"/>
    <col min="5377" max="5378" width="8.28515625" style="412" customWidth="1"/>
    <col min="5379" max="5379" width="50.85546875" style="412" customWidth="1"/>
    <col min="5380" max="5382" width="13.5703125" style="412" customWidth="1"/>
    <col min="5383" max="5632" width="9.140625" style="412"/>
    <col min="5633" max="5634" width="8.28515625" style="412" customWidth="1"/>
    <col min="5635" max="5635" width="50.85546875" style="412" customWidth="1"/>
    <col min="5636" max="5638" width="13.5703125" style="412" customWidth="1"/>
    <col min="5639" max="5888" width="9.140625" style="412"/>
    <col min="5889" max="5890" width="8.28515625" style="412" customWidth="1"/>
    <col min="5891" max="5891" width="50.85546875" style="412" customWidth="1"/>
    <col min="5892" max="5894" width="13.5703125" style="412" customWidth="1"/>
    <col min="5895" max="6144" width="9.140625" style="412"/>
    <col min="6145" max="6146" width="8.28515625" style="412" customWidth="1"/>
    <col min="6147" max="6147" width="50.85546875" style="412" customWidth="1"/>
    <col min="6148" max="6150" width="13.5703125" style="412" customWidth="1"/>
    <col min="6151" max="6400" width="9.140625" style="412"/>
    <col min="6401" max="6402" width="8.28515625" style="412" customWidth="1"/>
    <col min="6403" max="6403" width="50.85546875" style="412" customWidth="1"/>
    <col min="6404" max="6406" width="13.5703125" style="412" customWidth="1"/>
    <col min="6407" max="6656" width="9.140625" style="412"/>
    <col min="6657" max="6658" width="8.28515625" style="412" customWidth="1"/>
    <col min="6659" max="6659" width="50.85546875" style="412" customWidth="1"/>
    <col min="6660" max="6662" width="13.5703125" style="412" customWidth="1"/>
    <col min="6663" max="6912" width="9.140625" style="412"/>
    <col min="6913" max="6914" width="8.28515625" style="412" customWidth="1"/>
    <col min="6915" max="6915" width="50.85546875" style="412" customWidth="1"/>
    <col min="6916" max="6918" width="13.5703125" style="412" customWidth="1"/>
    <col min="6919" max="7168" width="9.140625" style="412"/>
    <col min="7169" max="7170" width="8.28515625" style="412" customWidth="1"/>
    <col min="7171" max="7171" width="50.85546875" style="412" customWidth="1"/>
    <col min="7172" max="7174" width="13.5703125" style="412" customWidth="1"/>
    <col min="7175" max="7424" width="9.140625" style="412"/>
    <col min="7425" max="7426" width="8.28515625" style="412" customWidth="1"/>
    <col min="7427" max="7427" width="50.85546875" style="412" customWidth="1"/>
    <col min="7428" max="7430" width="13.5703125" style="412" customWidth="1"/>
    <col min="7431" max="7680" width="9.140625" style="412"/>
    <col min="7681" max="7682" width="8.28515625" style="412" customWidth="1"/>
    <col min="7683" max="7683" width="50.85546875" style="412" customWidth="1"/>
    <col min="7684" max="7686" width="13.5703125" style="412" customWidth="1"/>
    <col min="7687" max="7936" width="9.140625" style="412"/>
    <col min="7937" max="7938" width="8.28515625" style="412" customWidth="1"/>
    <col min="7939" max="7939" width="50.85546875" style="412" customWidth="1"/>
    <col min="7940" max="7942" width="13.5703125" style="412" customWidth="1"/>
    <col min="7943" max="8192" width="9.140625" style="412"/>
    <col min="8193" max="8194" width="8.28515625" style="412" customWidth="1"/>
    <col min="8195" max="8195" width="50.85546875" style="412" customWidth="1"/>
    <col min="8196" max="8198" width="13.5703125" style="412" customWidth="1"/>
    <col min="8199" max="8448" width="9.140625" style="412"/>
    <col min="8449" max="8450" width="8.28515625" style="412" customWidth="1"/>
    <col min="8451" max="8451" width="50.85546875" style="412" customWidth="1"/>
    <col min="8452" max="8454" width="13.5703125" style="412" customWidth="1"/>
    <col min="8455" max="8704" width="9.140625" style="412"/>
    <col min="8705" max="8706" width="8.28515625" style="412" customWidth="1"/>
    <col min="8707" max="8707" width="50.85546875" style="412" customWidth="1"/>
    <col min="8708" max="8710" width="13.5703125" style="412" customWidth="1"/>
    <col min="8711" max="8960" width="9.140625" style="412"/>
    <col min="8961" max="8962" width="8.28515625" style="412" customWidth="1"/>
    <col min="8963" max="8963" width="50.85546875" style="412" customWidth="1"/>
    <col min="8964" max="8966" width="13.5703125" style="412" customWidth="1"/>
    <col min="8967" max="9216" width="9.140625" style="412"/>
    <col min="9217" max="9218" width="8.28515625" style="412" customWidth="1"/>
    <col min="9219" max="9219" width="50.85546875" style="412" customWidth="1"/>
    <col min="9220" max="9222" width="13.5703125" style="412" customWidth="1"/>
    <col min="9223" max="9472" width="9.140625" style="412"/>
    <col min="9473" max="9474" width="8.28515625" style="412" customWidth="1"/>
    <col min="9475" max="9475" width="50.85546875" style="412" customWidth="1"/>
    <col min="9476" max="9478" width="13.5703125" style="412" customWidth="1"/>
    <col min="9479" max="9728" width="9.140625" style="412"/>
    <col min="9729" max="9730" width="8.28515625" style="412" customWidth="1"/>
    <col min="9731" max="9731" width="50.85546875" style="412" customWidth="1"/>
    <col min="9732" max="9734" width="13.5703125" style="412" customWidth="1"/>
    <col min="9735" max="9984" width="9.140625" style="412"/>
    <col min="9985" max="9986" width="8.28515625" style="412" customWidth="1"/>
    <col min="9987" max="9987" width="50.85546875" style="412" customWidth="1"/>
    <col min="9988" max="9990" width="13.5703125" style="412" customWidth="1"/>
    <col min="9991" max="10240" width="9.140625" style="412"/>
    <col min="10241" max="10242" width="8.28515625" style="412" customWidth="1"/>
    <col min="10243" max="10243" width="50.85546875" style="412" customWidth="1"/>
    <col min="10244" max="10246" width="13.5703125" style="412" customWidth="1"/>
    <col min="10247" max="10496" width="9.140625" style="412"/>
    <col min="10497" max="10498" width="8.28515625" style="412" customWidth="1"/>
    <col min="10499" max="10499" width="50.85546875" style="412" customWidth="1"/>
    <col min="10500" max="10502" width="13.5703125" style="412" customWidth="1"/>
    <col min="10503" max="10752" width="9.140625" style="412"/>
    <col min="10753" max="10754" width="8.28515625" style="412" customWidth="1"/>
    <col min="10755" max="10755" width="50.85546875" style="412" customWidth="1"/>
    <col min="10756" max="10758" width="13.5703125" style="412" customWidth="1"/>
    <col min="10759" max="11008" width="9.140625" style="412"/>
    <col min="11009" max="11010" width="8.28515625" style="412" customWidth="1"/>
    <col min="11011" max="11011" width="50.85546875" style="412" customWidth="1"/>
    <col min="11012" max="11014" width="13.5703125" style="412" customWidth="1"/>
    <col min="11015" max="11264" width="9.140625" style="412"/>
    <col min="11265" max="11266" width="8.28515625" style="412" customWidth="1"/>
    <col min="11267" max="11267" width="50.85546875" style="412" customWidth="1"/>
    <col min="11268" max="11270" width="13.5703125" style="412" customWidth="1"/>
    <col min="11271" max="11520" width="9.140625" style="412"/>
    <col min="11521" max="11522" width="8.28515625" style="412" customWidth="1"/>
    <col min="11523" max="11523" width="50.85546875" style="412" customWidth="1"/>
    <col min="11524" max="11526" width="13.5703125" style="412" customWidth="1"/>
    <col min="11527" max="11776" width="9.140625" style="412"/>
    <col min="11777" max="11778" width="8.28515625" style="412" customWidth="1"/>
    <col min="11779" max="11779" width="50.85546875" style="412" customWidth="1"/>
    <col min="11780" max="11782" width="13.5703125" style="412" customWidth="1"/>
    <col min="11783" max="12032" width="9.140625" style="412"/>
    <col min="12033" max="12034" width="8.28515625" style="412" customWidth="1"/>
    <col min="12035" max="12035" width="50.85546875" style="412" customWidth="1"/>
    <col min="12036" max="12038" width="13.5703125" style="412" customWidth="1"/>
    <col min="12039" max="12288" width="9.140625" style="412"/>
    <col min="12289" max="12290" width="8.28515625" style="412" customWidth="1"/>
    <col min="12291" max="12291" width="50.85546875" style="412" customWidth="1"/>
    <col min="12292" max="12294" width="13.5703125" style="412" customWidth="1"/>
    <col min="12295" max="12544" width="9.140625" style="412"/>
    <col min="12545" max="12546" width="8.28515625" style="412" customWidth="1"/>
    <col min="12547" max="12547" width="50.85546875" style="412" customWidth="1"/>
    <col min="12548" max="12550" width="13.5703125" style="412" customWidth="1"/>
    <col min="12551" max="12800" width="9.140625" style="412"/>
    <col min="12801" max="12802" width="8.28515625" style="412" customWidth="1"/>
    <col min="12803" max="12803" width="50.85546875" style="412" customWidth="1"/>
    <col min="12804" max="12806" width="13.5703125" style="412" customWidth="1"/>
    <col min="12807" max="13056" width="9.140625" style="412"/>
    <col min="13057" max="13058" width="8.28515625" style="412" customWidth="1"/>
    <col min="13059" max="13059" width="50.85546875" style="412" customWidth="1"/>
    <col min="13060" max="13062" width="13.5703125" style="412" customWidth="1"/>
    <col min="13063" max="13312" width="9.140625" style="412"/>
    <col min="13313" max="13314" width="8.28515625" style="412" customWidth="1"/>
    <col min="13315" max="13315" width="50.85546875" style="412" customWidth="1"/>
    <col min="13316" max="13318" width="13.5703125" style="412" customWidth="1"/>
    <col min="13319" max="13568" width="9.140625" style="412"/>
    <col min="13569" max="13570" width="8.28515625" style="412" customWidth="1"/>
    <col min="13571" max="13571" width="50.85546875" style="412" customWidth="1"/>
    <col min="13572" max="13574" width="13.5703125" style="412" customWidth="1"/>
    <col min="13575" max="13824" width="9.140625" style="412"/>
    <col min="13825" max="13826" width="8.28515625" style="412" customWidth="1"/>
    <col min="13827" max="13827" width="50.85546875" style="412" customWidth="1"/>
    <col min="13828" max="13830" width="13.5703125" style="412" customWidth="1"/>
    <col min="13831" max="14080" width="9.140625" style="412"/>
    <col min="14081" max="14082" width="8.28515625" style="412" customWidth="1"/>
    <col min="14083" max="14083" width="50.85546875" style="412" customWidth="1"/>
    <col min="14084" max="14086" width="13.5703125" style="412" customWidth="1"/>
    <col min="14087" max="14336" width="9.140625" style="412"/>
    <col min="14337" max="14338" width="8.28515625" style="412" customWidth="1"/>
    <col min="14339" max="14339" width="50.85546875" style="412" customWidth="1"/>
    <col min="14340" max="14342" width="13.5703125" style="412" customWidth="1"/>
    <col min="14343" max="14592" width="9.140625" style="412"/>
    <col min="14593" max="14594" width="8.28515625" style="412" customWidth="1"/>
    <col min="14595" max="14595" width="50.85546875" style="412" customWidth="1"/>
    <col min="14596" max="14598" width="13.5703125" style="412" customWidth="1"/>
    <col min="14599" max="14848" width="9.140625" style="412"/>
    <col min="14849" max="14850" width="8.28515625" style="412" customWidth="1"/>
    <col min="14851" max="14851" width="50.85546875" style="412" customWidth="1"/>
    <col min="14852" max="14854" width="13.5703125" style="412" customWidth="1"/>
    <col min="14855" max="15104" width="9.140625" style="412"/>
    <col min="15105" max="15106" width="8.28515625" style="412" customWidth="1"/>
    <col min="15107" max="15107" width="50.85546875" style="412" customWidth="1"/>
    <col min="15108" max="15110" width="13.5703125" style="412" customWidth="1"/>
    <col min="15111" max="15360" width="9.140625" style="412"/>
    <col min="15361" max="15362" width="8.28515625" style="412" customWidth="1"/>
    <col min="15363" max="15363" width="50.85546875" style="412" customWidth="1"/>
    <col min="15364" max="15366" width="13.5703125" style="412" customWidth="1"/>
    <col min="15367" max="15616" width="9.140625" style="412"/>
    <col min="15617" max="15618" width="8.28515625" style="412" customWidth="1"/>
    <col min="15619" max="15619" width="50.85546875" style="412" customWidth="1"/>
    <col min="15620" max="15622" width="13.5703125" style="412" customWidth="1"/>
    <col min="15623" max="15872" width="9.140625" style="412"/>
    <col min="15873" max="15874" width="8.28515625" style="412" customWidth="1"/>
    <col min="15875" max="15875" width="50.85546875" style="412" customWidth="1"/>
    <col min="15876" max="15878" width="13.5703125" style="412" customWidth="1"/>
    <col min="15879" max="16128" width="9.140625" style="412"/>
    <col min="16129" max="16130" width="8.28515625" style="412" customWidth="1"/>
    <col min="16131" max="16131" width="50.85546875" style="412" customWidth="1"/>
    <col min="16132" max="16134" width="13.5703125" style="412" customWidth="1"/>
    <col min="16135" max="16384" width="9.140625" style="412"/>
  </cols>
  <sheetData>
    <row r="1" spans="1:6" s="390" customFormat="1" ht="16.5" thickBot="1" x14ac:dyDescent="0.3">
      <c r="A1" s="389" t="s">
        <v>464</v>
      </c>
      <c r="B1" s="389"/>
      <c r="C1" s="389"/>
      <c r="D1" s="389"/>
      <c r="E1" s="389"/>
      <c r="F1" s="389"/>
    </row>
    <row r="2" spans="1:6" s="397" customFormat="1" ht="15.75" x14ac:dyDescent="0.25">
      <c r="A2" s="391" t="s">
        <v>407</v>
      </c>
      <c r="B2" s="392"/>
      <c r="C2" s="393" t="s">
        <v>408</v>
      </c>
      <c r="D2" s="394"/>
      <c r="E2" s="395"/>
      <c r="F2" s="396" t="s">
        <v>460</v>
      </c>
    </row>
    <row r="3" spans="1:6" s="397" customFormat="1" ht="16.5" thickBot="1" x14ac:dyDescent="0.3">
      <c r="A3" s="398" t="s">
        <v>409</v>
      </c>
      <c r="B3" s="399"/>
      <c r="C3" s="400" t="s">
        <v>410</v>
      </c>
      <c r="D3" s="401"/>
      <c r="E3" s="402"/>
      <c r="F3" s="403" t="s">
        <v>411</v>
      </c>
    </row>
    <row r="4" spans="1:6" s="406" customFormat="1" ht="13.5" thickBot="1" x14ac:dyDescent="0.25">
      <c r="A4" s="404"/>
      <c r="B4" s="404"/>
      <c r="C4" s="404"/>
      <c r="D4" s="405"/>
      <c r="E4" s="405"/>
      <c r="F4" s="405" t="s">
        <v>412</v>
      </c>
    </row>
    <row r="5" spans="1:6" ht="15.75" thickBot="1" x14ac:dyDescent="0.3">
      <c r="A5" s="407" t="s">
        <v>413</v>
      </c>
      <c r="B5" s="408"/>
      <c r="C5" s="409" t="s">
        <v>414</v>
      </c>
      <c r="D5" s="410" t="s">
        <v>6</v>
      </c>
      <c r="E5" s="410" t="s">
        <v>7</v>
      </c>
      <c r="F5" s="411" t="s">
        <v>8</v>
      </c>
    </row>
    <row r="6" spans="1:6" s="417" customFormat="1" ht="16.5" thickBot="1" x14ac:dyDescent="0.3">
      <c r="A6" s="413">
        <v>1</v>
      </c>
      <c r="B6" s="414">
        <v>2</v>
      </c>
      <c r="C6" s="414">
        <v>3</v>
      </c>
      <c r="D6" s="414">
        <v>4</v>
      </c>
      <c r="E6" s="415">
        <v>5</v>
      </c>
      <c r="F6" s="416">
        <v>6</v>
      </c>
    </row>
    <row r="7" spans="1:6" s="417" customFormat="1" ht="16.5" thickBot="1" x14ac:dyDescent="0.3">
      <c r="A7" s="407" t="s">
        <v>239</v>
      </c>
      <c r="B7" s="418"/>
      <c r="C7" s="418"/>
      <c r="D7" s="418"/>
      <c r="E7" s="418"/>
      <c r="F7" s="419"/>
    </row>
    <row r="8" spans="1:6" s="417" customFormat="1" ht="16.5" thickBot="1" x14ac:dyDescent="0.3">
      <c r="A8" s="413" t="s">
        <v>9</v>
      </c>
      <c r="B8" s="420"/>
      <c r="C8" s="421" t="s">
        <v>415</v>
      </c>
      <c r="D8" s="257">
        <f>+D9+D14</f>
        <v>85016</v>
      </c>
      <c r="E8" s="257">
        <f>+E9+E14</f>
        <v>98908</v>
      </c>
      <c r="F8" s="258">
        <f>+F9+F14</f>
        <v>111337</v>
      </c>
    </row>
    <row r="9" spans="1:6" s="423" customFormat="1" ht="15.75" thickBot="1" x14ac:dyDescent="0.3">
      <c r="A9" s="413" t="s">
        <v>11</v>
      </c>
      <c r="B9" s="420"/>
      <c r="C9" s="422" t="s">
        <v>416</v>
      </c>
      <c r="D9" s="257">
        <f>SUM(D10:D13)</f>
        <v>59000</v>
      </c>
      <c r="E9" s="257">
        <f>SUM(E10:E13)</f>
        <v>65000</v>
      </c>
      <c r="F9" s="258">
        <f>SUM(F10:F13)</f>
        <v>70813</v>
      </c>
    </row>
    <row r="10" spans="1:6" s="427" customFormat="1" x14ac:dyDescent="0.25">
      <c r="A10" s="424"/>
      <c r="B10" s="425" t="s">
        <v>13</v>
      </c>
      <c r="C10" s="426" t="s">
        <v>14</v>
      </c>
      <c r="D10" s="238">
        <v>17000</v>
      </c>
      <c r="E10" s="238">
        <v>17000</v>
      </c>
      <c r="F10" s="239">
        <v>17418</v>
      </c>
    </row>
    <row r="11" spans="1:6" s="427" customFormat="1" x14ac:dyDescent="0.25">
      <c r="A11" s="424"/>
      <c r="B11" s="425" t="s">
        <v>15</v>
      </c>
      <c r="C11" s="428" t="s">
        <v>16</v>
      </c>
      <c r="D11" s="238">
        <v>40000</v>
      </c>
      <c r="E11" s="238">
        <v>40000</v>
      </c>
      <c r="F11" s="239">
        <v>43784</v>
      </c>
    </row>
    <row r="12" spans="1:6" s="427" customFormat="1" x14ac:dyDescent="0.25">
      <c r="A12" s="424"/>
      <c r="B12" s="425" t="s">
        <v>17</v>
      </c>
      <c r="C12" s="428" t="s">
        <v>18</v>
      </c>
      <c r="D12" s="238">
        <v>1000</v>
      </c>
      <c r="E12" s="238">
        <v>1000</v>
      </c>
      <c r="F12" s="239">
        <v>894</v>
      </c>
    </row>
    <row r="13" spans="1:6" s="427" customFormat="1" ht="15.75" thickBot="1" x14ac:dyDescent="0.3">
      <c r="A13" s="424"/>
      <c r="B13" s="425" t="s">
        <v>19</v>
      </c>
      <c r="C13" s="429" t="s">
        <v>20</v>
      </c>
      <c r="D13" s="238">
        <v>1000</v>
      </c>
      <c r="E13" s="238">
        <v>7000</v>
      </c>
      <c r="F13" s="239">
        <v>8717</v>
      </c>
    </row>
    <row r="14" spans="1:6" s="423" customFormat="1" ht="15.75" thickBot="1" x14ac:dyDescent="0.3">
      <c r="A14" s="413" t="s">
        <v>21</v>
      </c>
      <c r="B14" s="420"/>
      <c r="C14" s="422" t="s">
        <v>22</v>
      </c>
      <c r="D14" s="257">
        <f>SUM(D15:D22)</f>
        <v>26016</v>
      </c>
      <c r="E14" s="257">
        <f>SUM(E15:E22)</f>
        <v>33908</v>
      </c>
      <c r="F14" s="258">
        <f>SUM(F15:F22)</f>
        <v>40524</v>
      </c>
    </row>
    <row r="15" spans="1:6" s="423" customFormat="1" x14ac:dyDescent="0.25">
      <c r="A15" s="430"/>
      <c r="B15" s="425" t="s">
        <v>23</v>
      </c>
      <c r="C15" s="426" t="s">
        <v>24</v>
      </c>
      <c r="D15" s="431">
        <v>1800</v>
      </c>
      <c r="E15" s="431">
        <v>1800</v>
      </c>
      <c r="F15" s="432">
        <v>1464</v>
      </c>
    </row>
    <row r="16" spans="1:6" s="423" customFormat="1" x14ac:dyDescent="0.25">
      <c r="A16" s="424"/>
      <c r="B16" s="425" t="s">
        <v>25</v>
      </c>
      <c r="C16" s="428" t="s">
        <v>26</v>
      </c>
      <c r="D16" s="238">
        <v>1700</v>
      </c>
      <c r="E16" s="238">
        <v>1700</v>
      </c>
      <c r="F16" s="239">
        <v>1621</v>
      </c>
    </row>
    <row r="17" spans="1:6" s="423" customFormat="1" x14ac:dyDescent="0.25">
      <c r="A17" s="424"/>
      <c r="B17" s="425" t="s">
        <v>27</v>
      </c>
      <c r="C17" s="428" t="s">
        <v>28</v>
      </c>
      <c r="D17" s="238">
        <v>1700</v>
      </c>
      <c r="E17" s="238">
        <v>1700</v>
      </c>
      <c r="F17" s="239">
        <v>2198</v>
      </c>
    </row>
    <row r="18" spans="1:6" s="423" customFormat="1" x14ac:dyDescent="0.25">
      <c r="A18" s="424"/>
      <c r="B18" s="425" t="s">
        <v>29</v>
      </c>
      <c r="C18" s="428" t="s">
        <v>30</v>
      </c>
      <c r="D18" s="238">
        <v>18316</v>
      </c>
      <c r="E18" s="238">
        <v>18316</v>
      </c>
      <c r="F18" s="239">
        <v>23658</v>
      </c>
    </row>
    <row r="19" spans="1:6" s="423" customFormat="1" x14ac:dyDescent="0.25">
      <c r="A19" s="424"/>
      <c r="B19" s="425" t="s">
        <v>31</v>
      </c>
      <c r="C19" s="428" t="s">
        <v>32</v>
      </c>
      <c r="D19" s="238"/>
      <c r="E19" s="238"/>
      <c r="F19" s="239">
        <v>392</v>
      </c>
    </row>
    <row r="20" spans="1:6" s="423" customFormat="1" x14ac:dyDescent="0.25">
      <c r="A20" s="433"/>
      <c r="B20" s="425" t="s">
        <v>33</v>
      </c>
      <c r="C20" s="428" t="s">
        <v>34</v>
      </c>
      <c r="D20" s="252"/>
      <c r="E20" s="252">
        <v>6432</v>
      </c>
      <c r="F20" s="253">
        <v>6131</v>
      </c>
    </row>
    <row r="21" spans="1:6" s="427" customFormat="1" x14ac:dyDescent="0.25">
      <c r="A21" s="424"/>
      <c r="B21" s="425" t="s">
        <v>35</v>
      </c>
      <c r="C21" s="428" t="s">
        <v>36</v>
      </c>
      <c r="D21" s="238"/>
      <c r="E21" s="238">
        <v>1460</v>
      </c>
      <c r="F21" s="239">
        <v>1462</v>
      </c>
    </row>
    <row r="22" spans="1:6" s="427" customFormat="1" ht="15.75" thickBot="1" x14ac:dyDescent="0.3">
      <c r="A22" s="434"/>
      <c r="B22" s="435" t="s">
        <v>37</v>
      </c>
      <c r="C22" s="429" t="s">
        <v>38</v>
      </c>
      <c r="D22" s="244">
        <v>2500</v>
      </c>
      <c r="E22" s="244">
        <v>2500</v>
      </c>
      <c r="F22" s="436">
        <v>3598</v>
      </c>
    </row>
    <row r="23" spans="1:6" s="427" customFormat="1" ht="15.75" thickBot="1" x14ac:dyDescent="0.3">
      <c r="A23" s="413" t="s">
        <v>178</v>
      </c>
      <c r="B23" s="437"/>
      <c r="C23" s="422" t="s">
        <v>214</v>
      </c>
      <c r="D23" s="278">
        <v>12600</v>
      </c>
      <c r="E23" s="278">
        <v>12600</v>
      </c>
      <c r="F23" s="279">
        <v>11707</v>
      </c>
    </row>
    <row r="24" spans="1:6" s="423" customFormat="1" ht="15.75" thickBot="1" x14ac:dyDescent="0.3">
      <c r="A24" s="413" t="s">
        <v>41</v>
      </c>
      <c r="B24" s="420"/>
      <c r="C24" s="422" t="s">
        <v>417</v>
      </c>
      <c r="D24" s="257">
        <f>SUM(D25:D32)</f>
        <v>211388</v>
      </c>
      <c r="E24" s="257">
        <f>SUM(E25:E32)</f>
        <v>262847</v>
      </c>
      <c r="F24" s="258">
        <f>SUM(F25:F32)</f>
        <v>262847</v>
      </c>
    </row>
    <row r="25" spans="1:6" s="427" customFormat="1" x14ac:dyDescent="0.25">
      <c r="A25" s="424"/>
      <c r="B25" s="425" t="s">
        <v>42</v>
      </c>
      <c r="C25" s="426" t="s">
        <v>418</v>
      </c>
      <c r="D25" s="266">
        <v>152551</v>
      </c>
      <c r="E25" s="266">
        <v>153340</v>
      </c>
      <c r="F25" s="267">
        <v>153340</v>
      </c>
    </row>
    <row r="26" spans="1:6" s="427" customFormat="1" x14ac:dyDescent="0.25">
      <c r="A26" s="424"/>
      <c r="B26" s="425" t="s">
        <v>44</v>
      </c>
      <c r="C26" s="428" t="s">
        <v>45</v>
      </c>
      <c r="D26" s="266"/>
      <c r="E26" s="266">
        <v>6816</v>
      </c>
      <c r="F26" s="267">
        <v>6816</v>
      </c>
    </row>
    <row r="27" spans="1:6" s="427" customFormat="1" x14ac:dyDescent="0.25">
      <c r="A27" s="424"/>
      <c r="B27" s="425" t="s">
        <v>46</v>
      </c>
      <c r="C27" s="428" t="s">
        <v>47</v>
      </c>
      <c r="D27" s="266"/>
      <c r="E27" s="266">
        <v>43913</v>
      </c>
      <c r="F27" s="267">
        <v>43913</v>
      </c>
    </row>
    <row r="28" spans="1:6" s="427" customFormat="1" x14ac:dyDescent="0.25">
      <c r="A28" s="424"/>
      <c r="B28" s="425" t="s">
        <v>48</v>
      </c>
      <c r="C28" s="428" t="s">
        <v>49</v>
      </c>
      <c r="D28" s="266"/>
      <c r="E28" s="266">
        <v>4</v>
      </c>
      <c r="F28" s="267">
        <v>4</v>
      </c>
    </row>
    <row r="29" spans="1:6" s="427" customFormat="1" x14ac:dyDescent="0.25">
      <c r="A29" s="424"/>
      <c r="B29" s="425" t="s">
        <v>50</v>
      </c>
      <c r="C29" s="428" t="s">
        <v>419</v>
      </c>
      <c r="D29" s="266">
        <v>30000</v>
      </c>
      <c r="E29" s="266">
        <v>34725</v>
      </c>
      <c r="F29" s="267">
        <v>34725</v>
      </c>
    </row>
    <row r="30" spans="1:6" s="427" customFormat="1" x14ac:dyDescent="0.25">
      <c r="A30" s="424"/>
      <c r="B30" s="425" t="s">
        <v>52</v>
      </c>
      <c r="C30" s="428" t="s">
        <v>53</v>
      </c>
      <c r="D30" s="266">
        <v>28837</v>
      </c>
      <c r="E30" s="266">
        <v>6100</v>
      </c>
      <c r="F30" s="267">
        <v>6100</v>
      </c>
    </row>
    <row r="31" spans="1:6" s="427" customFormat="1" x14ac:dyDescent="0.25">
      <c r="A31" s="424"/>
      <c r="B31" s="425" t="s">
        <v>54</v>
      </c>
      <c r="C31" s="428" t="s">
        <v>55</v>
      </c>
      <c r="D31" s="266"/>
      <c r="E31" s="266">
        <v>8889</v>
      </c>
      <c r="F31" s="267">
        <v>8889</v>
      </c>
    </row>
    <row r="32" spans="1:6" s="427" customFormat="1" ht="15.75" thickBot="1" x14ac:dyDescent="0.3">
      <c r="A32" s="434"/>
      <c r="B32" s="435" t="s">
        <v>56</v>
      </c>
      <c r="C32" s="438" t="s">
        <v>420</v>
      </c>
      <c r="D32" s="439"/>
      <c r="E32" s="439">
        <v>9060</v>
      </c>
      <c r="F32" s="440">
        <v>9060</v>
      </c>
    </row>
    <row r="33" spans="1:6" s="427" customFormat="1" ht="15.75" thickBot="1" x14ac:dyDescent="0.3">
      <c r="A33" s="441" t="s">
        <v>58</v>
      </c>
      <c r="B33" s="107"/>
      <c r="C33" s="421" t="s">
        <v>421</v>
      </c>
      <c r="D33" s="257">
        <f>+D34+D40</f>
        <v>216230</v>
      </c>
      <c r="E33" s="257">
        <f>+E34+E40</f>
        <v>234185</v>
      </c>
      <c r="F33" s="258">
        <f>+F34+F40</f>
        <v>133991</v>
      </c>
    </row>
    <row r="34" spans="1:6" s="427" customFormat="1" x14ac:dyDescent="0.25">
      <c r="A34" s="430"/>
      <c r="B34" s="442" t="s">
        <v>59</v>
      </c>
      <c r="C34" s="443" t="s">
        <v>60</v>
      </c>
      <c r="D34" s="444">
        <v>5570</v>
      </c>
      <c r="E34" s="444">
        <v>23497</v>
      </c>
      <c r="F34" s="445">
        <v>22493</v>
      </c>
    </row>
    <row r="35" spans="1:6" s="427" customFormat="1" x14ac:dyDescent="0.25">
      <c r="A35" s="424"/>
      <c r="B35" s="446" t="s">
        <v>61</v>
      </c>
      <c r="C35" s="428" t="s">
        <v>62</v>
      </c>
      <c r="D35" s="238">
        <v>5570</v>
      </c>
      <c r="E35" s="238">
        <v>6087</v>
      </c>
      <c r="F35" s="239">
        <v>6087</v>
      </c>
    </row>
    <row r="36" spans="1:6" s="427" customFormat="1" x14ac:dyDescent="0.25">
      <c r="A36" s="424"/>
      <c r="B36" s="446" t="s">
        <v>63</v>
      </c>
      <c r="C36" s="428" t="s">
        <v>422</v>
      </c>
      <c r="D36" s="238"/>
      <c r="E36" s="238">
        <v>16080</v>
      </c>
      <c r="F36" s="239">
        <v>15076</v>
      </c>
    </row>
    <row r="37" spans="1:6" s="427" customFormat="1" x14ac:dyDescent="0.25">
      <c r="A37" s="424"/>
      <c r="B37" s="446" t="s">
        <v>65</v>
      </c>
      <c r="C37" s="428" t="s">
        <v>66</v>
      </c>
      <c r="D37" s="238"/>
      <c r="E37" s="238">
        <v>155</v>
      </c>
      <c r="F37" s="239">
        <v>155</v>
      </c>
    </row>
    <row r="38" spans="1:6" s="427" customFormat="1" x14ac:dyDescent="0.25">
      <c r="A38" s="424"/>
      <c r="B38" s="446" t="s">
        <v>67</v>
      </c>
      <c r="C38" s="428" t="s">
        <v>423</v>
      </c>
      <c r="D38" s="238"/>
      <c r="E38" s="238">
        <v>1000</v>
      </c>
      <c r="F38" s="239">
        <v>1000</v>
      </c>
    </row>
    <row r="39" spans="1:6" s="427" customFormat="1" x14ac:dyDescent="0.25">
      <c r="A39" s="424"/>
      <c r="B39" s="446" t="s">
        <v>69</v>
      </c>
      <c r="C39" s="428" t="s">
        <v>70</v>
      </c>
      <c r="D39" s="238"/>
      <c r="E39" s="238">
        <v>175</v>
      </c>
      <c r="F39" s="239">
        <v>175</v>
      </c>
    </row>
    <row r="40" spans="1:6" s="427" customFormat="1" x14ac:dyDescent="0.25">
      <c r="A40" s="424"/>
      <c r="B40" s="446" t="s">
        <v>71</v>
      </c>
      <c r="C40" s="447" t="s">
        <v>72</v>
      </c>
      <c r="D40" s="271">
        <v>210660</v>
      </c>
      <c r="E40" s="271">
        <v>210688</v>
      </c>
      <c r="F40" s="448">
        <v>111498</v>
      </c>
    </row>
    <row r="41" spans="1:6" s="427" customFormat="1" x14ac:dyDescent="0.25">
      <c r="A41" s="424"/>
      <c r="B41" s="446" t="s">
        <v>73</v>
      </c>
      <c r="C41" s="428" t="s">
        <v>62</v>
      </c>
      <c r="D41" s="238"/>
      <c r="E41" s="238"/>
      <c r="F41" s="239"/>
    </row>
    <row r="42" spans="1:6" s="427" customFormat="1" x14ac:dyDescent="0.25">
      <c r="A42" s="424"/>
      <c r="B42" s="446" t="s">
        <v>74</v>
      </c>
      <c r="C42" s="428" t="s">
        <v>422</v>
      </c>
      <c r="D42" s="238"/>
      <c r="E42" s="238"/>
      <c r="F42" s="239">
        <v>7983</v>
      </c>
    </row>
    <row r="43" spans="1:6" s="427" customFormat="1" x14ac:dyDescent="0.25">
      <c r="A43" s="424"/>
      <c r="B43" s="446" t="s">
        <v>76</v>
      </c>
      <c r="C43" s="428" t="s">
        <v>424</v>
      </c>
      <c r="D43" s="238"/>
      <c r="E43" s="238">
        <v>28</v>
      </c>
      <c r="F43" s="239">
        <v>28</v>
      </c>
    </row>
    <row r="44" spans="1:6" s="427" customFormat="1" x14ac:dyDescent="0.25">
      <c r="A44" s="424"/>
      <c r="B44" s="446" t="s">
        <v>78</v>
      </c>
      <c r="C44" s="428" t="s">
        <v>79</v>
      </c>
      <c r="D44" s="238">
        <v>210660</v>
      </c>
      <c r="E44" s="238">
        <v>210600</v>
      </c>
      <c r="F44" s="239">
        <v>103487</v>
      </c>
    </row>
    <row r="45" spans="1:6" s="427" customFormat="1" ht="15.75" thickBot="1" x14ac:dyDescent="0.3">
      <c r="A45" s="449"/>
      <c r="B45" s="450" t="s">
        <v>80</v>
      </c>
      <c r="C45" s="429" t="s">
        <v>81</v>
      </c>
      <c r="D45" s="249"/>
      <c r="E45" s="249"/>
      <c r="F45" s="251"/>
    </row>
    <row r="46" spans="1:6" s="423" customFormat="1" ht="15.75" thickBot="1" x14ac:dyDescent="0.3">
      <c r="A46" s="441" t="s">
        <v>199</v>
      </c>
      <c r="B46" s="420"/>
      <c r="C46" s="422" t="s">
        <v>83</v>
      </c>
      <c r="D46" s="257">
        <f>+D47+D48</f>
        <v>0</v>
      </c>
      <c r="E46" s="257">
        <f>+E47+E48</f>
        <v>0</v>
      </c>
      <c r="F46" s="258">
        <f>+F47+F48</f>
        <v>0</v>
      </c>
    </row>
    <row r="47" spans="1:6" s="427" customFormat="1" x14ac:dyDescent="0.25">
      <c r="A47" s="424"/>
      <c r="B47" s="446" t="s">
        <v>84</v>
      </c>
      <c r="C47" s="426" t="s">
        <v>425</v>
      </c>
      <c r="D47" s="238"/>
      <c r="E47" s="238"/>
      <c r="F47" s="239"/>
    </row>
    <row r="48" spans="1:6" s="427" customFormat="1" ht="15.75" thickBot="1" x14ac:dyDescent="0.3">
      <c r="A48" s="424"/>
      <c r="B48" s="446" t="s">
        <v>86</v>
      </c>
      <c r="C48" s="429" t="s">
        <v>426</v>
      </c>
      <c r="D48" s="238"/>
      <c r="E48" s="238"/>
      <c r="F48" s="239"/>
    </row>
    <row r="49" spans="1:6" s="427" customFormat="1" ht="15.75" thickBot="1" x14ac:dyDescent="0.3">
      <c r="A49" s="413" t="s">
        <v>88</v>
      </c>
      <c r="B49" s="420"/>
      <c r="C49" s="422" t="s">
        <v>427</v>
      </c>
      <c r="D49" s="257">
        <f>+D50+D51+D52</f>
        <v>0</v>
      </c>
      <c r="E49" s="257">
        <f>+E50+E51+E52</f>
        <v>2737</v>
      </c>
      <c r="F49" s="258">
        <f>+F50+F51+F52</f>
        <v>2737</v>
      </c>
    </row>
    <row r="50" spans="1:6" s="427" customFormat="1" x14ac:dyDescent="0.25">
      <c r="A50" s="451"/>
      <c r="B50" s="446" t="s">
        <v>90</v>
      </c>
      <c r="C50" s="426" t="s">
        <v>91</v>
      </c>
      <c r="D50" s="234"/>
      <c r="E50" s="234">
        <v>2737</v>
      </c>
      <c r="F50" s="235">
        <v>2737</v>
      </c>
    </row>
    <row r="51" spans="1:6" s="427" customFormat="1" x14ac:dyDescent="0.25">
      <c r="A51" s="451"/>
      <c r="B51" s="446" t="s">
        <v>92</v>
      </c>
      <c r="C51" s="428" t="s">
        <v>93</v>
      </c>
      <c r="D51" s="234"/>
      <c r="E51" s="234"/>
      <c r="F51" s="235"/>
    </row>
    <row r="52" spans="1:6" s="427" customFormat="1" ht="15.75" thickBot="1" x14ac:dyDescent="0.3">
      <c r="A52" s="424"/>
      <c r="B52" s="446" t="s">
        <v>94</v>
      </c>
      <c r="C52" s="438" t="s">
        <v>95</v>
      </c>
      <c r="D52" s="238"/>
      <c r="E52" s="238"/>
      <c r="F52" s="239"/>
    </row>
    <row r="53" spans="1:6" s="427" customFormat="1" ht="15.75" thickBot="1" x14ac:dyDescent="0.3">
      <c r="A53" s="441" t="s">
        <v>202</v>
      </c>
      <c r="B53" s="452"/>
      <c r="C53" s="421" t="s">
        <v>428</v>
      </c>
      <c r="D53" s="278"/>
      <c r="E53" s="278"/>
      <c r="F53" s="279">
        <v>1376</v>
      </c>
    </row>
    <row r="54" spans="1:6" s="423" customFormat="1" ht="15.75" thickBot="1" x14ac:dyDescent="0.3">
      <c r="A54" s="453" t="s">
        <v>98</v>
      </c>
      <c r="B54" s="454"/>
      <c r="C54" s="421" t="s">
        <v>461</v>
      </c>
      <c r="D54" s="455">
        <f>+D9+D14+D23+D24+D33+D46+D49+D53</f>
        <v>525234</v>
      </c>
      <c r="E54" s="455">
        <f>+E9+E14+E23+E24+E33+E46+E49+E53</f>
        <v>611277</v>
      </c>
      <c r="F54" s="456">
        <f>+F9+F14+F23+F24+F33+F46+F49+F53</f>
        <v>523995</v>
      </c>
    </row>
    <row r="55" spans="1:6" s="423" customFormat="1" ht="15.75" thickBot="1" x14ac:dyDescent="0.3">
      <c r="A55" s="413" t="s">
        <v>100</v>
      </c>
      <c r="B55" s="457"/>
      <c r="C55" s="421" t="s">
        <v>101</v>
      </c>
      <c r="D55" s="257">
        <f>+D56+D57</f>
        <v>55263</v>
      </c>
      <c r="E55" s="257">
        <f>+E56+E57</f>
        <v>70483</v>
      </c>
      <c r="F55" s="258">
        <f>+F56+F57</f>
        <v>70496</v>
      </c>
    </row>
    <row r="56" spans="1:6" s="423" customFormat="1" x14ac:dyDescent="0.25">
      <c r="A56" s="430"/>
      <c r="B56" s="442" t="s">
        <v>102</v>
      </c>
      <c r="C56" s="458" t="s">
        <v>429</v>
      </c>
      <c r="D56" s="459">
        <v>55263</v>
      </c>
      <c r="E56" s="459">
        <v>70483</v>
      </c>
      <c r="F56" s="460">
        <v>70496</v>
      </c>
    </row>
    <row r="57" spans="1:6" s="423" customFormat="1" ht="15.75" thickBot="1" x14ac:dyDescent="0.3">
      <c r="A57" s="449"/>
      <c r="B57" s="450" t="s">
        <v>114</v>
      </c>
      <c r="C57" s="461" t="s">
        <v>430</v>
      </c>
      <c r="D57" s="462"/>
      <c r="E57" s="462"/>
      <c r="F57" s="463"/>
    </row>
    <row r="58" spans="1:6" s="427" customFormat="1" ht="15.75" thickBot="1" x14ac:dyDescent="0.25">
      <c r="A58" s="464" t="s">
        <v>126</v>
      </c>
      <c r="B58" s="465"/>
      <c r="C58" s="421" t="s">
        <v>431</v>
      </c>
      <c r="D58" s="257">
        <f>+D54+D55</f>
        <v>580497</v>
      </c>
      <c r="E58" s="257">
        <f>+E54+E55</f>
        <v>681760</v>
      </c>
      <c r="F58" s="258">
        <f>+F54+F55</f>
        <v>594491</v>
      </c>
    </row>
    <row r="59" spans="1:6" s="427" customFormat="1" ht="15.75" thickBot="1" x14ac:dyDescent="0.3">
      <c r="A59" s="466"/>
      <c r="B59" s="466"/>
      <c r="C59" s="467"/>
      <c r="D59" s="468"/>
      <c r="E59" s="468"/>
      <c r="F59" s="468"/>
    </row>
    <row r="60" spans="1:6" s="427" customFormat="1" x14ac:dyDescent="0.25">
      <c r="A60" s="391" t="s">
        <v>407</v>
      </c>
      <c r="B60" s="392"/>
      <c r="C60" s="393" t="s">
        <v>432</v>
      </c>
      <c r="D60" s="394"/>
      <c r="E60" s="395"/>
      <c r="F60" s="396" t="s">
        <v>460</v>
      </c>
    </row>
    <row r="61" spans="1:6" s="427" customFormat="1" ht="15.75" thickBot="1" x14ac:dyDescent="0.3">
      <c r="A61" s="398" t="s">
        <v>409</v>
      </c>
      <c r="B61" s="399"/>
      <c r="C61" s="400" t="s">
        <v>410</v>
      </c>
      <c r="D61" s="401"/>
      <c r="E61" s="402"/>
      <c r="F61" s="403" t="s">
        <v>411</v>
      </c>
    </row>
    <row r="62" spans="1:6" s="427" customFormat="1" ht="15.75" thickBot="1" x14ac:dyDescent="0.25">
      <c r="A62" s="404"/>
      <c r="B62" s="404"/>
      <c r="C62" s="404"/>
      <c r="D62" s="405"/>
      <c r="E62" s="405"/>
      <c r="F62" s="405" t="s">
        <v>412</v>
      </c>
    </row>
    <row r="63" spans="1:6" s="427" customFormat="1" ht="15.75" thickBot="1" x14ac:dyDescent="0.3">
      <c r="A63" s="407" t="s">
        <v>413</v>
      </c>
      <c r="B63" s="408"/>
      <c r="C63" s="409" t="s">
        <v>414</v>
      </c>
      <c r="D63" s="410" t="s">
        <v>6</v>
      </c>
      <c r="E63" s="410" t="s">
        <v>7</v>
      </c>
      <c r="F63" s="411" t="s">
        <v>8</v>
      </c>
    </row>
    <row r="64" spans="1:6" s="427" customFormat="1" ht="15.75" thickBot="1" x14ac:dyDescent="0.3">
      <c r="A64" s="413">
        <v>1</v>
      </c>
      <c r="B64" s="414">
        <v>2</v>
      </c>
      <c r="C64" s="414">
        <v>3</v>
      </c>
      <c r="D64" s="414">
        <v>4</v>
      </c>
      <c r="E64" s="415">
        <v>5</v>
      </c>
      <c r="F64" s="416">
        <v>6</v>
      </c>
    </row>
    <row r="65" spans="1:6" s="427" customFormat="1" x14ac:dyDescent="0.25">
      <c r="A65" s="466"/>
      <c r="B65" s="466"/>
      <c r="C65" s="467"/>
      <c r="D65" s="468"/>
      <c r="E65" s="468"/>
      <c r="F65" s="468"/>
    </row>
    <row r="66" spans="1:6" s="427" customFormat="1" x14ac:dyDescent="0.25">
      <c r="A66" s="466"/>
      <c r="B66" s="466"/>
      <c r="C66" s="467"/>
      <c r="D66" s="468"/>
      <c r="E66" s="468"/>
      <c r="F66" s="468"/>
    </row>
    <row r="67" spans="1:6" s="417" customFormat="1" ht="16.5" thickBot="1" x14ac:dyDescent="0.3">
      <c r="A67" s="389" t="s">
        <v>464</v>
      </c>
      <c r="B67" s="389"/>
      <c r="C67" s="389"/>
      <c r="D67" s="389"/>
      <c r="E67" s="389"/>
      <c r="F67" s="389"/>
    </row>
    <row r="68" spans="1:6" s="471" customFormat="1" ht="13.5" thickBot="1" x14ac:dyDescent="0.3">
      <c r="A68" s="407" t="s">
        <v>240</v>
      </c>
      <c r="B68" s="418"/>
      <c r="C68" s="418"/>
      <c r="D68" s="418"/>
      <c r="E68" s="418"/>
      <c r="F68" s="419"/>
    </row>
    <row r="69" spans="1:6" ht="15.75" thickBot="1" x14ac:dyDescent="0.3">
      <c r="A69" s="441" t="s">
        <v>9</v>
      </c>
      <c r="B69" s="15"/>
      <c r="C69" s="472" t="s">
        <v>433</v>
      </c>
      <c r="D69" s="257">
        <f>SUM(D70:D74)</f>
        <v>158995</v>
      </c>
      <c r="E69" s="257">
        <f>SUM(E70:E74)</f>
        <v>258601</v>
      </c>
      <c r="F69" s="258">
        <f>SUM(F70:F74)</f>
        <v>264843</v>
      </c>
    </row>
    <row r="70" spans="1:6" x14ac:dyDescent="0.25">
      <c r="A70" s="473"/>
      <c r="B70" s="474" t="s">
        <v>135</v>
      </c>
      <c r="C70" s="475" t="s">
        <v>136</v>
      </c>
      <c r="D70" s="234">
        <v>44138</v>
      </c>
      <c r="E70" s="234">
        <v>80134</v>
      </c>
      <c r="F70" s="235">
        <v>80110</v>
      </c>
    </row>
    <row r="71" spans="1:6" x14ac:dyDescent="0.25">
      <c r="A71" s="476"/>
      <c r="B71" s="446" t="s">
        <v>137</v>
      </c>
      <c r="C71" s="477" t="s">
        <v>138</v>
      </c>
      <c r="D71" s="266">
        <v>11917</v>
      </c>
      <c r="E71" s="266">
        <v>19501</v>
      </c>
      <c r="F71" s="267">
        <v>18807</v>
      </c>
    </row>
    <row r="72" spans="1:6" x14ac:dyDescent="0.25">
      <c r="A72" s="476"/>
      <c r="B72" s="446" t="s">
        <v>139</v>
      </c>
      <c r="C72" s="477" t="s">
        <v>140</v>
      </c>
      <c r="D72" s="238">
        <v>89340</v>
      </c>
      <c r="E72" s="238">
        <v>104878</v>
      </c>
      <c r="F72" s="239">
        <v>115284</v>
      </c>
    </row>
    <row r="73" spans="1:6" x14ac:dyDescent="0.25">
      <c r="A73" s="476"/>
      <c r="B73" s="446" t="s">
        <v>141</v>
      </c>
      <c r="C73" s="477" t="s">
        <v>142</v>
      </c>
      <c r="D73" s="238"/>
      <c r="E73" s="238"/>
      <c r="F73" s="239"/>
    </row>
    <row r="74" spans="1:6" x14ac:dyDescent="0.25">
      <c r="A74" s="476"/>
      <c r="B74" s="446" t="s">
        <v>143</v>
      </c>
      <c r="C74" s="477" t="s">
        <v>144</v>
      </c>
      <c r="D74" s="238">
        <v>13600</v>
      </c>
      <c r="E74" s="238">
        <v>54088</v>
      </c>
      <c r="F74" s="239">
        <v>50642</v>
      </c>
    </row>
    <row r="75" spans="1:6" x14ac:dyDescent="0.25">
      <c r="A75" s="476"/>
      <c r="B75" s="446" t="s">
        <v>145</v>
      </c>
      <c r="C75" s="477" t="s">
        <v>146</v>
      </c>
      <c r="D75" s="266"/>
      <c r="E75" s="266"/>
      <c r="F75" s="267"/>
    </row>
    <row r="76" spans="1:6" x14ac:dyDescent="0.15">
      <c r="A76" s="476"/>
      <c r="B76" s="446" t="s">
        <v>147</v>
      </c>
      <c r="C76" s="478" t="s">
        <v>434</v>
      </c>
      <c r="D76" s="238">
        <v>12100</v>
      </c>
      <c r="E76" s="238">
        <v>13709</v>
      </c>
      <c r="F76" s="239">
        <v>10223</v>
      </c>
    </row>
    <row r="77" spans="1:6" x14ac:dyDescent="0.25">
      <c r="A77" s="476"/>
      <c r="B77" s="446" t="s">
        <v>149</v>
      </c>
      <c r="C77" s="479" t="s">
        <v>435</v>
      </c>
      <c r="D77" s="238"/>
      <c r="E77" s="238"/>
      <c r="F77" s="239"/>
    </row>
    <row r="78" spans="1:6" x14ac:dyDescent="0.25">
      <c r="A78" s="476"/>
      <c r="B78" s="446" t="s">
        <v>151</v>
      </c>
      <c r="C78" s="479" t="s">
        <v>436</v>
      </c>
      <c r="D78" s="238">
        <v>1500</v>
      </c>
      <c r="E78" s="238">
        <v>40379</v>
      </c>
      <c r="F78" s="239">
        <v>40419</v>
      </c>
    </row>
    <row r="79" spans="1:6" x14ac:dyDescent="0.25">
      <c r="A79" s="476"/>
      <c r="B79" s="446" t="s">
        <v>153</v>
      </c>
      <c r="C79" s="479" t="s">
        <v>437</v>
      </c>
      <c r="D79" s="238"/>
      <c r="E79" s="238"/>
      <c r="F79" s="239"/>
    </row>
    <row r="80" spans="1:6" x14ac:dyDescent="0.25">
      <c r="A80" s="476"/>
      <c r="B80" s="446" t="s">
        <v>155</v>
      </c>
      <c r="C80" s="480" t="s">
        <v>438</v>
      </c>
      <c r="D80" s="238"/>
      <c r="E80" s="238"/>
      <c r="F80" s="239"/>
    </row>
    <row r="81" spans="1:12" x14ac:dyDescent="0.25">
      <c r="A81" s="476"/>
      <c r="B81" s="446" t="s">
        <v>157</v>
      </c>
      <c r="C81" s="481" t="s">
        <v>439</v>
      </c>
      <c r="D81" s="238"/>
      <c r="E81" s="238"/>
      <c r="F81" s="239"/>
    </row>
    <row r="82" spans="1:12" ht="15.75" thickBot="1" x14ac:dyDescent="0.3">
      <c r="A82" s="482"/>
      <c r="B82" s="483" t="s">
        <v>462</v>
      </c>
      <c r="C82" s="484" t="s">
        <v>440</v>
      </c>
      <c r="D82" s="244"/>
      <c r="E82" s="244"/>
      <c r="F82" s="436"/>
    </row>
    <row r="83" spans="1:12" s="471" customFormat="1" ht="13.5" thickBot="1" x14ac:dyDescent="0.3">
      <c r="A83" s="441" t="s">
        <v>11</v>
      </c>
      <c r="B83" s="15"/>
      <c r="C83" s="472" t="s">
        <v>441</v>
      </c>
      <c r="D83" s="257">
        <f>SUM(D84:D86)</f>
        <v>265923</v>
      </c>
      <c r="E83" s="257">
        <f>SUM(E84:E86)</f>
        <v>271490</v>
      </c>
      <c r="F83" s="258">
        <f>SUM(F84:F86)</f>
        <v>127196</v>
      </c>
    </row>
    <row r="84" spans="1:12" x14ac:dyDescent="0.25">
      <c r="A84" s="473"/>
      <c r="B84" s="474" t="s">
        <v>13</v>
      </c>
      <c r="C84" s="458" t="s">
        <v>442</v>
      </c>
      <c r="D84" s="263">
        <v>231523</v>
      </c>
      <c r="E84" s="263">
        <v>241452</v>
      </c>
      <c r="F84" s="264">
        <v>124776</v>
      </c>
    </row>
    <row r="85" spans="1:12" x14ac:dyDescent="0.25">
      <c r="A85" s="476"/>
      <c r="B85" s="446" t="s">
        <v>15</v>
      </c>
      <c r="C85" s="428" t="s">
        <v>160</v>
      </c>
      <c r="D85" s="266">
        <v>34400</v>
      </c>
      <c r="E85" s="266">
        <v>30038</v>
      </c>
      <c r="F85" s="267">
        <v>2420</v>
      </c>
    </row>
    <row r="86" spans="1:12" x14ac:dyDescent="0.25">
      <c r="A86" s="476"/>
      <c r="B86" s="446" t="s">
        <v>17</v>
      </c>
      <c r="C86" s="428" t="s">
        <v>443</v>
      </c>
      <c r="D86" s="266"/>
      <c r="E86" s="266"/>
      <c r="F86" s="267"/>
    </row>
    <row r="87" spans="1:12" x14ac:dyDescent="0.25">
      <c r="A87" s="476"/>
      <c r="B87" s="446" t="s">
        <v>19</v>
      </c>
      <c r="C87" s="428" t="s">
        <v>444</v>
      </c>
      <c r="D87" s="266"/>
      <c r="E87" s="266"/>
      <c r="F87" s="267"/>
    </row>
    <row r="88" spans="1:12" x14ac:dyDescent="0.25">
      <c r="A88" s="476"/>
      <c r="B88" s="446" t="s">
        <v>163</v>
      </c>
      <c r="C88" s="479" t="s">
        <v>445</v>
      </c>
      <c r="D88" s="266"/>
      <c r="E88" s="266"/>
      <c r="F88" s="267"/>
    </row>
    <row r="89" spans="1:12" x14ac:dyDescent="0.25">
      <c r="A89" s="476"/>
      <c r="B89" s="446" t="s">
        <v>165</v>
      </c>
      <c r="C89" s="479" t="s">
        <v>446</v>
      </c>
      <c r="D89" s="266"/>
      <c r="E89" s="266"/>
      <c r="F89" s="267"/>
    </row>
    <row r="90" spans="1:12" s="471" customFormat="1" ht="12.75" x14ac:dyDescent="0.25">
      <c r="A90" s="476"/>
      <c r="B90" s="446" t="s">
        <v>167</v>
      </c>
      <c r="C90" s="479" t="s">
        <v>447</v>
      </c>
      <c r="D90" s="266"/>
      <c r="E90" s="266"/>
      <c r="F90" s="267"/>
    </row>
    <row r="91" spans="1:12" x14ac:dyDescent="0.25">
      <c r="A91" s="476"/>
      <c r="B91" s="446" t="s">
        <v>169</v>
      </c>
      <c r="C91" s="479" t="s">
        <v>448</v>
      </c>
      <c r="D91" s="266"/>
      <c r="E91" s="266"/>
      <c r="F91" s="267"/>
      <c r="L91" s="485"/>
    </row>
    <row r="92" spans="1:12" ht="16.5" x14ac:dyDescent="0.25">
      <c r="A92" s="476"/>
      <c r="B92" s="446" t="s">
        <v>171</v>
      </c>
      <c r="C92" s="479" t="s">
        <v>449</v>
      </c>
      <c r="D92" s="266"/>
      <c r="E92" s="266"/>
      <c r="F92" s="267"/>
    </row>
    <row r="93" spans="1:12" ht="17.25" thickBot="1" x14ac:dyDescent="0.3">
      <c r="A93" s="476"/>
      <c r="B93" s="446" t="s">
        <v>173</v>
      </c>
      <c r="C93" s="486" t="s">
        <v>450</v>
      </c>
      <c r="D93" s="266"/>
      <c r="E93" s="266"/>
      <c r="F93" s="267"/>
    </row>
    <row r="94" spans="1:12" s="471" customFormat="1" ht="13.5" thickBot="1" x14ac:dyDescent="0.3">
      <c r="A94" s="487" t="s">
        <v>21</v>
      </c>
      <c r="B94" s="488"/>
      <c r="C94" s="129" t="s">
        <v>451</v>
      </c>
      <c r="D94" s="489">
        <f>+D95+D96</f>
        <v>0</v>
      </c>
      <c r="E94" s="489">
        <f>+E95+E96</f>
        <v>0</v>
      </c>
      <c r="F94" s="490">
        <f>+F95+F96</f>
        <v>0</v>
      </c>
    </row>
    <row r="95" spans="1:12" s="471" customFormat="1" ht="12.75" x14ac:dyDescent="0.25">
      <c r="A95" s="491"/>
      <c r="B95" s="442" t="s">
        <v>23</v>
      </c>
      <c r="C95" s="492" t="s">
        <v>176</v>
      </c>
      <c r="D95" s="493"/>
      <c r="E95" s="493"/>
      <c r="F95" s="494"/>
    </row>
    <row r="96" spans="1:12" s="471" customFormat="1" ht="13.5" thickBot="1" x14ac:dyDescent="0.3">
      <c r="A96" s="495"/>
      <c r="B96" s="450" t="s">
        <v>25</v>
      </c>
      <c r="C96" s="496" t="s">
        <v>177</v>
      </c>
      <c r="D96" s="249"/>
      <c r="E96" s="249"/>
      <c r="F96" s="251"/>
    </row>
    <row r="97" spans="1:6" s="471" customFormat="1" ht="13.5" thickBot="1" x14ac:dyDescent="0.3">
      <c r="A97" s="497" t="s">
        <v>178</v>
      </c>
      <c r="B97" s="498"/>
      <c r="C97" s="422" t="s">
        <v>179</v>
      </c>
      <c r="D97" s="499"/>
      <c r="E97" s="499"/>
      <c r="F97" s="500"/>
    </row>
    <row r="98" spans="1:6" s="471" customFormat="1" ht="13.5" thickBot="1" x14ac:dyDescent="0.3">
      <c r="A98" s="441" t="s">
        <v>41</v>
      </c>
      <c r="B98" s="501"/>
      <c r="C98" s="502" t="s">
        <v>452</v>
      </c>
      <c r="D98" s="278">
        <v>155579</v>
      </c>
      <c r="E98" s="278">
        <v>151669</v>
      </c>
      <c r="F98" s="279">
        <v>145394</v>
      </c>
    </row>
    <row r="99" spans="1:6" s="471" customFormat="1" ht="13.5" thickBot="1" x14ac:dyDescent="0.3">
      <c r="A99" s="441" t="s">
        <v>58</v>
      </c>
      <c r="B99" s="15"/>
      <c r="C99" s="421" t="s">
        <v>453</v>
      </c>
      <c r="D99" s="503">
        <f>+D69+D83+D94+D97+D98</f>
        <v>580497</v>
      </c>
      <c r="E99" s="503">
        <f>+E69+E83+E94+E97+E98</f>
        <v>681760</v>
      </c>
      <c r="F99" s="504">
        <f>+F69+F83+F94+F97+F98</f>
        <v>537433</v>
      </c>
    </row>
    <row r="100" spans="1:6" ht="15.75" thickBot="1" x14ac:dyDescent="0.3">
      <c r="A100" s="441" t="s">
        <v>199</v>
      </c>
      <c r="B100" s="15"/>
      <c r="C100" s="421" t="s">
        <v>454</v>
      </c>
      <c r="D100" s="257">
        <f>+D101+D102</f>
        <v>0</v>
      </c>
      <c r="E100" s="257">
        <f>+E101+E102</f>
        <v>0</v>
      </c>
      <c r="F100" s="258">
        <f>+F101+F102</f>
        <v>0</v>
      </c>
    </row>
    <row r="101" spans="1:6" x14ac:dyDescent="0.25">
      <c r="A101" s="473"/>
      <c r="B101" s="446" t="s">
        <v>463</v>
      </c>
      <c r="C101" s="458" t="s">
        <v>455</v>
      </c>
      <c r="D101" s="234"/>
      <c r="E101" s="234"/>
      <c r="F101" s="235"/>
    </row>
    <row r="102" spans="1:6" ht="15.75" thickBot="1" x14ac:dyDescent="0.3">
      <c r="A102" s="482"/>
      <c r="B102" s="483" t="s">
        <v>86</v>
      </c>
      <c r="C102" s="461" t="s">
        <v>456</v>
      </c>
      <c r="D102" s="244"/>
      <c r="E102" s="244"/>
      <c r="F102" s="436"/>
    </row>
    <row r="103" spans="1:6" ht="15.75" thickBot="1" x14ac:dyDescent="0.3">
      <c r="A103" s="441" t="s">
        <v>88</v>
      </c>
      <c r="B103" s="452"/>
      <c r="C103" s="421" t="s">
        <v>457</v>
      </c>
      <c r="D103" s="505">
        <f>+D99+D100</f>
        <v>580497</v>
      </c>
      <c r="E103" s="505">
        <f>+E99+E100</f>
        <v>681760</v>
      </c>
      <c r="F103" s="506">
        <f>+F99+F100</f>
        <v>537433</v>
      </c>
    </row>
    <row r="104" spans="1:6" ht="15.75" thickBot="1" x14ac:dyDescent="0.3"/>
    <row r="105" spans="1:6" ht="15.75" thickBot="1" x14ac:dyDescent="0.3">
      <c r="A105" s="510" t="s">
        <v>458</v>
      </c>
      <c r="B105" s="511"/>
      <c r="C105" s="512"/>
      <c r="D105" s="513">
        <v>31</v>
      </c>
      <c r="E105" s="514">
        <v>31</v>
      </c>
      <c r="F105" s="515">
        <v>31</v>
      </c>
    </row>
    <row r="106" spans="1:6" ht="15.75" thickBot="1" x14ac:dyDescent="0.3">
      <c r="A106" s="510" t="s">
        <v>459</v>
      </c>
      <c r="B106" s="511"/>
      <c r="C106" s="512"/>
      <c r="D106" s="513">
        <v>10</v>
      </c>
      <c r="E106" s="514">
        <v>50</v>
      </c>
      <c r="F106" s="515">
        <v>50</v>
      </c>
    </row>
  </sheetData>
  <mergeCells count="12">
    <mergeCell ref="A60:B60"/>
    <mergeCell ref="C60:E60"/>
    <mergeCell ref="C61:E61"/>
    <mergeCell ref="A63:B63"/>
    <mergeCell ref="A67:F67"/>
    <mergeCell ref="A68:F68"/>
    <mergeCell ref="A1:F1"/>
    <mergeCell ref="A2:B2"/>
    <mergeCell ref="C2:E2"/>
    <mergeCell ref="C3:E3"/>
    <mergeCell ref="A5:B5"/>
    <mergeCell ref="A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H6" sqref="H6"/>
    </sheetView>
  </sheetViews>
  <sheetFormatPr defaultRowHeight="9" x14ac:dyDescent="0.25"/>
  <cols>
    <col min="1" max="1" width="5.7109375" style="622" customWidth="1"/>
    <col min="2" max="2" width="5.7109375" style="623" customWidth="1"/>
    <col min="3" max="3" width="44.7109375" style="623" customWidth="1"/>
    <col min="4" max="6" width="12" style="623" customWidth="1"/>
    <col min="7" max="256" width="9.140625" style="540"/>
    <col min="257" max="258" width="8.28515625" style="540" customWidth="1"/>
    <col min="259" max="259" width="50.85546875" style="540" customWidth="1"/>
    <col min="260" max="262" width="13.5703125" style="540" customWidth="1"/>
    <col min="263" max="512" width="9.140625" style="540"/>
    <col min="513" max="514" width="8.28515625" style="540" customWidth="1"/>
    <col min="515" max="515" width="50.85546875" style="540" customWidth="1"/>
    <col min="516" max="518" width="13.5703125" style="540" customWidth="1"/>
    <col min="519" max="768" width="9.140625" style="540"/>
    <col min="769" max="770" width="8.28515625" style="540" customWidth="1"/>
    <col min="771" max="771" width="50.85546875" style="540" customWidth="1"/>
    <col min="772" max="774" width="13.5703125" style="540" customWidth="1"/>
    <col min="775" max="1024" width="9.140625" style="540"/>
    <col min="1025" max="1026" width="8.28515625" style="540" customWidth="1"/>
    <col min="1027" max="1027" width="50.85546875" style="540" customWidth="1"/>
    <col min="1028" max="1030" width="13.5703125" style="540" customWidth="1"/>
    <col min="1031" max="1280" width="9.140625" style="540"/>
    <col min="1281" max="1282" width="8.28515625" style="540" customWidth="1"/>
    <col min="1283" max="1283" width="50.85546875" style="540" customWidth="1"/>
    <col min="1284" max="1286" width="13.5703125" style="540" customWidth="1"/>
    <col min="1287" max="1536" width="9.140625" style="540"/>
    <col min="1537" max="1538" width="8.28515625" style="540" customWidth="1"/>
    <col min="1539" max="1539" width="50.85546875" style="540" customWidth="1"/>
    <col min="1540" max="1542" width="13.5703125" style="540" customWidth="1"/>
    <col min="1543" max="1792" width="9.140625" style="540"/>
    <col min="1793" max="1794" width="8.28515625" style="540" customWidth="1"/>
    <col min="1795" max="1795" width="50.85546875" style="540" customWidth="1"/>
    <col min="1796" max="1798" width="13.5703125" style="540" customWidth="1"/>
    <col min="1799" max="2048" width="9.140625" style="540"/>
    <col min="2049" max="2050" width="8.28515625" style="540" customWidth="1"/>
    <col min="2051" max="2051" width="50.85546875" style="540" customWidth="1"/>
    <col min="2052" max="2054" width="13.5703125" style="540" customWidth="1"/>
    <col min="2055" max="2304" width="9.140625" style="540"/>
    <col min="2305" max="2306" width="8.28515625" style="540" customWidth="1"/>
    <col min="2307" max="2307" width="50.85546875" style="540" customWidth="1"/>
    <col min="2308" max="2310" width="13.5703125" style="540" customWidth="1"/>
    <col min="2311" max="2560" width="9.140625" style="540"/>
    <col min="2561" max="2562" width="8.28515625" style="540" customWidth="1"/>
    <col min="2563" max="2563" width="50.85546875" style="540" customWidth="1"/>
    <col min="2564" max="2566" width="13.5703125" style="540" customWidth="1"/>
    <col min="2567" max="2816" width="9.140625" style="540"/>
    <col min="2817" max="2818" width="8.28515625" style="540" customWidth="1"/>
    <col min="2819" max="2819" width="50.85546875" style="540" customWidth="1"/>
    <col min="2820" max="2822" width="13.5703125" style="540" customWidth="1"/>
    <col min="2823" max="3072" width="9.140625" style="540"/>
    <col min="3073" max="3074" width="8.28515625" style="540" customWidth="1"/>
    <col min="3075" max="3075" width="50.85546875" style="540" customWidth="1"/>
    <col min="3076" max="3078" width="13.5703125" style="540" customWidth="1"/>
    <col min="3079" max="3328" width="9.140625" style="540"/>
    <col min="3329" max="3330" width="8.28515625" style="540" customWidth="1"/>
    <col min="3331" max="3331" width="50.85546875" style="540" customWidth="1"/>
    <col min="3332" max="3334" width="13.5703125" style="540" customWidth="1"/>
    <col min="3335" max="3584" width="9.140625" style="540"/>
    <col min="3585" max="3586" width="8.28515625" style="540" customWidth="1"/>
    <col min="3587" max="3587" width="50.85546875" style="540" customWidth="1"/>
    <col min="3588" max="3590" width="13.5703125" style="540" customWidth="1"/>
    <col min="3591" max="3840" width="9.140625" style="540"/>
    <col min="3841" max="3842" width="8.28515625" style="540" customWidth="1"/>
    <col min="3843" max="3843" width="50.85546875" style="540" customWidth="1"/>
    <col min="3844" max="3846" width="13.5703125" style="540" customWidth="1"/>
    <col min="3847" max="4096" width="9.140625" style="540"/>
    <col min="4097" max="4098" width="8.28515625" style="540" customWidth="1"/>
    <col min="4099" max="4099" width="50.85546875" style="540" customWidth="1"/>
    <col min="4100" max="4102" width="13.5703125" style="540" customWidth="1"/>
    <col min="4103" max="4352" width="9.140625" style="540"/>
    <col min="4353" max="4354" width="8.28515625" style="540" customWidth="1"/>
    <col min="4355" max="4355" width="50.85546875" style="540" customWidth="1"/>
    <col min="4356" max="4358" width="13.5703125" style="540" customWidth="1"/>
    <col min="4359" max="4608" width="9.140625" style="540"/>
    <col min="4609" max="4610" width="8.28515625" style="540" customWidth="1"/>
    <col min="4611" max="4611" width="50.85546875" style="540" customWidth="1"/>
    <col min="4612" max="4614" width="13.5703125" style="540" customWidth="1"/>
    <col min="4615" max="4864" width="9.140625" style="540"/>
    <col min="4865" max="4866" width="8.28515625" style="540" customWidth="1"/>
    <col min="4867" max="4867" width="50.85546875" style="540" customWidth="1"/>
    <col min="4868" max="4870" width="13.5703125" style="540" customWidth="1"/>
    <col min="4871" max="5120" width="9.140625" style="540"/>
    <col min="5121" max="5122" width="8.28515625" style="540" customWidth="1"/>
    <col min="5123" max="5123" width="50.85546875" style="540" customWidth="1"/>
    <col min="5124" max="5126" width="13.5703125" style="540" customWidth="1"/>
    <col min="5127" max="5376" width="9.140625" style="540"/>
    <col min="5377" max="5378" width="8.28515625" style="540" customWidth="1"/>
    <col min="5379" max="5379" width="50.85546875" style="540" customWidth="1"/>
    <col min="5380" max="5382" width="13.5703125" style="540" customWidth="1"/>
    <col min="5383" max="5632" width="9.140625" style="540"/>
    <col min="5633" max="5634" width="8.28515625" style="540" customWidth="1"/>
    <col min="5635" max="5635" width="50.85546875" style="540" customWidth="1"/>
    <col min="5636" max="5638" width="13.5703125" style="540" customWidth="1"/>
    <col min="5639" max="5888" width="9.140625" style="540"/>
    <col min="5889" max="5890" width="8.28515625" style="540" customWidth="1"/>
    <col min="5891" max="5891" width="50.85546875" style="540" customWidth="1"/>
    <col min="5892" max="5894" width="13.5703125" style="540" customWidth="1"/>
    <col min="5895" max="6144" width="9.140625" style="540"/>
    <col min="6145" max="6146" width="8.28515625" style="540" customWidth="1"/>
    <col min="6147" max="6147" width="50.85546875" style="540" customWidth="1"/>
    <col min="6148" max="6150" width="13.5703125" style="540" customWidth="1"/>
    <col min="6151" max="6400" width="9.140625" style="540"/>
    <col min="6401" max="6402" width="8.28515625" style="540" customWidth="1"/>
    <col min="6403" max="6403" width="50.85546875" style="540" customWidth="1"/>
    <col min="6404" max="6406" width="13.5703125" style="540" customWidth="1"/>
    <col min="6407" max="6656" width="9.140625" style="540"/>
    <col min="6657" max="6658" width="8.28515625" style="540" customWidth="1"/>
    <col min="6659" max="6659" width="50.85546875" style="540" customWidth="1"/>
    <col min="6660" max="6662" width="13.5703125" style="540" customWidth="1"/>
    <col min="6663" max="6912" width="9.140625" style="540"/>
    <col min="6913" max="6914" width="8.28515625" style="540" customWidth="1"/>
    <col min="6915" max="6915" width="50.85546875" style="540" customWidth="1"/>
    <col min="6916" max="6918" width="13.5703125" style="540" customWidth="1"/>
    <col min="6919" max="7168" width="9.140625" style="540"/>
    <col min="7169" max="7170" width="8.28515625" style="540" customWidth="1"/>
    <col min="7171" max="7171" width="50.85546875" style="540" customWidth="1"/>
    <col min="7172" max="7174" width="13.5703125" style="540" customWidth="1"/>
    <col min="7175" max="7424" width="9.140625" style="540"/>
    <col min="7425" max="7426" width="8.28515625" style="540" customWidth="1"/>
    <col min="7427" max="7427" width="50.85546875" style="540" customWidth="1"/>
    <col min="7428" max="7430" width="13.5703125" style="540" customWidth="1"/>
    <col min="7431" max="7680" width="9.140625" style="540"/>
    <col min="7681" max="7682" width="8.28515625" style="540" customWidth="1"/>
    <col min="7683" max="7683" width="50.85546875" style="540" customWidth="1"/>
    <col min="7684" max="7686" width="13.5703125" style="540" customWidth="1"/>
    <col min="7687" max="7936" width="9.140625" style="540"/>
    <col min="7937" max="7938" width="8.28515625" style="540" customWidth="1"/>
    <col min="7939" max="7939" width="50.85546875" style="540" customWidth="1"/>
    <col min="7940" max="7942" width="13.5703125" style="540" customWidth="1"/>
    <col min="7943" max="8192" width="9.140625" style="540"/>
    <col min="8193" max="8194" width="8.28515625" style="540" customWidth="1"/>
    <col min="8195" max="8195" width="50.85546875" style="540" customWidth="1"/>
    <col min="8196" max="8198" width="13.5703125" style="540" customWidth="1"/>
    <col min="8199" max="8448" width="9.140625" style="540"/>
    <col min="8449" max="8450" width="8.28515625" style="540" customWidth="1"/>
    <col min="8451" max="8451" width="50.85546875" style="540" customWidth="1"/>
    <col min="8452" max="8454" width="13.5703125" style="540" customWidth="1"/>
    <col min="8455" max="8704" width="9.140625" style="540"/>
    <col min="8705" max="8706" width="8.28515625" style="540" customWidth="1"/>
    <col min="8707" max="8707" width="50.85546875" style="540" customWidth="1"/>
    <col min="8708" max="8710" width="13.5703125" style="540" customWidth="1"/>
    <col min="8711" max="8960" width="9.140625" style="540"/>
    <col min="8961" max="8962" width="8.28515625" style="540" customWidth="1"/>
    <col min="8963" max="8963" width="50.85546875" style="540" customWidth="1"/>
    <col min="8964" max="8966" width="13.5703125" style="540" customWidth="1"/>
    <col min="8967" max="9216" width="9.140625" style="540"/>
    <col min="9217" max="9218" width="8.28515625" style="540" customWidth="1"/>
    <col min="9219" max="9219" width="50.85546875" style="540" customWidth="1"/>
    <col min="9220" max="9222" width="13.5703125" style="540" customWidth="1"/>
    <col min="9223" max="9472" width="9.140625" style="540"/>
    <col min="9473" max="9474" width="8.28515625" style="540" customWidth="1"/>
    <col min="9475" max="9475" width="50.85546875" style="540" customWidth="1"/>
    <col min="9476" max="9478" width="13.5703125" style="540" customWidth="1"/>
    <col min="9479" max="9728" width="9.140625" style="540"/>
    <col min="9729" max="9730" width="8.28515625" style="540" customWidth="1"/>
    <col min="9731" max="9731" width="50.85546875" style="540" customWidth="1"/>
    <col min="9732" max="9734" width="13.5703125" style="540" customWidth="1"/>
    <col min="9735" max="9984" width="9.140625" style="540"/>
    <col min="9985" max="9986" width="8.28515625" style="540" customWidth="1"/>
    <col min="9987" max="9987" width="50.85546875" style="540" customWidth="1"/>
    <col min="9988" max="9990" width="13.5703125" style="540" customWidth="1"/>
    <col min="9991" max="10240" width="9.140625" style="540"/>
    <col min="10241" max="10242" width="8.28515625" style="540" customWidth="1"/>
    <col min="10243" max="10243" width="50.85546875" style="540" customWidth="1"/>
    <col min="10244" max="10246" width="13.5703125" style="540" customWidth="1"/>
    <col min="10247" max="10496" width="9.140625" style="540"/>
    <col min="10497" max="10498" width="8.28515625" style="540" customWidth="1"/>
    <col min="10499" max="10499" width="50.85546875" style="540" customWidth="1"/>
    <col min="10500" max="10502" width="13.5703125" style="540" customWidth="1"/>
    <col min="10503" max="10752" width="9.140625" style="540"/>
    <col min="10753" max="10754" width="8.28515625" style="540" customWidth="1"/>
    <col min="10755" max="10755" width="50.85546875" style="540" customWidth="1"/>
    <col min="10756" max="10758" width="13.5703125" style="540" customWidth="1"/>
    <col min="10759" max="11008" width="9.140625" style="540"/>
    <col min="11009" max="11010" width="8.28515625" style="540" customWidth="1"/>
    <col min="11011" max="11011" width="50.85546875" style="540" customWidth="1"/>
    <col min="11012" max="11014" width="13.5703125" style="540" customWidth="1"/>
    <col min="11015" max="11264" width="9.140625" style="540"/>
    <col min="11265" max="11266" width="8.28515625" style="540" customWidth="1"/>
    <col min="11267" max="11267" width="50.85546875" style="540" customWidth="1"/>
    <col min="11268" max="11270" width="13.5703125" style="540" customWidth="1"/>
    <col min="11271" max="11520" width="9.140625" style="540"/>
    <col min="11521" max="11522" width="8.28515625" style="540" customWidth="1"/>
    <col min="11523" max="11523" width="50.85546875" style="540" customWidth="1"/>
    <col min="11524" max="11526" width="13.5703125" style="540" customWidth="1"/>
    <col min="11527" max="11776" width="9.140625" style="540"/>
    <col min="11777" max="11778" width="8.28515625" style="540" customWidth="1"/>
    <col min="11779" max="11779" width="50.85546875" style="540" customWidth="1"/>
    <col min="11780" max="11782" width="13.5703125" style="540" customWidth="1"/>
    <col min="11783" max="12032" width="9.140625" style="540"/>
    <col min="12033" max="12034" width="8.28515625" style="540" customWidth="1"/>
    <col min="12035" max="12035" width="50.85546875" style="540" customWidth="1"/>
    <col min="12036" max="12038" width="13.5703125" style="540" customWidth="1"/>
    <col min="12039" max="12288" width="9.140625" style="540"/>
    <col min="12289" max="12290" width="8.28515625" style="540" customWidth="1"/>
    <col min="12291" max="12291" width="50.85546875" style="540" customWidth="1"/>
    <col min="12292" max="12294" width="13.5703125" style="540" customWidth="1"/>
    <col min="12295" max="12544" width="9.140625" style="540"/>
    <col min="12545" max="12546" width="8.28515625" style="540" customWidth="1"/>
    <col min="12547" max="12547" width="50.85546875" style="540" customWidth="1"/>
    <col min="12548" max="12550" width="13.5703125" style="540" customWidth="1"/>
    <col min="12551" max="12800" width="9.140625" style="540"/>
    <col min="12801" max="12802" width="8.28515625" style="540" customWidth="1"/>
    <col min="12803" max="12803" width="50.85546875" style="540" customWidth="1"/>
    <col min="12804" max="12806" width="13.5703125" style="540" customWidth="1"/>
    <col min="12807" max="13056" width="9.140625" style="540"/>
    <col min="13057" max="13058" width="8.28515625" style="540" customWidth="1"/>
    <col min="13059" max="13059" width="50.85546875" style="540" customWidth="1"/>
    <col min="13060" max="13062" width="13.5703125" style="540" customWidth="1"/>
    <col min="13063" max="13312" width="9.140625" style="540"/>
    <col min="13313" max="13314" width="8.28515625" style="540" customWidth="1"/>
    <col min="13315" max="13315" width="50.85546875" style="540" customWidth="1"/>
    <col min="13316" max="13318" width="13.5703125" style="540" customWidth="1"/>
    <col min="13319" max="13568" width="9.140625" style="540"/>
    <col min="13569" max="13570" width="8.28515625" style="540" customWidth="1"/>
    <col min="13571" max="13571" width="50.85546875" style="540" customWidth="1"/>
    <col min="13572" max="13574" width="13.5703125" style="540" customWidth="1"/>
    <col min="13575" max="13824" width="9.140625" style="540"/>
    <col min="13825" max="13826" width="8.28515625" style="540" customWidth="1"/>
    <col min="13827" max="13827" width="50.85546875" style="540" customWidth="1"/>
    <col min="13828" max="13830" width="13.5703125" style="540" customWidth="1"/>
    <col min="13831" max="14080" width="9.140625" style="540"/>
    <col min="14081" max="14082" width="8.28515625" style="540" customWidth="1"/>
    <col min="14083" max="14083" width="50.85546875" style="540" customWidth="1"/>
    <col min="14084" max="14086" width="13.5703125" style="540" customWidth="1"/>
    <col min="14087" max="14336" width="9.140625" style="540"/>
    <col min="14337" max="14338" width="8.28515625" style="540" customWidth="1"/>
    <col min="14339" max="14339" width="50.85546875" style="540" customWidth="1"/>
    <col min="14340" max="14342" width="13.5703125" style="540" customWidth="1"/>
    <col min="14343" max="14592" width="9.140625" style="540"/>
    <col min="14593" max="14594" width="8.28515625" style="540" customWidth="1"/>
    <col min="14595" max="14595" width="50.85546875" style="540" customWidth="1"/>
    <col min="14596" max="14598" width="13.5703125" style="540" customWidth="1"/>
    <col min="14599" max="14848" width="9.140625" style="540"/>
    <col min="14849" max="14850" width="8.28515625" style="540" customWidth="1"/>
    <col min="14851" max="14851" width="50.85546875" style="540" customWidth="1"/>
    <col min="14852" max="14854" width="13.5703125" style="540" customWidth="1"/>
    <col min="14855" max="15104" width="9.140625" style="540"/>
    <col min="15105" max="15106" width="8.28515625" style="540" customWidth="1"/>
    <col min="15107" max="15107" width="50.85546875" style="540" customWidth="1"/>
    <col min="15108" max="15110" width="13.5703125" style="540" customWidth="1"/>
    <col min="15111" max="15360" width="9.140625" style="540"/>
    <col min="15361" max="15362" width="8.28515625" style="540" customWidth="1"/>
    <col min="15363" max="15363" width="50.85546875" style="540" customWidth="1"/>
    <col min="15364" max="15366" width="13.5703125" style="540" customWidth="1"/>
    <col min="15367" max="15616" width="9.140625" style="540"/>
    <col min="15617" max="15618" width="8.28515625" style="540" customWidth="1"/>
    <col min="15619" max="15619" width="50.85546875" style="540" customWidth="1"/>
    <col min="15620" max="15622" width="13.5703125" style="540" customWidth="1"/>
    <col min="15623" max="15872" width="9.140625" style="540"/>
    <col min="15873" max="15874" width="8.28515625" style="540" customWidth="1"/>
    <col min="15875" max="15875" width="50.85546875" style="540" customWidth="1"/>
    <col min="15876" max="15878" width="13.5703125" style="540" customWidth="1"/>
    <col min="15879" max="16128" width="9.140625" style="540"/>
    <col min="16129" max="16130" width="8.28515625" style="540" customWidth="1"/>
    <col min="16131" max="16131" width="50.85546875" style="540" customWidth="1"/>
    <col min="16132" max="16134" width="13.5703125" style="540" customWidth="1"/>
    <col min="16135" max="16384" width="9.140625" style="540"/>
  </cols>
  <sheetData>
    <row r="1" spans="1:6" s="519" customFormat="1" ht="11.25" thickBot="1" x14ac:dyDescent="0.3">
      <c r="A1" s="516"/>
      <c r="B1" s="517"/>
      <c r="C1" s="517"/>
      <c r="D1" s="518"/>
      <c r="E1" s="518"/>
      <c r="F1" s="518" t="s">
        <v>493</v>
      </c>
    </row>
    <row r="2" spans="1:6" s="526" customFormat="1" ht="10.5" x14ac:dyDescent="0.25">
      <c r="A2" s="520" t="s">
        <v>465</v>
      </c>
      <c r="B2" s="521"/>
      <c r="C2" s="522" t="s">
        <v>466</v>
      </c>
      <c r="D2" s="523"/>
      <c r="E2" s="524"/>
      <c r="F2" s="525" t="s">
        <v>467</v>
      </c>
    </row>
    <row r="3" spans="1:6" s="526" customFormat="1" ht="11.25" thickBot="1" x14ac:dyDescent="0.3">
      <c r="A3" s="527" t="s">
        <v>409</v>
      </c>
      <c r="B3" s="528"/>
      <c r="C3" s="529" t="s">
        <v>468</v>
      </c>
      <c r="D3" s="530"/>
      <c r="E3" s="531"/>
      <c r="F3" s="532" t="s">
        <v>469</v>
      </c>
    </row>
    <row r="4" spans="1:6" s="526" customFormat="1" ht="11.25" thickBot="1" x14ac:dyDescent="0.2">
      <c r="A4" s="533"/>
      <c r="B4" s="533"/>
      <c r="C4" s="533"/>
      <c r="D4" s="534"/>
      <c r="E4" s="534"/>
      <c r="F4" s="534" t="s">
        <v>412</v>
      </c>
    </row>
    <row r="5" spans="1:6" ht="21.75" thickBot="1" x14ac:dyDescent="0.3">
      <c r="A5" s="535" t="s">
        <v>413</v>
      </c>
      <c r="B5" s="536"/>
      <c r="C5" s="537" t="s">
        <v>414</v>
      </c>
      <c r="D5" s="538" t="s">
        <v>6</v>
      </c>
      <c r="E5" s="538" t="s">
        <v>7</v>
      </c>
      <c r="F5" s="539" t="s">
        <v>8</v>
      </c>
    </row>
    <row r="6" spans="1:6" s="545" customFormat="1" ht="11.25" thickBot="1" x14ac:dyDescent="0.3">
      <c r="A6" s="541">
        <v>1</v>
      </c>
      <c r="B6" s="542">
        <v>2</v>
      </c>
      <c r="C6" s="542">
        <v>3</v>
      </c>
      <c r="D6" s="542">
        <v>4</v>
      </c>
      <c r="E6" s="543">
        <v>5</v>
      </c>
      <c r="F6" s="544">
        <v>6</v>
      </c>
    </row>
    <row r="7" spans="1:6" s="545" customFormat="1" ht="11.25" thickBot="1" x14ac:dyDescent="0.3">
      <c r="A7" s="535" t="s">
        <v>239</v>
      </c>
      <c r="B7" s="546"/>
      <c r="C7" s="546"/>
      <c r="D7" s="546"/>
      <c r="E7" s="546"/>
      <c r="F7" s="547"/>
    </row>
    <row r="8" spans="1:6" s="552" customFormat="1" ht="11.25" thickBot="1" x14ac:dyDescent="0.3">
      <c r="A8" s="541" t="s">
        <v>9</v>
      </c>
      <c r="B8" s="548"/>
      <c r="C8" s="549" t="s">
        <v>470</v>
      </c>
      <c r="D8" s="550">
        <f>SUM(D9:D16)</f>
        <v>0</v>
      </c>
      <c r="E8" s="550">
        <f>SUM(E9:E16)</f>
        <v>0</v>
      </c>
      <c r="F8" s="551">
        <f>SUM(F9:F16)</f>
        <v>276</v>
      </c>
    </row>
    <row r="9" spans="1:6" s="552" customFormat="1" ht="10.5" x14ac:dyDescent="0.25">
      <c r="A9" s="553"/>
      <c r="B9" s="554" t="s">
        <v>135</v>
      </c>
      <c r="C9" s="555" t="s">
        <v>24</v>
      </c>
      <c r="D9" s="556"/>
      <c r="E9" s="556"/>
      <c r="F9" s="557"/>
    </row>
    <row r="10" spans="1:6" s="552" customFormat="1" ht="10.5" x14ac:dyDescent="0.25">
      <c r="A10" s="558"/>
      <c r="B10" s="554" t="s">
        <v>137</v>
      </c>
      <c r="C10" s="559" t="s">
        <v>26</v>
      </c>
      <c r="D10" s="560"/>
      <c r="E10" s="560"/>
      <c r="F10" s="561">
        <v>105</v>
      </c>
    </row>
    <row r="11" spans="1:6" s="552" customFormat="1" ht="10.5" x14ac:dyDescent="0.25">
      <c r="A11" s="558"/>
      <c r="B11" s="554" t="s">
        <v>139</v>
      </c>
      <c r="C11" s="559" t="s">
        <v>28</v>
      </c>
      <c r="D11" s="560"/>
      <c r="E11" s="560"/>
      <c r="F11" s="561"/>
    </row>
    <row r="12" spans="1:6" s="552" customFormat="1" ht="10.5" x14ac:dyDescent="0.25">
      <c r="A12" s="558"/>
      <c r="B12" s="554" t="s">
        <v>141</v>
      </c>
      <c r="C12" s="559" t="s">
        <v>30</v>
      </c>
      <c r="D12" s="560"/>
      <c r="E12" s="560"/>
      <c r="F12" s="561"/>
    </row>
    <row r="13" spans="1:6" s="552" customFormat="1" ht="10.5" x14ac:dyDescent="0.25">
      <c r="A13" s="558"/>
      <c r="B13" s="554" t="s">
        <v>471</v>
      </c>
      <c r="C13" s="562" t="s">
        <v>32</v>
      </c>
      <c r="D13" s="560"/>
      <c r="E13" s="560"/>
      <c r="F13" s="561"/>
    </row>
    <row r="14" spans="1:6" s="552" customFormat="1" ht="10.5" x14ac:dyDescent="0.25">
      <c r="A14" s="563"/>
      <c r="B14" s="554" t="s">
        <v>145</v>
      </c>
      <c r="C14" s="559" t="s">
        <v>472</v>
      </c>
      <c r="D14" s="564"/>
      <c r="E14" s="564"/>
      <c r="F14" s="565"/>
    </row>
    <row r="15" spans="1:6" s="566" customFormat="1" ht="10.5" x14ac:dyDescent="0.25">
      <c r="A15" s="558"/>
      <c r="B15" s="554" t="s">
        <v>147</v>
      </c>
      <c r="C15" s="559" t="s">
        <v>473</v>
      </c>
      <c r="D15" s="560"/>
      <c r="E15" s="560"/>
      <c r="F15" s="561"/>
    </row>
    <row r="16" spans="1:6" s="566" customFormat="1" ht="11.25" thickBot="1" x14ac:dyDescent="0.3">
      <c r="A16" s="567"/>
      <c r="B16" s="568" t="s">
        <v>149</v>
      </c>
      <c r="C16" s="562" t="s">
        <v>474</v>
      </c>
      <c r="D16" s="569"/>
      <c r="E16" s="569"/>
      <c r="F16" s="570">
        <v>171</v>
      </c>
    </row>
    <row r="17" spans="1:6" s="552" customFormat="1" ht="11.25" thickBot="1" x14ac:dyDescent="0.3">
      <c r="A17" s="541" t="s">
        <v>11</v>
      </c>
      <c r="B17" s="548"/>
      <c r="C17" s="549" t="s">
        <v>475</v>
      </c>
      <c r="D17" s="550">
        <f>SUM(D18+D20)</f>
        <v>0</v>
      </c>
      <c r="E17" s="550">
        <f>SUM(E18+E20)</f>
        <v>0</v>
      </c>
      <c r="F17" s="551">
        <f>SUM(F18+F20)</f>
        <v>0</v>
      </c>
    </row>
    <row r="18" spans="1:6" s="566" customFormat="1" ht="10.5" x14ac:dyDescent="0.25">
      <c r="A18" s="558"/>
      <c r="B18" s="554" t="s">
        <v>13</v>
      </c>
      <c r="C18" s="571" t="s">
        <v>476</v>
      </c>
      <c r="D18" s="560"/>
      <c r="E18" s="560"/>
      <c r="F18" s="561"/>
    </row>
    <row r="19" spans="1:6" s="566" customFormat="1" ht="10.5" x14ac:dyDescent="0.25">
      <c r="A19" s="558"/>
      <c r="B19" s="554" t="s">
        <v>15</v>
      </c>
      <c r="C19" s="559" t="s">
        <v>477</v>
      </c>
      <c r="D19" s="560"/>
      <c r="E19" s="560"/>
      <c r="F19" s="561"/>
    </row>
    <row r="20" spans="1:6" s="566" customFormat="1" ht="10.5" x14ac:dyDescent="0.25">
      <c r="A20" s="558"/>
      <c r="B20" s="554" t="s">
        <v>17</v>
      </c>
      <c r="C20" s="559" t="s">
        <v>478</v>
      </c>
      <c r="D20" s="560"/>
      <c r="E20" s="560"/>
      <c r="F20" s="561"/>
    </row>
    <row r="21" spans="1:6" s="566" customFormat="1" ht="11.25" thickBot="1" x14ac:dyDescent="0.3">
      <c r="A21" s="558"/>
      <c r="B21" s="554" t="s">
        <v>19</v>
      </c>
      <c r="C21" s="559" t="s">
        <v>477</v>
      </c>
      <c r="D21" s="560"/>
      <c r="E21" s="560"/>
      <c r="F21" s="561"/>
    </row>
    <row r="22" spans="1:6" s="566" customFormat="1" ht="11.25" thickBot="1" x14ac:dyDescent="0.3">
      <c r="A22" s="572" t="s">
        <v>21</v>
      </c>
      <c r="B22" s="573"/>
      <c r="C22" s="573" t="s">
        <v>479</v>
      </c>
      <c r="D22" s="550">
        <f>+D23+D24</f>
        <v>0</v>
      </c>
      <c r="E22" s="550">
        <f>+E23+E24</f>
        <v>0</v>
      </c>
      <c r="F22" s="551">
        <f>+F23+F24</f>
        <v>0</v>
      </c>
    </row>
    <row r="23" spans="1:6" s="566" customFormat="1" ht="10.5" x14ac:dyDescent="0.25">
      <c r="A23" s="574"/>
      <c r="B23" s="575" t="s">
        <v>23</v>
      </c>
      <c r="C23" s="576" t="s">
        <v>85</v>
      </c>
      <c r="D23" s="577"/>
      <c r="E23" s="577"/>
      <c r="F23" s="578"/>
    </row>
    <row r="24" spans="1:6" s="566" customFormat="1" ht="11.25" thickBot="1" x14ac:dyDescent="0.3">
      <c r="A24" s="579"/>
      <c r="B24" s="580" t="s">
        <v>25</v>
      </c>
      <c r="C24" s="581" t="s">
        <v>87</v>
      </c>
      <c r="D24" s="582"/>
      <c r="E24" s="582"/>
      <c r="F24" s="583"/>
    </row>
    <row r="25" spans="1:6" s="566" customFormat="1" ht="11.25" thickBot="1" x14ac:dyDescent="0.3">
      <c r="A25" s="572" t="s">
        <v>178</v>
      </c>
      <c r="B25" s="573"/>
      <c r="C25" s="573" t="s">
        <v>480</v>
      </c>
      <c r="D25" s="584"/>
      <c r="E25" s="584"/>
      <c r="F25" s="585"/>
    </row>
    <row r="26" spans="1:6" s="552" customFormat="1" ht="11.25" thickBot="1" x14ac:dyDescent="0.3">
      <c r="A26" s="572" t="s">
        <v>41</v>
      </c>
      <c r="B26" s="548"/>
      <c r="C26" s="573" t="s">
        <v>481</v>
      </c>
      <c r="D26" s="584">
        <v>99839</v>
      </c>
      <c r="E26" s="584">
        <v>90035</v>
      </c>
      <c r="F26" s="585">
        <v>86940</v>
      </c>
    </row>
    <row r="27" spans="1:6" s="552" customFormat="1" ht="11.25" thickBot="1" x14ac:dyDescent="0.3">
      <c r="A27" s="541" t="s">
        <v>58</v>
      </c>
      <c r="B27" s="586"/>
      <c r="C27" s="573" t="s">
        <v>482</v>
      </c>
      <c r="D27" s="550">
        <f>+D8+D17+D22+D25+D26</f>
        <v>99839</v>
      </c>
      <c r="E27" s="550">
        <f>+E8+E17+E22+E25+E26</f>
        <v>90035</v>
      </c>
      <c r="F27" s="551">
        <f>+F8+F17+F22+F25+F26</f>
        <v>87216</v>
      </c>
    </row>
    <row r="28" spans="1:6" s="552" customFormat="1" ht="11.25" thickBot="1" x14ac:dyDescent="0.3">
      <c r="A28" s="587" t="s">
        <v>199</v>
      </c>
      <c r="B28" s="588"/>
      <c r="C28" s="589" t="s">
        <v>483</v>
      </c>
      <c r="D28" s="590">
        <f>+D29+D30</f>
        <v>0</v>
      </c>
      <c r="E28" s="590">
        <f>+E29+E30</f>
        <v>0</v>
      </c>
      <c r="F28" s="591">
        <f>+F29+F30</f>
        <v>0</v>
      </c>
    </row>
    <row r="29" spans="1:6" s="552" customFormat="1" ht="10.5" x14ac:dyDescent="0.25">
      <c r="A29" s="553"/>
      <c r="B29" s="592" t="s">
        <v>84</v>
      </c>
      <c r="C29" s="576" t="s">
        <v>320</v>
      </c>
      <c r="D29" s="577"/>
      <c r="E29" s="577"/>
      <c r="F29" s="578"/>
    </row>
    <row r="30" spans="1:6" s="566" customFormat="1" ht="11.25" thickBot="1" x14ac:dyDescent="0.3">
      <c r="A30" s="593"/>
      <c r="B30" s="594" t="s">
        <v>86</v>
      </c>
      <c r="C30" s="595" t="s">
        <v>484</v>
      </c>
      <c r="D30" s="596"/>
      <c r="E30" s="596"/>
      <c r="F30" s="597"/>
    </row>
    <row r="31" spans="1:6" s="566" customFormat="1" ht="11.25" thickBot="1" x14ac:dyDescent="0.2">
      <c r="A31" s="598" t="s">
        <v>88</v>
      </c>
      <c r="B31" s="599"/>
      <c r="C31" s="600" t="s">
        <v>485</v>
      </c>
      <c r="D31" s="584"/>
      <c r="E31" s="584"/>
      <c r="F31" s="585"/>
    </row>
    <row r="32" spans="1:6" s="566" customFormat="1" ht="11.25" thickBot="1" x14ac:dyDescent="0.25">
      <c r="A32" s="598" t="s">
        <v>202</v>
      </c>
      <c r="B32" s="601"/>
      <c r="C32" s="602" t="s">
        <v>486</v>
      </c>
      <c r="D32" s="603">
        <f>+D27+D28+D31</f>
        <v>99839</v>
      </c>
      <c r="E32" s="603">
        <f>+E27+E28+E31</f>
        <v>90035</v>
      </c>
      <c r="F32" s="604">
        <f>+F27+F28+F31</f>
        <v>87216</v>
      </c>
    </row>
    <row r="33" spans="1:6" s="566" customFormat="1" ht="10.5" x14ac:dyDescent="0.25">
      <c r="A33" s="605"/>
      <c r="B33" s="605"/>
      <c r="C33" s="606"/>
      <c r="D33" s="607"/>
      <c r="E33" s="607"/>
      <c r="F33" s="607"/>
    </row>
    <row r="34" spans="1:6" ht="11.25" thickBot="1" x14ac:dyDescent="0.3">
      <c r="A34" s="608"/>
      <c r="B34" s="609"/>
      <c r="C34" s="609"/>
      <c r="D34" s="610"/>
      <c r="E34" s="610"/>
      <c r="F34" s="610"/>
    </row>
    <row r="35" spans="1:6" s="545" customFormat="1" ht="11.25" thickBot="1" x14ac:dyDescent="0.3">
      <c r="A35" s="535" t="s">
        <v>240</v>
      </c>
      <c r="B35" s="546"/>
      <c r="C35" s="546"/>
      <c r="D35" s="546"/>
      <c r="E35" s="546"/>
      <c r="F35" s="547"/>
    </row>
    <row r="36" spans="1:6" s="552" customFormat="1" ht="11.25" thickBot="1" x14ac:dyDescent="0.3">
      <c r="A36" s="572" t="s">
        <v>9</v>
      </c>
      <c r="B36" s="611"/>
      <c r="C36" s="573" t="s">
        <v>433</v>
      </c>
      <c r="D36" s="550">
        <f>SUM(D37:D41)</f>
        <v>99839</v>
      </c>
      <c r="E36" s="550">
        <f>SUM(E37:E41)</f>
        <v>90035</v>
      </c>
      <c r="F36" s="551">
        <f>SUM(F37:F41)</f>
        <v>87216</v>
      </c>
    </row>
    <row r="37" spans="1:6" ht="10.5" x14ac:dyDescent="0.25">
      <c r="A37" s="612"/>
      <c r="B37" s="613" t="s">
        <v>135</v>
      </c>
      <c r="C37" s="571" t="s">
        <v>136</v>
      </c>
      <c r="D37" s="614">
        <v>40606</v>
      </c>
      <c r="E37" s="614">
        <v>29714</v>
      </c>
      <c r="F37" s="615">
        <v>29713</v>
      </c>
    </row>
    <row r="38" spans="1:6" ht="10.5" x14ac:dyDescent="0.25">
      <c r="A38" s="616"/>
      <c r="B38" s="617" t="s">
        <v>137</v>
      </c>
      <c r="C38" s="559" t="s">
        <v>138</v>
      </c>
      <c r="D38" s="618">
        <v>10963</v>
      </c>
      <c r="E38" s="618">
        <v>8022</v>
      </c>
      <c r="F38" s="619">
        <v>8022</v>
      </c>
    </row>
    <row r="39" spans="1:6" ht="10.5" x14ac:dyDescent="0.25">
      <c r="A39" s="616"/>
      <c r="B39" s="617" t="s">
        <v>139</v>
      </c>
      <c r="C39" s="559" t="s">
        <v>140</v>
      </c>
      <c r="D39" s="618">
        <v>10870</v>
      </c>
      <c r="E39" s="618">
        <v>11170</v>
      </c>
      <c r="F39" s="619">
        <v>9817</v>
      </c>
    </row>
    <row r="40" spans="1:6" ht="10.5" x14ac:dyDescent="0.25">
      <c r="A40" s="616"/>
      <c r="B40" s="617" t="s">
        <v>141</v>
      </c>
      <c r="C40" s="559" t="s">
        <v>142</v>
      </c>
      <c r="D40" s="618"/>
      <c r="E40" s="618"/>
      <c r="F40" s="619"/>
    </row>
    <row r="41" spans="1:6" ht="11.25" thickBot="1" x14ac:dyDescent="0.3">
      <c r="A41" s="616"/>
      <c r="B41" s="617" t="s">
        <v>143</v>
      </c>
      <c r="C41" s="559" t="s">
        <v>144</v>
      </c>
      <c r="D41" s="618">
        <v>37400</v>
      </c>
      <c r="E41" s="618">
        <v>41129</v>
      </c>
      <c r="F41" s="619">
        <v>39664</v>
      </c>
    </row>
    <row r="42" spans="1:6" ht="11.25" thickBot="1" x14ac:dyDescent="0.3">
      <c r="A42" s="572" t="s">
        <v>11</v>
      </c>
      <c r="B42" s="611"/>
      <c r="C42" s="573" t="s">
        <v>487</v>
      </c>
      <c r="D42" s="550">
        <f>SUM(D43:D45)</f>
        <v>0</v>
      </c>
      <c r="E42" s="550">
        <f>SUM(E43:E45)</f>
        <v>0</v>
      </c>
      <c r="F42" s="551">
        <f>SUM(F43:F45)</f>
        <v>0</v>
      </c>
    </row>
    <row r="43" spans="1:6" s="552" customFormat="1" ht="10.5" x14ac:dyDescent="0.25">
      <c r="A43" s="612"/>
      <c r="B43" s="613" t="s">
        <v>13</v>
      </c>
      <c r="C43" s="571" t="s">
        <v>159</v>
      </c>
      <c r="D43" s="614"/>
      <c r="E43" s="614"/>
      <c r="F43" s="615"/>
    </row>
    <row r="44" spans="1:6" ht="10.5" x14ac:dyDescent="0.25">
      <c r="A44" s="616"/>
      <c r="B44" s="617" t="s">
        <v>15</v>
      </c>
      <c r="C44" s="559" t="s">
        <v>160</v>
      </c>
      <c r="D44" s="618"/>
      <c r="E44" s="618"/>
      <c r="F44" s="619"/>
    </row>
    <row r="45" spans="1:6" ht="10.5" x14ac:dyDescent="0.25">
      <c r="A45" s="616"/>
      <c r="B45" s="617" t="s">
        <v>17</v>
      </c>
      <c r="C45" s="559" t="s">
        <v>488</v>
      </c>
      <c r="D45" s="618"/>
      <c r="E45" s="618"/>
      <c r="F45" s="619"/>
    </row>
    <row r="46" spans="1:6" ht="11.25" thickBot="1" x14ac:dyDescent="0.3">
      <c r="A46" s="616"/>
      <c r="B46" s="617" t="s">
        <v>19</v>
      </c>
      <c r="C46" s="559" t="s">
        <v>489</v>
      </c>
      <c r="D46" s="618"/>
      <c r="E46" s="618"/>
      <c r="F46" s="619"/>
    </row>
    <row r="47" spans="1:6" ht="11.25" thickBot="1" x14ac:dyDescent="0.3">
      <c r="A47" s="572" t="s">
        <v>21</v>
      </c>
      <c r="B47" s="611"/>
      <c r="C47" s="611" t="s">
        <v>490</v>
      </c>
      <c r="D47" s="584"/>
      <c r="E47" s="584"/>
      <c r="F47" s="585"/>
    </row>
    <row r="48" spans="1:6" s="566" customFormat="1" ht="11.25" thickBot="1" x14ac:dyDescent="0.2">
      <c r="A48" s="598" t="s">
        <v>178</v>
      </c>
      <c r="B48" s="599"/>
      <c r="C48" s="600" t="s">
        <v>491</v>
      </c>
      <c r="D48" s="584"/>
      <c r="E48" s="584"/>
      <c r="F48" s="585"/>
    </row>
    <row r="49" spans="1:6" ht="11.25" thickBot="1" x14ac:dyDescent="0.3">
      <c r="A49" s="572" t="s">
        <v>41</v>
      </c>
      <c r="B49" s="620"/>
      <c r="C49" s="621" t="s">
        <v>492</v>
      </c>
      <c r="D49" s="603">
        <f>+D36+D42+D47+D48</f>
        <v>99839</v>
      </c>
      <c r="E49" s="603">
        <f>+E36+E42+E47+E48</f>
        <v>90035</v>
      </c>
      <c r="F49" s="604">
        <f>+F36+F42+F47+F48</f>
        <v>87216</v>
      </c>
    </row>
    <row r="50" spans="1:6" ht="9.75" thickBot="1" x14ac:dyDescent="0.3">
      <c r="D50" s="624"/>
      <c r="E50" s="624"/>
      <c r="F50" s="624"/>
    </row>
    <row r="51" spans="1:6" ht="11.25" thickBot="1" x14ac:dyDescent="0.3">
      <c r="A51" s="625" t="s">
        <v>458</v>
      </c>
      <c r="B51" s="626"/>
      <c r="C51" s="627"/>
      <c r="D51" s="628">
        <v>10</v>
      </c>
      <c r="E51" s="628">
        <v>10</v>
      </c>
      <c r="F51" s="629">
        <v>9</v>
      </c>
    </row>
    <row r="52" spans="1:6" ht="11.25" thickBot="1" x14ac:dyDescent="0.3">
      <c r="A52" s="625" t="s">
        <v>459</v>
      </c>
      <c r="B52" s="626"/>
      <c r="C52" s="627"/>
      <c r="D52" s="628"/>
      <c r="E52" s="628"/>
      <c r="F52" s="629"/>
    </row>
  </sheetData>
  <mergeCells count="6">
    <mergeCell ref="A2:B2"/>
    <mergeCell ref="C2:E2"/>
    <mergeCell ref="C3:E3"/>
    <mergeCell ref="A5:B5"/>
    <mergeCell ref="A7:F7"/>
    <mergeCell ref="A35:F35"/>
  </mergeCells>
  <pageMargins left="0.7" right="0.7" top="0.75" bottom="0.75" header="0.3" footer="0.3"/>
  <pageSetup paperSize="9" scale="9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G39" sqref="G39"/>
    </sheetView>
  </sheetViews>
  <sheetFormatPr defaultRowHeight="8.25" x14ac:dyDescent="0.25"/>
  <cols>
    <col min="1" max="1" width="6.140625" style="667" customWidth="1"/>
    <col min="2" max="2" width="6.140625" style="640" customWidth="1"/>
    <col min="3" max="3" width="50.85546875" style="640" customWidth="1"/>
    <col min="4" max="6" width="11.85546875" style="640" customWidth="1"/>
    <col min="7" max="256" width="9.140625" style="640"/>
    <col min="257" max="258" width="8.28515625" style="640" customWidth="1"/>
    <col min="259" max="259" width="50.85546875" style="640" customWidth="1"/>
    <col min="260" max="262" width="13.5703125" style="640" customWidth="1"/>
    <col min="263" max="512" width="9.140625" style="640"/>
    <col min="513" max="514" width="8.28515625" style="640" customWidth="1"/>
    <col min="515" max="515" width="50.85546875" style="640" customWidth="1"/>
    <col min="516" max="518" width="13.5703125" style="640" customWidth="1"/>
    <col min="519" max="768" width="9.140625" style="640"/>
    <col min="769" max="770" width="8.28515625" style="640" customWidth="1"/>
    <col min="771" max="771" width="50.85546875" style="640" customWidth="1"/>
    <col min="772" max="774" width="13.5703125" style="640" customWidth="1"/>
    <col min="775" max="1024" width="9.140625" style="640"/>
    <col min="1025" max="1026" width="8.28515625" style="640" customWidth="1"/>
    <col min="1027" max="1027" width="50.85546875" style="640" customWidth="1"/>
    <col min="1028" max="1030" width="13.5703125" style="640" customWidth="1"/>
    <col min="1031" max="1280" width="9.140625" style="640"/>
    <col min="1281" max="1282" width="8.28515625" style="640" customWidth="1"/>
    <col min="1283" max="1283" width="50.85546875" style="640" customWidth="1"/>
    <col min="1284" max="1286" width="13.5703125" style="640" customWidth="1"/>
    <col min="1287" max="1536" width="9.140625" style="640"/>
    <col min="1537" max="1538" width="8.28515625" style="640" customWidth="1"/>
    <col min="1539" max="1539" width="50.85546875" style="640" customWidth="1"/>
    <col min="1540" max="1542" width="13.5703125" style="640" customWidth="1"/>
    <col min="1543" max="1792" width="9.140625" style="640"/>
    <col min="1793" max="1794" width="8.28515625" style="640" customWidth="1"/>
    <col min="1795" max="1795" width="50.85546875" style="640" customWidth="1"/>
    <col min="1796" max="1798" width="13.5703125" style="640" customWidth="1"/>
    <col min="1799" max="2048" width="9.140625" style="640"/>
    <col min="2049" max="2050" width="8.28515625" style="640" customWidth="1"/>
    <col min="2051" max="2051" width="50.85546875" style="640" customWidth="1"/>
    <col min="2052" max="2054" width="13.5703125" style="640" customWidth="1"/>
    <col min="2055" max="2304" width="9.140625" style="640"/>
    <col min="2305" max="2306" width="8.28515625" style="640" customWidth="1"/>
    <col min="2307" max="2307" width="50.85546875" style="640" customWidth="1"/>
    <col min="2308" max="2310" width="13.5703125" style="640" customWidth="1"/>
    <col min="2311" max="2560" width="9.140625" style="640"/>
    <col min="2561" max="2562" width="8.28515625" style="640" customWidth="1"/>
    <col min="2563" max="2563" width="50.85546875" style="640" customWidth="1"/>
    <col min="2564" max="2566" width="13.5703125" style="640" customWidth="1"/>
    <col min="2567" max="2816" width="9.140625" style="640"/>
    <col min="2817" max="2818" width="8.28515625" style="640" customWidth="1"/>
    <col min="2819" max="2819" width="50.85546875" style="640" customWidth="1"/>
    <col min="2820" max="2822" width="13.5703125" style="640" customWidth="1"/>
    <col min="2823" max="3072" width="9.140625" style="640"/>
    <col min="3073" max="3074" width="8.28515625" style="640" customWidth="1"/>
    <col min="3075" max="3075" width="50.85546875" style="640" customWidth="1"/>
    <col min="3076" max="3078" width="13.5703125" style="640" customWidth="1"/>
    <col min="3079" max="3328" width="9.140625" style="640"/>
    <col min="3329" max="3330" width="8.28515625" style="640" customWidth="1"/>
    <col min="3331" max="3331" width="50.85546875" style="640" customWidth="1"/>
    <col min="3332" max="3334" width="13.5703125" style="640" customWidth="1"/>
    <col min="3335" max="3584" width="9.140625" style="640"/>
    <col min="3585" max="3586" width="8.28515625" style="640" customWidth="1"/>
    <col min="3587" max="3587" width="50.85546875" style="640" customWidth="1"/>
    <col min="3588" max="3590" width="13.5703125" style="640" customWidth="1"/>
    <col min="3591" max="3840" width="9.140625" style="640"/>
    <col min="3841" max="3842" width="8.28515625" style="640" customWidth="1"/>
    <col min="3843" max="3843" width="50.85546875" style="640" customWidth="1"/>
    <col min="3844" max="3846" width="13.5703125" style="640" customWidth="1"/>
    <col min="3847" max="4096" width="9.140625" style="640"/>
    <col min="4097" max="4098" width="8.28515625" style="640" customWidth="1"/>
    <col min="4099" max="4099" width="50.85546875" style="640" customWidth="1"/>
    <col min="4100" max="4102" width="13.5703125" style="640" customWidth="1"/>
    <col min="4103" max="4352" width="9.140625" style="640"/>
    <col min="4353" max="4354" width="8.28515625" style="640" customWidth="1"/>
    <col min="4355" max="4355" width="50.85546875" style="640" customWidth="1"/>
    <col min="4356" max="4358" width="13.5703125" style="640" customWidth="1"/>
    <col min="4359" max="4608" width="9.140625" style="640"/>
    <col min="4609" max="4610" width="8.28515625" style="640" customWidth="1"/>
    <col min="4611" max="4611" width="50.85546875" style="640" customWidth="1"/>
    <col min="4612" max="4614" width="13.5703125" style="640" customWidth="1"/>
    <col min="4615" max="4864" width="9.140625" style="640"/>
    <col min="4865" max="4866" width="8.28515625" style="640" customWidth="1"/>
    <col min="4867" max="4867" width="50.85546875" style="640" customWidth="1"/>
    <col min="4868" max="4870" width="13.5703125" style="640" customWidth="1"/>
    <col min="4871" max="5120" width="9.140625" style="640"/>
    <col min="5121" max="5122" width="8.28515625" style="640" customWidth="1"/>
    <col min="5123" max="5123" width="50.85546875" style="640" customWidth="1"/>
    <col min="5124" max="5126" width="13.5703125" style="640" customWidth="1"/>
    <col min="5127" max="5376" width="9.140625" style="640"/>
    <col min="5377" max="5378" width="8.28515625" style="640" customWidth="1"/>
    <col min="5379" max="5379" width="50.85546875" style="640" customWidth="1"/>
    <col min="5380" max="5382" width="13.5703125" style="640" customWidth="1"/>
    <col min="5383" max="5632" width="9.140625" style="640"/>
    <col min="5633" max="5634" width="8.28515625" style="640" customWidth="1"/>
    <col min="5635" max="5635" width="50.85546875" style="640" customWidth="1"/>
    <col min="5636" max="5638" width="13.5703125" style="640" customWidth="1"/>
    <col min="5639" max="5888" width="9.140625" style="640"/>
    <col min="5889" max="5890" width="8.28515625" style="640" customWidth="1"/>
    <col min="5891" max="5891" width="50.85546875" style="640" customWidth="1"/>
    <col min="5892" max="5894" width="13.5703125" style="640" customWidth="1"/>
    <col min="5895" max="6144" width="9.140625" style="640"/>
    <col min="6145" max="6146" width="8.28515625" style="640" customWidth="1"/>
    <col min="6147" max="6147" width="50.85546875" style="640" customWidth="1"/>
    <col min="6148" max="6150" width="13.5703125" style="640" customWidth="1"/>
    <col min="6151" max="6400" width="9.140625" style="640"/>
    <col min="6401" max="6402" width="8.28515625" style="640" customWidth="1"/>
    <col min="6403" max="6403" width="50.85546875" style="640" customWidth="1"/>
    <col min="6404" max="6406" width="13.5703125" style="640" customWidth="1"/>
    <col min="6407" max="6656" width="9.140625" style="640"/>
    <col min="6657" max="6658" width="8.28515625" style="640" customWidth="1"/>
    <col min="6659" max="6659" width="50.85546875" style="640" customWidth="1"/>
    <col min="6660" max="6662" width="13.5703125" style="640" customWidth="1"/>
    <col min="6663" max="6912" width="9.140625" style="640"/>
    <col min="6913" max="6914" width="8.28515625" style="640" customWidth="1"/>
    <col min="6915" max="6915" width="50.85546875" style="640" customWidth="1"/>
    <col min="6916" max="6918" width="13.5703125" style="640" customWidth="1"/>
    <col min="6919" max="7168" width="9.140625" style="640"/>
    <col min="7169" max="7170" width="8.28515625" style="640" customWidth="1"/>
    <col min="7171" max="7171" width="50.85546875" style="640" customWidth="1"/>
    <col min="7172" max="7174" width="13.5703125" style="640" customWidth="1"/>
    <col min="7175" max="7424" width="9.140625" style="640"/>
    <col min="7425" max="7426" width="8.28515625" style="640" customWidth="1"/>
    <col min="7427" max="7427" width="50.85546875" style="640" customWidth="1"/>
    <col min="7428" max="7430" width="13.5703125" style="640" customWidth="1"/>
    <col min="7431" max="7680" width="9.140625" style="640"/>
    <col min="7681" max="7682" width="8.28515625" style="640" customWidth="1"/>
    <col min="7683" max="7683" width="50.85546875" style="640" customWidth="1"/>
    <col min="7684" max="7686" width="13.5703125" style="640" customWidth="1"/>
    <col min="7687" max="7936" width="9.140625" style="640"/>
    <col min="7937" max="7938" width="8.28515625" style="640" customWidth="1"/>
    <col min="7939" max="7939" width="50.85546875" style="640" customWidth="1"/>
    <col min="7940" max="7942" width="13.5703125" style="640" customWidth="1"/>
    <col min="7943" max="8192" width="9.140625" style="640"/>
    <col min="8193" max="8194" width="8.28515625" style="640" customWidth="1"/>
    <col min="8195" max="8195" width="50.85546875" style="640" customWidth="1"/>
    <col min="8196" max="8198" width="13.5703125" style="640" customWidth="1"/>
    <col min="8199" max="8448" width="9.140625" style="640"/>
    <col min="8449" max="8450" width="8.28515625" style="640" customWidth="1"/>
    <col min="8451" max="8451" width="50.85546875" style="640" customWidth="1"/>
    <col min="8452" max="8454" width="13.5703125" style="640" customWidth="1"/>
    <col min="8455" max="8704" width="9.140625" style="640"/>
    <col min="8705" max="8706" width="8.28515625" style="640" customWidth="1"/>
    <col min="8707" max="8707" width="50.85546875" style="640" customWidth="1"/>
    <col min="8708" max="8710" width="13.5703125" style="640" customWidth="1"/>
    <col min="8711" max="8960" width="9.140625" style="640"/>
    <col min="8961" max="8962" width="8.28515625" style="640" customWidth="1"/>
    <col min="8963" max="8963" width="50.85546875" style="640" customWidth="1"/>
    <col min="8964" max="8966" width="13.5703125" style="640" customWidth="1"/>
    <col min="8967" max="9216" width="9.140625" style="640"/>
    <col min="9217" max="9218" width="8.28515625" style="640" customWidth="1"/>
    <col min="9219" max="9219" width="50.85546875" style="640" customWidth="1"/>
    <col min="9220" max="9222" width="13.5703125" style="640" customWidth="1"/>
    <col min="9223" max="9472" width="9.140625" style="640"/>
    <col min="9473" max="9474" width="8.28515625" style="640" customWidth="1"/>
    <col min="9475" max="9475" width="50.85546875" style="640" customWidth="1"/>
    <col min="9476" max="9478" width="13.5703125" style="640" customWidth="1"/>
    <col min="9479" max="9728" width="9.140625" style="640"/>
    <col min="9729" max="9730" width="8.28515625" style="640" customWidth="1"/>
    <col min="9731" max="9731" width="50.85546875" style="640" customWidth="1"/>
    <col min="9732" max="9734" width="13.5703125" style="640" customWidth="1"/>
    <col min="9735" max="9984" width="9.140625" style="640"/>
    <col min="9985" max="9986" width="8.28515625" style="640" customWidth="1"/>
    <col min="9987" max="9987" width="50.85546875" style="640" customWidth="1"/>
    <col min="9988" max="9990" width="13.5703125" style="640" customWidth="1"/>
    <col min="9991" max="10240" width="9.140625" style="640"/>
    <col min="10241" max="10242" width="8.28515625" style="640" customWidth="1"/>
    <col min="10243" max="10243" width="50.85546875" style="640" customWidth="1"/>
    <col min="10244" max="10246" width="13.5703125" style="640" customWidth="1"/>
    <col min="10247" max="10496" width="9.140625" style="640"/>
    <col min="10497" max="10498" width="8.28515625" style="640" customWidth="1"/>
    <col min="10499" max="10499" width="50.85546875" style="640" customWidth="1"/>
    <col min="10500" max="10502" width="13.5703125" style="640" customWidth="1"/>
    <col min="10503" max="10752" width="9.140625" style="640"/>
    <col min="10753" max="10754" width="8.28515625" style="640" customWidth="1"/>
    <col min="10755" max="10755" width="50.85546875" style="640" customWidth="1"/>
    <col min="10756" max="10758" width="13.5703125" style="640" customWidth="1"/>
    <col min="10759" max="11008" width="9.140625" style="640"/>
    <col min="11009" max="11010" width="8.28515625" style="640" customWidth="1"/>
    <col min="11011" max="11011" width="50.85546875" style="640" customWidth="1"/>
    <col min="11012" max="11014" width="13.5703125" style="640" customWidth="1"/>
    <col min="11015" max="11264" width="9.140625" style="640"/>
    <col min="11265" max="11266" width="8.28515625" style="640" customWidth="1"/>
    <col min="11267" max="11267" width="50.85546875" style="640" customWidth="1"/>
    <col min="11268" max="11270" width="13.5703125" style="640" customWidth="1"/>
    <col min="11271" max="11520" width="9.140625" style="640"/>
    <col min="11521" max="11522" width="8.28515625" style="640" customWidth="1"/>
    <col min="11523" max="11523" width="50.85546875" style="640" customWidth="1"/>
    <col min="11524" max="11526" width="13.5703125" style="640" customWidth="1"/>
    <col min="11527" max="11776" width="9.140625" style="640"/>
    <col min="11777" max="11778" width="8.28515625" style="640" customWidth="1"/>
    <col min="11779" max="11779" width="50.85546875" style="640" customWidth="1"/>
    <col min="11780" max="11782" width="13.5703125" style="640" customWidth="1"/>
    <col min="11783" max="12032" width="9.140625" style="640"/>
    <col min="12033" max="12034" width="8.28515625" style="640" customWidth="1"/>
    <col min="12035" max="12035" width="50.85546875" style="640" customWidth="1"/>
    <col min="12036" max="12038" width="13.5703125" style="640" customWidth="1"/>
    <col min="12039" max="12288" width="9.140625" style="640"/>
    <col min="12289" max="12290" width="8.28515625" style="640" customWidth="1"/>
    <col min="12291" max="12291" width="50.85546875" style="640" customWidth="1"/>
    <col min="12292" max="12294" width="13.5703125" style="640" customWidth="1"/>
    <col min="12295" max="12544" width="9.140625" style="640"/>
    <col min="12545" max="12546" width="8.28515625" style="640" customWidth="1"/>
    <col min="12547" max="12547" width="50.85546875" style="640" customWidth="1"/>
    <col min="12548" max="12550" width="13.5703125" style="640" customWidth="1"/>
    <col min="12551" max="12800" width="9.140625" style="640"/>
    <col min="12801" max="12802" width="8.28515625" style="640" customWidth="1"/>
    <col min="12803" max="12803" width="50.85546875" style="640" customWidth="1"/>
    <col min="12804" max="12806" width="13.5703125" style="640" customWidth="1"/>
    <col min="12807" max="13056" width="9.140625" style="640"/>
    <col min="13057" max="13058" width="8.28515625" style="640" customWidth="1"/>
    <col min="13059" max="13059" width="50.85546875" style="640" customWidth="1"/>
    <col min="13060" max="13062" width="13.5703125" style="640" customWidth="1"/>
    <col min="13063" max="13312" width="9.140625" style="640"/>
    <col min="13313" max="13314" width="8.28515625" style="640" customWidth="1"/>
    <col min="13315" max="13315" width="50.85546875" style="640" customWidth="1"/>
    <col min="13316" max="13318" width="13.5703125" style="640" customWidth="1"/>
    <col min="13319" max="13568" width="9.140625" style="640"/>
    <col min="13569" max="13570" width="8.28515625" style="640" customWidth="1"/>
    <col min="13571" max="13571" width="50.85546875" style="640" customWidth="1"/>
    <col min="13572" max="13574" width="13.5703125" style="640" customWidth="1"/>
    <col min="13575" max="13824" width="9.140625" style="640"/>
    <col min="13825" max="13826" width="8.28515625" style="640" customWidth="1"/>
    <col min="13827" max="13827" width="50.85546875" style="640" customWidth="1"/>
    <col min="13828" max="13830" width="13.5703125" style="640" customWidth="1"/>
    <col min="13831" max="14080" width="9.140625" style="640"/>
    <col min="14081" max="14082" width="8.28515625" style="640" customWidth="1"/>
    <col min="14083" max="14083" width="50.85546875" style="640" customWidth="1"/>
    <col min="14084" max="14086" width="13.5703125" style="640" customWidth="1"/>
    <col min="14087" max="14336" width="9.140625" style="640"/>
    <col min="14337" max="14338" width="8.28515625" style="640" customWidth="1"/>
    <col min="14339" max="14339" width="50.85546875" style="640" customWidth="1"/>
    <col min="14340" max="14342" width="13.5703125" style="640" customWidth="1"/>
    <col min="14343" max="14592" width="9.140625" style="640"/>
    <col min="14593" max="14594" width="8.28515625" style="640" customWidth="1"/>
    <col min="14595" max="14595" width="50.85546875" style="640" customWidth="1"/>
    <col min="14596" max="14598" width="13.5703125" style="640" customWidth="1"/>
    <col min="14599" max="14848" width="9.140625" style="640"/>
    <col min="14849" max="14850" width="8.28515625" style="640" customWidth="1"/>
    <col min="14851" max="14851" width="50.85546875" style="640" customWidth="1"/>
    <col min="14852" max="14854" width="13.5703125" style="640" customWidth="1"/>
    <col min="14855" max="15104" width="9.140625" style="640"/>
    <col min="15105" max="15106" width="8.28515625" style="640" customWidth="1"/>
    <col min="15107" max="15107" width="50.85546875" style="640" customWidth="1"/>
    <col min="15108" max="15110" width="13.5703125" style="640" customWidth="1"/>
    <col min="15111" max="15360" width="9.140625" style="640"/>
    <col min="15361" max="15362" width="8.28515625" style="640" customWidth="1"/>
    <col min="15363" max="15363" width="50.85546875" style="640" customWidth="1"/>
    <col min="15364" max="15366" width="13.5703125" style="640" customWidth="1"/>
    <col min="15367" max="15616" width="9.140625" style="640"/>
    <col min="15617" max="15618" width="8.28515625" style="640" customWidth="1"/>
    <col min="15619" max="15619" width="50.85546875" style="640" customWidth="1"/>
    <col min="15620" max="15622" width="13.5703125" style="640" customWidth="1"/>
    <col min="15623" max="15872" width="9.140625" style="640"/>
    <col min="15873" max="15874" width="8.28515625" style="640" customWidth="1"/>
    <col min="15875" max="15875" width="50.85546875" style="640" customWidth="1"/>
    <col min="15876" max="15878" width="13.5703125" style="640" customWidth="1"/>
    <col min="15879" max="16128" width="9.140625" style="640"/>
    <col min="16129" max="16130" width="8.28515625" style="640" customWidth="1"/>
    <col min="16131" max="16131" width="50.85546875" style="640" customWidth="1"/>
    <col min="16132" max="16134" width="13.5703125" style="640" customWidth="1"/>
    <col min="16135" max="16384" width="9.140625" style="640"/>
  </cols>
  <sheetData>
    <row r="1" spans="1:6" s="630" customFormat="1" ht="9" thickBot="1" x14ac:dyDescent="0.3">
      <c r="A1" s="389" t="s">
        <v>494</v>
      </c>
      <c r="B1" s="389"/>
      <c r="C1" s="389"/>
      <c r="D1" s="389"/>
      <c r="E1" s="389"/>
      <c r="F1" s="389"/>
    </row>
    <row r="2" spans="1:6" s="635" customFormat="1" ht="9.75" x14ac:dyDescent="0.25">
      <c r="A2" s="391" t="s">
        <v>465</v>
      </c>
      <c r="B2" s="392"/>
      <c r="C2" s="631" t="s">
        <v>495</v>
      </c>
      <c r="D2" s="632"/>
      <c r="E2" s="633"/>
      <c r="F2" s="634" t="s">
        <v>496</v>
      </c>
    </row>
    <row r="3" spans="1:6" s="635" customFormat="1" ht="10.5" thickBot="1" x14ac:dyDescent="0.3">
      <c r="A3" s="398" t="s">
        <v>409</v>
      </c>
      <c r="B3" s="399"/>
      <c r="C3" s="636" t="s">
        <v>468</v>
      </c>
      <c r="D3" s="637"/>
      <c r="E3" s="638"/>
      <c r="F3" s="639"/>
    </row>
    <row r="4" spans="1:6" s="635" customFormat="1" ht="10.5" thickBot="1" x14ac:dyDescent="0.25">
      <c r="A4" s="404"/>
      <c r="B4" s="404"/>
      <c r="C4" s="404"/>
      <c r="D4" s="405"/>
      <c r="E4" s="405"/>
      <c r="F4" s="405" t="s">
        <v>412</v>
      </c>
    </row>
    <row r="5" spans="1:6" ht="10.5" thickBot="1" x14ac:dyDescent="0.3">
      <c r="A5" s="407" t="s">
        <v>413</v>
      </c>
      <c r="B5" s="408"/>
      <c r="C5" s="409" t="s">
        <v>414</v>
      </c>
      <c r="D5" s="410" t="s">
        <v>6</v>
      </c>
      <c r="E5" s="410" t="s">
        <v>7</v>
      </c>
      <c r="F5" s="411" t="s">
        <v>8</v>
      </c>
    </row>
    <row r="6" spans="1:6" s="641" customFormat="1" ht="10.5" thickBot="1" x14ac:dyDescent="0.3">
      <c r="A6" s="413">
        <v>1</v>
      </c>
      <c r="B6" s="414">
        <v>2</v>
      </c>
      <c r="C6" s="414">
        <v>3</v>
      </c>
      <c r="D6" s="414">
        <v>4</v>
      </c>
      <c r="E6" s="415">
        <v>5</v>
      </c>
      <c r="F6" s="416">
        <v>6</v>
      </c>
    </row>
    <row r="7" spans="1:6" s="641" customFormat="1" ht="10.5" thickBot="1" x14ac:dyDescent="0.3">
      <c r="A7" s="407" t="s">
        <v>239</v>
      </c>
      <c r="B7" s="418"/>
      <c r="C7" s="418"/>
      <c r="D7" s="418"/>
      <c r="E7" s="418"/>
      <c r="F7" s="419"/>
    </row>
    <row r="8" spans="1:6" s="643" customFormat="1" ht="10.5" thickBot="1" x14ac:dyDescent="0.3">
      <c r="A8" s="413" t="s">
        <v>9</v>
      </c>
      <c r="B8" s="420"/>
      <c r="C8" s="642" t="s">
        <v>470</v>
      </c>
      <c r="D8" s="257">
        <f>SUM(D9:D16)</f>
        <v>0</v>
      </c>
      <c r="E8" s="257">
        <f>SUM(E9:E16)</f>
        <v>0</v>
      </c>
      <c r="F8" s="258">
        <f>SUM(F9:F16)</f>
        <v>326</v>
      </c>
    </row>
    <row r="9" spans="1:6" s="643" customFormat="1" ht="9.75" x14ac:dyDescent="0.25">
      <c r="A9" s="430"/>
      <c r="B9" s="425" t="s">
        <v>135</v>
      </c>
      <c r="C9" s="29" t="s">
        <v>24</v>
      </c>
      <c r="D9" s="431"/>
      <c r="E9" s="431"/>
      <c r="F9" s="432"/>
    </row>
    <row r="10" spans="1:6" s="643" customFormat="1" ht="9.75" x14ac:dyDescent="0.25">
      <c r="A10" s="424"/>
      <c r="B10" s="425" t="s">
        <v>137</v>
      </c>
      <c r="C10" s="32" t="s">
        <v>26</v>
      </c>
      <c r="D10" s="238"/>
      <c r="E10" s="238"/>
      <c r="F10" s="239">
        <v>311</v>
      </c>
    </row>
    <row r="11" spans="1:6" s="643" customFormat="1" ht="9.75" x14ac:dyDescent="0.25">
      <c r="A11" s="424"/>
      <c r="B11" s="425" t="s">
        <v>139</v>
      </c>
      <c r="C11" s="32" t="s">
        <v>28</v>
      </c>
      <c r="D11" s="238"/>
      <c r="E11" s="238"/>
      <c r="F11" s="239"/>
    </row>
    <row r="12" spans="1:6" s="643" customFormat="1" ht="9.75" x14ac:dyDescent="0.25">
      <c r="A12" s="424"/>
      <c r="B12" s="425" t="s">
        <v>141</v>
      </c>
      <c r="C12" s="32" t="s">
        <v>30</v>
      </c>
      <c r="D12" s="238"/>
      <c r="E12" s="238"/>
      <c r="F12" s="239"/>
    </row>
    <row r="13" spans="1:6" s="643" customFormat="1" ht="9.75" x14ac:dyDescent="0.25">
      <c r="A13" s="424"/>
      <c r="B13" s="425" t="s">
        <v>471</v>
      </c>
      <c r="C13" s="34" t="s">
        <v>32</v>
      </c>
      <c r="D13" s="238"/>
      <c r="E13" s="238"/>
      <c r="F13" s="239"/>
    </row>
    <row r="14" spans="1:6" s="643" customFormat="1" ht="9.75" x14ac:dyDescent="0.25">
      <c r="A14" s="433"/>
      <c r="B14" s="425" t="s">
        <v>145</v>
      </c>
      <c r="C14" s="32" t="s">
        <v>472</v>
      </c>
      <c r="D14" s="252"/>
      <c r="E14" s="252"/>
      <c r="F14" s="253"/>
    </row>
    <row r="15" spans="1:6" s="644" customFormat="1" ht="9.75" x14ac:dyDescent="0.25">
      <c r="A15" s="424"/>
      <c r="B15" s="425" t="s">
        <v>147</v>
      </c>
      <c r="C15" s="32" t="s">
        <v>473</v>
      </c>
      <c r="D15" s="238"/>
      <c r="E15" s="238"/>
      <c r="F15" s="239"/>
    </row>
    <row r="16" spans="1:6" s="644" customFormat="1" ht="10.5" thickBot="1" x14ac:dyDescent="0.3">
      <c r="A16" s="434"/>
      <c r="B16" s="435" t="s">
        <v>149</v>
      </c>
      <c r="C16" s="34" t="s">
        <v>474</v>
      </c>
      <c r="D16" s="244"/>
      <c r="E16" s="244"/>
      <c r="F16" s="436">
        <v>15</v>
      </c>
    </row>
    <row r="17" spans="1:6" s="643" customFormat="1" ht="10.5" thickBot="1" x14ac:dyDescent="0.3">
      <c r="A17" s="413" t="s">
        <v>11</v>
      </c>
      <c r="B17" s="420"/>
      <c r="C17" s="642" t="s">
        <v>475</v>
      </c>
      <c r="D17" s="257">
        <f>SUM(D18+D20)</f>
        <v>0</v>
      </c>
      <c r="E17" s="257">
        <f>SUM(E18+E20)</f>
        <v>0</v>
      </c>
      <c r="F17" s="258">
        <f>SUM(F18+F20)</f>
        <v>0</v>
      </c>
    </row>
    <row r="18" spans="1:6" s="644" customFormat="1" ht="9.75" x14ac:dyDescent="0.25">
      <c r="A18" s="424"/>
      <c r="B18" s="425" t="s">
        <v>13</v>
      </c>
      <c r="C18" s="44" t="s">
        <v>476</v>
      </c>
      <c r="D18" s="238"/>
      <c r="E18" s="238"/>
      <c r="F18" s="239"/>
    </row>
    <row r="19" spans="1:6" s="644" customFormat="1" ht="9.75" x14ac:dyDescent="0.25">
      <c r="A19" s="424"/>
      <c r="B19" s="425" t="s">
        <v>15</v>
      </c>
      <c r="C19" s="32" t="s">
        <v>477</v>
      </c>
      <c r="D19" s="238"/>
      <c r="E19" s="238"/>
      <c r="F19" s="239"/>
    </row>
    <row r="20" spans="1:6" s="644" customFormat="1" ht="9.75" x14ac:dyDescent="0.25">
      <c r="A20" s="424"/>
      <c r="B20" s="425" t="s">
        <v>17</v>
      </c>
      <c r="C20" s="32" t="s">
        <v>478</v>
      </c>
      <c r="D20" s="238"/>
      <c r="E20" s="238"/>
      <c r="F20" s="239"/>
    </row>
    <row r="21" spans="1:6" s="644" customFormat="1" ht="10.5" thickBot="1" x14ac:dyDescent="0.3">
      <c r="A21" s="424"/>
      <c r="B21" s="425" t="s">
        <v>19</v>
      </c>
      <c r="C21" s="32" t="s">
        <v>477</v>
      </c>
      <c r="D21" s="238"/>
      <c r="E21" s="238"/>
      <c r="F21" s="239"/>
    </row>
    <row r="22" spans="1:6" s="644" customFormat="1" ht="10.5" thickBot="1" x14ac:dyDescent="0.3">
      <c r="A22" s="441" t="s">
        <v>21</v>
      </c>
      <c r="B22" s="107"/>
      <c r="C22" s="107" t="s">
        <v>479</v>
      </c>
      <c r="D22" s="257">
        <f>+D23+D24</f>
        <v>0</v>
      </c>
      <c r="E22" s="257">
        <f>+E23+E24</f>
        <v>0</v>
      </c>
      <c r="F22" s="258">
        <f>+F23+F24</f>
        <v>0</v>
      </c>
    </row>
    <row r="23" spans="1:6" s="643" customFormat="1" ht="9.75" x14ac:dyDescent="0.25">
      <c r="A23" s="491"/>
      <c r="B23" s="645" t="s">
        <v>23</v>
      </c>
      <c r="C23" s="646" t="s">
        <v>85</v>
      </c>
      <c r="D23" s="493"/>
      <c r="E23" s="493"/>
      <c r="F23" s="494"/>
    </row>
    <row r="24" spans="1:6" s="643" customFormat="1" ht="10.5" thickBot="1" x14ac:dyDescent="0.3">
      <c r="A24" s="647"/>
      <c r="B24" s="648" t="s">
        <v>25</v>
      </c>
      <c r="C24" s="649" t="s">
        <v>87</v>
      </c>
      <c r="D24" s="650"/>
      <c r="E24" s="650"/>
      <c r="F24" s="651"/>
    </row>
    <row r="25" spans="1:6" s="643" customFormat="1" ht="10.5" thickBot="1" x14ac:dyDescent="0.3">
      <c r="A25" s="441" t="s">
        <v>178</v>
      </c>
      <c r="B25" s="420"/>
      <c r="C25" s="107" t="s">
        <v>497</v>
      </c>
      <c r="D25" s="278">
        <v>55740</v>
      </c>
      <c r="E25" s="278">
        <v>61634</v>
      </c>
      <c r="F25" s="279">
        <v>58454</v>
      </c>
    </row>
    <row r="26" spans="1:6" s="643" customFormat="1" ht="10.5" thickBot="1" x14ac:dyDescent="0.3">
      <c r="A26" s="413" t="s">
        <v>41</v>
      </c>
      <c r="B26" s="457"/>
      <c r="C26" s="107" t="s">
        <v>498</v>
      </c>
      <c r="D26" s="257">
        <f>+D8+D17+D22+D25</f>
        <v>55740</v>
      </c>
      <c r="E26" s="257">
        <f>+E8+E17+E22+E25</f>
        <v>61634</v>
      </c>
      <c r="F26" s="258">
        <f>+F8+F17+F22+F25</f>
        <v>58780</v>
      </c>
    </row>
    <row r="27" spans="1:6" s="644" customFormat="1" ht="10.5" thickBot="1" x14ac:dyDescent="0.3">
      <c r="A27" s="652" t="s">
        <v>58</v>
      </c>
      <c r="B27" s="653"/>
      <c r="C27" s="654" t="s">
        <v>499</v>
      </c>
      <c r="D27" s="489">
        <f>+D28+D29</f>
        <v>0</v>
      </c>
      <c r="E27" s="489">
        <f>+E28+E29</f>
        <v>0</v>
      </c>
      <c r="F27" s="490">
        <f>+F28+F29</f>
        <v>0</v>
      </c>
    </row>
    <row r="28" spans="1:6" s="644" customFormat="1" ht="9.75" x14ac:dyDescent="0.25">
      <c r="A28" s="430"/>
      <c r="B28" s="442" t="s">
        <v>59</v>
      </c>
      <c r="C28" s="646" t="s">
        <v>320</v>
      </c>
      <c r="D28" s="493"/>
      <c r="E28" s="493"/>
      <c r="F28" s="494"/>
    </row>
    <row r="29" spans="1:6" s="644" customFormat="1" ht="9" thickBot="1" x14ac:dyDescent="0.3">
      <c r="A29" s="655"/>
      <c r="B29" s="450" t="s">
        <v>71</v>
      </c>
      <c r="C29" s="656" t="s">
        <v>484</v>
      </c>
      <c r="D29" s="462"/>
      <c r="E29" s="462"/>
      <c r="F29" s="463"/>
    </row>
    <row r="30" spans="1:6" ht="10.5" thickBot="1" x14ac:dyDescent="0.25">
      <c r="A30" s="464" t="s">
        <v>199</v>
      </c>
      <c r="B30" s="657"/>
      <c r="C30" s="658" t="s">
        <v>500</v>
      </c>
      <c r="D30" s="278"/>
      <c r="E30" s="278"/>
      <c r="F30" s="279"/>
    </row>
    <row r="31" spans="1:6" s="641" customFormat="1" ht="10.5" thickBot="1" x14ac:dyDescent="0.25">
      <c r="A31" s="464" t="s">
        <v>88</v>
      </c>
      <c r="B31" s="659"/>
      <c r="C31" s="660" t="s">
        <v>501</v>
      </c>
      <c r="D31" s="505">
        <f>+D26+D27+D30</f>
        <v>55740</v>
      </c>
      <c r="E31" s="505">
        <f>+E26+E27+E30</f>
        <v>61634</v>
      </c>
      <c r="F31" s="506">
        <f>+F26+F27+F30</f>
        <v>58780</v>
      </c>
    </row>
    <row r="32" spans="1:6" s="643" customFormat="1" ht="9.75" x14ac:dyDescent="0.25">
      <c r="A32" s="466"/>
      <c r="B32" s="466"/>
      <c r="C32" s="467"/>
      <c r="D32" s="468"/>
      <c r="E32" s="468"/>
      <c r="F32" s="468"/>
    </row>
    <row r="33" spans="1:6" x14ac:dyDescent="0.25">
      <c r="A33" s="661"/>
      <c r="B33" s="469"/>
      <c r="C33" s="469"/>
      <c r="D33" s="470"/>
      <c r="E33" s="470"/>
      <c r="F33" s="470"/>
    </row>
    <row r="34" spans="1:6" ht="9" thickBot="1" x14ac:dyDescent="0.3">
      <c r="A34" s="389" t="s">
        <v>494</v>
      </c>
      <c r="B34" s="389"/>
      <c r="C34" s="389"/>
      <c r="D34" s="389"/>
      <c r="E34" s="389"/>
      <c r="F34" s="389"/>
    </row>
    <row r="35" spans="1:6" ht="10.5" thickBot="1" x14ac:dyDescent="0.3">
      <c r="A35" s="407" t="s">
        <v>240</v>
      </c>
      <c r="B35" s="418"/>
      <c r="C35" s="418"/>
      <c r="D35" s="418"/>
      <c r="E35" s="418"/>
      <c r="F35" s="419"/>
    </row>
    <row r="36" spans="1:6" ht="10.5" thickBot="1" x14ac:dyDescent="0.3">
      <c r="A36" s="441" t="s">
        <v>9</v>
      </c>
      <c r="B36" s="15"/>
      <c r="C36" s="107" t="s">
        <v>433</v>
      </c>
      <c r="D36" s="257">
        <f>SUM(D37:D41)</f>
        <v>55740</v>
      </c>
      <c r="E36" s="257">
        <f>SUM(E37:E41)</f>
        <v>61634</v>
      </c>
      <c r="F36" s="258">
        <f>SUM(F37:F41)</f>
        <v>58780</v>
      </c>
    </row>
    <row r="37" spans="1:6" ht="9.75" x14ac:dyDescent="0.25">
      <c r="A37" s="473"/>
      <c r="B37" s="474" t="s">
        <v>135</v>
      </c>
      <c r="C37" s="44" t="s">
        <v>136</v>
      </c>
      <c r="D37" s="263">
        <v>36827</v>
      </c>
      <c r="E37" s="263">
        <v>41074</v>
      </c>
      <c r="F37" s="264">
        <v>40698</v>
      </c>
    </row>
    <row r="38" spans="1:6" ht="9.75" x14ac:dyDescent="0.25">
      <c r="A38" s="476"/>
      <c r="B38" s="446" t="s">
        <v>137</v>
      </c>
      <c r="C38" s="32" t="s">
        <v>138</v>
      </c>
      <c r="D38" s="266">
        <v>9943</v>
      </c>
      <c r="E38" s="266">
        <v>11090</v>
      </c>
      <c r="F38" s="267">
        <v>10276</v>
      </c>
    </row>
    <row r="39" spans="1:6" s="643" customFormat="1" ht="9.75" x14ac:dyDescent="0.25">
      <c r="A39" s="476"/>
      <c r="B39" s="446" t="s">
        <v>139</v>
      </c>
      <c r="C39" s="32" t="s">
        <v>140</v>
      </c>
      <c r="D39" s="266">
        <v>8970</v>
      </c>
      <c r="E39" s="266">
        <v>9470</v>
      </c>
      <c r="F39" s="267">
        <v>7806</v>
      </c>
    </row>
    <row r="40" spans="1:6" ht="9.75" x14ac:dyDescent="0.25">
      <c r="A40" s="476"/>
      <c r="B40" s="446" t="s">
        <v>141</v>
      </c>
      <c r="C40" s="32" t="s">
        <v>142</v>
      </c>
      <c r="D40" s="266"/>
      <c r="E40" s="266"/>
      <c r="F40" s="267"/>
    </row>
    <row r="41" spans="1:6" ht="10.5" thickBot="1" x14ac:dyDescent="0.3">
      <c r="A41" s="476"/>
      <c r="B41" s="446" t="s">
        <v>143</v>
      </c>
      <c r="C41" s="32" t="s">
        <v>144</v>
      </c>
      <c r="D41" s="266"/>
      <c r="E41" s="266"/>
      <c r="F41" s="267"/>
    </row>
    <row r="42" spans="1:6" ht="10.5" thickBot="1" x14ac:dyDescent="0.3">
      <c r="A42" s="441" t="s">
        <v>11</v>
      </c>
      <c r="B42" s="15"/>
      <c r="C42" s="107" t="s">
        <v>487</v>
      </c>
      <c r="D42" s="257">
        <f>SUM(D43:D45)</f>
        <v>0</v>
      </c>
      <c r="E42" s="257">
        <f>SUM(E43:E45)</f>
        <v>0</v>
      </c>
      <c r="F42" s="258">
        <f>SUM(F43:F45)</f>
        <v>0</v>
      </c>
    </row>
    <row r="43" spans="1:6" ht="9.75" x14ac:dyDescent="0.25">
      <c r="A43" s="473"/>
      <c r="B43" s="474" t="s">
        <v>13</v>
      </c>
      <c r="C43" s="44" t="s">
        <v>159</v>
      </c>
      <c r="D43" s="263"/>
      <c r="E43" s="263"/>
      <c r="F43" s="264"/>
    </row>
    <row r="44" spans="1:6" ht="9.75" x14ac:dyDescent="0.25">
      <c r="A44" s="476"/>
      <c r="B44" s="446" t="s">
        <v>15</v>
      </c>
      <c r="C44" s="32" t="s">
        <v>160</v>
      </c>
      <c r="D44" s="266"/>
      <c r="E44" s="266"/>
      <c r="F44" s="267"/>
    </row>
    <row r="45" spans="1:6" ht="9.75" x14ac:dyDescent="0.25">
      <c r="A45" s="476"/>
      <c r="B45" s="446" t="s">
        <v>17</v>
      </c>
      <c r="C45" s="32" t="s">
        <v>488</v>
      </c>
      <c r="D45" s="266"/>
      <c r="E45" s="266"/>
      <c r="F45" s="267"/>
    </row>
    <row r="46" spans="1:6" ht="10.5" thickBot="1" x14ac:dyDescent="0.3">
      <c r="A46" s="476"/>
      <c r="B46" s="446" t="s">
        <v>19</v>
      </c>
      <c r="C46" s="32" t="s">
        <v>489</v>
      </c>
      <c r="D46" s="266"/>
      <c r="E46" s="266"/>
      <c r="F46" s="267"/>
    </row>
    <row r="47" spans="1:6" ht="10.5" thickBot="1" x14ac:dyDescent="0.3">
      <c r="A47" s="441" t="s">
        <v>21</v>
      </c>
      <c r="B47" s="15"/>
      <c r="C47" s="15" t="s">
        <v>490</v>
      </c>
      <c r="D47" s="278"/>
      <c r="E47" s="278"/>
      <c r="F47" s="279"/>
    </row>
    <row r="48" spans="1:6" ht="10.5" thickBot="1" x14ac:dyDescent="0.25">
      <c r="A48" s="464" t="s">
        <v>178</v>
      </c>
      <c r="B48" s="657"/>
      <c r="C48" s="658" t="s">
        <v>491</v>
      </c>
      <c r="D48" s="278"/>
      <c r="E48" s="278"/>
      <c r="F48" s="279"/>
    </row>
    <row r="49" spans="1:6" ht="10.5" thickBot="1" x14ac:dyDescent="0.3">
      <c r="A49" s="441" t="s">
        <v>41</v>
      </c>
      <c r="B49" s="452"/>
      <c r="C49" s="662" t="s">
        <v>492</v>
      </c>
      <c r="D49" s="505">
        <f>+D36+D42+D47+D48</f>
        <v>55740</v>
      </c>
      <c r="E49" s="505">
        <f>+E36+E42+E47+E48</f>
        <v>61634</v>
      </c>
      <c r="F49" s="506">
        <f>+F36+F42+F47+F48</f>
        <v>58780</v>
      </c>
    </row>
    <row r="50" spans="1:6" ht="9" thickBot="1" x14ac:dyDescent="0.3">
      <c r="A50" s="663"/>
      <c r="B50" s="664"/>
      <c r="C50" s="664"/>
      <c r="D50" s="665"/>
      <c r="E50" s="665"/>
      <c r="F50" s="665"/>
    </row>
    <row r="51" spans="1:6" ht="10.5" thickBot="1" x14ac:dyDescent="0.3">
      <c r="A51" s="510" t="s">
        <v>458</v>
      </c>
      <c r="B51" s="511"/>
      <c r="C51" s="512"/>
      <c r="D51" s="513">
        <v>18</v>
      </c>
      <c r="E51" s="513">
        <v>20</v>
      </c>
      <c r="F51" s="666">
        <v>20</v>
      </c>
    </row>
    <row r="52" spans="1:6" ht="10.5" thickBot="1" x14ac:dyDescent="0.3">
      <c r="A52" s="510" t="s">
        <v>459</v>
      </c>
      <c r="B52" s="511"/>
      <c r="C52" s="512"/>
      <c r="D52" s="513"/>
      <c r="E52" s="513"/>
      <c r="F52" s="666"/>
    </row>
  </sheetData>
  <mergeCells count="8">
    <mergeCell ref="A34:F34"/>
    <mergeCell ref="A35:F35"/>
    <mergeCell ref="A1:F1"/>
    <mergeCell ref="A2:B2"/>
    <mergeCell ref="C2:E2"/>
    <mergeCell ref="C3:E3"/>
    <mergeCell ref="A5:B5"/>
    <mergeCell ref="A7:F7"/>
  </mergeCells>
  <pageMargins left="0.7" right="0.7" top="0.75" bottom="0.75" header="0.3" footer="0.3"/>
  <pageSetup paperSize="9" scale="88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55" zoomScaleNormal="100" workbookViewId="0">
      <selection activeCell="F84" sqref="F84"/>
    </sheetView>
  </sheetViews>
  <sheetFormatPr defaultRowHeight="12.75" x14ac:dyDescent="0.25"/>
  <cols>
    <col min="1" max="1" width="52.85546875" style="782" customWidth="1"/>
    <col min="2" max="2" width="4.140625" style="671" customWidth="1"/>
    <col min="3" max="3" width="11.140625" style="672" customWidth="1"/>
    <col min="4" max="4" width="10.7109375" style="672" customWidth="1"/>
    <col min="5" max="5" width="7.85546875" style="672" customWidth="1"/>
    <col min="6" max="256" width="9.140625" style="669"/>
    <col min="257" max="257" width="62.5703125" style="669" customWidth="1"/>
    <col min="258" max="258" width="4.140625" style="669" customWidth="1"/>
    <col min="259" max="259" width="11.140625" style="669" customWidth="1"/>
    <col min="260" max="260" width="10.7109375" style="669" customWidth="1"/>
    <col min="261" max="261" width="7.85546875" style="669" customWidth="1"/>
    <col min="262" max="512" width="9.140625" style="669"/>
    <col min="513" max="513" width="62.5703125" style="669" customWidth="1"/>
    <col min="514" max="514" width="4.140625" style="669" customWidth="1"/>
    <col min="515" max="515" width="11.140625" style="669" customWidth="1"/>
    <col min="516" max="516" width="10.7109375" style="669" customWidth="1"/>
    <col min="517" max="517" width="7.85546875" style="669" customWidth="1"/>
    <col min="518" max="768" width="9.140625" style="669"/>
    <col min="769" max="769" width="62.5703125" style="669" customWidth="1"/>
    <col min="770" max="770" width="4.140625" style="669" customWidth="1"/>
    <col min="771" max="771" width="11.140625" style="669" customWidth="1"/>
    <col min="772" max="772" width="10.7109375" style="669" customWidth="1"/>
    <col min="773" max="773" width="7.85546875" style="669" customWidth="1"/>
    <col min="774" max="1024" width="9.140625" style="669"/>
    <col min="1025" max="1025" width="62.5703125" style="669" customWidth="1"/>
    <col min="1026" max="1026" width="4.140625" style="669" customWidth="1"/>
    <col min="1027" max="1027" width="11.140625" style="669" customWidth="1"/>
    <col min="1028" max="1028" width="10.7109375" style="669" customWidth="1"/>
    <col min="1029" max="1029" width="7.85546875" style="669" customWidth="1"/>
    <col min="1030" max="1280" width="9.140625" style="669"/>
    <col min="1281" max="1281" width="62.5703125" style="669" customWidth="1"/>
    <col min="1282" max="1282" width="4.140625" style="669" customWidth="1"/>
    <col min="1283" max="1283" width="11.140625" style="669" customWidth="1"/>
    <col min="1284" max="1284" width="10.7109375" style="669" customWidth="1"/>
    <col min="1285" max="1285" width="7.85546875" style="669" customWidth="1"/>
    <col min="1286" max="1536" width="9.140625" style="669"/>
    <col min="1537" max="1537" width="62.5703125" style="669" customWidth="1"/>
    <col min="1538" max="1538" width="4.140625" style="669" customWidth="1"/>
    <col min="1539" max="1539" width="11.140625" style="669" customWidth="1"/>
    <col min="1540" max="1540" width="10.7109375" style="669" customWidth="1"/>
    <col min="1541" max="1541" width="7.85546875" style="669" customWidth="1"/>
    <col min="1542" max="1792" width="9.140625" style="669"/>
    <col min="1793" max="1793" width="62.5703125" style="669" customWidth="1"/>
    <col min="1794" max="1794" width="4.140625" style="669" customWidth="1"/>
    <col min="1795" max="1795" width="11.140625" style="669" customWidth="1"/>
    <col min="1796" max="1796" width="10.7109375" style="669" customWidth="1"/>
    <col min="1797" max="1797" width="7.85546875" style="669" customWidth="1"/>
    <col min="1798" max="2048" width="9.140625" style="669"/>
    <col min="2049" max="2049" width="62.5703125" style="669" customWidth="1"/>
    <col min="2050" max="2050" width="4.140625" style="669" customWidth="1"/>
    <col min="2051" max="2051" width="11.140625" style="669" customWidth="1"/>
    <col min="2052" max="2052" width="10.7109375" style="669" customWidth="1"/>
    <col min="2053" max="2053" width="7.85546875" style="669" customWidth="1"/>
    <col min="2054" max="2304" width="9.140625" style="669"/>
    <col min="2305" max="2305" width="62.5703125" style="669" customWidth="1"/>
    <col min="2306" max="2306" width="4.140625" style="669" customWidth="1"/>
    <col min="2307" max="2307" width="11.140625" style="669" customWidth="1"/>
    <col min="2308" max="2308" width="10.7109375" style="669" customWidth="1"/>
    <col min="2309" max="2309" width="7.85546875" style="669" customWidth="1"/>
    <col min="2310" max="2560" width="9.140625" style="669"/>
    <col min="2561" max="2561" width="62.5703125" style="669" customWidth="1"/>
    <col min="2562" max="2562" width="4.140625" style="669" customWidth="1"/>
    <col min="2563" max="2563" width="11.140625" style="669" customWidth="1"/>
    <col min="2564" max="2564" width="10.7109375" style="669" customWidth="1"/>
    <col min="2565" max="2565" width="7.85546875" style="669" customWidth="1"/>
    <col min="2566" max="2816" width="9.140625" style="669"/>
    <col min="2817" max="2817" width="62.5703125" style="669" customWidth="1"/>
    <col min="2818" max="2818" width="4.140625" style="669" customWidth="1"/>
    <col min="2819" max="2819" width="11.140625" style="669" customWidth="1"/>
    <col min="2820" max="2820" width="10.7109375" style="669" customWidth="1"/>
    <col min="2821" max="2821" width="7.85546875" style="669" customWidth="1"/>
    <col min="2822" max="3072" width="9.140625" style="669"/>
    <col min="3073" max="3073" width="62.5703125" style="669" customWidth="1"/>
    <col min="3074" max="3074" width="4.140625" style="669" customWidth="1"/>
    <col min="3075" max="3075" width="11.140625" style="669" customWidth="1"/>
    <col min="3076" max="3076" width="10.7109375" style="669" customWidth="1"/>
    <col min="3077" max="3077" width="7.85546875" style="669" customWidth="1"/>
    <col min="3078" max="3328" width="9.140625" style="669"/>
    <col min="3329" max="3329" width="62.5703125" style="669" customWidth="1"/>
    <col min="3330" max="3330" width="4.140625" style="669" customWidth="1"/>
    <col min="3331" max="3331" width="11.140625" style="669" customWidth="1"/>
    <col min="3332" max="3332" width="10.7109375" style="669" customWidth="1"/>
    <col min="3333" max="3333" width="7.85546875" style="669" customWidth="1"/>
    <col min="3334" max="3584" width="9.140625" style="669"/>
    <col min="3585" max="3585" width="62.5703125" style="669" customWidth="1"/>
    <col min="3586" max="3586" width="4.140625" style="669" customWidth="1"/>
    <col min="3587" max="3587" width="11.140625" style="669" customWidth="1"/>
    <col min="3588" max="3588" width="10.7109375" style="669" customWidth="1"/>
    <col min="3589" max="3589" width="7.85546875" style="669" customWidth="1"/>
    <col min="3590" max="3840" width="9.140625" style="669"/>
    <col min="3841" max="3841" width="62.5703125" style="669" customWidth="1"/>
    <col min="3842" max="3842" width="4.140625" style="669" customWidth="1"/>
    <col min="3843" max="3843" width="11.140625" style="669" customWidth="1"/>
    <col min="3844" max="3844" width="10.7109375" style="669" customWidth="1"/>
    <col min="3845" max="3845" width="7.85546875" style="669" customWidth="1"/>
    <col min="3846" max="4096" width="9.140625" style="669"/>
    <col min="4097" max="4097" width="62.5703125" style="669" customWidth="1"/>
    <col min="4098" max="4098" width="4.140625" style="669" customWidth="1"/>
    <col min="4099" max="4099" width="11.140625" style="669" customWidth="1"/>
    <col min="4100" max="4100" width="10.7109375" style="669" customWidth="1"/>
    <col min="4101" max="4101" width="7.85546875" style="669" customWidth="1"/>
    <col min="4102" max="4352" width="9.140625" style="669"/>
    <col min="4353" max="4353" width="62.5703125" style="669" customWidth="1"/>
    <col min="4354" max="4354" width="4.140625" style="669" customWidth="1"/>
    <col min="4355" max="4355" width="11.140625" style="669" customWidth="1"/>
    <col min="4356" max="4356" width="10.7109375" style="669" customWidth="1"/>
    <col min="4357" max="4357" width="7.85546875" style="669" customWidth="1"/>
    <col min="4358" max="4608" width="9.140625" style="669"/>
    <col min="4609" max="4609" width="62.5703125" style="669" customWidth="1"/>
    <col min="4610" max="4610" width="4.140625" style="669" customWidth="1"/>
    <col min="4611" max="4611" width="11.140625" style="669" customWidth="1"/>
    <col min="4612" max="4612" width="10.7109375" style="669" customWidth="1"/>
    <col min="4613" max="4613" width="7.85546875" style="669" customWidth="1"/>
    <col min="4614" max="4864" width="9.140625" style="669"/>
    <col min="4865" max="4865" width="62.5703125" style="669" customWidth="1"/>
    <col min="4866" max="4866" width="4.140625" style="669" customWidth="1"/>
    <col min="4867" max="4867" width="11.140625" style="669" customWidth="1"/>
    <col min="4868" max="4868" width="10.7109375" style="669" customWidth="1"/>
    <col min="4869" max="4869" width="7.85546875" style="669" customWidth="1"/>
    <col min="4870" max="5120" width="9.140625" style="669"/>
    <col min="5121" max="5121" width="62.5703125" style="669" customWidth="1"/>
    <col min="5122" max="5122" width="4.140625" style="669" customWidth="1"/>
    <col min="5123" max="5123" width="11.140625" style="669" customWidth="1"/>
    <col min="5124" max="5124" width="10.7109375" style="669" customWidth="1"/>
    <col min="5125" max="5125" width="7.85546875" style="669" customWidth="1"/>
    <col min="5126" max="5376" width="9.140625" style="669"/>
    <col min="5377" max="5377" width="62.5703125" style="669" customWidth="1"/>
    <col min="5378" max="5378" width="4.140625" style="669" customWidth="1"/>
    <col min="5379" max="5379" width="11.140625" style="669" customWidth="1"/>
    <col min="5380" max="5380" width="10.7109375" style="669" customWidth="1"/>
    <col min="5381" max="5381" width="7.85546875" style="669" customWidth="1"/>
    <col min="5382" max="5632" width="9.140625" style="669"/>
    <col min="5633" max="5633" width="62.5703125" style="669" customWidth="1"/>
    <col min="5634" max="5634" width="4.140625" style="669" customWidth="1"/>
    <col min="5635" max="5635" width="11.140625" style="669" customWidth="1"/>
    <col min="5636" max="5636" width="10.7109375" style="669" customWidth="1"/>
    <col min="5637" max="5637" width="7.85546875" style="669" customWidth="1"/>
    <col min="5638" max="5888" width="9.140625" style="669"/>
    <col min="5889" max="5889" width="62.5703125" style="669" customWidth="1"/>
    <col min="5890" max="5890" width="4.140625" style="669" customWidth="1"/>
    <col min="5891" max="5891" width="11.140625" style="669" customWidth="1"/>
    <col min="5892" max="5892" width="10.7109375" style="669" customWidth="1"/>
    <col min="5893" max="5893" width="7.85546875" style="669" customWidth="1"/>
    <col min="5894" max="6144" width="9.140625" style="669"/>
    <col min="6145" max="6145" width="62.5703125" style="669" customWidth="1"/>
    <col min="6146" max="6146" width="4.140625" style="669" customWidth="1"/>
    <col min="6147" max="6147" width="11.140625" style="669" customWidth="1"/>
    <col min="6148" max="6148" width="10.7109375" style="669" customWidth="1"/>
    <col min="6149" max="6149" width="7.85546875" style="669" customWidth="1"/>
    <col min="6150" max="6400" width="9.140625" style="669"/>
    <col min="6401" max="6401" width="62.5703125" style="669" customWidth="1"/>
    <col min="6402" max="6402" width="4.140625" style="669" customWidth="1"/>
    <col min="6403" max="6403" width="11.140625" style="669" customWidth="1"/>
    <col min="6404" max="6404" width="10.7109375" style="669" customWidth="1"/>
    <col min="6405" max="6405" width="7.85546875" style="669" customWidth="1"/>
    <col min="6406" max="6656" width="9.140625" style="669"/>
    <col min="6657" max="6657" width="62.5703125" style="669" customWidth="1"/>
    <col min="6658" max="6658" width="4.140625" style="669" customWidth="1"/>
    <col min="6659" max="6659" width="11.140625" style="669" customWidth="1"/>
    <col min="6660" max="6660" width="10.7109375" style="669" customWidth="1"/>
    <col min="6661" max="6661" width="7.85546875" style="669" customWidth="1"/>
    <col min="6662" max="6912" width="9.140625" style="669"/>
    <col min="6913" max="6913" width="62.5703125" style="669" customWidth="1"/>
    <col min="6914" max="6914" width="4.140625" style="669" customWidth="1"/>
    <col min="6915" max="6915" width="11.140625" style="669" customWidth="1"/>
    <col min="6916" max="6916" width="10.7109375" style="669" customWidth="1"/>
    <col min="6917" max="6917" width="7.85546875" style="669" customWidth="1"/>
    <col min="6918" max="7168" width="9.140625" style="669"/>
    <col min="7169" max="7169" width="62.5703125" style="669" customWidth="1"/>
    <col min="7170" max="7170" width="4.140625" style="669" customWidth="1"/>
    <col min="7171" max="7171" width="11.140625" style="669" customWidth="1"/>
    <col min="7172" max="7172" width="10.7109375" style="669" customWidth="1"/>
    <col min="7173" max="7173" width="7.85546875" style="669" customWidth="1"/>
    <col min="7174" max="7424" width="9.140625" style="669"/>
    <col min="7425" max="7425" width="62.5703125" style="669" customWidth="1"/>
    <col min="7426" max="7426" width="4.140625" style="669" customWidth="1"/>
    <col min="7427" max="7427" width="11.140625" style="669" customWidth="1"/>
    <col min="7428" max="7428" width="10.7109375" style="669" customWidth="1"/>
    <col min="7429" max="7429" width="7.85546875" style="669" customWidth="1"/>
    <col min="7430" max="7680" width="9.140625" style="669"/>
    <col min="7681" max="7681" width="62.5703125" style="669" customWidth="1"/>
    <col min="7682" max="7682" width="4.140625" style="669" customWidth="1"/>
    <col min="7683" max="7683" width="11.140625" style="669" customWidth="1"/>
    <col min="7684" max="7684" width="10.7109375" style="669" customWidth="1"/>
    <col min="7685" max="7685" width="7.85546875" style="669" customWidth="1"/>
    <col min="7686" max="7936" width="9.140625" style="669"/>
    <col min="7937" max="7937" width="62.5703125" style="669" customWidth="1"/>
    <col min="7938" max="7938" width="4.140625" style="669" customWidth="1"/>
    <col min="7939" max="7939" width="11.140625" style="669" customWidth="1"/>
    <col min="7940" max="7940" width="10.7109375" style="669" customWidth="1"/>
    <col min="7941" max="7941" width="7.85546875" style="669" customWidth="1"/>
    <col min="7942" max="8192" width="9.140625" style="669"/>
    <col min="8193" max="8193" width="62.5703125" style="669" customWidth="1"/>
    <col min="8194" max="8194" width="4.140625" style="669" customWidth="1"/>
    <col min="8195" max="8195" width="11.140625" style="669" customWidth="1"/>
    <col min="8196" max="8196" width="10.7109375" style="669" customWidth="1"/>
    <col min="8197" max="8197" width="7.85546875" style="669" customWidth="1"/>
    <col min="8198" max="8448" width="9.140625" style="669"/>
    <col min="8449" max="8449" width="62.5703125" style="669" customWidth="1"/>
    <col min="8450" max="8450" width="4.140625" style="669" customWidth="1"/>
    <col min="8451" max="8451" width="11.140625" style="669" customWidth="1"/>
    <col min="8452" max="8452" width="10.7109375" style="669" customWidth="1"/>
    <col min="8453" max="8453" width="7.85546875" style="669" customWidth="1"/>
    <col min="8454" max="8704" width="9.140625" style="669"/>
    <col min="8705" max="8705" width="62.5703125" style="669" customWidth="1"/>
    <col min="8706" max="8706" width="4.140625" style="669" customWidth="1"/>
    <col min="8707" max="8707" width="11.140625" style="669" customWidth="1"/>
    <col min="8708" max="8708" width="10.7109375" style="669" customWidth="1"/>
    <col min="8709" max="8709" width="7.85546875" style="669" customWidth="1"/>
    <col min="8710" max="8960" width="9.140625" style="669"/>
    <col min="8961" max="8961" width="62.5703125" style="669" customWidth="1"/>
    <col min="8962" max="8962" width="4.140625" style="669" customWidth="1"/>
    <col min="8963" max="8963" width="11.140625" style="669" customWidth="1"/>
    <col min="8964" max="8964" width="10.7109375" style="669" customWidth="1"/>
    <col min="8965" max="8965" width="7.85546875" style="669" customWidth="1"/>
    <col min="8966" max="9216" width="9.140625" style="669"/>
    <col min="9217" max="9217" width="62.5703125" style="669" customWidth="1"/>
    <col min="9218" max="9218" width="4.140625" style="669" customWidth="1"/>
    <col min="9219" max="9219" width="11.140625" style="669" customWidth="1"/>
    <col min="9220" max="9220" width="10.7109375" style="669" customWidth="1"/>
    <col min="9221" max="9221" width="7.85546875" style="669" customWidth="1"/>
    <col min="9222" max="9472" width="9.140625" style="669"/>
    <col min="9473" max="9473" width="62.5703125" style="669" customWidth="1"/>
    <col min="9474" max="9474" width="4.140625" style="669" customWidth="1"/>
    <col min="9475" max="9475" width="11.140625" style="669" customWidth="1"/>
    <col min="9476" max="9476" width="10.7109375" style="669" customWidth="1"/>
    <col min="9477" max="9477" width="7.85546875" style="669" customWidth="1"/>
    <col min="9478" max="9728" width="9.140625" style="669"/>
    <col min="9729" max="9729" width="62.5703125" style="669" customWidth="1"/>
    <col min="9730" max="9730" width="4.140625" style="669" customWidth="1"/>
    <col min="9731" max="9731" width="11.140625" style="669" customWidth="1"/>
    <col min="9732" max="9732" width="10.7109375" style="669" customWidth="1"/>
    <col min="9733" max="9733" width="7.85546875" style="669" customWidth="1"/>
    <col min="9734" max="9984" width="9.140625" style="669"/>
    <col min="9985" max="9985" width="62.5703125" style="669" customWidth="1"/>
    <col min="9986" max="9986" width="4.140625" style="669" customWidth="1"/>
    <col min="9987" max="9987" width="11.140625" style="669" customWidth="1"/>
    <col min="9988" max="9988" width="10.7109375" style="669" customWidth="1"/>
    <col min="9989" max="9989" width="7.85546875" style="669" customWidth="1"/>
    <col min="9990" max="10240" width="9.140625" style="669"/>
    <col min="10241" max="10241" width="62.5703125" style="669" customWidth="1"/>
    <col min="10242" max="10242" width="4.140625" style="669" customWidth="1"/>
    <col min="10243" max="10243" width="11.140625" style="669" customWidth="1"/>
    <col min="10244" max="10244" width="10.7109375" style="669" customWidth="1"/>
    <col min="10245" max="10245" width="7.85546875" style="669" customWidth="1"/>
    <col min="10246" max="10496" width="9.140625" style="669"/>
    <col min="10497" max="10497" width="62.5703125" style="669" customWidth="1"/>
    <col min="10498" max="10498" width="4.140625" style="669" customWidth="1"/>
    <col min="10499" max="10499" width="11.140625" style="669" customWidth="1"/>
    <col min="10500" max="10500" width="10.7109375" style="669" customWidth="1"/>
    <col min="10501" max="10501" width="7.85546875" style="669" customWidth="1"/>
    <col min="10502" max="10752" width="9.140625" style="669"/>
    <col min="10753" max="10753" width="62.5703125" style="669" customWidth="1"/>
    <col min="10754" max="10754" width="4.140625" style="669" customWidth="1"/>
    <col min="10755" max="10755" width="11.140625" style="669" customWidth="1"/>
    <col min="10756" max="10756" width="10.7109375" style="669" customWidth="1"/>
    <col min="10757" max="10757" width="7.85546875" style="669" customWidth="1"/>
    <col min="10758" max="11008" width="9.140625" style="669"/>
    <col min="11009" max="11009" width="62.5703125" style="669" customWidth="1"/>
    <col min="11010" max="11010" width="4.140625" style="669" customWidth="1"/>
    <col min="11011" max="11011" width="11.140625" style="669" customWidth="1"/>
    <col min="11012" max="11012" width="10.7109375" style="669" customWidth="1"/>
    <col min="11013" max="11013" width="7.85546875" style="669" customWidth="1"/>
    <col min="11014" max="11264" width="9.140625" style="669"/>
    <col min="11265" max="11265" width="62.5703125" style="669" customWidth="1"/>
    <col min="11266" max="11266" width="4.140625" style="669" customWidth="1"/>
    <col min="11267" max="11267" width="11.140625" style="669" customWidth="1"/>
    <col min="11268" max="11268" width="10.7109375" style="669" customWidth="1"/>
    <col min="11269" max="11269" width="7.85546875" style="669" customWidth="1"/>
    <col min="11270" max="11520" width="9.140625" style="669"/>
    <col min="11521" max="11521" width="62.5703125" style="669" customWidth="1"/>
    <col min="11522" max="11522" width="4.140625" style="669" customWidth="1"/>
    <col min="11523" max="11523" width="11.140625" style="669" customWidth="1"/>
    <col min="11524" max="11524" width="10.7109375" style="669" customWidth="1"/>
    <col min="11525" max="11525" width="7.85546875" style="669" customWidth="1"/>
    <col min="11526" max="11776" width="9.140625" style="669"/>
    <col min="11777" max="11777" width="62.5703125" style="669" customWidth="1"/>
    <col min="11778" max="11778" width="4.140625" style="669" customWidth="1"/>
    <col min="11779" max="11779" width="11.140625" style="669" customWidth="1"/>
    <col min="11780" max="11780" width="10.7109375" style="669" customWidth="1"/>
    <col min="11781" max="11781" width="7.85546875" style="669" customWidth="1"/>
    <col min="11782" max="12032" width="9.140625" style="669"/>
    <col min="12033" max="12033" width="62.5703125" style="669" customWidth="1"/>
    <col min="12034" max="12034" width="4.140625" style="669" customWidth="1"/>
    <col min="12035" max="12035" width="11.140625" style="669" customWidth="1"/>
    <col min="12036" max="12036" width="10.7109375" style="669" customWidth="1"/>
    <col min="12037" max="12037" width="7.85546875" style="669" customWidth="1"/>
    <col min="12038" max="12288" width="9.140625" style="669"/>
    <col min="12289" max="12289" width="62.5703125" style="669" customWidth="1"/>
    <col min="12290" max="12290" width="4.140625" style="669" customWidth="1"/>
    <col min="12291" max="12291" width="11.140625" style="669" customWidth="1"/>
    <col min="12292" max="12292" width="10.7109375" style="669" customWidth="1"/>
    <col min="12293" max="12293" width="7.85546875" style="669" customWidth="1"/>
    <col min="12294" max="12544" width="9.140625" style="669"/>
    <col min="12545" max="12545" width="62.5703125" style="669" customWidth="1"/>
    <col min="12546" max="12546" width="4.140625" style="669" customWidth="1"/>
    <col min="12547" max="12547" width="11.140625" style="669" customWidth="1"/>
    <col min="12548" max="12548" width="10.7109375" style="669" customWidth="1"/>
    <col min="12549" max="12549" width="7.85546875" style="669" customWidth="1"/>
    <col min="12550" max="12800" width="9.140625" style="669"/>
    <col min="12801" max="12801" width="62.5703125" style="669" customWidth="1"/>
    <col min="12802" max="12802" width="4.140625" style="669" customWidth="1"/>
    <col min="12803" max="12803" width="11.140625" style="669" customWidth="1"/>
    <col min="12804" max="12804" width="10.7109375" style="669" customWidth="1"/>
    <col min="12805" max="12805" width="7.85546875" style="669" customWidth="1"/>
    <col min="12806" max="13056" width="9.140625" style="669"/>
    <col min="13057" max="13057" width="62.5703125" style="669" customWidth="1"/>
    <col min="13058" max="13058" width="4.140625" style="669" customWidth="1"/>
    <col min="13059" max="13059" width="11.140625" style="669" customWidth="1"/>
    <col min="13060" max="13060" width="10.7109375" style="669" customWidth="1"/>
    <col min="13061" max="13061" width="7.85546875" style="669" customWidth="1"/>
    <col min="13062" max="13312" width="9.140625" style="669"/>
    <col min="13313" max="13313" width="62.5703125" style="669" customWidth="1"/>
    <col min="13314" max="13314" width="4.140625" style="669" customWidth="1"/>
    <col min="13315" max="13315" width="11.140625" style="669" customWidth="1"/>
    <col min="13316" max="13316" width="10.7109375" style="669" customWidth="1"/>
    <col min="13317" max="13317" width="7.85546875" style="669" customWidth="1"/>
    <col min="13318" max="13568" width="9.140625" style="669"/>
    <col min="13569" max="13569" width="62.5703125" style="669" customWidth="1"/>
    <col min="13570" max="13570" width="4.140625" style="669" customWidth="1"/>
    <col min="13571" max="13571" width="11.140625" style="669" customWidth="1"/>
    <col min="13572" max="13572" width="10.7109375" style="669" customWidth="1"/>
    <col min="13573" max="13573" width="7.85546875" style="669" customWidth="1"/>
    <col min="13574" max="13824" width="9.140625" style="669"/>
    <col min="13825" max="13825" width="62.5703125" style="669" customWidth="1"/>
    <col min="13826" max="13826" width="4.140625" style="669" customWidth="1"/>
    <col min="13827" max="13827" width="11.140625" style="669" customWidth="1"/>
    <col min="13828" max="13828" width="10.7109375" style="669" customWidth="1"/>
    <col min="13829" max="13829" width="7.85546875" style="669" customWidth="1"/>
    <col min="13830" max="14080" width="9.140625" style="669"/>
    <col min="14081" max="14081" width="62.5703125" style="669" customWidth="1"/>
    <col min="14082" max="14082" width="4.140625" style="669" customWidth="1"/>
    <col min="14083" max="14083" width="11.140625" style="669" customWidth="1"/>
    <col min="14084" max="14084" width="10.7109375" style="669" customWidth="1"/>
    <col min="14085" max="14085" width="7.85546875" style="669" customWidth="1"/>
    <col min="14086" max="14336" width="9.140625" style="669"/>
    <col min="14337" max="14337" width="62.5703125" style="669" customWidth="1"/>
    <col min="14338" max="14338" width="4.140625" style="669" customWidth="1"/>
    <col min="14339" max="14339" width="11.140625" style="669" customWidth="1"/>
    <col min="14340" max="14340" width="10.7109375" style="669" customWidth="1"/>
    <col min="14341" max="14341" width="7.85546875" style="669" customWidth="1"/>
    <col min="14342" max="14592" width="9.140625" style="669"/>
    <col min="14593" max="14593" width="62.5703125" style="669" customWidth="1"/>
    <col min="14594" max="14594" width="4.140625" style="669" customWidth="1"/>
    <col min="14595" max="14595" width="11.140625" style="669" customWidth="1"/>
    <col min="14596" max="14596" width="10.7109375" style="669" customWidth="1"/>
    <col min="14597" max="14597" width="7.85546875" style="669" customWidth="1"/>
    <col min="14598" max="14848" width="9.140625" style="669"/>
    <col min="14849" max="14849" width="62.5703125" style="669" customWidth="1"/>
    <col min="14850" max="14850" width="4.140625" style="669" customWidth="1"/>
    <col min="14851" max="14851" width="11.140625" style="669" customWidth="1"/>
    <col min="14852" max="14852" width="10.7109375" style="669" customWidth="1"/>
    <col min="14853" max="14853" width="7.85546875" style="669" customWidth="1"/>
    <col min="14854" max="15104" width="9.140625" style="669"/>
    <col min="15105" max="15105" width="62.5703125" style="669" customWidth="1"/>
    <col min="15106" max="15106" width="4.140625" style="669" customWidth="1"/>
    <col min="15107" max="15107" width="11.140625" style="669" customWidth="1"/>
    <col min="15108" max="15108" width="10.7109375" style="669" customWidth="1"/>
    <col min="15109" max="15109" width="7.85546875" style="669" customWidth="1"/>
    <col min="15110" max="15360" width="9.140625" style="669"/>
    <col min="15361" max="15361" width="62.5703125" style="669" customWidth="1"/>
    <col min="15362" max="15362" width="4.140625" style="669" customWidth="1"/>
    <col min="15363" max="15363" width="11.140625" style="669" customWidth="1"/>
    <col min="15364" max="15364" width="10.7109375" style="669" customWidth="1"/>
    <col min="15365" max="15365" width="7.85546875" style="669" customWidth="1"/>
    <col min="15366" max="15616" width="9.140625" style="669"/>
    <col min="15617" max="15617" width="62.5703125" style="669" customWidth="1"/>
    <col min="15618" max="15618" width="4.140625" style="669" customWidth="1"/>
    <col min="15619" max="15619" width="11.140625" style="669" customWidth="1"/>
    <col min="15620" max="15620" width="10.7109375" style="669" customWidth="1"/>
    <col min="15621" max="15621" width="7.85546875" style="669" customWidth="1"/>
    <col min="15622" max="15872" width="9.140625" style="669"/>
    <col min="15873" max="15873" width="62.5703125" style="669" customWidth="1"/>
    <col min="15874" max="15874" width="4.140625" style="669" customWidth="1"/>
    <col min="15875" max="15875" width="11.140625" style="669" customWidth="1"/>
    <col min="15876" max="15876" width="10.7109375" style="669" customWidth="1"/>
    <col min="15877" max="15877" width="7.85546875" style="669" customWidth="1"/>
    <col min="15878" max="16128" width="9.140625" style="669"/>
    <col min="16129" max="16129" width="62.5703125" style="669" customWidth="1"/>
    <col min="16130" max="16130" width="4.140625" style="669" customWidth="1"/>
    <col min="16131" max="16131" width="11.140625" style="669" customWidth="1"/>
    <col min="16132" max="16132" width="10.7109375" style="669" customWidth="1"/>
    <col min="16133" max="16133" width="7.85546875" style="669" customWidth="1"/>
    <col min="16134" max="16384" width="9.140625" style="669"/>
  </cols>
  <sheetData>
    <row r="1" spans="1:5" x14ac:dyDescent="0.25">
      <c r="A1" s="668" t="s">
        <v>652</v>
      </c>
      <c r="B1" s="668"/>
      <c r="C1" s="668"/>
      <c r="D1" s="668"/>
      <c r="E1" s="668"/>
    </row>
    <row r="2" spans="1:5" x14ac:dyDescent="0.25">
      <c r="A2" s="670" t="s">
        <v>502</v>
      </c>
      <c r="D2" s="673" t="s">
        <v>503</v>
      </c>
      <c r="E2" s="673"/>
    </row>
    <row r="3" spans="1:5" ht="13.5" thickBot="1" x14ac:dyDescent="0.3">
      <c r="A3" s="670"/>
      <c r="D3" s="674"/>
      <c r="E3" s="674"/>
    </row>
    <row r="4" spans="1:5" s="679" customFormat="1" x14ac:dyDescent="0.25">
      <c r="A4" s="675" t="s">
        <v>504</v>
      </c>
      <c r="B4" s="676" t="s">
        <v>505</v>
      </c>
      <c r="C4" s="677" t="s">
        <v>506</v>
      </c>
      <c r="D4" s="678" t="s">
        <v>507</v>
      </c>
      <c r="E4" s="678" t="s">
        <v>508</v>
      </c>
    </row>
    <row r="5" spans="1:5" s="685" customFormat="1" ht="14.25" thickBot="1" x14ac:dyDescent="0.3">
      <c r="A5" s="680"/>
      <c r="B5" s="681"/>
      <c r="C5" s="682" t="s">
        <v>509</v>
      </c>
      <c r="D5" s="683"/>
      <c r="E5" s="684" t="s">
        <v>510</v>
      </c>
    </row>
    <row r="6" spans="1:5" s="689" customFormat="1" ht="14.25" thickBot="1" x14ac:dyDescent="0.3">
      <c r="A6" s="686" t="s">
        <v>511</v>
      </c>
      <c r="B6" s="687" t="s">
        <v>512</v>
      </c>
      <c r="C6" s="687" t="s">
        <v>513</v>
      </c>
      <c r="D6" s="688" t="s">
        <v>514</v>
      </c>
      <c r="E6" s="688" t="s">
        <v>515</v>
      </c>
    </row>
    <row r="7" spans="1:5" s="689" customFormat="1" ht="13.5" x14ac:dyDescent="0.25">
      <c r="A7" s="690" t="s">
        <v>516</v>
      </c>
      <c r="B7" s="691" t="s">
        <v>460</v>
      </c>
      <c r="C7" s="692"/>
      <c r="D7" s="693"/>
      <c r="E7" s="694" t="str">
        <f t="shared" ref="E7:E70" si="0">IF(C7&lt;&gt;0,ROUND(D7*100/C7,2),"-    ")</f>
        <v xml:space="preserve">-    </v>
      </c>
    </row>
    <row r="8" spans="1:5" s="689" customFormat="1" ht="13.5" x14ac:dyDescent="0.25">
      <c r="A8" s="695" t="s">
        <v>517</v>
      </c>
      <c r="B8" s="696" t="s">
        <v>467</v>
      </c>
      <c r="C8" s="697"/>
      <c r="D8" s="698"/>
      <c r="E8" s="699" t="str">
        <f t="shared" si="0"/>
        <v xml:space="preserve">-    </v>
      </c>
    </row>
    <row r="9" spans="1:5" x14ac:dyDescent="0.25">
      <c r="A9" s="700" t="s">
        <v>518</v>
      </c>
      <c r="B9" s="701">
        <v>3</v>
      </c>
      <c r="C9" s="697"/>
      <c r="D9" s="698"/>
      <c r="E9" s="699" t="str">
        <f t="shared" si="0"/>
        <v xml:space="preserve">-    </v>
      </c>
    </row>
    <row r="10" spans="1:5" x14ac:dyDescent="0.25">
      <c r="A10" s="695" t="s">
        <v>519</v>
      </c>
      <c r="B10" s="702">
        <v>4</v>
      </c>
      <c r="C10" s="697">
        <v>666</v>
      </c>
      <c r="D10" s="698">
        <v>340</v>
      </c>
      <c r="E10" s="703">
        <f t="shared" si="0"/>
        <v>51.05</v>
      </c>
    </row>
    <row r="11" spans="1:5" x14ac:dyDescent="0.25">
      <c r="A11" s="695" t="s">
        <v>520</v>
      </c>
      <c r="B11" s="702">
        <v>5</v>
      </c>
      <c r="C11" s="697"/>
      <c r="D11" s="698"/>
      <c r="E11" s="703" t="str">
        <f t="shared" si="0"/>
        <v xml:space="preserve">-    </v>
      </c>
    </row>
    <row r="12" spans="1:5" ht="13.5" thickBot="1" x14ac:dyDescent="0.3">
      <c r="A12" s="704" t="s">
        <v>521</v>
      </c>
      <c r="B12" s="705">
        <v>6</v>
      </c>
      <c r="C12" s="706"/>
      <c r="D12" s="707"/>
      <c r="E12" s="708" t="str">
        <f t="shared" si="0"/>
        <v xml:space="preserve">-    </v>
      </c>
    </row>
    <row r="13" spans="1:5" ht="13.5" thickBot="1" x14ac:dyDescent="0.3">
      <c r="A13" s="709" t="s">
        <v>522</v>
      </c>
      <c r="B13" s="710">
        <v>7</v>
      </c>
      <c r="C13" s="711">
        <f>SUM(C7:C12)</f>
        <v>666</v>
      </c>
      <c r="D13" s="712">
        <f>SUM(D7:D12)</f>
        <v>340</v>
      </c>
      <c r="E13" s="713">
        <f t="shared" si="0"/>
        <v>51.05</v>
      </c>
    </row>
    <row r="14" spans="1:5" x14ac:dyDescent="0.25">
      <c r="A14" s="714" t="s">
        <v>523</v>
      </c>
      <c r="B14" s="701">
        <v>8</v>
      </c>
      <c r="C14" s="715">
        <v>3530071</v>
      </c>
      <c r="D14" s="716">
        <v>3561676</v>
      </c>
      <c r="E14" s="699">
        <f t="shared" si="0"/>
        <v>100.9</v>
      </c>
    </row>
    <row r="15" spans="1:5" x14ac:dyDescent="0.25">
      <c r="A15" s="717" t="s">
        <v>524</v>
      </c>
      <c r="B15" s="702">
        <v>9</v>
      </c>
      <c r="C15" s="697">
        <v>35536</v>
      </c>
      <c r="D15" s="698">
        <v>40779</v>
      </c>
      <c r="E15" s="703">
        <f t="shared" si="0"/>
        <v>114.75</v>
      </c>
    </row>
    <row r="16" spans="1:5" x14ac:dyDescent="0.25">
      <c r="A16" s="717" t="s">
        <v>525</v>
      </c>
      <c r="B16" s="702">
        <v>10</v>
      </c>
      <c r="C16" s="697">
        <v>5718</v>
      </c>
      <c r="D16" s="698">
        <v>4318</v>
      </c>
      <c r="E16" s="703">
        <f t="shared" si="0"/>
        <v>75.52</v>
      </c>
    </row>
    <row r="17" spans="1:5" x14ac:dyDescent="0.25">
      <c r="A17" s="717" t="s">
        <v>526</v>
      </c>
      <c r="B17" s="702">
        <v>11</v>
      </c>
      <c r="C17" s="697"/>
      <c r="D17" s="698"/>
      <c r="E17" s="703" t="str">
        <f t="shared" si="0"/>
        <v xml:space="preserve">-    </v>
      </c>
    </row>
    <row r="18" spans="1:5" x14ac:dyDescent="0.25">
      <c r="A18" s="717" t="s">
        <v>527</v>
      </c>
      <c r="B18" s="702">
        <v>12</v>
      </c>
      <c r="C18" s="697"/>
      <c r="D18" s="698"/>
      <c r="E18" s="703" t="str">
        <f t="shared" si="0"/>
        <v xml:space="preserve">-    </v>
      </c>
    </row>
    <row r="19" spans="1:5" x14ac:dyDescent="0.25">
      <c r="A19" s="717" t="s">
        <v>528</v>
      </c>
      <c r="B19" s="705">
        <v>13</v>
      </c>
      <c r="C19" s="697"/>
      <c r="D19" s="698"/>
      <c r="E19" s="708" t="str">
        <f t="shared" si="0"/>
        <v xml:space="preserve">-    </v>
      </c>
    </row>
    <row r="20" spans="1:5" x14ac:dyDescent="0.25">
      <c r="A20" s="717" t="s">
        <v>529</v>
      </c>
      <c r="B20" s="702">
        <v>14</v>
      </c>
      <c r="C20" s="697"/>
      <c r="D20" s="698"/>
      <c r="E20" s="708" t="str">
        <f t="shared" si="0"/>
        <v xml:space="preserve">-    </v>
      </c>
    </row>
    <row r="21" spans="1:5" ht="13.5" thickBot="1" x14ac:dyDescent="0.3">
      <c r="A21" s="718" t="s">
        <v>530</v>
      </c>
      <c r="B21" s="705">
        <v>15</v>
      </c>
      <c r="C21" s="719"/>
      <c r="D21" s="720"/>
      <c r="E21" s="708" t="str">
        <f t="shared" si="0"/>
        <v xml:space="preserve">-    </v>
      </c>
    </row>
    <row r="22" spans="1:5" ht="13.5" thickBot="1" x14ac:dyDescent="0.3">
      <c r="A22" s="721" t="s">
        <v>531</v>
      </c>
      <c r="B22" s="710">
        <v>16</v>
      </c>
      <c r="C22" s="722">
        <f>SUM(C14:C21)</f>
        <v>3571325</v>
      </c>
      <c r="D22" s="712">
        <f>SUM(D14:D21)</f>
        <v>3606773</v>
      </c>
      <c r="E22" s="713">
        <f t="shared" si="0"/>
        <v>100.99</v>
      </c>
    </row>
    <row r="23" spans="1:5" x14ac:dyDescent="0.25">
      <c r="A23" s="714" t="s">
        <v>532</v>
      </c>
      <c r="B23" s="701">
        <v>17</v>
      </c>
      <c r="C23" s="715"/>
      <c r="D23" s="716"/>
      <c r="E23" s="699" t="str">
        <f t="shared" si="0"/>
        <v xml:space="preserve">-    </v>
      </c>
    </row>
    <row r="24" spans="1:5" x14ac:dyDescent="0.25">
      <c r="A24" s="714" t="s">
        <v>533</v>
      </c>
      <c r="B24" s="701">
        <v>18</v>
      </c>
      <c r="C24" s="723" t="s">
        <v>534</v>
      </c>
      <c r="D24" s="716"/>
      <c r="E24" s="724" t="s">
        <v>535</v>
      </c>
    </row>
    <row r="25" spans="1:5" x14ac:dyDescent="0.25">
      <c r="A25" s="717" t="s">
        <v>536</v>
      </c>
      <c r="B25" s="701">
        <v>19</v>
      </c>
      <c r="C25" s="697"/>
      <c r="D25" s="698"/>
      <c r="E25" s="703" t="str">
        <f t="shared" si="0"/>
        <v xml:space="preserve">-    </v>
      </c>
    </row>
    <row r="26" spans="1:5" x14ac:dyDescent="0.25">
      <c r="A26" s="717" t="s">
        <v>537</v>
      </c>
      <c r="B26" s="701">
        <v>20</v>
      </c>
      <c r="C26" s="697"/>
      <c r="D26" s="698"/>
      <c r="E26" s="703" t="str">
        <f t="shared" si="0"/>
        <v xml:space="preserve">-    </v>
      </c>
    </row>
    <row r="27" spans="1:5" x14ac:dyDescent="0.25">
      <c r="A27" s="717" t="s">
        <v>538</v>
      </c>
      <c r="B27" s="701">
        <v>21</v>
      </c>
      <c r="C27" s="697"/>
      <c r="D27" s="698"/>
      <c r="E27" s="703" t="str">
        <f t="shared" si="0"/>
        <v xml:space="preserve">-    </v>
      </c>
    </row>
    <row r="28" spans="1:5" x14ac:dyDescent="0.25">
      <c r="A28" s="717" t="s">
        <v>539</v>
      </c>
      <c r="B28" s="701">
        <v>22</v>
      </c>
      <c r="C28" s="697"/>
      <c r="D28" s="698"/>
      <c r="E28" s="703" t="str">
        <f t="shared" si="0"/>
        <v xml:space="preserve">-    </v>
      </c>
    </row>
    <row r="29" spans="1:5" ht="13.5" thickBot="1" x14ac:dyDescent="0.3">
      <c r="A29" s="718" t="s">
        <v>540</v>
      </c>
      <c r="B29" s="725">
        <v>23</v>
      </c>
      <c r="C29" s="719"/>
      <c r="D29" s="720"/>
      <c r="E29" s="708" t="str">
        <f t="shared" si="0"/>
        <v xml:space="preserve">-    </v>
      </c>
    </row>
    <row r="30" spans="1:5" s="726" customFormat="1" ht="13.5" thickBot="1" x14ac:dyDescent="0.3">
      <c r="A30" s="721" t="s">
        <v>541</v>
      </c>
      <c r="B30" s="725">
        <v>24</v>
      </c>
      <c r="C30" s="711">
        <f>+C23+C25+C26+C27+C28+C29</f>
        <v>0</v>
      </c>
      <c r="D30" s="711">
        <f>+D23+D25+D26+D27+D28+D29</f>
        <v>0</v>
      </c>
      <c r="E30" s="713" t="str">
        <f t="shared" si="0"/>
        <v xml:space="preserve">-    </v>
      </c>
    </row>
    <row r="31" spans="1:5" s="726" customFormat="1" x14ac:dyDescent="0.25">
      <c r="A31" s="714" t="s">
        <v>542</v>
      </c>
      <c r="B31" s="701">
        <v>25</v>
      </c>
      <c r="C31" s="715">
        <v>93561</v>
      </c>
      <c r="D31" s="716">
        <v>90439</v>
      </c>
      <c r="E31" s="699">
        <f t="shared" si="0"/>
        <v>96.66</v>
      </c>
    </row>
    <row r="32" spans="1:5" s="726" customFormat="1" x14ac:dyDescent="0.25">
      <c r="A32" s="717" t="s">
        <v>543</v>
      </c>
      <c r="B32" s="701">
        <v>26</v>
      </c>
      <c r="C32" s="697"/>
      <c r="D32" s="698"/>
      <c r="E32" s="703" t="str">
        <f t="shared" si="0"/>
        <v xml:space="preserve">-    </v>
      </c>
    </row>
    <row r="33" spans="1:5" s="726" customFormat="1" x14ac:dyDescent="0.25">
      <c r="A33" s="717" t="s">
        <v>544</v>
      </c>
      <c r="B33" s="701">
        <v>27</v>
      </c>
      <c r="C33" s="697"/>
      <c r="D33" s="698"/>
      <c r="E33" s="703" t="str">
        <f t="shared" si="0"/>
        <v xml:space="preserve">-    </v>
      </c>
    </row>
    <row r="34" spans="1:5" s="726" customFormat="1" x14ac:dyDescent="0.25">
      <c r="A34" s="717" t="s">
        <v>545</v>
      </c>
      <c r="B34" s="701">
        <v>28</v>
      </c>
      <c r="C34" s="697"/>
      <c r="D34" s="698"/>
      <c r="E34" s="703" t="str">
        <f t="shared" si="0"/>
        <v xml:space="preserve">-    </v>
      </c>
    </row>
    <row r="35" spans="1:5" s="726" customFormat="1" ht="17.25" thickBot="1" x14ac:dyDescent="0.3">
      <c r="A35" s="718" t="s">
        <v>546</v>
      </c>
      <c r="B35" s="725">
        <v>29</v>
      </c>
      <c r="C35" s="719"/>
      <c r="D35" s="720"/>
      <c r="E35" s="708" t="str">
        <f t="shared" si="0"/>
        <v xml:space="preserve">-    </v>
      </c>
    </row>
    <row r="36" spans="1:5" s="726" customFormat="1" ht="17.25" thickBot="1" x14ac:dyDescent="0.3">
      <c r="A36" s="727" t="s">
        <v>547</v>
      </c>
      <c r="B36" s="725">
        <v>30</v>
      </c>
      <c r="C36" s="711">
        <f>SUM(C31:C35)</f>
        <v>93561</v>
      </c>
      <c r="D36" s="712">
        <f>SUM(D31:D35)</f>
        <v>90439</v>
      </c>
      <c r="E36" s="713">
        <f t="shared" si="0"/>
        <v>96.66</v>
      </c>
    </row>
    <row r="37" spans="1:5" ht="13.5" thickBot="1" x14ac:dyDescent="0.3">
      <c r="A37" s="728" t="s">
        <v>548</v>
      </c>
      <c r="B37" s="725">
        <v>31</v>
      </c>
      <c r="C37" s="729">
        <f>C13+C22+C30+C36</f>
        <v>3665552</v>
      </c>
      <c r="D37" s="730">
        <f>D13+D22+D30+D36</f>
        <v>3697552</v>
      </c>
      <c r="E37" s="713">
        <f t="shared" si="0"/>
        <v>100.87</v>
      </c>
    </row>
    <row r="38" spans="1:5" x14ac:dyDescent="0.25">
      <c r="A38" s="714" t="s">
        <v>549</v>
      </c>
      <c r="B38" s="701">
        <v>32</v>
      </c>
      <c r="C38" s="715">
        <v>456</v>
      </c>
      <c r="D38" s="716">
        <v>601</v>
      </c>
      <c r="E38" s="699">
        <f t="shared" si="0"/>
        <v>131.80000000000001</v>
      </c>
    </row>
    <row r="39" spans="1:5" x14ac:dyDescent="0.25">
      <c r="A39" s="717" t="s">
        <v>550</v>
      </c>
      <c r="B39" s="701">
        <v>33</v>
      </c>
      <c r="C39" s="697"/>
      <c r="D39" s="698"/>
      <c r="E39" s="703" t="str">
        <f t="shared" si="0"/>
        <v xml:space="preserve">-    </v>
      </c>
    </row>
    <row r="40" spans="1:5" x14ac:dyDescent="0.25">
      <c r="A40" s="717" t="s">
        <v>551</v>
      </c>
      <c r="B40" s="701">
        <v>34</v>
      </c>
      <c r="C40" s="697"/>
      <c r="D40" s="698"/>
      <c r="E40" s="703" t="str">
        <f t="shared" si="0"/>
        <v xml:space="preserve">-    </v>
      </c>
    </row>
    <row r="41" spans="1:5" x14ac:dyDescent="0.25">
      <c r="A41" s="717" t="s">
        <v>552</v>
      </c>
      <c r="B41" s="701">
        <v>35</v>
      </c>
      <c r="C41" s="697"/>
      <c r="D41" s="698"/>
      <c r="E41" s="703" t="str">
        <f t="shared" si="0"/>
        <v xml:space="preserve">-    </v>
      </c>
    </row>
    <row r="42" spans="1:5" ht="16.5" x14ac:dyDescent="0.25">
      <c r="A42" s="717" t="s">
        <v>553</v>
      </c>
      <c r="B42" s="701">
        <v>36</v>
      </c>
      <c r="C42" s="697"/>
      <c r="D42" s="698"/>
      <c r="E42" s="703" t="str">
        <f t="shared" si="0"/>
        <v xml:space="preserve">-    </v>
      </c>
    </row>
    <row r="43" spans="1:5" ht="13.5" thickBot="1" x14ac:dyDescent="0.3">
      <c r="A43" s="718" t="s">
        <v>554</v>
      </c>
      <c r="B43" s="725">
        <v>37</v>
      </c>
      <c r="C43" s="697"/>
      <c r="D43" s="698"/>
      <c r="E43" s="703" t="str">
        <f t="shared" si="0"/>
        <v xml:space="preserve">-    </v>
      </c>
    </row>
    <row r="44" spans="1:5" ht="13.5" thickBot="1" x14ac:dyDescent="0.3">
      <c r="A44" s="721" t="s">
        <v>555</v>
      </c>
      <c r="B44" s="725">
        <v>38</v>
      </c>
      <c r="C44" s="711">
        <f>SUM(C38:C43)</f>
        <v>456</v>
      </c>
      <c r="D44" s="712">
        <f>SUM(D38:D43)</f>
        <v>601</v>
      </c>
      <c r="E44" s="713">
        <f t="shared" si="0"/>
        <v>131.80000000000001</v>
      </c>
    </row>
    <row r="45" spans="1:5" x14ac:dyDescent="0.25">
      <c r="A45" s="714" t="s">
        <v>556</v>
      </c>
      <c r="B45" s="701">
        <v>39</v>
      </c>
      <c r="C45" s="697">
        <v>424</v>
      </c>
      <c r="D45" s="698"/>
      <c r="E45" s="699">
        <f t="shared" si="0"/>
        <v>0</v>
      </c>
    </row>
    <row r="46" spans="1:5" x14ac:dyDescent="0.25">
      <c r="A46" s="717" t="s">
        <v>557</v>
      </c>
      <c r="B46" s="701">
        <v>40</v>
      </c>
      <c r="C46" s="697">
        <v>13046</v>
      </c>
      <c r="D46" s="698">
        <v>20226</v>
      </c>
      <c r="E46" s="703">
        <f t="shared" si="0"/>
        <v>155.04</v>
      </c>
    </row>
    <row r="47" spans="1:5" x14ac:dyDescent="0.25">
      <c r="A47" s="717" t="s">
        <v>558</v>
      </c>
      <c r="B47" s="701">
        <v>41</v>
      </c>
      <c r="C47" s="697"/>
      <c r="D47" s="698"/>
      <c r="E47" s="703" t="str">
        <f t="shared" si="0"/>
        <v xml:space="preserve">-    </v>
      </c>
    </row>
    <row r="48" spans="1:5" x14ac:dyDescent="0.25">
      <c r="A48" s="717" t="s">
        <v>559</v>
      </c>
      <c r="B48" s="701">
        <v>42</v>
      </c>
      <c r="C48" s="697"/>
      <c r="D48" s="698"/>
      <c r="E48" s="703" t="str">
        <f t="shared" si="0"/>
        <v xml:space="preserve">-    </v>
      </c>
    </row>
    <row r="49" spans="1:5" x14ac:dyDescent="0.25">
      <c r="A49" s="695" t="s">
        <v>560</v>
      </c>
      <c r="B49" s="701">
        <v>43</v>
      </c>
      <c r="C49" s="731"/>
      <c r="D49" s="698"/>
      <c r="E49" s="703" t="str">
        <f t="shared" si="0"/>
        <v xml:space="preserve">-    </v>
      </c>
    </row>
    <row r="50" spans="1:5" ht="16.5" x14ac:dyDescent="0.25">
      <c r="A50" s="695" t="s">
        <v>561</v>
      </c>
      <c r="B50" s="701">
        <v>44</v>
      </c>
      <c r="C50" s="732"/>
      <c r="D50" s="698"/>
      <c r="E50" s="708" t="str">
        <f t="shared" si="0"/>
        <v xml:space="preserve">-    </v>
      </c>
    </row>
    <row r="51" spans="1:5" x14ac:dyDescent="0.25">
      <c r="A51" s="695" t="s">
        <v>562</v>
      </c>
      <c r="B51" s="701">
        <v>45</v>
      </c>
      <c r="C51" s="731"/>
      <c r="D51" s="698"/>
      <c r="E51" s="708" t="str">
        <f t="shared" si="0"/>
        <v xml:space="preserve">-    </v>
      </c>
    </row>
    <row r="52" spans="1:5" x14ac:dyDescent="0.25">
      <c r="A52" s="695" t="s">
        <v>563</v>
      </c>
      <c r="B52" s="701">
        <v>46</v>
      </c>
      <c r="C52" s="731"/>
      <c r="D52" s="698"/>
      <c r="E52" s="708" t="str">
        <f t="shared" si="0"/>
        <v xml:space="preserve">-    </v>
      </c>
    </row>
    <row r="53" spans="1:5" x14ac:dyDescent="0.25">
      <c r="A53" s="695" t="s">
        <v>564</v>
      </c>
      <c r="B53" s="701">
        <v>47</v>
      </c>
      <c r="C53" s="731"/>
      <c r="D53" s="698"/>
      <c r="E53" s="708" t="str">
        <f t="shared" si="0"/>
        <v xml:space="preserve">-    </v>
      </c>
    </row>
    <row r="54" spans="1:5" ht="13.5" thickBot="1" x14ac:dyDescent="0.3">
      <c r="A54" s="704" t="s">
        <v>565</v>
      </c>
      <c r="B54" s="725">
        <v>48</v>
      </c>
      <c r="C54" s="731"/>
      <c r="D54" s="698"/>
      <c r="E54" s="708" t="str">
        <f t="shared" si="0"/>
        <v xml:space="preserve">-    </v>
      </c>
    </row>
    <row r="55" spans="1:5" ht="13.5" thickBot="1" x14ac:dyDescent="0.3">
      <c r="A55" s="721" t="s">
        <v>566</v>
      </c>
      <c r="B55" s="725">
        <v>49</v>
      </c>
      <c r="C55" s="711">
        <f>SUM(C45:C48)</f>
        <v>13470</v>
      </c>
      <c r="D55" s="733">
        <f>SUM(D45:D48)</f>
        <v>20226</v>
      </c>
      <c r="E55" s="713">
        <f t="shared" si="0"/>
        <v>150.16</v>
      </c>
    </row>
    <row r="56" spans="1:5" x14ac:dyDescent="0.25">
      <c r="A56" s="714" t="s">
        <v>567</v>
      </c>
      <c r="B56" s="701">
        <v>50</v>
      </c>
      <c r="C56" s="734">
        <f>+C57-C58</f>
        <v>0</v>
      </c>
      <c r="D56" s="734">
        <f>+D57-D58</f>
        <v>0</v>
      </c>
      <c r="E56" s="699" t="str">
        <f t="shared" si="0"/>
        <v xml:space="preserve">-    </v>
      </c>
    </row>
    <row r="57" spans="1:5" x14ac:dyDescent="0.25">
      <c r="A57" s="717" t="s">
        <v>568</v>
      </c>
      <c r="B57" s="701">
        <v>51</v>
      </c>
      <c r="C57" s="697"/>
      <c r="D57" s="698"/>
      <c r="E57" s="703" t="str">
        <f t="shared" si="0"/>
        <v xml:space="preserve">-    </v>
      </c>
    </row>
    <row r="58" spans="1:5" x14ac:dyDescent="0.25">
      <c r="A58" s="717" t="s">
        <v>569</v>
      </c>
      <c r="B58" s="701">
        <v>52</v>
      </c>
      <c r="C58" s="697"/>
      <c r="D58" s="698"/>
      <c r="E58" s="703" t="str">
        <f t="shared" si="0"/>
        <v xml:space="preserve">-    </v>
      </c>
    </row>
    <row r="59" spans="1:5" x14ac:dyDescent="0.25">
      <c r="A59" s="717" t="s">
        <v>570</v>
      </c>
      <c r="B59" s="701">
        <v>53</v>
      </c>
      <c r="C59" s="734">
        <f>+C60-C61</f>
        <v>0</v>
      </c>
      <c r="D59" s="734">
        <f>+D60-D61</f>
        <v>0</v>
      </c>
      <c r="E59" s="703" t="str">
        <f t="shared" si="0"/>
        <v xml:space="preserve">-    </v>
      </c>
    </row>
    <row r="60" spans="1:5" ht="16.5" x14ac:dyDescent="0.25">
      <c r="A60" s="717" t="s">
        <v>571</v>
      </c>
      <c r="B60" s="701">
        <v>54</v>
      </c>
      <c r="C60" s="719"/>
      <c r="D60" s="735"/>
      <c r="E60" s="703" t="str">
        <f t="shared" si="0"/>
        <v xml:space="preserve">-    </v>
      </c>
    </row>
    <row r="61" spans="1:5" ht="13.5" thickBot="1" x14ac:dyDescent="0.3">
      <c r="A61" s="718" t="s">
        <v>572</v>
      </c>
      <c r="B61" s="725">
        <v>55</v>
      </c>
      <c r="C61" s="736"/>
      <c r="D61" s="707"/>
      <c r="E61" s="703" t="str">
        <f t="shared" si="0"/>
        <v xml:space="preserve">-    </v>
      </c>
    </row>
    <row r="62" spans="1:5" ht="13.5" thickBot="1" x14ac:dyDescent="0.3">
      <c r="A62" s="721" t="s">
        <v>573</v>
      </c>
      <c r="B62" s="725">
        <v>56</v>
      </c>
      <c r="C62" s="711">
        <f>+C56+C59</f>
        <v>0</v>
      </c>
      <c r="D62" s="712">
        <f>+D56+D59</f>
        <v>0</v>
      </c>
      <c r="E62" s="713" t="str">
        <f t="shared" si="0"/>
        <v xml:space="preserve">-    </v>
      </c>
    </row>
    <row r="63" spans="1:5" x14ac:dyDescent="0.25">
      <c r="A63" s="714" t="s">
        <v>574</v>
      </c>
      <c r="B63" s="701">
        <v>57</v>
      </c>
      <c r="C63" s="697">
        <v>1560</v>
      </c>
      <c r="D63" s="698">
        <v>950</v>
      </c>
      <c r="E63" s="699">
        <f t="shared" si="0"/>
        <v>60.9</v>
      </c>
    </row>
    <row r="64" spans="1:5" x14ac:dyDescent="0.25">
      <c r="A64" s="717" t="s">
        <v>575</v>
      </c>
      <c r="B64" s="701">
        <v>58</v>
      </c>
      <c r="C64" s="697">
        <v>66067</v>
      </c>
      <c r="D64" s="698">
        <v>61413</v>
      </c>
      <c r="E64" s="703">
        <f t="shared" si="0"/>
        <v>92.96</v>
      </c>
    </row>
    <row r="65" spans="1:5" x14ac:dyDescent="0.25">
      <c r="A65" s="717" t="s">
        <v>576</v>
      </c>
      <c r="B65" s="701">
        <v>59</v>
      </c>
      <c r="C65" s="697"/>
      <c r="D65" s="698"/>
      <c r="E65" s="703" t="str">
        <f t="shared" si="0"/>
        <v xml:space="preserve">-    </v>
      </c>
    </row>
    <row r="66" spans="1:5" ht="13.5" thickBot="1" x14ac:dyDescent="0.3">
      <c r="A66" s="737" t="s">
        <v>577</v>
      </c>
      <c r="B66" s="725">
        <v>60</v>
      </c>
      <c r="C66" s="697">
        <v>213</v>
      </c>
      <c r="D66" s="698"/>
      <c r="E66" s="708">
        <f t="shared" si="0"/>
        <v>0</v>
      </c>
    </row>
    <row r="67" spans="1:5" ht="13.5" thickBot="1" x14ac:dyDescent="0.3">
      <c r="A67" s="738" t="s">
        <v>578</v>
      </c>
      <c r="B67" s="725">
        <v>61</v>
      </c>
      <c r="C67" s="711">
        <f>SUM(C63:C66)</f>
        <v>67840</v>
      </c>
      <c r="D67" s="712">
        <f>SUM(D63:D66)</f>
        <v>62363</v>
      </c>
      <c r="E67" s="713">
        <f t="shared" si="0"/>
        <v>91.93</v>
      </c>
    </row>
    <row r="68" spans="1:5" x14ac:dyDescent="0.25">
      <c r="A68" s="739" t="s">
        <v>579</v>
      </c>
      <c r="B68" s="701">
        <v>62</v>
      </c>
      <c r="C68" s="697"/>
      <c r="D68" s="698"/>
      <c r="E68" s="699" t="str">
        <f t="shared" si="0"/>
        <v xml:space="preserve">-    </v>
      </c>
    </row>
    <row r="69" spans="1:5" x14ac:dyDescent="0.25">
      <c r="A69" s="717" t="s">
        <v>580</v>
      </c>
      <c r="B69" s="701">
        <v>63</v>
      </c>
      <c r="C69" s="697">
        <v>1494</v>
      </c>
      <c r="D69" s="698">
        <v>724</v>
      </c>
      <c r="E69" s="703">
        <f t="shared" si="0"/>
        <v>48.46</v>
      </c>
    </row>
    <row r="70" spans="1:5" x14ac:dyDescent="0.25">
      <c r="A70" s="717" t="s">
        <v>581</v>
      </c>
      <c r="B70" s="701">
        <v>64</v>
      </c>
      <c r="C70" s="697"/>
      <c r="D70" s="698"/>
      <c r="E70" s="703" t="str">
        <f t="shared" si="0"/>
        <v xml:space="preserve">-    </v>
      </c>
    </row>
    <row r="71" spans="1:5" ht="13.5" thickBot="1" x14ac:dyDescent="0.3">
      <c r="A71" s="718" t="s">
        <v>582</v>
      </c>
      <c r="B71" s="725">
        <v>65</v>
      </c>
      <c r="C71" s="697"/>
      <c r="D71" s="698"/>
      <c r="E71" s="703" t="str">
        <f>IF(C71&lt;&gt;0,ROUND(D71*100/C71,2),"-    ")</f>
        <v xml:space="preserve">-    </v>
      </c>
    </row>
    <row r="72" spans="1:5" ht="13.5" thickBot="1" x14ac:dyDescent="0.3">
      <c r="A72" s="721" t="s">
        <v>583</v>
      </c>
      <c r="B72" s="725">
        <v>66</v>
      </c>
      <c r="C72" s="740">
        <f>SUM(C68:C71)</f>
        <v>1494</v>
      </c>
      <c r="D72" s="741">
        <f>SUM(D68:D71)</f>
        <v>724</v>
      </c>
      <c r="E72" s="742">
        <f>IF(C72&lt;&gt;0,ROUND(D72*100/C72,2),"-    ")</f>
        <v>48.46</v>
      </c>
    </row>
    <row r="73" spans="1:5" ht="13.5" thickBot="1" x14ac:dyDescent="0.3">
      <c r="A73" s="728" t="s">
        <v>584</v>
      </c>
      <c r="B73" s="725">
        <v>67</v>
      </c>
      <c r="C73" s="729">
        <f>C44+C55+C62+C67+C72</f>
        <v>83260</v>
      </c>
      <c r="D73" s="730">
        <f>D44+D55+D62+D67+D72</f>
        <v>83914</v>
      </c>
      <c r="E73" s="713">
        <f>IF(C73&lt;&gt;0,ROUND(D73*100/C73,2),"-    ")</f>
        <v>100.79</v>
      </c>
    </row>
    <row r="74" spans="1:5" ht="13.5" thickBot="1" x14ac:dyDescent="0.3">
      <c r="A74" s="743" t="s">
        <v>585</v>
      </c>
      <c r="B74" s="725">
        <v>68</v>
      </c>
      <c r="C74" s="729">
        <f>C37+C73</f>
        <v>3748812</v>
      </c>
      <c r="D74" s="730">
        <f>D37+D73</f>
        <v>3781466</v>
      </c>
      <c r="E74" s="713">
        <f>IF(C74&lt;&gt;0,ROUND(D74*100/C74,2),"-    ")</f>
        <v>100.87</v>
      </c>
    </row>
    <row r="76" spans="1:5" x14ac:dyDescent="0.25">
      <c r="A76" s="668" t="s">
        <v>652</v>
      </c>
      <c r="B76" s="668"/>
      <c r="C76" s="668"/>
      <c r="D76" s="668"/>
      <c r="E76" s="668"/>
    </row>
    <row r="77" spans="1:5" ht="14.25" thickBot="1" x14ac:dyDescent="0.3">
      <c r="A77" s="670" t="s">
        <v>502</v>
      </c>
      <c r="B77" s="744"/>
      <c r="C77" s="669"/>
      <c r="D77" s="745" t="s">
        <v>503</v>
      </c>
      <c r="E77" s="745"/>
    </row>
    <row r="78" spans="1:5" ht="14.25" thickBot="1" x14ac:dyDescent="0.3">
      <c r="A78" s="670"/>
      <c r="B78" s="744"/>
      <c r="C78" s="669"/>
      <c r="D78" s="746"/>
      <c r="E78" s="746"/>
    </row>
    <row r="79" spans="1:5" s="748" customFormat="1" ht="9" x14ac:dyDescent="0.25">
      <c r="A79" s="675" t="s">
        <v>586</v>
      </c>
      <c r="B79" s="676" t="s">
        <v>505</v>
      </c>
      <c r="C79" s="677" t="s">
        <v>506</v>
      </c>
      <c r="D79" s="747" t="s">
        <v>507</v>
      </c>
      <c r="E79" s="747" t="s">
        <v>508</v>
      </c>
    </row>
    <row r="80" spans="1:5" s="748" customFormat="1" ht="9.75" thickBot="1" x14ac:dyDescent="0.3">
      <c r="A80" s="680"/>
      <c r="B80" s="681"/>
      <c r="C80" s="682" t="s">
        <v>509</v>
      </c>
      <c r="D80" s="683"/>
      <c r="E80" s="684" t="s">
        <v>510</v>
      </c>
    </row>
    <row r="81" spans="1:5" s="748" customFormat="1" ht="9.75" thickBot="1" x14ac:dyDescent="0.3">
      <c r="A81" s="749" t="s">
        <v>511</v>
      </c>
      <c r="B81" s="750" t="s">
        <v>512</v>
      </c>
      <c r="C81" s="750" t="s">
        <v>513</v>
      </c>
      <c r="D81" s="751" t="s">
        <v>514</v>
      </c>
      <c r="E81" s="751" t="s">
        <v>515</v>
      </c>
    </row>
    <row r="82" spans="1:5" s="748" customFormat="1" ht="8.25" x14ac:dyDescent="0.25">
      <c r="A82" s="690" t="s">
        <v>587</v>
      </c>
      <c r="B82" s="752">
        <v>69</v>
      </c>
      <c r="C82" s="753"/>
      <c r="D82" s="754"/>
      <c r="E82" s="699" t="str">
        <f t="shared" ref="E82:E142" si="1">IF(C82&lt;&gt;0,ROUND(D82*100/C82,2),"-    ")</f>
        <v xml:space="preserve">-    </v>
      </c>
    </row>
    <row r="83" spans="1:5" s="748" customFormat="1" ht="9" thickBot="1" x14ac:dyDescent="0.3">
      <c r="A83" s="700" t="s">
        <v>588</v>
      </c>
      <c r="B83" s="725">
        <v>70</v>
      </c>
      <c r="C83" s="755">
        <v>57548</v>
      </c>
      <c r="D83" s="756">
        <v>57548</v>
      </c>
      <c r="E83" s="699">
        <f t="shared" si="1"/>
        <v>100</v>
      </c>
    </row>
    <row r="84" spans="1:5" s="748" customFormat="1" ht="9" thickBot="1" x14ac:dyDescent="0.3">
      <c r="A84" s="721" t="s">
        <v>589</v>
      </c>
      <c r="B84" s="725">
        <v>71</v>
      </c>
      <c r="C84" s="757">
        <f>SUM(C82:C83)</f>
        <v>57548</v>
      </c>
      <c r="D84" s="757">
        <f>SUM(D82:D83)</f>
        <v>57548</v>
      </c>
      <c r="E84" s="713">
        <f t="shared" si="1"/>
        <v>100</v>
      </c>
    </row>
    <row r="85" spans="1:5" s="748" customFormat="1" ht="8.25" x14ac:dyDescent="0.25">
      <c r="A85" s="700" t="s">
        <v>590</v>
      </c>
      <c r="B85" s="701">
        <v>72</v>
      </c>
      <c r="C85" s="753"/>
      <c r="D85" s="758"/>
      <c r="E85" s="699" t="str">
        <f t="shared" si="1"/>
        <v xml:space="preserve">-    </v>
      </c>
    </row>
    <row r="86" spans="1:5" s="748" customFormat="1" ht="9" thickBot="1" x14ac:dyDescent="0.3">
      <c r="A86" s="700" t="s">
        <v>591</v>
      </c>
      <c r="B86" s="725">
        <v>73</v>
      </c>
      <c r="C86" s="755">
        <v>3618302</v>
      </c>
      <c r="D86" s="756">
        <v>3656992</v>
      </c>
      <c r="E86" s="699">
        <f t="shared" si="1"/>
        <v>101.07</v>
      </c>
    </row>
    <row r="87" spans="1:5" s="748" customFormat="1" ht="9" thickBot="1" x14ac:dyDescent="0.3">
      <c r="A87" s="721" t="s">
        <v>592</v>
      </c>
      <c r="B87" s="725">
        <v>74</v>
      </c>
      <c r="C87" s="757">
        <f>SUM(C85:C86)</f>
        <v>3618302</v>
      </c>
      <c r="D87" s="757">
        <f>SUM(D85:D86)</f>
        <v>3656992</v>
      </c>
      <c r="E87" s="713">
        <f t="shared" si="1"/>
        <v>101.07</v>
      </c>
    </row>
    <row r="88" spans="1:5" s="748" customFormat="1" ht="8.25" x14ac:dyDescent="0.25">
      <c r="A88" s="700" t="s">
        <v>593</v>
      </c>
      <c r="B88" s="701">
        <v>75</v>
      </c>
      <c r="C88" s="753"/>
      <c r="D88" s="759"/>
      <c r="E88" s="699" t="str">
        <f t="shared" si="1"/>
        <v xml:space="preserve">-    </v>
      </c>
    </row>
    <row r="89" spans="1:5" s="748" customFormat="1" ht="9" thickBot="1" x14ac:dyDescent="0.3">
      <c r="A89" s="695" t="s">
        <v>594</v>
      </c>
      <c r="B89" s="725">
        <v>76</v>
      </c>
      <c r="C89" s="755"/>
      <c r="D89" s="756"/>
      <c r="E89" s="760" t="str">
        <f t="shared" si="1"/>
        <v xml:space="preserve">-    </v>
      </c>
    </row>
    <row r="90" spans="1:5" s="748" customFormat="1" ht="9" thickBot="1" x14ac:dyDescent="0.3">
      <c r="A90" s="721" t="s">
        <v>595</v>
      </c>
      <c r="B90" s="725">
        <v>77</v>
      </c>
      <c r="C90" s="761">
        <f>SUM(C88:C89)</f>
        <v>0</v>
      </c>
      <c r="D90" s="762">
        <f>SUM(D88:D89)</f>
        <v>0</v>
      </c>
      <c r="E90" s="763" t="str">
        <f t="shared" si="1"/>
        <v xml:space="preserve">-    </v>
      </c>
    </row>
    <row r="91" spans="1:5" s="748" customFormat="1" ht="10.5" thickBot="1" x14ac:dyDescent="0.3">
      <c r="A91" s="743" t="s">
        <v>596</v>
      </c>
      <c r="B91" s="725">
        <v>78</v>
      </c>
      <c r="C91" s="764">
        <f>SUM(C84,C87,C90)</f>
        <v>3675850</v>
      </c>
      <c r="D91" s="765">
        <f>SUM(D90,D87,D84)</f>
        <v>3714540</v>
      </c>
      <c r="E91" s="713">
        <f t="shared" si="1"/>
        <v>101.05</v>
      </c>
    </row>
    <row r="92" spans="1:5" s="748" customFormat="1" ht="8.25" x14ac:dyDescent="0.25">
      <c r="A92" s="700" t="s">
        <v>597</v>
      </c>
      <c r="B92" s="701">
        <v>79</v>
      </c>
      <c r="C92" s="766">
        <v>69121</v>
      </c>
      <c r="D92" s="767">
        <v>55683</v>
      </c>
      <c r="E92" s="699">
        <f t="shared" si="1"/>
        <v>80.56</v>
      </c>
    </row>
    <row r="93" spans="1:5" s="748" customFormat="1" ht="8.25" x14ac:dyDescent="0.25">
      <c r="A93" s="695" t="s">
        <v>598</v>
      </c>
      <c r="B93" s="702">
        <v>80</v>
      </c>
      <c r="C93" s="716">
        <v>69121</v>
      </c>
      <c r="D93" s="758">
        <v>55683</v>
      </c>
      <c r="E93" s="699">
        <f t="shared" si="1"/>
        <v>80.56</v>
      </c>
    </row>
    <row r="94" spans="1:5" s="748" customFormat="1" ht="8.25" x14ac:dyDescent="0.25">
      <c r="A94" s="695" t="s">
        <v>599</v>
      </c>
      <c r="B94" s="702">
        <v>81</v>
      </c>
      <c r="C94" s="716"/>
      <c r="D94" s="758"/>
      <c r="E94" s="699" t="str">
        <f t="shared" si="1"/>
        <v xml:space="preserve">-    </v>
      </c>
    </row>
    <row r="95" spans="1:5" s="748" customFormat="1" ht="8.25" x14ac:dyDescent="0.25">
      <c r="A95" s="717" t="s">
        <v>600</v>
      </c>
      <c r="B95" s="702">
        <v>82</v>
      </c>
      <c r="C95" s="768"/>
      <c r="D95" s="769"/>
      <c r="E95" s="703" t="str">
        <f t="shared" si="1"/>
        <v xml:space="preserve">-    </v>
      </c>
    </row>
    <row r="96" spans="1:5" s="748" customFormat="1" ht="8.25" x14ac:dyDescent="0.25">
      <c r="A96" s="717" t="s">
        <v>601</v>
      </c>
      <c r="B96" s="702">
        <v>83</v>
      </c>
      <c r="C96" s="768"/>
      <c r="D96" s="769"/>
      <c r="E96" s="703" t="str">
        <f t="shared" si="1"/>
        <v xml:space="preserve">-    </v>
      </c>
    </row>
    <row r="97" spans="1:5" s="748" customFormat="1" ht="8.25" x14ac:dyDescent="0.25">
      <c r="A97" s="717" t="s">
        <v>602</v>
      </c>
      <c r="B97" s="702">
        <v>84</v>
      </c>
      <c r="C97" s="768"/>
      <c r="D97" s="769"/>
      <c r="E97" s="703" t="str">
        <f t="shared" si="1"/>
        <v xml:space="preserve">-    </v>
      </c>
    </row>
    <row r="98" spans="1:5" s="748" customFormat="1" ht="9" thickBot="1" x14ac:dyDescent="0.3">
      <c r="A98" s="717" t="s">
        <v>603</v>
      </c>
      <c r="B98" s="725">
        <v>85</v>
      </c>
      <c r="C98" s="770"/>
      <c r="D98" s="771"/>
      <c r="E98" s="703" t="str">
        <f t="shared" si="1"/>
        <v xml:space="preserve">-    </v>
      </c>
    </row>
    <row r="99" spans="1:5" s="748" customFormat="1" ht="9" thickBot="1" x14ac:dyDescent="0.3">
      <c r="A99" s="721" t="s">
        <v>604</v>
      </c>
      <c r="B99" s="725">
        <v>86</v>
      </c>
      <c r="C99" s="722">
        <f>C92+C95+C96+C97+C98</f>
        <v>69121</v>
      </c>
      <c r="D99" s="772">
        <f>D92+D95+D96+D97+D98</f>
        <v>55683</v>
      </c>
      <c r="E99" s="713">
        <f t="shared" si="1"/>
        <v>80.56</v>
      </c>
    </row>
    <row r="100" spans="1:5" s="748" customFormat="1" ht="8.25" x14ac:dyDescent="0.25">
      <c r="A100" s="714" t="s">
        <v>605</v>
      </c>
      <c r="B100" s="701">
        <v>87</v>
      </c>
      <c r="C100" s="766">
        <f>SUM(C101:C102)</f>
        <v>0</v>
      </c>
      <c r="D100" s="767">
        <f>SUM(D101:D102)</f>
        <v>0</v>
      </c>
      <c r="E100" s="699" t="str">
        <f t="shared" si="1"/>
        <v xml:space="preserve">-    </v>
      </c>
    </row>
    <row r="101" spans="1:5" s="748" customFormat="1" ht="8.25" x14ac:dyDescent="0.25">
      <c r="A101" s="717" t="s">
        <v>606</v>
      </c>
      <c r="B101" s="702">
        <v>88</v>
      </c>
      <c r="C101" s="773"/>
      <c r="D101" s="758"/>
      <c r="E101" s="699" t="str">
        <f t="shared" si="1"/>
        <v xml:space="preserve">-    </v>
      </c>
    </row>
    <row r="102" spans="1:5" s="748" customFormat="1" ht="8.25" x14ac:dyDescent="0.25">
      <c r="A102" s="717" t="s">
        <v>607</v>
      </c>
      <c r="B102" s="702">
        <v>89</v>
      </c>
      <c r="C102" s="773"/>
      <c r="D102" s="758"/>
      <c r="E102" s="699" t="str">
        <f t="shared" si="1"/>
        <v xml:space="preserve">-    </v>
      </c>
    </row>
    <row r="103" spans="1:5" s="748" customFormat="1" ht="8.25" x14ac:dyDescent="0.25">
      <c r="A103" s="717" t="s">
        <v>608</v>
      </c>
      <c r="B103" s="702">
        <v>90</v>
      </c>
      <c r="C103" s="768"/>
      <c r="D103" s="769"/>
      <c r="E103" s="703" t="str">
        <f t="shared" si="1"/>
        <v xml:space="preserve">-    </v>
      </c>
    </row>
    <row r="104" spans="1:5" s="748" customFormat="1" ht="8.25" x14ac:dyDescent="0.25">
      <c r="A104" s="717" t="s">
        <v>609</v>
      </c>
      <c r="B104" s="702">
        <v>91</v>
      </c>
      <c r="C104" s="768"/>
      <c r="D104" s="769"/>
      <c r="E104" s="703" t="str">
        <f t="shared" si="1"/>
        <v xml:space="preserve">-    </v>
      </c>
    </row>
    <row r="105" spans="1:5" s="748" customFormat="1" ht="9" thickBot="1" x14ac:dyDescent="0.3">
      <c r="A105" s="717" t="s">
        <v>610</v>
      </c>
      <c r="B105" s="725">
        <v>92</v>
      </c>
      <c r="C105" s="774"/>
      <c r="D105" s="771"/>
      <c r="E105" s="708" t="str">
        <f t="shared" si="1"/>
        <v xml:space="preserve">-    </v>
      </c>
    </row>
    <row r="106" spans="1:5" s="748" customFormat="1" ht="9" thickBot="1" x14ac:dyDescent="0.3">
      <c r="A106" s="721" t="s">
        <v>611</v>
      </c>
      <c r="B106" s="725">
        <v>93</v>
      </c>
      <c r="C106" s="722">
        <f>C100+C103+C104+C105</f>
        <v>0</v>
      </c>
      <c r="D106" s="772">
        <f>D100+D103+D104+D105</f>
        <v>0</v>
      </c>
      <c r="E106" s="713" t="str">
        <f t="shared" si="1"/>
        <v xml:space="preserve">-    </v>
      </c>
    </row>
    <row r="107" spans="1:5" s="748" customFormat="1" ht="10.5" thickBot="1" x14ac:dyDescent="0.3">
      <c r="A107" s="728" t="s">
        <v>612</v>
      </c>
      <c r="B107" s="725">
        <v>94</v>
      </c>
      <c r="C107" s="764">
        <f>C99+C106</f>
        <v>69121</v>
      </c>
      <c r="D107" s="765">
        <f>D99+D106</f>
        <v>55683</v>
      </c>
      <c r="E107" s="713">
        <f t="shared" si="1"/>
        <v>80.56</v>
      </c>
    </row>
    <row r="108" spans="1:5" s="748" customFormat="1" ht="8.25" x14ac:dyDescent="0.25">
      <c r="A108" s="714" t="s">
        <v>613</v>
      </c>
      <c r="B108" s="701">
        <v>95</v>
      </c>
      <c r="C108" s="773"/>
      <c r="D108" s="758"/>
      <c r="E108" s="699" t="str">
        <f t="shared" si="1"/>
        <v xml:space="preserve">-    </v>
      </c>
    </row>
    <row r="109" spans="1:5" s="748" customFormat="1" ht="8.25" x14ac:dyDescent="0.25">
      <c r="A109" s="717" t="s">
        <v>614</v>
      </c>
      <c r="B109" s="702">
        <v>96</v>
      </c>
      <c r="C109" s="768"/>
      <c r="D109" s="769"/>
      <c r="E109" s="703" t="str">
        <f t="shared" si="1"/>
        <v xml:space="preserve">-    </v>
      </c>
    </row>
    <row r="110" spans="1:5" s="748" customFormat="1" ht="8.25" x14ac:dyDescent="0.25">
      <c r="A110" s="717" t="s">
        <v>615</v>
      </c>
      <c r="B110" s="702">
        <v>97</v>
      </c>
      <c r="C110" s="768"/>
      <c r="D110" s="769"/>
      <c r="E110" s="703" t="str">
        <f t="shared" si="1"/>
        <v xml:space="preserve">-    </v>
      </c>
    </row>
    <row r="111" spans="1:5" s="748" customFormat="1" ht="8.25" x14ac:dyDescent="0.25">
      <c r="A111" s="717" t="s">
        <v>616</v>
      </c>
      <c r="B111" s="702">
        <v>98</v>
      </c>
      <c r="C111" s="768"/>
      <c r="D111" s="769"/>
      <c r="E111" s="703" t="str">
        <f t="shared" si="1"/>
        <v xml:space="preserve">-    </v>
      </c>
    </row>
    <row r="112" spans="1:5" s="748" customFormat="1" ht="8.25" x14ac:dyDescent="0.25">
      <c r="A112" s="717" t="s">
        <v>617</v>
      </c>
      <c r="B112" s="702">
        <v>99</v>
      </c>
      <c r="C112" s="768"/>
      <c r="D112" s="769"/>
      <c r="E112" s="703" t="str">
        <f t="shared" si="1"/>
        <v xml:space="preserve">-    </v>
      </c>
    </row>
    <row r="113" spans="1:5" s="748" customFormat="1" ht="8.25" x14ac:dyDescent="0.25">
      <c r="A113" s="717" t="s">
        <v>618</v>
      </c>
      <c r="B113" s="705">
        <v>100</v>
      </c>
      <c r="C113" s="774"/>
      <c r="D113" s="771"/>
      <c r="E113" s="708"/>
    </row>
    <row r="114" spans="1:5" s="748" customFormat="1" ht="9" thickBot="1" x14ac:dyDescent="0.3">
      <c r="A114" s="717" t="s">
        <v>619</v>
      </c>
      <c r="B114" s="725">
        <v>101</v>
      </c>
      <c r="C114" s="774"/>
      <c r="D114" s="771"/>
      <c r="E114" s="708" t="str">
        <f t="shared" si="1"/>
        <v xml:space="preserve">-    </v>
      </c>
    </row>
    <row r="115" spans="1:5" s="748" customFormat="1" ht="9" thickBot="1" x14ac:dyDescent="0.3">
      <c r="A115" s="721" t="s">
        <v>620</v>
      </c>
      <c r="B115" s="725">
        <v>102</v>
      </c>
      <c r="C115" s="772">
        <f>SUM(C108:C114)</f>
        <v>0</v>
      </c>
      <c r="D115" s="775">
        <f>SUM(D108:D114)</f>
        <v>0</v>
      </c>
      <c r="E115" s="713" t="str">
        <f t="shared" si="1"/>
        <v xml:space="preserve">-    </v>
      </c>
    </row>
    <row r="116" spans="1:5" s="748" customFormat="1" ht="8.25" x14ac:dyDescent="0.25">
      <c r="A116" s="714" t="s">
        <v>621</v>
      </c>
      <c r="B116" s="701">
        <v>103</v>
      </c>
      <c r="C116" s="773"/>
      <c r="D116" s="758"/>
      <c r="E116" s="699" t="str">
        <f t="shared" si="1"/>
        <v xml:space="preserve">-    </v>
      </c>
    </row>
    <row r="117" spans="1:5" s="748" customFormat="1" ht="8.25" x14ac:dyDescent="0.25">
      <c r="A117" s="717" t="s">
        <v>622</v>
      </c>
      <c r="B117" s="702">
        <v>104</v>
      </c>
      <c r="C117" s="768"/>
      <c r="D117" s="769"/>
      <c r="E117" s="703" t="str">
        <f t="shared" si="1"/>
        <v xml:space="preserve">-    </v>
      </c>
    </row>
    <row r="118" spans="1:5" s="748" customFormat="1" ht="8.25" x14ac:dyDescent="0.25">
      <c r="A118" s="717" t="s">
        <v>623</v>
      </c>
      <c r="B118" s="702">
        <v>105</v>
      </c>
      <c r="C118" s="768"/>
      <c r="D118" s="769"/>
      <c r="E118" s="703"/>
    </row>
    <row r="119" spans="1:5" s="748" customFormat="1" ht="8.25" x14ac:dyDescent="0.25">
      <c r="A119" s="717" t="s">
        <v>624</v>
      </c>
      <c r="B119" s="702">
        <v>106</v>
      </c>
      <c r="C119" s="776">
        <v>66</v>
      </c>
      <c r="D119" s="734">
        <f>SUM(D120:D121)</f>
        <v>0</v>
      </c>
      <c r="E119" s="703">
        <f t="shared" si="1"/>
        <v>0</v>
      </c>
    </row>
    <row r="120" spans="1:5" s="748" customFormat="1" ht="8.25" x14ac:dyDescent="0.25">
      <c r="A120" s="717" t="s">
        <v>625</v>
      </c>
      <c r="B120" s="702">
        <v>107</v>
      </c>
      <c r="C120" s="777">
        <v>66</v>
      </c>
      <c r="D120" s="769"/>
      <c r="E120" s="703">
        <f t="shared" si="1"/>
        <v>0</v>
      </c>
    </row>
    <row r="121" spans="1:5" s="748" customFormat="1" ht="8.25" x14ac:dyDescent="0.25">
      <c r="A121" s="717" t="s">
        <v>626</v>
      </c>
      <c r="B121" s="702">
        <v>108</v>
      </c>
      <c r="C121" s="777"/>
      <c r="D121" s="769"/>
      <c r="E121" s="703" t="str">
        <f t="shared" si="1"/>
        <v xml:space="preserve">-    </v>
      </c>
    </row>
    <row r="122" spans="1:5" s="748" customFormat="1" ht="8.25" x14ac:dyDescent="0.25">
      <c r="A122" s="717" t="s">
        <v>627</v>
      </c>
      <c r="B122" s="702">
        <v>109</v>
      </c>
      <c r="C122" s="778">
        <v>3562</v>
      </c>
      <c r="D122" s="779">
        <v>3839</v>
      </c>
      <c r="E122" s="703">
        <f t="shared" si="1"/>
        <v>107.78</v>
      </c>
    </row>
    <row r="123" spans="1:5" s="748" customFormat="1" ht="8.25" x14ac:dyDescent="0.25">
      <c r="A123" s="717" t="s">
        <v>628</v>
      </c>
      <c r="B123" s="702">
        <v>110</v>
      </c>
      <c r="C123" s="770"/>
      <c r="D123" s="771"/>
      <c r="E123" s="703" t="str">
        <f t="shared" si="1"/>
        <v xml:space="preserve">-    </v>
      </c>
    </row>
    <row r="124" spans="1:5" s="748" customFormat="1" ht="8.25" x14ac:dyDescent="0.25">
      <c r="A124" s="717" t="s">
        <v>629</v>
      </c>
      <c r="B124" s="702">
        <v>111</v>
      </c>
      <c r="C124" s="770"/>
      <c r="D124" s="771"/>
      <c r="E124" s="703" t="str">
        <f t="shared" si="1"/>
        <v xml:space="preserve">-    </v>
      </c>
    </row>
    <row r="125" spans="1:5" s="748" customFormat="1" ht="8.25" x14ac:dyDescent="0.25">
      <c r="A125" s="717" t="s">
        <v>630</v>
      </c>
      <c r="B125" s="702">
        <v>112</v>
      </c>
      <c r="C125" s="777"/>
      <c r="D125" s="697"/>
      <c r="E125" s="703" t="str">
        <f t="shared" si="1"/>
        <v xml:space="preserve">-    </v>
      </c>
    </row>
    <row r="126" spans="1:5" s="748" customFormat="1" ht="8.25" x14ac:dyDescent="0.25">
      <c r="A126" s="717" t="s">
        <v>631</v>
      </c>
      <c r="B126" s="702">
        <v>113</v>
      </c>
      <c r="C126" s="777">
        <v>2740</v>
      </c>
      <c r="D126" s="697">
        <v>2765</v>
      </c>
      <c r="E126" s="703">
        <f t="shared" si="1"/>
        <v>100.91</v>
      </c>
    </row>
    <row r="127" spans="1:5" s="748" customFormat="1" ht="8.25" x14ac:dyDescent="0.25">
      <c r="A127" s="717" t="s">
        <v>632</v>
      </c>
      <c r="B127" s="702">
        <v>114</v>
      </c>
      <c r="C127" s="777"/>
      <c r="D127" s="697"/>
      <c r="E127" s="703" t="str">
        <f t="shared" si="1"/>
        <v xml:space="preserve">-    </v>
      </c>
    </row>
    <row r="128" spans="1:5" s="748" customFormat="1" ht="8.25" x14ac:dyDescent="0.25">
      <c r="A128" s="717" t="s">
        <v>633</v>
      </c>
      <c r="B128" s="702">
        <v>115</v>
      </c>
      <c r="C128" s="697"/>
      <c r="D128" s="697"/>
      <c r="E128" s="703" t="str">
        <f t="shared" si="1"/>
        <v xml:space="preserve">-    </v>
      </c>
    </row>
    <row r="129" spans="1:5" s="748" customFormat="1" ht="8.25" x14ac:dyDescent="0.25">
      <c r="A129" s="717" t="s">
        <v>634</v>
      </c>
      <c r="B129" s="702">
        <v>116</v>
      </c>
      <c r="C129" s="777"/>
      <c r="D129" s="697"/>
      <c r="E129" s="703" t="str">
        <f t="shared" si="1"/>
        <v xml:space="preserve">-    </v>
      </c>
    </row>
    <row r="130" spans="1:5" s="748" customFormat="1" ht="8.25" x14ac:dyDescent="0.25">
      <c r="A130" s="717" t="s">
        <v>635</v>
      </c>
      <c r="B130" s="702">
        <v>117</v>
      </c>
      <c r="C130" s="777"/>
      <c r="D130" s="697"/>
      <c r="E130" s="703" t="str">
        <f t="shared" si="1"/>
        <v xml:space="preserve">-    </v>
      </c>
    </row>
    <row r="131" spans="1:5" s="748" customFormat="1" ht="8.25" x14ac:dyDescent="0.25">
      <c r="A131" s="717" t="s">
        <v>636</v>
      </c>
      <c r="B131" s="702">
        <v>118</v>
      </c>
      <c r="C131" s="777"/>
      <c r="D131" s="697"/>
      <c r="E131" s="703" t="str">
        <f t="shared" si="1"/>
        <v xml:space="preserve">-    </v>
      </c>
    </row>
    <row r="132" spans="1:5" s="748" customFormat="1" ht="8.25" x14ac:dyDescent="0.25">
      <c r="A132" s="717" t="s">
        <v>637</v>
      </c>
      <c r="B132" s="702">
        <v>119</v>
      </c>
      <c r="C132" s="777"/>
      <c r="D132" s="697"/>
      <c r="E132" s="703" t="str">
        <f t="shared" si="1"/>
        <v xml:space="preserve">-    </v>
      </c>
    </row>
    <row r="133" spans="1:5" s="748" customFormat="1" ht="8.25" x14ac:dyDescent="0.25">
      <c r="A133" s="717" t="s">
        <v>638</v>
      </c>
      <c r="B133" s="702">
        <v>120</v>
      </c>
      <c r="C133" s="777"/>
      <c r="D133" s="697"/>
      <c r="E133" s="703" t="str">
        <f t="shared" si="1"/>
        <v xml:space="preserve">-    </v>
      </c>
    </row>
    <row r="134" spans="1:5" s="748" customFormat="1" ht="8.25" x14ac:dyDescent="0.25">
      <c r="A134" s="717" t="s">
        <v>639</v>
      </c>
      <c r="B134" s="702">
        <v>121</v>
      </c>
      <c r="C134" s="777"/>
      <c r="D134" s="697"/>
      <c r="E134" s="703" t="str">
        <f t="shared" si="1"/>
        <v xml:space="preserve">-    </v>
      </c>
    </row>
    <row r="135" spans="1:5" s="748" customFormat="1" ht="8.25" x14ac:dyDescent="0.25">
      <c r="A135" s="717" t="s">
        <v>640</v>
      </c>
      <c r="B135" s="702">
        <v>122</v>
      </c>
      <c r="C135" s="777"/>
      <c r="D135" s="697"/>
      <c r="E135" s="703" t="str">
        <f t="shared" si="1"/>
        <v xml:space="preserve">-    </v>
      </c>
    </row>
    <row r="136" spans="1:5" s="748" customFormat="1" ht="9" thickBot="1" x14ac:dyDescent="0.3">
      <c r="A136" s="717" t="s">
        <v>641</v>
      </c>
      <c r="B136" s="702">
        <v>123</v>
      </c>
      <c r="C136" s="777">
        <v>822</v>
      </c>
      <c r="D136" s="697">
        <v>1074</v>
      </c>
      <c r="E136" s="703">
        <f t="shared" si="1"/>
        <v>130.66</v>
      </c>
    </row>
    <row r="137" spans="1:5" s="748" customFormat="1" ht="9" thickBot="1" x14ac:dyDescent="0.3">
      <c r="A137" s="721" t="s">
        <v>642</v>
      </c>
      <c r="B137" s="725">
        <v>124</v>
      </c>
      <c r="C137" s="772">
        <f>C116+C117+C119+C122</f>
        <v>3628</v>
      </c>
      <c r="D137" s="775">
        <f>D116+D117+D119+D122</f>
        <v>3839</v>
      </c>
      <c r="E137" s="713">
        <f t="shared" si="1"/>
        <v>105.82</v>
      </c>
    </row>
    <row r="138" spans="1:5" s="748" customFormat="1" ht="8.25" x14ac:dyDescent="0.25">
      <c r="A138" s="714" t="s">
        <v>643</v>
      </c>
      <c r="B138" s="701">
        <v>125</v>
      </c>
      <c r="C138" s="773"/>
      <c r="D138" s="758"/>
      <c r="E138" s="699" t="str">
        <f t="shared" si="1"/>
        <v xml:space="preserve">-    </v>
      </c>
    </row>
    <row r="139" spans="1:5" s="748" customFormat="1" ht="8.25" x14ac:dyDescent="0.25">
      <c r="A139" s="717" t="s">
        <v>644</v>
      </c>
      <c r="B139" s="702">
        <v>126</v>
      </c>
      <c r="C139" s="768"/>
      <c r="D139" s="769">
        <v>7404</v>
      </c>
      <c r="E139" s="703" t="str">
        <f t="shared" si="1"/>
        <v xml:space="preserve">-    </v>
      </c>
    </row>
    <row r="140" spans="1:5" s="748" customFormat="1" ht="8.25" x14ac:dyDescent="0.25">
      <c r="A140" s="717" t="s">
        <v>645</v>
      </c>
      <c r="B140" s="702">
        <v>127</v>
      </c>
      <c r="C140" s="768"/>
      <c r="D140" s="769"/>
      <c r="E140" s="703" t="str">
        <f t="shared" si="1"/>
        <v xml:space="preserve">-    </v>
      </c>
    </row>
    <row r="141" spans="1:5" s="748" customFormat="1" ht="8.25" x14ac:dyDescent="0.25">
      <c r="A141" s="695" t="s">
        <v>646</v>
      </c>
      <c r="B141" s="702">
        <v>128</v>
      </c>
      <c r="C141" s="768">
        <v>213</v>
      </c>
      <c r="D141" s="769"/>
      <c r="E141" s="703">
        <f t="shared" si="1"/>
        <v>0</v>
      </c>
    </row>
    <row r="142" spans="1:5" s="748" customFormat="1" ht="8.25" x14ac:dyDescent="0.25">
      <c r="A142" s="717" t="s">
        <v>647</v>
      </c>
      <c r="B142" s="702">
        <v>129</v>
      </c>
      <c r="C142" s="774"/>
      <c r="D142" s="771"/>
      <c r="E142" s="703" t="str">
        <f t="shared" si="1"/>
        <v xml:space="preserve">-    </v>
      </c>
    </row>
    <row r="143" spans="1:5" s="748" customFormat="1" ht="9" thickBot="1" x14ac:dyDescent="0.3">
      <c r="A143" s="717" t="s">
        <v>648</v>
      </c>
      <c r="B143" s="725">
        <v>130</v>
      </c>
      <c r="C143" s="780"/>
      <c r="D143" s="756"/>
      <c r="E143" s="703" t="str">
        <f>IF(C143&lt;&gt;0,ROUND(D143*100/C143,2),"-    ")</f>
        <v xml:space="preserve">-    </v>
      </c>
    </row>
    <row r="144" spans="1:5" s="748" customFormat="1" ht="9" thickBot="1" x14ac:dyDescent="0.3">
      <c r="A144" s="721" t="s">
        <v>649</v>
      </c>
      <c r="B144" s="725">
        <v>131</v>
      </c>
      <c r="C144" s="772">
        <f>SUM(C138:C141)</f>
        <v>213</v>
      </c>
      <c r="D144" s="775">
        <f>SUM(D138:D141)</f>
        <v>7404</v>
      </c>
      <c r="E144" s="713">
        <f>IF(C144&lt;&gt;0,ROUND(D144*100/C144,2),"-    ")</f>
        <v>3476.06</v>
      </c>
    </row>
    <row r="145" spans="1:5" s="748" customFormat="1" ht="10.5" thickBot="1" x14ac:dyDescent="0.3">
      <c r="A145" s="728" t="s">
        <v>650</v>
      </c>
      <c r="B145" s="725">
        <v>132</v>
      </c>
      <c r="C145" s="764">
        <f>C115+C137+C144</f>
        <v>3841</v>
      </c>
      <c r="D145" s="765">
        <f>D115+D137+D144</f>
        <v>11243</v>
      </c>
      <c r="E145" s="713">
        <f>IF(C145&lt;&gt;0,ROUND(D145*100/C145,2),"-    ")</f>
        <v>292.70999999999998</v>
      </c>
    </row>
    <row r="146" spans="1:5" s="748" customFormat="1" ht="10.5" thickBot="1" x14ac:dyDescent="0.3">
      <c r="A146" s="743" t="s">
        <v>651</v>
      </c>
      <c r="B146" s="725">
        <v>133</v>
      </c>
      <c r="C146" s="764">
        <f>C91+C107+C145</f>
        <v>3748812</v>
      </c>
      <c r="D146" s="765">
        <f>D91+D107+D145</f>
        <v>3781466</v>
      </c>
      <c r="E146" s="713">
        <f>IF(C146&lt;&gt;0,ROUND(D146*100/C146,2),"-    ")</f>
        <v>100.87</v>
      </c>
    </row>
    <row r="147" spans="1:5" s="748" customFormat="1" ht="8.25" x14ac:dyDescent="0.25">
      <c r="A147" s="781"/>
      <c r="B147" s="671"/>
    </row>
    <row r="148" spans="1:5" s="748" customFormat="1" ht="8.25" x14ac:dyDescent="0.25">
      <c r="A148" s="781"/>
      <c r="B148" s="671"/>
    </row>
    <row r="149" spans="1:5" s="748" customFormat="1" ht="8.25" x14ac:dyDescent="0.25">
      <c r="A149" s="781"/>
      <c r="B149" s="671"/>
    </row>
    <row r="150" spans="1:5" s="748" customFormat="1" ht="8.25" x14ac:dyDescent="0.25">
      <c r="A150" s="781"/>
      <c r="B150" s="671"/>
    </row>
    <row r="151" spans="1:5" s="748" customFormat="1" ht="8.25" x14ac:dyDescent="0.25">
      <c r="A151" s="781"/>
      <c r="B151" s="671"/>
    </row>
    <row r="152" spans="1:5" s="748" customFormat="1" ht="8.25" x14ac:dyDescent="0.25">
      <c r="A152" s="781"/>
      <c r="B152" s="671"/>
    </row>
    <row r="153" spans="1:5" s="748" customFormat="1" ht="8.25" x14ac:dyDescent="0.25">
      <c r="A153" s="781"/>
      <c r="B153" s="671"/>
    </row>
    <row r="154" spans="1:5" s="748" customFormat="1" ht="8.25" x14ac:dyDescent="0.25">
      <c r="A154" s="781"/>
      <c r="B154" s="671"/>
    </row>
    <row r="155" spans="1:5" s="748" customFormat="1" ht="8.25" x14ac:dyDescent="0.25">
      <c r="A155" s="781"/>
      <c r="B155" s="671"/>
    </row>
    <row r="156" spans="1:5" s="748" customFormat="1" ht="8.25" x14ac:dyDescent="0.25">
      <c r="A156" s="781"/>
      <c r="B156" s="671"/>
    </row>
    <row r="157" spans="1:5" s="748" customFormat="1" ht="8.25" x14ac:dyDescent="0.25">
      <c r="A157" s="781"/>
      <c r="B157" s="671"/>
    </row>
    <row r="158" spans="1:5" s="748" customFormat="1" ht="8.25" x14ac:dyDescent="0.25">
      <c r="A158" s="781"/>
      <c r="B158" s="671"/>
    </row>
    <row r="159" spans="1:5" s="748" customFormat="1" ht="8.25" x14ac:dyDescent="0.25">
      <c r="A159" s="781"/>
      <c r="B159" s="671"/>
    </row>
    <row r="160" spans="1:5" s="748" customFormat="1" ht="8.25" x14ac:dyDescent="0.25">
      <c r="A160" s="781"/>
      <c r="B160" s="671"/>
    </row>
    <row r="161" spans="1:2" s="748" customFormat="1" ht="8.25" x14ac:dyDescent="0.25">
      <c r="A161" s="781"/>
      <c r="B161" s="671"/>
    </row>
    <row r="162" spans="1:2" s="748" customFormat="1" ht="8.25" x14ac:dyDescent="0.25">
      <c r="A162" s="781"/>
      <c r="B162" s="671"/>
    </row>
    <row r="163" spans="1:2" s="748" customFormat="1" ht="8.25" x14ac:dyDescent="0.25">
      <c r="A163" s="781"/>
      <c r="B163" s="671"/>
    </row>
    <row r="164" spans="1:2" s="748" customFormat="1" ht="8.25" x14ac:dyDescent="0.25">
      <c r="A164" s="781"/>
      <c r="B164" s="671"/>
    </row>
    <row r="165" spans="1:2" s="748" customFormat="1" ht="8.25" x14ac:dyDescent="0.25">
      <c r="A165" s="781"/>
      <c r="B165" s="671"/>
    </row>
    <row r="166" spans="1:2" s="748" customFormat="1" ht="8.25" x14ac:dyDescent="0.25">
      <c r="A166" s="781"/>
      <c r="B166" s="671"/>
    </row>
    <row r="167" spans="1:2" s="748" customFormat="1" ht="8.25" x14ac:dyDescent="0.25">
      <c r="A167" s="781"/>
      <c r="B167" s="671"/>
    </row>
    <row r="168" spans="1:2" s="748" customFormat="1" ht="8.25" x14ac:dyDescent="0.25">
      <c r="A168" s="781"/>
      <c r="B168" s="671"/>
    </row>
  </sheetData>
  <mergeCells count="8">
    <mergeCell ref="A79:A80"/>
    <mergeCell ref="B79:B80"/>
    <mergeCell ref="A1:E1"/>
    <mergeCell ref="D2:E2"/>
    <mergeCell ref="A4:A5"/>
    <mergeCell ref="B4:B5"/>
    <mergeCell ref="A76:E76"/>
    <mergeCell ref="D77:E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rowBreaks count="1" manualBreakCount="1">
    <brk id="7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11" sqref="D11"/>
    </sheetView>
  </sheetViews>
  <sheetFormatPr defaultRowHeight="15" x14ac:dyDescent="0.25"/>
  <cols>
    <col min="2" max="2" width="59.5703125" customWidth="1"/>
    <col min="3" max="3" width="15.5703125" customWidth="1"/>
    <col min="4" max="4" width="18.140625" customWidth="1"/>
    <col min="258" max="258" width="59.5703125" customWidth="1"/>
    <col min="259" max="259" width="15.5703125" customWidth="1"/>
    <col min="260" max="260" width="18.140625" customWidth="1"/>
    <col min="514" max="514" width="59.5703125" customWidth="1"/>
    <col min="515" max="515" width="15.5703125" customWidth="1"/>
    <col min="516" max="516" width="18.140625" customWidth="1"/>
    <col min="770" max="770" width="59.5703125" customWidth="1"/>
    <col min="771" max="771" width="15.5703125" customWidth="1"/>
    <col min="772" max="772" width="18.140625" customWidth="1"/>
    <col min="1026" max="1026" width="59.5703125" customWidth="1"/>
    <col min="1027" max="1027" width="15.5703125" customWidth="1"/>
    <col min="1028" max="1028" width="18.140625" customWidth="1"/>
    <col min="1282" max="1282" width="59.5703125" customWidth="1"/>
    <col min="1283" max="1283" width="15.5703125" customWidth="1"/>
    <col min="1284" max="1284" width="18.140625" customWidth="1"/>
    <col min="1538" max="1538" width="59.5703125" customWidth="1"/>
    <col min="1539" max="1539" width="15.5703125" customWidth="1"/>
    <col min="1540" max="1540" width="18.140625" customWidth="1"/>
    <col min="1794" max="1794" width="59.5703125" customWidth="1"/>
    <col min="1795" max="1795" width="15.5703125" customWidth="1"/>
    <col min="1796" max="1796" width="18.140625" customWidth="1"/>
    <col min="2050" max="2050" width="59.5703125" customWidth="1"/>
    <col min="2051" max="2051" width="15.5703125" customWidth="1"/>
    <col min="2052" max="2052" width="18.140625" customWidth="1"/>
    <col min="2306" max="2306" width="59.5703125" customWidth="1"/>
    <col min="2307" max="2307" width="15.5703125" customWidth="1"/>
    <col min="2308" max="2308" width="18.140625" customWidth="1"/>
    <col min="2562" max="2562" width="59.5703125" customWidth="1"/>
    <col min="2563" max="2563" width="15.5703125" customWidth="1"/>
    <col min="2564" max="2564" width="18.140625" customWidth="1"/>
    <col min="2818" max="2818" width="59.5703125" customWidth="1"/>
    <col min="2819" max="2819" width="15.5703125" customWidth="1"/>
    <col min="2820" max="2820" width="18.140625" customWidth="1"/>
    <col min="3074" max="3074" width="59.5703125" customWidth="1"/>
    <col min="3075" max="3075" width="15.5703125" customWidth="1"/>
    <col min="3076" max="3076" width="18.140625" customWidth="1"/>
    <col min="3330" max="3330" width="59.5703125" customWidth="1"/>
    <col min="3331" max="3331" width="15.5703125" customWidth="1"/>
    <col min="3332" max="3332" width="18.140625" customWidth="1"/>
    <col min="3586" max="3586" width="59.5703125" customWidth="1"/>
    <col min="3587" max="3587" width="15.5703125" customWidth="1"/>
    <col min="3588" max="3588" width="18.140625" customWidth="1"/>
    <col min="3842" max="3842" width="59.5703125" customWidth="1"/>
    <col min="3843" max="3843" width="15.5703125" customWidth="1"/>
    <col min="3844" max="3844" width="18.140625" customWidth="1"/>
    <col min="4098" max="4098" width="59.5703125" customWidth="1"/>
    <col min="4099" max="4099" width="15.5703125" customWidth="1"/>
    <col min="4100" max="4100" width="18.140625" customWidth="1"/>
    <col min="4354" max="4354" width="59.5703125" customWidth="1"/>
    <col min="4355" max="4355" width="15.5703125" customWidth="1"/>
    <col min="4356" max="4356" width="18.140625" customWidth="1"/>
    <col min="4610" max="4610" width="59.5703125" customWidth="1"/>
    <col min="4611" max="4611" width="15.5703125" customWidth="1"/>
    <col min="4612" max="4612" width="18.140625" customWidth="1"/>
    <col min="4866" max="4866" width="59.5703125" customWidth="1"/>
    <col min="4867" max="4867" width="15.5703125" customWidth="1"/>
    <col min="4868" max="4868" width="18.140625" customWidth="1"/>
    <col min="5122" max="5122" width="59.5703125" customWidth="1"/>
    <col min="5123" max="5123" width="15.5703125" customWidth="1"/>
    <col min="5124" max="5124" width="18.140625" customWidth="1"/>
    <col min="5378" max="5378" width="59.5703125" customWidth="1"/>
    <col min="5379" max="5379" width="15.5703125" customWidth="1"/>
    <col min="5380" max="5380" width="18.140625" customWidth="1"/>
    <col min="5634" max="5634" width="59.5703125" customWidth="1"/>
    <col min="5635" max="5635" width="15.5703125" customWidth="1"/>
    <col min="5636" max="5636" width="18.140625" customWidth="1"/>
    <col min="5890" max="5890" width="59.5703125" customWidth="1"/>
    <col min="5891" max="5891" width="15.5703125" customWidth="1"/>
    <col min="5892" max="5892" width="18.140625" customWidth="1"/>
    <col min="6146" max="6146" width="59.5703125" customWidth="1"/>
    <col min="6147" max="6147" width="15.5703125" customWidth="1"/>
    <col min="6148" max="6148" width="18.140625" customWidth="1"/>
    <col min="6402" max="6402" width="59.5703125" customWidth="1"/>
    <col min="6403" max="6403" width="15.5703125" customWidth="1"/>
    <col min="6404" max="6404" width="18.140625" customWidth="1"/>
    <col min="6658" max="6658" width="59.5703125" customWidth="1"/>
    <col min="6659" max="6659" width="15.5703125" customWidth="1"/>
    <col min="6660" max="6660" width="18.140625" customWidth="1"/>
    <col min="6914" max="6914" width="59.5703125" customWidth="1"/>
    <col min="6915" max="6915" width="15.5703125" customWidth="1"/>
    <col min="6916" max="6916" width="18.140625" customWidth="1"/>
    <col min="7170" max="7170" width="59.5703125" customWidth="1"/>
    <col min="7171" max="7171" width="15.5703125" customWidth="1"/>
    <col min="7172" max="7172" width="18.140625" customWidth="1"/>
    <col min="7426" max="7426" width="59.5703125" customWidth="1"/>
    <col min="7427" max="7427" width="15.5703125" customWidth="1"/>
    <col min="7428" max="7428" width="18.140625" customWidth="1"/>
    <col min="7682" max="7682" width="59.5703125" customWidth="1"/>
    <col min="7683" max="7683" width="15.5703125" customWidth="1"/>
    <col min="7684" max="7684" width="18.140625" customWidth="1"/>
    <col min="7938" max="7938" width="59.5703125" customWidth="1"/>
    <col min="7939" max="7939" width="15.5703125" customWidth="1"/>
    <col min="7940" max="7940" width="18.140625" customWidth="1"/>
    <col min="8194" max="8194" width="59.5703125" customWidth="1"/>
    <col min="8195" max="8195" width="15.5703125" customWidth="1"/>
    <col min="8196" max="8196" width="18.140625" customWidth="1"/>
    <col min="8450" max="8450" width="59.5703125" customWidth="1"/>
    <col min="8451" max="8451" width="15.5703125" customWidth="1"/>
    <col min="8452" max="8452" width="18.140625" customWidth="1"/>
    <col min="8706" max="8706" width="59.5703125" customWidth="1"/>
    <col min="8707" max="8707" width="15.5703125" customWidth="1"/>
    <col min="8708" max="8708" width="18.140625" customWidth="1"/>
    <col min="8962" max="8962" width="59.5703125" customWidth="1"/>
    <col min="8963" max="8963" width="15.5703125" customWidth="1"/>
    <col min="8964" max="8964" width="18.140625" customWidth="1"/>
    <col min="9218" max="9218" width="59.5703125" customWidth="1"/>
    <col min="9219" max="9219" width="15.5703125" customWidth="1"/>
    <col min="9220" max="9220" width="18.140625" customWidth="1"/>
    <col min="9474" max="9474" width="59.5703125" customWidth="1"/>
    <col min="9475" max="9475" width="15.5703125" customWidth="1"/>
    <col min="9476" max="9476" width="18.140625" customWidth="1"/>
    <col min="9730" max="9730" width="59.5703125" customWidth="1"/>
    <col min="9731" max="9731" width="15.5703125" customWidth="1"/>
    <col min="9732" max="9732" width="18.140625" customWidth="1"/>
    <col min="9986" max="9986" width="59.5703125" customWidth="1"/>
    <col min="9987" max="9987" width="15.5703125" customWidth="1"/>
    <col min="9988" max="9988" width="18.140625" customWidth="1"/>
    <col min="10242" max="10242" width="59.5703125" customWidth="1"/>
    <col min="10243" max="10243" width="15.5703125" customWidth="1"/>
    <col min="10244" max="10244" width="18.140625" customWidth="1"/>
    <col min="10498" max="10498" width="59.5703125" customWidth="1"/>
    <col min="10499" max="10499" width="15.5703125" customWidth="1"/>
    <col min="10500" max="10500" width="18.140625" customWidth="1"/>
    <col min="10754" max="10754" width="59.5703125" customWidth="1"/>
    <col min="10755" max="10755" width="15.5703125" customWidth="1"/>
    <col min="10756" max="10756" width="18.140625" customWidth="1"/>
    <col min="11010" max="11010" width="59.5703125" customWidth="1"/>
    <col min="11011" max="11011" width="15.5703125" customWidth="1"/>
    <col min="11012" max="11012" width="18.140625" customWidth="1"/>
    <col min="11266" max="11266" width="59.5703125" customWidth="1"/>
    <col min="11267" max="11267" width="15.5703125" customWidth="1"/>
    <col min="11268" max="11268" width="18.140625" customWidth="1"/>
    <col min="11522" max="11522" width="59.5703125" customWidth="1"/>
    <col min="11523" max="11523" width="15.5703125" customWidth="1"/>
    <col min="11524" max="11524" width="18.140625" customWidth="1"/>
    <col min="11778" max="11778" width="59.5703125" customWidth="1"/>
    <col min="11779" max="11779" width="15.5703125" customWidth="1"/>
    <col min="11780" max="11780" width="18.140625" customWidth="1"/>
    <col min="12034" max="12034" width="59.5703125" customWidth="1"/>
    <col min="12035" max="12035" width="15.5703125" customWidth="1"/>
    <col min="12036" max="12036" width="18.140625" customWidth="1"/>
    <col min="12290" max="12290" width="59.5703125" customWidth="1"/>
    <col min="12291" max="12291" width="15.5703125" customWidth="1"/>
    <col min="12292" max="12292" width="18.140625" customWidth="1"/>
    <col min="12546" max="12546" width="59.5703125" customWidth="1"/>
    <col min="12547" max="12547" width="15.5703125" customWidth="1"/>
    <col min="12548" max="12548" width="18.140625" customWidth="1"/>
    <col min="12802" max="12802" width="59.5703125" customWidth="1"/>
    <col min="12803" max="12803" width="15.5703125" customWidth="1"/>
    <col min="12804" max="12804" width="18.140625" customWidth="1"/>
    <col min="13058" max="13058" width="59.5703125" customWidth="1"/>
    <col min="13059" max="13059" width="15.5703125" customWidth="1"/>
    <col min="13060" max="13060" width="18.140625" customWidth="1"/>
    <col min="13314" max="13314" width="59.5703125" customWidth="1"/>
    <col min="13315" max="13315" width="15.5703125" customWidth="1"/>
    <col min="13316" max="13316" width="18.140625" customWidth="1"/>
    <col min="13570" max="13570" width="59.5703125" customWidth="1"/>
    <col min="13571" max="13571" width="15.5703125" customWidth="1"/>
    <col min="13572" max="13572" width="18.140625" customWidth="1"/>
    <col min="13826" max="13826" width="59.5703125" customWidth="1"/>
    <col min="13827" max="13827" width="15.5703125" customWidth="1"/>
    <col min="13828" max="13828" width="18.140625" customWidth="1"/>
    <col min="14082" max="14082" width="59.5703125" customWidth="1"/>
    <col min="14083" max="14083" width="15.5703125" customWidth="1"/>
    <col min="14084" max="14084" width="18.140625" customWidth="1"/>
    <col min="14338" max="14338" width="59.5703125" customWidth="1"/>
    <col min="14339" max="14339" width="15.5703125" customWidth="1"/>
    <col min="14340" max="14340" width="18.140625" customWidth="1"/>
    <col min="14594" max="14594" width="59.5703125" customWidth="1"/>
    <col min="14595" max="14595" width="15.5703125" customWidth="1"/>
    <col min="14596" max="14596" width="18.140625" customWidth="1"/>
    <col min="14850" max="14850" width="59.5703125" customWidth="1"/>
    <col min="14851" max="14851" width="15.5703125" customWidth="1"/>
    <col min="14852" max="14852" width="18.140625" customWidth="1"/>
    <col min="15106" max="15106" width="59.5703125" customWidth="1"/>
    <col min="15107" max="15107" width="15.5703125" customWidth="1"/>
    <col min="15108" max="15108" width="18.140625" customWidth="1"/>
    <col min="15362" max="15362" width="59.5703125" customWidth="1"/>
    <col min="15363" max="15363" width="15.5703125" customWidth="1"/>
    <col min="15364" max="15364" width="18.140625" customWidth="1"/>
    <col min="15618" max="15618" width="59.5703125" customWidth="1"/>
    <col min="15619" max="15619" width="15.5703125" customWidth="1"/>
    <col min="15620" max="15620" width="18.140625" customWidth="1"/>
    <col min="15874" max="15874" width="59.5703125" customWidth="1"/>
    <col min="15875" max="15875" width="15.5703125" customWidth="1"/>
    <col min="15876" max="15876" width="18.140625" customWidth="1"/>
    <col min="16130" max="16130" width="59.5703125" customWidth="1"/>
    <col min="16131" max="16131" width="15.5703125" customWidth="1"/>
    <col min="16132" max="16132" width="18.140625" customWidth="1"/>
  </cols>
  <sheetData>
    <row r="1" spans="1:6" x14ac:dyDescent="0.25">
      <c r="A1" s="799" t="s">
        <v>668</v>
      </c>
      <c r="B1" s="799"/>
      <c r="C1" s="799"/>
      <c r="D1" s="799"/>
      <c r="E1" s="783"/>
      <c r="F1" s="783"/>
    </row>
    <row r="2" spans="1:6" ht="15.75" thickBot="1" x14ac:dyDescent="0.3"/>
    <row r="3" spans="1:6" ht="19.5" thickTop="1" x14ac:dyDescent="0.3">
      <c r="A3" s="784" t="s">
        <v>653</v>
      </c>
      <c r="B3" s="785"/>
      <c r="C3" s="785"/>
      <c r="D3" s="786"/>
    </row>
    <row r="4" spans="1:6" x14ac:dyDescent="0.25">
      <c r="A4" s="787" t="s">
        <v>505</v>
      </c>
      <c r="B4" s="788" t="s">
        <v>241</v>
      </c>
      <c r="C4" s="789" t="s">
        <v>506</v>
      </c>
      <c r="D4" s="790" t="s">
        <v>507</v>
      </c>
    </row>
    <row r="5" spans="1:6" x14ac:dyDescent="0.25">
      <c r="A5" s="787"/>
      <c r="B5" s="788"/>
      <c r="C5" s="789"/>
      <c r="D5" s="790"/>
    </row>
    <row r="6" spans="1:6" x14ac:dyDescent="0.25">
      <c r="A6" s="791">
        <v>1</v>
      </c>
      <c r="B6" s="792" t="s">
        <v>654</v>
      </c>
      <c r="C6" s="792">
        <v>66067</v>
      </c>
      <c r="D6" s="793">
        <v>61413</v>
      </c>
    </row>
    <row r="7" spans="1:6" x14ac:dyDescent="0.25">
      <c r="A7" s="791">
        <v>2</v>
      </c>
      <c r="B7" s="792" t="s">
        <v>655</v>
      </c>
      <c r="C7" s="792">
        <v>1560</v>
      </c>
      <c r="D7" s="793">
        <v>950</v>
      </c>
    </row>
    <row r="8" spans="1:6" x14ac:dyDescent="0.25">
      <c r="A8" s="791">
        <v>3</v>
      </c>
      <c r="B8" s="794" t="s">
        <v>656</v>
      </c>
      <c r="C8" s="794">
        <v>67267</v>
      </c>
      <c r="D8" s="795">
        <v>62363</v>
      </c>
    </row>
    <row r="9" spans="1:6" x14ac:dyDescent="0.25">
      <c r="A9" s="791">
        <v>4</v>
      </c>
      <c r="B9" s="792" t="s">
        <v>657</v>
      </c>
      <c r="C9" s="792">
        <v>1494</v>
      </c>
      <c r="D9" s="793">
        <v>724</v>
      </c>
    </row>
    <row r="10" spans="1:6" x14ac:dyDescent="0.25">
      <c r="A10" s="791">
        <v>5</v>
      </c>
      <c r="B10" s="792" t="s">
        <v>658</v>
      </c>
      <c r="C10" s="792"/>
      <c r="D10" s="793">
        <v>7404</v>
      </c>
    </row>
    <row r="11" spans="1:6" x14ac:dyDescent="0.25">
      <c r="A11" s="791">
        <v>6</v>
      </c>
      <c r="B11" s="794" t="s">
        <v>659</v>
      </c>
      <c r="C11" s="794">
        <v>1494</v>
      </c>
      <c r="D11" s="795">
        <v>-6680</v>
      </c>
    </row>
    <row r="12" spans="1:6" x14ac:dyDescent="0.25">
      <c r="A12" s="791">
        <v>7</v>
      </c>
      <c r="B12" s="794" t="s">
        <v>660</v>
      </c>
      <c r="C12" s="794">
        <v>69121</v>
      </c>
      <c r="D12" s="795">
        <v>55683</v>
      </c>
    </row>
    <row r="13" spans="1:6" x14ac:dyDescent="0.25">
      <c r="A13" s="791">
        <v>8</v>
      </c>
      <c r="B13" s="792" t="s">
        <v>661</v>
      </c>
      <c r="C13" s="792"/>
      <c r="D13" s="793"/>
    </row>
    <row r="14" spans="1:6" x14ac:dyDescent="0.25">
      <c r="A14" s="791">
        <v>9</v>
      </c>
      <c r="B14" s="792" t="s">
        <v>662</v>
      </c>
      <c r="C14" s="792">
        <v>1378</v>
      </c>
      <c r="D14" s="793">
        <v>197</v>
      </c>
    </row>
    <row r="15" spans="1:6" x14ac:dyDescent="0.25">
      <c r="A15" s="791">
        <v>10</v>
      </c>
      <c r="B15" s="794" t="s">
        <v>663</v>
      </c>
      <c r="C15" s="794">
        <v>1362</v>
      </c>
      <c r="D15" s="795">
        <v>197</v>
      </c>
    </row>
    <row r="16" spans="1:6" x14ac:dyDescent="0.25">
      <c r="A16" s="791">
        <v>11</v>
      </c>
      <c r="B16" s="794" t="s">
        <v>664</v>
      </c>
      <c r="C16" s="794">
        <v>70483</v>
      </c>
      <c r="D16" s="795">
        <v>55880</v>
      </c>
    </row>
    <row r="17" spans="1:4" x14ac:dyDescent="0.25">
      <c r="A17" s="791">
        <v>12</v>
      </c>
      <c r="B17" s="794" t="s">
        <v>665</v>
      </c>
      <c r="C17" s="794">
        <v>70483</v>
      </c>
      <c r="D17" s="795">
        <v>55880</v>
      </c>
    </row>
    <row r="18" spans="1:4" x14ac:dyDescent="0.25">
      <c r="A18" s="791">
        <v>13</v>
      </c>
      <c r="B18" s="792" t="s">
        <v>666</v>
      </c>
      <c r="C18" s="792">
        <v>70483</v>
      </c>
      <c r="D18" s="793">
        <v>55880</v>
      </c>
    </row>
    <row r="19" spans="1:4" x14ac:dyDescent="0.25">
      <c r="A19" s="791">
        <v>14</v>
      </c>
      <c r="B19" s="792" t="s">
        <v>667</v>
      </c>
      <c r="C19" s="792">
        <v>70483</v>
      </c>
      <c r="D19" s="793">
        <v>55880</v>
      </c>
    </row>
    <row r="20" spans="1:4" ht="15.75" thickBot="1" x14ac:dyDescent="0.3">
      <c r="A20" s="796"/>
      <c r="B20" s="797"/>
      <c r="C20" s="797"/>
      <c r="D20" s="798"/>
    </row>
    <row r="21" spans="1:4" ht="15.75" thickTop="1" x14ac:dyDescent="0.25"/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5" sqref="E15"/>
    </sheetView>
  </sheetViews>
  <sheetFormatPr defaultRowHeight="15" x14ac:dyDescent="0.25"/>
  <cols>
    <col min="1" max="1" width="13.7109375" customWidth="1"/>
    <col min="2" max="2" width="33.85546875" customWidth="1"/>
    <col min="3" max="3" width="27.5703125" customWidth="1"/>
    <col min="258" max="258" width="33.85546875" customWidth="1"/>
    <col min="259" max="259" width="27.5703125" customWidth="1"/>
    <col min="514" max="514" width="33.85546875" customWidth="1"/>
    <col min="515" max="515" width="27.5703125" customWidth="1"/>
    <col min="770" max="770" width="33.85546875" customWidth="1"/>
    <col min="771" max="771" width="27.5703125" customWidth="1"/>
    <col min="1026" max="1026" width="33.85546875" customWidth="1"/>
    <col min="1027" max="1027" width="27.5703125" customWidth="1"/>
    <col min="1282" max="1282" width="33.85546875" customWidth="1"/>
    <col min="1283" max="1283" width="27.5703125" customWidth="1"/>
    <col min="1538" max="1538" width="33.85546875" customWidth="1"/>
    <col min="1539" max="1539" width="27.5703125" customWidth="1"/>
    <col min="1794" max="1794" width="33.85546875" customWidth="1"/>
    <col min="1795" max="1795" width="27.5703125" customWidth="1"/>
    <col min="2050" max="2050" width="33.85546875" customWidth="1"/>
    <col min="2051" max="2051" width="27.5703125" customWidth="1"/>
    <col min="2306" max="2306" width="33.85546875" customWidth="1"/>
    <col min="2307" max="2307" width="27.5703125" customWidth="1"/>
    <col min="2562" max="2562" width="33.85546875" customWidth="1"/>
    <col min="2563" max="2563" width="27.5703125" customWidth="1"/>
    <col min="2818" max="2818" width="33.85546875" customWidth="1"/>
    <col min="2819" max="2819" width="27.5703125" customWidth="1"/>
    <col min="3074" max="3074" width="33.85546875" customWidth="1"/>
    <col min="3075" max="3075" width="27.5703125" customWidth="1"/>
    <col min="3330" max="3330" width="33.85546875" customWidth="1"/>
    <col min="3331" max="3331" width="27.5703125" customWidth="1"/>
    <col min="3586" max="3586" width="33.85546875" customWidth="1"/>
    <col min="3587" max="3587" width="27.5703125" customWidth="1"/>
    <col min="3842" max="3842" width="33.85546875" customWidth="1"/>
    <col min="3843" max="3843" width="27.5703125" customWidth="1"/>
    <col min="4098" max="4098" width="33.85546875" customWidth="1"/>
    <col min="4099" max="4099" width="27.5703125" customWidth="1"/>
    <col min="4354" max="4354" width="33.85546875" customWidth="1"/>
    <col min="4355" max="4355" width="27.5703125" customWidth="1"/>
    <col min="4610" max="4610" width="33.85546875" customWidth="1"/>
    <col min="4611" max="4611" width="27.5703125" customWidth="1"/>
    <col min="4866" max="4866" width="33.85546875" customWidth="1"/>
    <col min="4867" max="4867" width="27.5703125" customWidth="1"/>
    <col min="5122" max="5122" width="33.85546875" customWidth="1"/>
    <col min="5123" max="5123" width="27.5703125" customWidth="1"/>
    <col min="5378" max="5378" width="33.85546875" customWidth="1"/>
    <col min="5379" max="5379" width="27.5703125" customWidth="1"/>
    <col min="5634" max="5634" width="33.85546875" customWidth="1"/>
    <col min="5635" max="5635" width="27.5703125" customWidth="1"/>
    <col min="5890" max="5890" width="33.85546875" customWidth="1"/>
    <col min="5891" max="5891" width="27.5703125" customWidth="1"/>
    <col min="6146" max="6146" width="33.85546875" customWidth="1"/>
    <col min="6147" max="6147" width="27.5703125" customWidth="1"/>
    <col min="6402" max="6402" width="33.85546875" customWidth="1"/>
    <col min="6403" max="6403" width="27.5703125" customWidth="1"/>
    <col min="6658" max="6658" width="33.85546875" customWidth="1"/>
    <col min="6659" max="6659" width="27.5703125" customWidth="1"/>
    <col min="6914" max="6914" width="33.85546875" customWidth="1"/>
    <col min="6915" max="6915" width="27.5703125" customWidth="1"/>
    <col min="7170" max="7170" width="33.85546875" customWidth="1"/>
    <col min="7171" max="7171" width="27.5703125" customWidth="1"/>
    <col min="7426" max="7426" width="33.85546875" customWidth="1"/>
    <col min="7427" max="7427" width="27.5703125" customWidth="1"/>
    <col min="7682" max="7682" width="33.85546875" customWidth="1"/>
    <col min="7683" max="7683" width="27.5703125" customWidth="1"/>
    <col min="7938" max="7938" width="33.85546875" customWidth="1"/>
    <col min="7939" max="7939" width="27.5703125" customWidth="1"/>
    <col min="8194" max="8194" width="33.85546875" customWidth="1"/>
    <col min="8195" max="8195" width="27.5703125" customWidth="1"/>
    <col min="8450" max="8450" width="33.85546875" customWidth="1"/>
    <col min="8451" max="8451" width="27.5703125" customWidth="1"/>
    <col min="8706" max="8706" width="33.85546875" customWidth="1"/>
    <col min="8707" max="8707" width="27.5703125" customWidth="1"/>
    <col min="8962" max="8962" width="33.85546875" customWidth="1"/>
    <col min="8963" max="8963" width="27.5703125" customWidth="1"/>
    <col min="9218" max="9218" width="33.85546875" customWidth="1"/>
    <col min="9219" max="9219" width="27.5703125" customWidth="1"/>
    <col min="9474" max="9474" width="33.85546875" customWidth="1"/>
    <col min="9475" max="9475" width="27.5703125" customWidth="1"/>
    <col min="9730" max="9730" width="33.85546875" customWidth="1"/>
    <col min="9731" max="9731" width="27.5703125" customWidth="1"/>
    <col min="9986" max="9986" width="33.85546875" customWidth="1"/>
    <col min="9987" max="9987" width="27.5703125" customWidth="1"/>
    <col min="10242" max="10242" width="33.85546875" customWidth="1"/>
    <col min="10243" max="10243" width="27.5703125" customWidth="1"/>
    <col min="10498" max="10498" width="33.85546875" customWidth="1"/>
    <col min="10499" max="10499" width="27.5703125" customWidth="1"/>
    <col min="10754" max="10754" width="33.85546875" customWidth="1"/>
    <col min="10755" max="10755" width="27.5703125" customWidth="1"/>
    <col min="11010" max="11010" width="33.85546875" customWidth="1"/>
    <col min="11011" max="11011" width="27.5703125" customWidth="1"/>
    <col min="11266" max="11266" width="33.85546875" customWidth="1"/>
    <col min="11267" max="11267" width="27.5703125" customWidth="1"/>
    <col min="11522" max="11522" width="33.85546875" customWidth="1"/>
    <col min="11523" max="11523" width="27.5703125" customWidth="1"/>
    <col min="11778" max="11778" width="33.85546875" customWidth="1"/>
    <col min="11779" max="11779" width="27.5703125" customWidth="1"/>
    <col min="12034" max="12034" width="33.85546875" customWidth="1"/>
    <col min="12035" max="12035" width="27.5703125" customWidth="1"/>
    <col min="12290" max="12290" width="33.85546875" customWidth="1"/>
    <col min="12291" max="12291" width="27.5703125" customWidth="1"/>
    <col min="12546" max="12546" width="33.85546875" customWidth="1"/>
    <col min="12547" max="12547" width="27.5703125" customWidth="1"/>
    <col min="12802" max="12802" width="33.85546875" customWidth="1"/>
    <col min="12803" max="12803" width="27.5703125" customWidth="1"/>
    <col min="13058" max="13058" width="33.85546875" customWidth="1"/>
    <col min="13059" max="13059" width="27.5703125" customWidth="1"/>
    <col min="13314" max="13314" width="33.85546875" customWidth="1"/>
    <col min="13315" max="13315" width="27.5703125" customWidth="1"/>
    <col min="13570" max="13570" width="33.85546875" customWidth="1"/>
    <col min="13571" max="13571" width="27.5703125" customWidth="1"/>
    <col min="13826" max="13826" width="33.85546875" customWidth="1"/>
    <col min="13827" max="13827" width="27.5703125" customWidth="1"/>
    <col min="14082" max="14082" width="33.85546875" customWidth="1"/>
    <col min="14083" max="14083" width="27.5703125" customWidth="1"/>
    <col min="14338" max="14338" width="33.85546875" customWidth="1"/>
    <col min="14339" max="14339" width="27.5703125" customWidth="1"/>
    <col min="14594" max="14594" width="33.85546875" customWidth="1"/>
    <col min="14595" max="14595" width="27.5703125" customWidth="1"/>
    <col min="14850" max="14850" width="33.85546875" customWidth="1"/>
    <col min="14851" max="14851" width="27.5703125" customWidth="1"/>
    <col min="15106" max="15106" width="33.85546875" customWidth="1"/>
    <col min="15107" max="15107" width="27.5703125" customWidth="1"/>
    <col min="15362" max="15362" width="33.85546875" customWidth="1"/>
    <col min="15363" max="15363" width="27.5703125" customWidth="1"/>
    <col min="15618" max="15618" width="33.85546875" customWidth="1"/>
    <col min="15619" max="15619" width="27.5703125" customWidth="1"/>
    <col min="15874" max="15874" width="33.85546875" customWidth="1"/>
    <col min="15875" max="15875" width="27.5703125" customWidth="1"/>
    <col min="16130" max="16130" width="33.85546875" customWidth="1"/>
    <col min="16131" max="16131" width="27.5703125" customWidth="1"/>
  </cols>
  <sheetData>
    <row r="1" spans="1:4" x14ac:dyDescent="0.25">
      <c r="A1" s="800" t="s">
        <v>682</v>
      </c>
      <c r="B1" s="800"/>
      <c r="C1" s="800"/>
      <c r="D1" s="800"/>
    </row>
    <row r="3" spans="1:4" ht="18.75" x14ac:dyDescent="0.3">
      <c r="B3" s="801" t="s">
        <v>669</v>
      </c>
      <c r="C3" s="801"/>
    </row>
    <row r="4" spans="1:4" ht="15.75" thickBot="1" x14ac:dyDescent="0.3">
      <c r="B4" s="802"/>
      <c r="C4" s="802"/>
    </row>
    <row r="5" spans="1:4" x14ac:dyDescent="0.25">
      <c r="B5" s="803" t="s">
        <v>239</v>
      </c>
      <c r="C5" s="804"/>
    </row>
    <row r="6" spans="1:4" x14ac:dyDescent="0.25">
      <c r="B6" s="805" t="s">
        <v>670</v>
      </c>
      <c r="C6" s="806" t="s">
        <v>671</v>
      </c>
    </row>
    <row r="7" spans="1:4" x14ac:dyDescent="0.25">
      <c r="B7" s="805"/>
      <c r="C7" s="806"/>
    </row>
    <row r="8" spans="1:4" x14ac:dyDescent="0.25">
      <c r="B8" s="807" t="s">
        <v>240</v>
      </c>
      <c r="C8" s="806" t="s">
        <v>672</v>
      </c>
    </row>
    <row r="9" spans="1:4" x14ac:dyDescent="0.25">
      <c r="B9" s="805" t="s">
        <v>673</v>
      </c>
      <c r="C9" s="806" t="s">
        <v>674</v>
      </c>
    </row>
    <row r="10" spans="1:4" x14ac:dyDescent="0.25">
      <c r="B10" s="805" t="s">
        <v>675</v>
      </c>
      <c r="C10" s="806" t="s">
        <v>676</v>
      </c>
    </row>
    <row r="11" spans="1:4" x14ac:dyDescent="0.25">
      <c r="B11" s="805" t="s">
        <v>677</v>
      </c>
      <c r="C11" s="806" t="s">
        <v>678</v>
      </c>
    </row>
    <row r="12" spans="1:4" x14ac:dyDescent="0.25">
      <c r="B12" s="805" t="s">
        <v>679</v>
      </c>
      <c r="C12" s="806" t="s">
        <v>680</v>
      </c>
    </row>
    <row r="13" spans="1:4" x14ac:dyDescent="0.25">
      <c r="B13" s="805"/>
      <c r="C13" s="808"/>
    </row>
    <row r="14" spans="1:4" ht="15.75" thickBot="1" x14ac:dyDescent="0.3">
      <c r="B14" s="809" t="s">
        <v>681</v>
      </c>
      <c r="C14" s="810">
        <v>0</v>
      </c>
    </row>
  </sheetData>
  <mergeCells count="2">
    <mergeCell ref="A1:D1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2" zoomScaleNormal="100" workbookViewId="0">
      <selection activeCell="I8" sqref="I8"/>
    </sheetView>
  </sheetViews>
  <sheetFormatPr defaultRowHeight="15" x14ac:dyDescent="0.25"/>
  <cols>
    <col min="1" max="1" width="13.5703125" customWidth="1"/>
    <col min="2" max="2" width="29.42578125" bestFit="1" customWidth="1"/>
    <col min="3" max="3" width="16.140625" bestFit="1" customWidth="1"/>
    <col min="4" max="4" width="16" customWidth="1"/>
    <col min="5" max="5" width="0.140625" customWidth="1"/>
    <col min="6" max="6" width="0.28515625" hidden="1" customWidth="1"/>
    <col min="258" max="258" width="29.42578125" bestFit="1" customWidth="1"/>
    <col min="259" max="259" width="16.140625" bestFit="1" customWidth="1"/>
    <col min="260" max="260" width="16" customWidth="1"/>
    <col min="261" max="261" width="0.140625" customWidth="1"/>
    <col min="262" max="262" width="0" hidden="1" customWidth="1"/>
    <col min="514" max="514" width="29.42578125" bestFit="1" customWidth="1"/>
    <col min="515" max="515" width="16.140625" bestFit="1" customWidth="1"/>
    <col min="516" max="516" width="16" customWidth="1"/>
    <col min="517" max="517" width="0.140625" customWidth="1"/>
    <col min="518" max="518" width="0" hidden="1" customWidth="1"/>
    <col min="770" max="770" width="29.42578125" bestFit="1" customWidth="1"/>
    <col min="771" max="771" width="16.140625" bestFit="1" customWidth="1"/>
    <col min="772" max="772" width="16" customWidth="1"/>
    <col min="773" max="773" width="0.140625" customWidth="1"/>
    <col min="774" max="774" width="0" hidden="1" customWidth="1"/>
    <col min="1026" max="1026" width="29.42578125" bestFit="1" customWidth="1"/>
    <col min="1027" max="1027" width="16.140625" bestFit="1" customWidth="1"/>
    <col min="1028" max="1028" width="16" customWidth="1"/>
    <col min="1029" max="1029" width="0.140625" customWidth="1"/>
    <col min="1030" max="1030" width="0" hidden="1" customWidth="1"/>
    <col min="1282" max="1282" width="29.42578125" bestFit="1" customWidth="1"/>
    <col min="1283" max="1283" width="16.140625" bestFit="1" customWidth="1"/>
    <col min="1284" max="1284" width="16" customWidth="1"/>
    <col min="1285" max="1285" width="0.140625" customWidth="1"/>
    <col min="1286" max="1286" width="0" hidden="1" customWidth="1"/>
    <col min="1538" max="1538" width="29.42578125" bestFit="1" customWidth="1"/>
    <col min="1539" max="1539" width="16.140625" bestFit="1" customWidth="1"/>
    <col min="1540" max="1540" width="16" customWidth="1"/>
    <col min="1541" max="1541" width="0.140625" customWidth="1"/>
    <col min="1542" max="1542" width="0" hidden="1" customWidth="1"/>
    <col min="1794" max="1794" width="29.42578125" bestFit="1" customWidth="1"/>
    <col min="1795" max="1795" width="16.140625" bestFit="1" customWidth="1"/>
    <col min="1796" max="1796" width="16" customWidth="1"/>
    <col min="1797" max="1797" width="0.140625" customWidth="1"/>
    <col min="1798" max="1798" width="0" hidden="1" customWidth="1"/>
    <col min="2050" max="2050" width="29.42578125" bestFit="1" customWidth="1"/>
    <col min="2051" max="2051" width="16.140625" bestFit="1" customWidth="1"/>
    <col min="2052" max="2052" width="16" customWidth="1"/>
    <col min="2053" max="2053" width="0.140625" customWidth="1"/>
    <col min="2054" max="2054" width="0" hidden="1" customWidth="1"/>
    <col min="2306" max="2306" width="29.42578125" bestFit="1" customWidth="1"/>
    <col min="2307" max="2307" width="16.140625" bestFit="1" customWidth="1"/>
    <col min="2308" max="2308" width="16" customWidth="1"/>
    <col min="2309" max="2309" width="0.140625" customWidth="1"/>
    <col min="2310" max="2310" width="0" hidden="1" customWidth="1"/>
    <col min="2562" max="2562" width="29.42578125" bestFit="1" customWidth="1"/>
    <col min="2563" max="2563" width="16.140625" bestFit="1" customWidth="1"/>
    <col min="2564" max="2564" width="16" customWidth="1"/>
    <col min="2565" max="2565" width="0.140625" customWidth="1"/>
    <col min="2566" max="2566" width="0" hidden="1" customWidth="1"/>
    <col min="2818" max="2818" width="29.42578125" bestFit="1" customWidth="1"/>
    <col min="2819" max="2819" width="16.140625" bestFit="1" customWidth="1"/>
    <col min="2820" max="2820" width="16" customWidth="1"/>
    <col min="2821" max="2821" width="0.140625" customWidth="1"/>
    <col min="2822" max="2822" width="0" hidden="1" customWidth="1"/>
    <col min="3074" max="3074" width="29.42578125" bestFit="1" customWidth="1"/>
    <col min="3075" max="3075" width="16.140625" bestFit="1" customWidth="1"/>
    <col min="3076" max="3076" width="16" customWidth="1"/>
    <col min="3077" max="3077" width="0.140625" customWidth="1"/>
    <col min="3078" max="3078" width="0" hidden="1" customWidth="1"/>
    <col min="3330" max="3330" width="29.42578125" bestFit="1" customWidth="1"/>
    <col min="3331" max="3331" width="16.140625" bestFit="1" customWidth="1"/>
    <col min="3332" max="3332" width="16" customWidth="1"/>
    <col min="3333" max="3333" width="0.140625" customWidth="1"/>
    <col min="3334" max="3334" width="0" hidden="1" customWidth="1"/>
    <col min="3586" max="3586" width="29.42578125" bestFit="1" customWidth="1"/>
    <col min="3587" max="3587" width="16.140625" bestFit="1" customWidth="1"/>
    <col min="3588" max="3588" width="16" customWidth="1"/>
    <col min="3589" max="3589" width="0.140625" customWidth="1"/>
    <col min="3590" max="3590" width="0" hidden="1" customWidth="1"/>
    <col min="3842" max="3842" width="29.42578125" bestFit="1" customWidth="1"/>
    <col min="3843" max="3843" width="16.140625" bestFit="1" customWidth="1"/>
    <col min="3844" max="3844" width="16" customWidth="1"/>
    <col min="3845" max="3845" width="0.140625" customWidth="1"/>
    <col min="3846" max="3846" width="0" hidden="1" customWidth="1"/>
    <col min="4098" max="4098" width="29.42578125" bestFit="1" customWidth="1"/>
    <col min="4099" max="4099" width="16.140625" bestFit="1" customWidth="1"/>
    <col min="4100" max="4100" width="16" customWidth="1"/>
    <col min="4101" max="4101" width="0.140625" customWidth="1"/>
    <col min="4102" max="4102" width="0" hidden="1" customWidth="1"/>
    <col min="4354" max="4354" width="29.42578125" bestFit="1" customWidth="1"/>
    <col min="4355" max="4355" width="16.140625" bestFit="1" customWidth="1"/>
    <col min="4356" max="4356" width="16" customWidth="1"/>
    <col min="4357" max="4357" width="0.140625" customWidth="1"/>
    <col min="4358" max="4358" width="0" hidden="1" customWidth="1"/>
    <col min="4610" max="4610" width="29.42578125" bestFit="1" customWidth="1"/>
    <col min="4611" max="4611" width="16.140625" bestFit="1" customWidth="1"/>
    <col min="4612" max="4612" width="16" customWidth="1"/>
    <col min="4613" max="4613" width="0.140625" customWidth="1"/>
    <col min="4614" max="4614" width="0" hidden="1" customWidth="1"/>
    <col min="4866" max="4866" width="29.42578125" bestFit="1" customWidth="1"/>
    <col min="4867" max="4867" width="16.140625" bestFit="1" customWidth="1"/>
    <col min="4868" max="4868" width="16" customWidth="1"/>
    <col min="4869" max="4869" width="0.140625" customWidth="1"/>
    <col min="4870" max="4870" width="0" hidden="1" customWidth="1"/>
    <col min="5122" max="5122" width="29.42578125" bestFit="1" customWidth="1"/>
    <col min="5123" max="5123" width="16.140625" bestFit="1" customWidth="1"/>
    <col min="5124" max="5124" width="16" customWidth="1"/>
    <col min="5125" max="5125" width="0.140625" customWidth="1"/>
    <col min="5126" max="5126" width="0" hidden="1" customWidth="1"/>
    <col min="5378" max="5378" width="29.42578125" bestFit="1" customWidth="1"/>
    <col min="5379" max="5379" width="16.140625" bestFit="1" customWidth="1"/>
    <col min="5380" max="5380" width="16" customWidth="1"/>
    <col min="5381" max="5381" width="0.140625" customWidth="1"/>
    <col min="5382" max="5382" width="0" hidden="1" customWidth="1"/>
    <col min="5634" max="5634" width="29.42578125" bestFit="1" customWidth="1"/>
    <col min="5635" max="5635" width="16.140625" bestFit="1" customWidth="1"/>
    <col min="5636" max="5636" width="16" customWidth="1"/>
    <col min="5637" max="5637" width="0.140625" customWidth="1"/>
    <col min="5638" max="5638" width="0" hidden="1" customWidth="1"/>
    <col min="5890" max="5890" width="29.42578125" bestFit="1" customWidth="1"/>
    <col min="5891" max="5891" width="16.140625" bestFit="1" customWidth="1"/>
    <col min="5892" max="5892" width="16" customWidth="1"/>
    <col min="5893" max="5893" width="0.140625" customWidth="1"/>
    <col min="5894" max="5894" width="0" hidden="1" customWidth="1"/>
    <col min="6146" max="6146" width="29.42578125" bestFit="1" customWidth="1"/>
    <col min="6147" max="6147" width="16.140625" bestFit="1" customWidth="1"/>
    <col min="6148" max="6148" width="16" customWidth="1"/>
    <col min="6149" max="6149" width="0.140625" customWidth="1"/>
    <col min="6150" max="6150" width="0" hidden="1" customWidth="1"/>
    <col min="6402" max="6402" width="29.42578125" bestFit="1" customWidth="1"/>
    <col min="6403" max="6403" width="16.140625" bestFit="1" customWidth="1"/>
    <col min="6404" max="6404" width="16" customWidth="1"/>
    <col min="6405" max="6405" width="0.140625" customWidth="1"/>
    <col min="6406" max="6406" width="0" hidden="1" customWidth="1"/>
    <col min="6658" max="6658" width="29.42578125" bestFit="1" customWidth="1"/>
    <col min="6659" max="6659" width="16.140625" bestFit="1" customWidth="1"/>
    <col min="6660" max="6660" width="16" customWidth="1"/>
    <col min="6661" max="6661" width="0.140625" customWidth="1"/>
    <col min="6662" max="6662" width="0" hidden="1" customWidth="1"/>
    <col min="6914" max="6914" width="29.42578125" bestFit="1" customWidth="1"/>
    <col min="6915" max="6915" width="16.140625" bestFit="1" customWidth="1"/>
    <col min="6916" max="6916" width="16" customWidth="1"/>
    <col min="6917" max="6917" width="0.140625" customWidth="1"/>
    <col min="6918" max="6918" width="0" hidden="1" customWidth="1"/>
    <col min="7170" max="7170" width="29.42578125" bestFit="1" customWidth="1"/>
    <col min="7171" max="7171" width="16.140625" bestFit="1" customWidth="1"/>
    <col min="7172" max="7172" width="16" customWidth="1"/>
    <col min="7173" max="7173" width="0.140625" customWidth="1"/>
    <col min="7174" max="7174" width="0" hidden="1" customWidth="1"/>
    <col min="7426" max="7426" width="29.42578125" bestFit="1" customWidth="1"/>
    <col min="7427" max="7427" width="16.140625" bestFit="1" customWidth="1"/>
    <col min="7428" max="7428" width="16" customWidth="1"/>
    <col min="7429" max="7429" width="0.140625" customWidth="1"/>
    <col min="7430" max="7430" width="0" hidden="1" customWidth="1"/>
    <col min="7682" max="7682" width="29.42578125" bestFit="1" customWidth="1"/>
    <col min="7683" max="7683" width="16.140625" bestFit="1" customWidth="1"/>
    <col min="7684" max="7684" width="16" customWidth="1"/>
    <col min="7685" max="7685" width="0.140625" customWidth="1"/>
    <col min="7686" max="7686" width="0" hidden="1" customWidth="1"/>
    <col min="7938" max="7938" width="29.42578125" bestFit="1" customWidth="1"/>
    <col min="7939" max="7939" width="16.140625" bestFit="1" customWidth="1"/>
    <col min="7940" max="7940" width="16" customWidth="1"/>
    <col min="7941" max="7941" width="0.140625" customWidth="1"/>
    <col min="7942" max="7942" width="0" hidden="1" customWidth="1"/>
    <col min="8194" max="8194" width="29.42578125" bestFit="1" customWidth="1"/>
    <col min="8195" max="8195" width="16.140625" bestFit="1" customWidth="1"/>
    <col min="8196" max="8196" width="16" customWidth="1"/>
    <col min="8197" max="8197" width="0.140625" customWidth="1"/>
    <col min="8198" max="8198" width="0" hidden="1" customWidth="1"/>
    <col min="8450" max="8450" width="29.42578125" bestFit="1" customWidth="1"/>
    <col min="8451" max="8451" width="16.140625" bestFit="1" customWidth="1"/>
    <col min="8452" max="8452" width="16" customWidth="1"/>
    <col min="8453" max="8453" width="0.140625" customWidth="1"/>
    <col min="8454" max="8454" width="0" hidden="1" customWidth="1"/>
    <col min="8706" max="8706" width="29.42578125" bestFit="1" customWidth="1"/>
    <col min="8707" max="8707" width="16.140625" bestFit="1" customWidth="1"/>
    <col min="8708" max="8708" width="16" customWidth="1"/>
    <col min="8709" max="8709" width="0.140625" customWidth="1"/>
    <col min="8710" max="8710" width="0" hidden="1" customWidth="1"/>
    <col min="8962" max="8962" width="29.42578125" bestFit="1" customWidth="1"/>
    <col min="8963" max="8963" width="16.140625" bestFit="1" customWidth="1"/>
    <col min="8964" max="8964" width="16" customWidth="1"/>
    <col min="8965" max="8965" width="0.140625" customWidth="1"/>
    <col min="8966" max="8966" width="0" hidden="1" customWidth="1"/>
    <col min="9218" max="9218" width="29.42578125" bestFit="1" customWidth="1"/>
    <col min="9219" max="9219" width="16.140625" bestFit="1" customWidth="1"/>
    <col min="9220" max="9220" width="16" customWidth="1"/>
    <col min="9221" max="9221" width="0.140625" customWidth="1"/>
    <col min="9222" max="9222" width="0" hidden="1" customWidth="1"/>
    <col min="9474" max="9474" width="29.42578125" bestFit="1" customWidth="1"/>
    <col min="9475" max="9475" width="16.140625" bestFit="1" customWidth="1"/>
    <col min="9476" max="9476" width="16" customWidth="1"/>
    <col min="9477" max="9477" width="0.140625" customWidth="1"/>
    <col min="9478" max="9478" width="0" hidden="1" customWidth="1"/>
    <col min="9730" max="9730" width="29.42578125" bestFit="1" customWidth="1"/>
    <col min="9731" max="9731" width="16.140625" bestFit="1" customWidth="1"/>
    <col min="9732" max="9732" width="16" customWidth="1"/>
    <col min="9733" max="9733" width="0.140625" customWidth="1"/>
    <col min="9734" max="9734" width="0" hidden="1" customWidth="1"/>
    <col min="9986" max="9986" width="29.42578125" bestFit="1" customWidth="1"/>
    <col min="9987" max="9987" width="16.140625" bestFit="1" customWidth="1"/>
    <col min="9988" max="9988" width="16" customWidth="1"/>
    <col min="9989" max="9989" width="0.140625" customWidth="1"/>
    <col min="9990" max="9990" width="0" hidden="1" customWidth="1"/>
    <col min="10242" max="10242" width="29.42578125" bestFit="1" customWidth="1"/>
    <col min="10243" max="10243" width="16.140625" bestFit="1" customWidth="1"/>
    <col min="10244" max="10244" width="16" customWidth="1"/>
    <col min="10245" max="10245" width="0.140625" customWidth="1"/>
    <col min="10246" max="10246" width="0" hidden="1" customWidth="1"/>
    <col min="10498" max="10498" width="29.42578125" bestFit="1" customWidth="1"/>
    <col min="10499" max="10499" width="16.140625" bestFit="1" customWidth="1"/>
    <col min="10500" max="10500" width="16" customWidth="1"/>
    <col min="10501" max="10501" width="0.140625" customWidth="1"/>
    <col min="10502" max="10502" width="0" hidden="1" customWidth="1"/>
    <col min="10754" max="10754" width="29.42578125" bestFit="1" customWidth="1"/>
    <col min="10755" max="10755" width="16.140625" bestFit="1" customWidth="1"/>
    <col min="10756" max="10756" width="16" customWidth="1"/>
    <col min="10757" max="10757" width="0.140625" customWidth="1"/>
    <col min="10758" max="10758" width="0" hidden="1" customWidth="1"/>
    <col min="11010" max="11010" width="29.42578125" bestFit="1" customWidth="1"/>
    <col min="11011" max="11011" width="16.140625" bestFit="1" customWidth="1"/>
    <col min="11012" max="11012" width="16" customWidth="1"/>
    <col min="11013" max="11013" width="0.140625" customWidth="1"/>
    <col min="11014" max="11014" width="0" hidden="1" customWidth="1"/>
    <col min="11266" max="11266" width="29.42578125" bestFit="1" customWidth="1"/>
    <col min="11267" max="11267" width="16.140625" bestFit="1" customWidth="1"/>
    <col min="11268" max="11268" width="16" customWidth="1"/>
    <col min="11269" max="11269" width="0.140625" customWidth="1"/>
    <col min="11270" max="11270" width="0" hidden="1" customWidth="1"/>
    <col min="11522" max="11522" width="29.42578125" bestFit="1" customWidth="1"/>
    <col min="11523" max="11523" width="16.140625" bestFit="1" customWidth="1"/>
    <col min="11524" max="11524" width="16" customWidth="1"/>
    <col min="11525" max="11525" width="0.140625" customWidth="1"/>
    <col min="11526" max="11526" width="0" hidden="1" customWidth="1"/>
    <col min="11778" max="11778" width="29.42578125" bestFit="1" customWidth="1"/>
    <col min="11779" max="11779" width="16.140625" bestFit="1" customWidth="1"/>
    <col min="11780" max="11780" width="16" customWidth="1"/>
    <col min="11781" max="11781" width="0.140625" customWidth="1"/>
    <col min="11782" max="11782" width="0" hidden="1" customWidth="1"/>
    <col min="12034" max="12034" width="29.42578125" bestFit="1" customWidth="1"/>
    <col min="12035" max="12035" width="16.140625" bestFit="1" customWidth="1"/>
    <col min="12036" max="12036" width="16" customWidth="1"/>
    <col min="12037" max="12037" width="0.140625" customWidth="1"/>
    <col min="12038" max="12038" width="0" hidden="1" customWidth="1"/>
    <col min="12290" max="12290" width="29.42578125" bestFit="1" customWidth="1"/>
    <col min="12291" max="12291" width="16.140625" bestFit="1" customWidth="1"/>
    <col min="12292" max="12292" width="16" customWidth="1"/>
    <col min="12293" max="12293" width="0.140625" customWidth="1"/>
    <col min="12294" max="12294" width="0" hidden="1" customWidth="1"/>
    <col min="12546" max="12546" width="29.42578125" bestFit="1" customWidth="1"/>
    <col min="12547" max="12547" width="16.140625" bestFit="1" customWidth="1"/>
    <col min="12548" max="12548" width="16" customWidth="1"/>
    <col min="12549" max="12549" width="0.140625" customWidth="1"/>
    <col min="12550" max="12550" width="0" hidden="1" customWidth="1"/>
    <col min="12802" max="12802" width="29.42578125" bestFit="1" customWidth="1"/>
    <col min="12803" max="12803" width="16.140625" bestFit="1" customWidth="1"/>
    <col min="12804" max="12804" width="16" customWidth="1"/>
    <col min="12805" max="12805" width="0.140625" customWidth="1"/>
    <col min="12806" max="12806" width="0" hidden="1" customWidth="1"/>
    <col min="13058" max="13058" width="29.42578125" bestFit="1" customWidth="1"/>
    <col min="13059" max="13059" width="16.140625" bestFit="1" customWidth="1"/>
    <col min="13060" max="13060" width="16" customWidth="1"/>
    <col min="13061" max="13061" width="0.140625" customWidth="1"/>
    <col min="13062" max="13062" width="0" hidden="1" customWidth="1"/>
    <col min="13314" max="13314" width="29.42578125" bestFit="1" customWidth="1"/>
    <col min="13315" max="13315" width="16.140625" bestFit="1" customWidth="1"/>
    <col min="13316" max="13316" width="16" customWidth="1"/>
    <col min="13317" max="13317" width="0.140625" customWidth="1"/>
    <col min="13318" max="13318" width="0" hidden="1" customWidth="1"/>
    <col min="13570" max="13570" width="29.42578125" bestFit="1" customWidth="1"/>
    <col min="13571" max="13571" width="16.140625" bestFit="1" customWidth="1"/>
    <col min="13572" max="13572" width="16" customWidth="1"/>
    <col min="13573" max="13573" width="0.140625" customWidth="1"/>
    <col min="13574" max="13574" width="0" hidden="1" customWidth="1"/>
    <col min="13826" max="13826" width="29.42578125" bestFit="1" customWidth="1"/>
    <col min="13827" max="13827" width="16.140625" bestFit="1" customWidth="1"/>
    <col min="13828" max="13828" width="16" customWidth="1"/>
    <col min="13829" max="13829" width="0.140625" customWidth="1"/>
    <col min="13830" max="13830" width="0" hidden="1" customWidth="1"/>
    <col min="14082" max="14082" width="29.42578125" bestFit="1" customWidth="1"/>
    <col min="14083" max="14083" width="16.140625" bestFit="1" customWidth="1"/>
    <col min="14084" max="14084" width="16" customWidth="1"/>
    <col min="14085" max="14085" width="0.140625" customWidth="1"/>
    <col min="14086" max="14086" width="0" hidden="1" customWidth="1"/>
    <col min="14338" max="14338" width="29.42578125" bestFit="1" customWidth="1"/>
    <col min="14339" max="14339" width="16.140625" bestFit="1" customWidth="1"/>
    <col min="14340" max="14340" width="16" customWidth="1"/>
    <col min="14341" max="14341" width="0.140625" customWidth="1"/>
    <col min="14342" max="14342" width="0" hidden="1" customWidth="1"/>
    <col min="14594" max="14594" width="29.42578125" bestFit="1" customWidth="1"/>
    <col min="14595" max="14595" width="16.140625" bestFit="1" customWidth="1"/>
    <col min="14596" max="14596" width="16" customWidth="1"/>
    <col min="14597" max="14597" width="0.140625" customWidth="1"/>
    <col min="14598" max="14598" width="0" hidden="1" customWidth="1"/>
    <col min="14850" max="14850" width="29.42578125" bestFit="1" customWidth="1"/>
    <col min="14851" max="14851" width="16.140625" bestFit="1" customWidth="1"/>
    <col min="14852" max="14852" width="16" customWidth="1"/>
    <col min="14853" max="14853" width="0.140625" customWidth="1"/>
    <col min="14854" max="14854" width="0" hidden="1" customWidth="1"/>
    <col min="15106" max="15106" width="29.42578125" bestFit="1" customWidth="1"/>
    <col min="15107" max="15107" width="16.140625" bestFit="1" customWidth="1"/>
    <col min="15108" max="15108" width="16" customWidth="1"/>
    <col min="15109" max="15109" width="0.140625" customWidth="1"/>
    <col min="15110" max="15110" width="0" hidden="1" customWidth="1"/>
    <col min="15362" max="15362" width="29.42578125" bestFit="1" customWidth="1"/>
    <col min="15363" max="15363" width="16.140625" bestFit="1" customWidth="1"/>
    <col min="15364" max="15364" width="16" customWidth="1"/>
    <col min="15365" max="15365" width="0.140625" customWidth="1"/>
    <col min="15366" max="15366" width="0" hidden="1" customWidth="1"/>
    <col min="15618" max="15618" width="29.42578125" bestFit="1" customWidth="1"/>
    <col min="15619" max="15619" width="16.140625" bestFit="1" customWidth="1"/>
    <col min="15620" max="15620" width="16" customWidth="1"/>
    <col min="15621" max="15621" width="0.140625" customWidth="1"/>
    <col min="15622" max="15622" width="0" hidden="1" customWidth="1"/>
    <col min="15874" max="15874" width="29.42578125" bestFit="1" customWidth="1"/>
    <col min="15875" max="15875" width="16.140625" bestFit="1" customWidth="1"/>
    <col min="15876" max="15876" width="16" customWidth="1"/>
    <col min="15877" max="15877" width="0.140625" customWidth="1"/>
    <col min="15878" max="15878" width="0" hidden="1" customWidth="1"/>
    <col min="16130" max="16130" width="29.42578125" bestFit="1" customWidth="1"/>
    <col min="16131" max="16131" width="16.140625" bestFit="1" customWidth="1"/>
    <col min="16132" max="16132" width="16" customWidth="1"/>
    <col min="16133" max="16133" width="0.140625" customWidth="1"/>
    <col min="16134" max="16134" width="0" hidden="1" customWidth="1"/>
  </cols>
  <sheetData>
    <row r="1" spans="1:8" x14ac:dyDescent="0.25">
      <c r="A1" s="800" t="s">
        <v>702</v>
      </c>
      <c r="B1" s="800"/>
      <c r="C1" s="800"/>
      <c r="D1" s="800"/>
      <c r="E1" s="800"/>
      <c r="F1" s="800"/>
      <c r="G1" s="800"/>
    </row>
    <row r="3" spans="1:8" ht="18.75" x14ac:dyDescent="0.3">
      <c r="B3" s="801" t="s">
        <v>683</v>
      </c>
      <c r="C3" s="811"/>
      <c r="D3" s="811"/>
      <c r="E3" s="811"/>
      <c r="F3" s="812"/>
    </row>
    <row r="4" spans="1:8" ht="18.75" x14ac:dyDescent="0.3">
      <c r="B4" s="813"/>
      <c r="C4" s="814"/>
      <c r="D4" s="814"/>
      <c r="E4" s="814"/>
      <c r="F4" s="812"/>
    </row>
    <row r="5" spans="1:8" x14ac:dyDescent="0.25">
      <c r="B5" s="792"/>
      <c r="C5" s="792"/>
      <c r="D5" s="792"/>
      <c r="E5" s="792"/>
      <c r="F5" s="792"/>
    </row>
    <row r="6" spans="1:8" x14ac:dyDescent="0.25">
      <c r="B6" s="794" t="s">
        <v>684</v>
      </c>
      <c r="C6" s="792"/>
      <c r="D6" s="792"/>
      <c r="E6" s="792"/>
      <c r="F6" s="792"/>
    </row>
    <row r="7" spans="1:8" x14ac:dyDescent="0.25">
      <c r="B7" s="792"/>
      <c r="C7" s="792" t="s">
        <v>685</v>
      </c>
      <c r="D7" s="792">
        <v>25561</v>
      </c>
      <c r="E7" s="792"/>
      <c r="F7" s="792"/>
      <c r="H7" s="815"/>
    </row>
    <row r="8" spans="1:8" ht="15.75" thickBot="1" x14ac:dyDescent="0.3">
      <c r="B8" s="792"/>
      <c r="C8" s="792" t="s">
        <v>686</v>
      </c>
      <c r="D8" s="816">
        <v>-411</v>
      </c>
      <c r="E8" s="792"/>
      <c r="F8" s="792"/>
    </row>
    <row r="9" spans="1:8" ht="15.75" thickTop="1" x14ac:dyDescent="0.25">
      <c r="B9" s="792"/>
      <c r="C9" s="792" t="s">
        <v>687</v>
      </c>
      <c r="D9" s="817">
        <v>25150</v>
      </c>
      <c r="E9" s="792"/>
      <c r="F9" s="792"/>
    </row>
    <row r="10" spans="1:8" x14ac:dyDescent="0.25">
      <c r="B10" s="792"/>
      <c r="C10" s="792" t="s">
        <v>688</v>
      </c>
      <c r="D10" s="792">
        <v>23925</v>
      </c>
      <c r="E10" s="792"/>
      <c r="F10" s="792"/>
    </row>
    <row r="11" spans="1:8" x14ac:dyDescent="0.25">
      <c r="B11" s="794" t="s">
        <v>689</v>
      </c>
      <c r="C11" s="792"/>
      <c r="D11" s="792"/>
      <c r="E11" s="792"/>
      <c r="F11" s="792"/>
    </row>
    <row r="12" spans="1:8" x14ac:dyDescent="0.25">
      <c r="B12" s="792"/>
      <c r="C12" s="792" t="s">
        <v>690</v>
      </c>
      <c r="D12" s="792">
        <v>4125157</v>
      </c>
      <c r="E12" s="792"/>
      <c r="F12" s="792"/>
    </row>
    <row r="13" spans="1:8" x14ac:dyDescent="0.25">
      <c r="B13" s="792"/>
      <c r="C13" s="792" t="s">
        <v>691</v>
      </c>
      <c r="D13" s="792">
        <v>78</v>
      </c>
      <c r="E13" s="792"/>
      <c r="F13" s="792"/>
    </row>
    <row r="14" spans="1:8" ht="15.75" thickBot="1" x14ac:dyDescent="0.3">
      <c r="B14" s="792"/>
      <c r="C14" s="792" t="s">
        <v>692</v>
      </c>
      <c r="D14" s="816">
        <v>107385</v>
      </c>
      <c r="E14" s="792"/>
      <c r="F14" s="792"/>
    </row>
    <row r="15" spans="1:8" ht="15.75" thickTop="1" x14ac:dyDescent="0.25">
      <c r="B15" s="792"/>
      <c r="C15" s="792" t="s">
        <v>693</v>
      </c>
      <c r="D15" s="817">
        <v>4232620</v>
      </c>
      <c r="E15" s="792"/>
      <c r="F15" s="792"/>
    </row>
    <row r="16" spans="1:8" x14ac:dyDescent="0.25">
      <c r="B16" s="792"/>
      <c r="C16" s="792" t="s">
        <v>688</v>
      </c>
      <c r="D16" s="792">
        <v>5759</v>
      </c>
      <c r="E16" s="792"/>
      <c r="F16" s="792"/>
    </row>
    <row r="17" spans="2:6" x14ac:dyDescent="0.25">
      <c r="B17" s="794" t="s">
        <v>694</v>
      </c>
      <c r="C17" s="792"/>
      <c r="D17" s="792"/>
      <c r="E17" s="792"/>
      <c r="F17" s="792"/>
    </row>
    <row r="18" spans="2:6" x14ac:dyDescent="0.25">
      <c r="B18" s="792"/>
      <c r="C18" s="792" t="s">
        <v>695</v>
      </c>
      <c r="D18" s="792">
        <v>118047</v>
      </c>
      <c r="E18" s="792"/>
      <c r="F18" s="792"/>
    </row>
    <row r="19" spans="2:6" x14ac:dyDescent="0.25">
      <c r="B19" s="792"/>
      <c r="C19" s="792" t="s">
        <v>691</v>
      </c>
      <c r="D19" s="792">
        <v>19733</v>
      </c>
      <c r="E19" s="792"/>
      <c r="F19" s="792"/>
    </row>
    <row r="20" spans="2:6" ht="15.75" thickBot="1" x14ac:dyDescent="0.3">
      <c r="B20" s="792"/>
      <c r="C20" s="792" t="s">
        <v>686</v>
      </c>
      <c r="D20" s="816">
        <v>-21542</v>
      </c>
      <c r="E20" s="792"/>
      <c r="F20" s="792"/>
    </row>
    <row r="21" spans="2:6" ht="15.75" thickTop="1" x14ac:dyDescent="0.25">
      <c r="B21" s="792"/>
      <c r="C21" s="792" t="s">
        <v>693</v>
      </c>
      <c r="D21" s="817">
        <v>116239</v>
      </c>
      <c r="E21" s="792"/>
      <c r="F21" s="792"/>
    </row>
    <row r="22" spans="2:6" x14ac:dyDescent="0.25">
      <c r="B22" s="792"/>
      <c r="C22" s="792" t="s">
        <v>688</v>
      </c>
      <c r="D22" s="792">
        <v>37071</v>
      </c>
      <c r="E22" s="792"/>
      <c r="F22" s="792"/>
    </row>
    <row r="23" spans="2:6" x14ac:dyDescent="0.25">
      <c r="B23" s="794" t="s">
        <v>696</v>
      </c>
      <c r="C23" s="792"/>
      <c r="D23" s="792"/>
      <c r="E23" s="792"/>
      <c r="F23" s="792"/>
    </row>
    <row r="24" spans="2:6" ht="15.75" thickBot="1" x14ac:dyDescent="0.3">
      <c r="B24" s="792"/>
      <c r="C24" s="792" t="s">
        <v>697</v>
      </c>
      <c r="D24" s="816">
        <v>18668</v>
      </c>
      <c r="E24" s="792"/>
      <c r="F24" s="792"/>
    </row>
    <row r="25" spans="2:6" ht="15.75" thickTop="1" x14ac:dyDescent="0.25">
      <c r="B25" s="792"/>
      <c r="C25" s="792" t="s">
        <v>698</v>
      </c>
      <c r="D25" s="817">
        <v>18668</v>
      </c>
      <c r="E25" s="792"/>
      <c r="F25" s="792"/>
    </row>
    <row r="26" spans="2:6" x14ac:dyDescent="0.25">
      <c r="B26" s="792"/>
      <c r="C26" s="792" t="s">
        <v>688</v>
      </c>
      <c r="D26" s="792">
        <v>11669</v>
      </c>
      <c r="E26" s="792"/>
      <c r="F26" s="792"/>
    </row>
    <row r="27" spans="2:6" x14ac:dyDescent="0.25">
      <c r="B27" s="794" t="s">
        <v>699</v>
      </c>
      <c r="C27" s="792"/>
      <c r="D27" s="792"/>
      <c r="E27" s="792"/>
      <c r="F27" s="792"/>
    </row>
    <row r="28" spans="2:6" ht="15.75" thickBot="1" x14ac:dyDescent="0.3">
      <c r="B28" s="792"/>
      <c r="C28" s="792" t="s">
        <v>697</v>
      </c>
      <c r="D28" s="816">
        <v>156103</v>
      </c>
      <c r="E28" s="792"/>
      <c r="F28" s="792"/>
    </row>
    <row r="29" spans="2:6" ht="15.75" thickTop="1" x14ac:dyDescent="0.25">
      <c r="B29" s="792"/>
      <c r="C29" s="792" t="s">
        <v>700</v>
      </c>
      <c r="D29" s="817">
        <v>156103</v>
      </c>
      <c r="E29" s="792"/>
      <c r="F29" s="792"/>
    </row>
    <row r="30" spans="2:6" ht="15.75" thickBot="1" x14ac:dyDescent="0.3">
      <c r="B30" s="818"/>
      <c r="C30" s="818" t="s">
        <v>688</v>
      </c>
      <c r="D30" s="818" t="s">
        <v>701</v>
      </c>
      <c r="E30" s="792"/>
      <c r="F30" s="792"/>
    </row>
  </sheetData>
  <mergeCells count="2">
    <mergeCell ref="A1:G1"/>
    <mergeCell ref="B3:E3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Normal="100" workbookViewId="0">
      <selection activeCell="G27" sqref="G27"/>
    </sheetView>
  </sheetViews>
  <sheetFormatPr defaultRowHeight="15" x14ac:dyDescent="0.25"/>
  <cols>
    <col min="1" max="1" width="7.5703125" style="282" customWidth="1"/>
    <col min="2" max="2" width="5.85546875" style="304" customWidth="1"/>
    <col min="3" max="3" width="30.85546875" style="282" customWidth="1"/>
    <col min="4" max="4" width="14.5703125" style="282" customWidth="1"/>
    <col min="5" max="10" width="11" style="282" customWidth="1"/>
    <col min="11" max="11" width="11.85546875" style="282" customWidth="1"/>
    <col min="12" max="257" width="9.140625" style="282"/>
    <col min="258" max="258" width="5.85546875" style="282" customWidth="1"/>
    <col min="259" max="259" width="30.85546875" style="282" customWidth="1"/>
    <col min="260" max="260" width="14.5703125" style="282" customWidth="1"/>
    <col min="261" max="266" width="11" style="282" customWidth="1"/>
    <col min="267" max="267" width="11.85546875" style="282" customWidth="1"/>
    <col min="268" max="513" width="9.140625" style="282"/>
    <col min="514" max="514" width="5.85546875" style="282" customWidth="1"/>
    <col min="515" max="515" width="30.85546875" style="282" customWidth="1"/>
    <col min="516" max="516" width="14.5703125" style="282" customWidth="1"/>
    <col min="517" max="522" width="11" style="282" customWidth="1"/>
    <col min="523" max="523" width="11.85546875" style="282" customWidth="1"/>
    <col min="524" max="769" width="9.140625" style="282"/>
    <col min="770" max="770" width="5.85546875" style="282" customWidth="1"/>
    <col min="771" max="771" width="30.85546875" style="282" customWidth="1"/>
    <col min="772" max="772" width="14.5703125" style="282" customWidth="1"/>
    <col min="773" max="778" width="11" style="282" customWidth="1"/>
    <col min="779" max="779" width="11.85546875" style="282" customWidth="1"/>
    <col min="780" max="1025" width="9.140625" style="282"/>
    <col min="1026" max="1026" width="5.85546875" style="282" customWidth="1"/>
    <col min="1027" max="1027" width="30.85546875" style="282" customWidth="1"/>
    <col min="1028" max="1028" width="14.5703125" style="282" customWidth="1"/>
    <col min="1029" max="1034" width="11" style="282" customWidth="1"/>
    <col min="1035" max="1035" width="11.85546875" style="282" customWidth="1"/>
    <col min="1036" max="1281" width="9.140625" style="282"/>
    <col min="1282" max="1282" width="5.85546875" style="282" customWidth="1"/>
    <col min="1283" max="1283" width="30.85546875" style="282" customWidth="1"/>
    <col min="1284" max="1284" width="14.5703125" style="282" customWidth="1"/>
    <col min="1285" max="1290" width="11" style="282" customWidth="1"/>
    <col min="1291" max="1291" width="11.85546875" style="282" customWidth="1"/>
    <col min="1292" max="1537" width="9.140625" style="282"/>
    <col min="1538" max="1538" width="5.85546875" style="282" customWidth="1"/>
    <col min="1539" max="1539" width="30.85546875" style="282" customWidth="1"/>
    <col min="1540" max="1540" width="14.5703125" style="282" customWidth="1"/>
    <col min="1541" max="1546" width="11" style="282" customWidth="1"/>
    <col min="1547" max="1547" width="11.85546875" style="282" customWidth="1"/>
    <col min="1548" max="1793" width="9.140625" style="282"/>
    <col min="1794" max="1794" width="5.85546875" style="282" customWidth="1"/>
    <col min="1795" max="1795" width="30.85546875" style="282" customWidth="1"/>
    <col min="1796" max="1796" width="14.5703125" style="282" customWidth="1"/>
    <col min="1797" max="1802" width="11" style="282" customWidth="1"/>
    <col min="1803" max="1803" width="11.85546875" style="282" customWidth="1"/>
    <col min="1804" max="2049" width="9.140625" style="282"/>
    <col min="2050" max="2050" width="5.85546875" style="282" customWidth="1"/>
    <col min="2051" max="2051" width="30.85546875" style="282" customWidth="1"/>
    <col min="2052" max="2052" width="14.5703125" style="282" customWidth="1"/>
    <col min="2053" max="2058" width="11" style="282" customWidth="1"/>
    <col min="2059" max="2059" width="11.85546875" style="282" customWidth="1"/>
    <col min="2060" max="2305" width="9.140625" style="282"/>
    <col min="2306" max="2306" width="5.85546875" style="282" customWidth="1"/>
    <col min="2307" max="2307" width="30.85546875" style="282" customWidth="1"/>
    <col min="2308" max="2308" width="14.5703125" style="282" customWidth="1"/>
    <col min="2309" max="2314" width="11" style="282" customWidth="1"/>
    <col min="2315" max="2315" width="11.85546875" style="282" customWidth="1"/>
    <col min="2316" max="2561" width="9.140625" style="282"/>
    <col min="2562" max="2562" width="5.85546875" style="282" customWidth="1"/>
    <col min="2563" max="2563" width="30.85546875" style="282" customWidth="1"/>
    <col min="2564" max="2564" width="14.5703125" style="282" customWidth="1"/>
    <col min="2565" max="2570" width="11" style="282" customWidth="1"/>
    <col min="2571" max="2571" width="11.85546875" style="282" customWidth="1"/>
    <col min="2572" max="2817" width="9.140625" style="282"/>
    <col min="2818" max="2818" width="5.85546875" style="282" customWidth="1"/>
    <col min="2819" max="2819" width="30.85546875" style="282" customWidth="1"/>
    <col min="2820" max="2820" width="14.5703125" style="282" customWidth="1"/>
    <col min="2821" max="2826" width="11" style="282" customWidth="1"/>
    <col min="2827" max="2827" width="11.85546875" style="282" customWidth="1"/>
    <col min="2828" max="3073" width="9.140625" style="282"/>
    <col min="3074" max="3074" width="5.85546875" style="282" customWidth="1"/>
    <col min="3075" max="3075" width="30.85546875" style="282" customWidth="1"/>
    <col min="3076" max="3076" width="14.5703125" style="282" customWidth="1"/>
    <col min="3077" max="3082" width="11" style="282" customWidth="1"/>
    <col min="3083" max="3083" width="11.85546875" style="282" customWidth="1"/>
    <col min="3084" max="3329" width="9.140625" style="282"/>
    <col min="3330" max="3330" width="5.85546875" style="282" customWidth="1"/>
    <col min="3331" max="3331" width="30.85546875" style="282" customWidth="1"/>
    <col min="3332" max="3332" width="14.5703125" style="282" customWidth="1"/>
    <col min="3333" max="3338" width="11" style="282" customWidth="1"/>
    <col min="3339" max="3339" width="11.85546875" style="282" customWidth="1"/>
    <col min="3340" max="3585" width="9.140625" style="282"/>
    <col min="3586" max="3586" width="5.85546875" style="282" customWidth="1"/>
    <col min="3587" max="3587" width="30.85546875" style="282" customWidth="1"/>
    <col min="3588" max="3588" width="14.5703125" style="282" customWidth="1"/>
    <col min="3589" max="3594" width="11" style="282" customWidth="1"/>
    <col min="3595" max="3595" width="11.85546875" style="282" customWidth="1"/>
    <col min="3596" max="3841" width="9.140625" style="282"/>
    <col min="3842" max="3842" width="5.85546875" style="282" customWidth="1"/>
    <col min="3843" max="3843" width="30.85546875" style="282" customWidth="1"/>
    <col min="3844" max="3844" width="14.5703125" style="282" customWidth="1"/>
    <col min="3845" max="3850" width="11" style="282" customWidth="1"/>
    <col min="3851" max="3851" width="11.85546875" style="282" customWidth="1"/>
    <col min="3852" max="4097" width="9.140625" style="282"/>
    <col min="4098" max="4098" width="5.85546875" style="282" customWidth="1"/>
    <col min="4099" max="4099" width="30.85546875" style="282" customWidth="1"/>
    <col min="4100" max="4100" width="14.5703125" style="282" customWidth="1"/>
    <col min="4101" max="4106" width="11" style="282" customWidth="1"/>
    <col min="4107" max="4107" width="11.85546875" style="282" customWidth="1"/>
    <col min="4108" max="4353" width="9.140625" style="282"/>
    <col min="4354" max="4354" width="5.85546875" style="282" customWidth="1"/>
    <col min="4355" max="4355" width="30.85546875" style="282" customWidth="1"/>
    <col min="4356" max="4356" width="14.5703125" style="282" customWidth="1"/>
    <col min="4357" max="4362" width="11" style="282" customWidth="1"/>
    <col min="4363" max="4363" width="11.85546875" style="282" customWidth="1"/>
    <col min="4364" max="4609" width="9.140625" style="282"/>
    <col min="4610" max="4610" width="5.85546875" style="282" customWidth="1"/>
    <col min="4611" max="4611" width="30.85546875" style="282" customWidth="1"/>
    <col min="4612" max="4612" width="14.5703125" style="282" customWidth="1"/>
    <col min="4613" max="4618" width="11" style="282" customWidth="1"/>
    <col min="4619" max="4619" width="11.85546875" style="282" customWidth="1"/>
    <col min="4620" max="4865" width="9.140625" style="282"/>
    <col min="4866" max="4866" width="5.85546875" style="282" customWidth="1"/>
    <col min="4867" max="4867" width="30.85546875" style="282" customWidth="1"/>
    <col min="4868" max="4868" width="14.5703125" style="282" customWidth="1"/>
    <col min="4869" max="4874" width="11" style="282" customWidth="1"/>
    <col min="4875" max="4875" width="11.85546875" style="282" customWidth="1"/>
    <col min="4876" max="5121" width="9.140625" style="282"/>
    <col min="5122" max="5122" width="5.85546875" style="282" customWidth="1"/>
    <col min="5123" max="5123" width="30.85546875" style="282" customWidth="1"/>
    <col min="5124" max="5124" width="14.5703125" style="282" customWidth="1"/>
    <col min="5125" max="5130" width="11" style="282" customWidth="1"/>
    <col min="5131" max="5131" width="11.85546875" style="282" customWidth="1"/>
    <col min="5132" max="5377" width="9.140625" style="282"/>
    <col min="5378" max="5378" width="5.85546875" style="282" customWidth="1"/>
    <col min="5379" max="5379" width="30.85546875" style="282" customWidth="1"/>
    <col min="5380" max="5380" width="14.5703125" style="282" customWidth="1"/>
    <col min="5381" max="5386" width="11" style="282" customWidth="1"/>
    <col min="5387" max="5387" width="11.85546875" style="282" customWidth="1"/>
    <col min="5388" max="5633" width="9.140625" style="282"/>
    <col min="5634" max="5634" width="5.85546875" style="282" customWidth="1"/>
    <col min="5635" max="5635" width="30.85546875" style="282" customWidth="1"/>
    <col min="5636" max="5636" width="14.5703125" style="282" customWidth="1"/>
    <col min="5637" max="5642" width="11" style="282" customWidth="1"/>
    <col min="5643" max="5643" width="11.85546875" style="282" customWidth="1"/>
    <col min="5644" max="5889" width="9.140625" style="282"/>
    <col min="5890" max="5890" width="5.85546875" style="282" customWidth="1"/>
    <col min="5891" max="5891" width="30.85546875" style="282" customWidth="1"/>
    <col min="5892" max="5892" width="14.5703125" style="282" customWidth="1"/>
    <col min="5893" max="5898" width="11" style="282" customWidth="1"/>
    <col min="5899" max="5899" width="11.85546875" style="282" customWidth="1"/>
    <col min="5900" max="6145" width="9.140625" style="282"/>
    <col min="6146" max="6146" width="5.85546875" style="282" customWidth="1"/>
    <col min="6147" max="6147" width="30.85546875" style="282" customWidth="1"/>
    <col min="6148" max="6148" width="14.5703125" style="282" customWidth="1"/>
    <col min="6149" max="6154" width="11" style="282" customWidth="1"/>
    <col min="6155" max="6155" width="11.85546875" style="282" customWidth="1"/>
    <col min="6156" max="6401" width="9.140625" style="282"/>
    <col min="6402" max="6402" width="5.85546875" style="282" customWidth="1"/>
    <col min="6403" max="6403" width="30.85546875" style="282" customWidth="1"/>
    <col min="6404" max="6404" width="14.5703125" style="282" customWidth="1"/>
    <col min="6405" max="6410" width="11" style="282" customWidth="1"/>
    <col min="6411" max="6411" width="11.85546875" style="282" customWidth="1"/>
    <col min="6412" max="6657" width="9.140625" style="282"/>
    <col min="6658" max="6658" width="5.85546875" style="282" customWidth="1"/>
    <col min="6659" max="6659" width="30.85546875" style="282" customWidth="1"/>
    <col min="6660" max="6660" width="14.5703125" style="282" customWidth="1"/>
    <col min="6661" max="6666" width="11" style="282" customWidth="1"/>
    <col min="6667" max="6667" width="11.85546875" style="282" customWidth="1"/>
    <col min="6668" max="6913" width="9.140625" style="282"/>
    <col min="6914" max="6914" width="5.85546875" style="282" customWidth="1"/>
    <col min="6915" max="6915" width="30.85546875" style="282" customWidth="1"/>
    <col min="6916" max="6916" width="14.5703125" style="282" customWidth="1"/>
    <col min="6917" max="6922" width="11" style="282" customWidth="1"/>
    <col min="6923" max="6923" width="11.85546875" style="282" customWidth="1"/>
    <col min="6924" max="7169" width="9.140625" style="282"/>
    <col min="7170" max="7170" width="5.85546875" style="282" customWidth="1"/>
    <col min="7171" max="7171" width="30.85546875" style="282" customWidth="1"/>
    <col min="7172" max="7172" width="14.5703125" style="282" customWidth="1"/>
    <col min="7173" max="7178" width="11" style="282" customWidth="1"/>
    <col min="7179" max="7179" width="11.85546875" style="282" customWidth="1"/>
    <col min="7180" max="7425" width="9.140625" style="282"/>
    <col min="7426" max="7426" width="5.85546875" style="282" customWidth="1"/>
    <col min="7427" max="7427" width="30.85546875" style="282" customWidth="1"/>
    <col min="7428" max="7428" width="14.5703125" style="282" customWidth="1"/>
    <col min="7429" max="7434" width="11" style="282" customWidth="1"/>
    <col min="7435" max="7435" width="11.85546875" style="282" customWidth="1"/>
    <col min="7436" max="7681" width="9.140625" style="282"/>
    <col min="7682" max="7682" width="5.85546875" style="282" customWidth="1"/>
    <col min="7683" max="7683" width="30.85546875" style="282" customWidth="1"/>
    <col min="7684" max="7684" width="14.5703125" style="282" customWidth="1"/>
    <col min="7685" max="7690" width="11" style="282" customWidth="1"/>
    <col min="7691" max="7691" width="11.85546875" style="282" customWidth="1"/>
    <col min="7692" max="7937" width="9.140625" style="282"/>
    <col min="7938" max="7938" width="5.85546875" style="282" customWidth="1"/>
    <col min="7939" max="7939" width="30.85546875" style="282" customWidth="1"/>
    <col min="7940" max="7940" width="14.5703125" style="282" customWidth="1"/>
    <col min="7941" max="7946" width="11" style="282" customWidth="1"/>
    <col min="7947" max="7947" width="11.85546875" style="282" customWidth="1"/>
    <col min="7948" max="8193" width="9.140625" style="282"/>
    <col min="8194" max="8194" width="5.85546875" style="282" customWidth="1"/>
    <col min="8195" max="8195" width="30.85546875" style="282" customWidth="1"/>
    <col min="8196" max="8196" width="14.5703125" style="282" customWidth="1"/>
    <col min="8197" max="8202" width="11" style="282" customWidth="1"/>
    <col min="8203" max="8203" width="11.85546875" style="282" customWidth="1"/>
    <col min="8204" max="8449" width="9.140625" style="282"/>
    <col min="8450" max="8450" width="5.85546875" style="282" customWidth="1"/>
    <col min="8451" max="8451" width="30.85546875" style="282" customWidth="1"/>
    <col min="8452" max="8452" width="14.5703125" style="282" customWidth="1"/>
    <col min="8453" max="8458" width="11" style="282" customWidth="1"/>
    <col min="8459" max="8459" width="11.85546875" style="282" customWidth="1"/>
    <col min="8460" max="8705" width="9.140625" style="282"/>
    <col min="8706" max="8706" width="5.85546875" style="282" customWidth="1"/>
    <col min="8707" max="8707" width="30.85546875" style="282" customWidth="1"/>
    <col min="8708" max="8708" width="14.5703125" style="282" customWidth="1"/>
    <col min="8709" max="8714" width="11" style="282" customWidth="1"/>
    <col min="8715" max="8715" width="11.85546875" style="282" customWidth="1"/>
    <col min="8716" max="8961" width="9.140625" style="282"/>
    <col min="8962" max="8962" width="5.85546875" style="282" customWidth="1"/>
    <col min="8963" max="8963" width="30.85546875" style="282" customWidth="1"/>
    <col min="8964" max="8964" width="14.5703125" style="282" customWidth="1"/>
    <col min="8965" max="8970" width="11" style="282" customWidth="1"/>
    <col min="8971" max="8971" width="11.85546875" style="282" customWidth="1"/>
    <col min="8972" max="9217" width="9.140625" style="282"/>
    <col min="9218" max="9218" width="5.85546875" style="282" customWidth="1"/>
    <col min="9219" max="9219" width="30.85546875" style="282" customWidth="1"/>
    <col min="9220" max="9220" width="14.5703125" style="282" customWidth="1"/>
    <col min="9221" max="9226" width="11" style="282" customWidth="1"/>
    <col min="9227" max="9227" width="11.85546875" style="282" customWidth="1"/>
    <col min="9228" max="9473" width="9.140625" style="282"/>
    <col min="9474" max="9474" width="5.85546875" style="282" customWidth="1"/>
    <col min="9475" max="9475" width="30.85546875" style="282" customWidth="1"/>
    <col min="9476" max="9476" width="14.5703125" style="282" customWidth="1"/>
    <col min="9477" max="9482" width="11" style="282" customWidth="1"/>
    <col min="9483" max="9483" width="11.85546875" style="282" customWidth="1"/>
    <col min="9484" max="9729" width="9.140625" style="282"/>
    <col min="9730" max="9730" width="5.85546875" style="282" customWidth="1"/>
    <col min="9731" max="9731" width="30.85546875" style="282" customWidth="1"/>
    <col min="9732" max="9732" width="14.5703125" style="282" customWidth="1"/>
    <col min="9733" max="9738" width="11" style="282" customWidth="1"/>
    <col min="9739" max="9739" width="11.85546875" style="282" customWidth="1"/>
    <col min="9740" max="9985" width="9.140625" style="282"/>
    <col min="9986" max="9986" width="5.85546875" style="282" customWidth="1"/>
    <col min="9987" max="9987" width="30.85546875" style="282" customWidth="1"/>
    <col min="9988" max="9988" width="14.5703125" style="282" customWidth="1"/>
    <col min="9989" max="9994" width="11" style="282" customWidth="1"/>
    <col min="9995" max="9995" width="11.85546875" style="282" customWidth="1"/>
    <col min="9996" max="10241" width="9.140625" style="282"/>
    <col min="10242" max="10242" width="5.85546875" style="282" customWidth="1"/>
    <col min="10243" max="10243" width="30.85546875" style="282" customWidth="1"/>
    <col min="10244" max="10244" width="14.5703125" style="282" customWidth="1"/>
    <col min="10245" max="10250" width="11" style="282" customWidth="1"/>
    <col min="10251" max="10251" width="11.85546875" style="282" customWidth="1"/>
    <col min="10252" max="10497" width="9.140625" style="282"/>
    <col min="10498" max="10498" width="5.85546875" style="282" customWidth="1"/>
    <col min="10499" max="10499" width="30.85546875" style="282" customWidth="1"/>
    <col min="10500" max="10500" width="14.5703125" style="282" customWidth="1"/>
    <col min="10501" max="10506" width="11" style="282" customWidth="1"/>
    <col min="10507" max="10507" width="11.85546875" style="282" customWidth="1"/>
    <col min="10508" max="10753" width="9.140625" style="282"/>
    <col min="10754" max="10754" width="5.85546875" style="282" customWidth="1"/>
    <col min="10755" max="10755" width="30.85546875" style="282" customWidth="1"/>
    <col min="10756" max="10756" width="14.5703125" style="282" customWidth="1"/>
    <col min="10757" max="10762" width="11" style="282" customWidth="1"/>
    <col min="10763" max="10763" width="11.85546875" style="282" customWidth="1"/>
    <col min="10764" max="11009" width="9.140625" style="282"/>
    <col min="11010" max="11010" width="5.85546875" style="282" customWidth="1"/>
    <col min="11011" max="11011" width="30.85546875" style="282" customWidth="1"/>
    <col min="11012" max="11012" width="14.5703125" style="282" customWidth="1"/>
    <col min="11013" max="11018" width="11" style="282" customWidth="1"/>
    <col min="11019" max="11019" width="11.85546875" style="282" customWidth="1"/>
    <col min="11020" max="11265" width="9.140625" style="282"/>
    <col min="11266" max="11266" width="5.85546875" style="282" customWidth="1"/>
    <col min="11267" max="11267" width="30.85546875" style="282" customWidth="1"/>
    <col min="11268" max="11268" width="14.5703125" style="282" customWidth="1"/>
    <col min="11269" max="11274" width="11" style="282" customWidth="1"/>
    <col min="11275" max="11275" width="11.85546875" style="282" customWidth="1"/>
    <col min="11276" max="11521" width="9.140625" style="282"/>
    <col min="11522" max="11522" width="5.85546875" style="282" customWidth="1"/>
    <col min="11523" max="11523" width="30.85546875" style="282" customWidth="1"/>
    <col min="11524" max="11524" width="14.5703125" style="282" customWidth="1"/>
    <col min="11525" max="11530" width="11" style="282" customWidth="1"/>
    <col min="11531" max="11531" width="11.85546875" style="282" customWidth="1"/>
    <col min="11532" max="11777" width="9.140625" style="282"/>
    <col min="11778" max="11778" width="5.85546875" style="282" customWidth="1"/>
    <col min="11779" max="11779" width="30.85546875" style="282" customWidth="1"/>
    <col min="11780" max="11780" width="14.5703125" style="282" customWidth="1"/>
    <col min="11781" max="11786" width="11" style="282" customWidth="1"/>
    <col min="11787" max="11787" width="11.85546875" style="282" customWidth="1"/>
    <col min="11788" max="12033" width="9.140625" style="282"/>
    <col min="12034" max="12034" width="5.85546875" style="282" customWidth="1"/>
    <col min="12035" max="12035" width="30.85546875" style="282" customWidth="1"/>
    <col min="12036" max="12036" width="14.5703125" style="282" customWidth="1"/>
    <col min="12037" max="12042" width="11" style="282" customWidth="1"/>
    <col min="12043" max="12043" width="11.85546875" style="282" customWidth="1"/>
    <col min="12044" max="12289" width="9.140625" style="282"/>
    <col min="12290" max="12290" width="5.85546875" style="282" customWidth="1"/>
    <col min="12291" max="12291" width="30.85546875" style="282" customWidth="1"/>
    <col min="12292" max="12292" width="14.5703125" style="282" customWidth="1"/>
    <col min="12293" max="12298" width="11" style="282" customWidth="1"/>
    <col min="12299" max="12299" width="11.85546875" style="282" customWidth="1"/>
    <col min="12300" max="12545" width="9.140625" style="282"/>
    <col min="12546" max="12546" width="5.85546875" style="282" customWidth="1"/>
    <col min="12547" max="12547" width="30.85546875" style="282" customWidth="1"/>
    <col min="12548" max="12548" width="14.5703125" style="282" customWidth="1"/>
    <col min="12549" max="12554" width="11" style="282" customWidth="1"/>
    <col min="12555" max="12555" width="11.85546875" style="282" customWidth="1"/>
    <col min="12556" max="12801" width="9.140625" style="282"/>
    <col min="12802" max="12802" width="5.85546875" style="282" customWidth="1"/>
    <col min="12803" max="12803" width="30.85546875" style="282" customWidth="1"/>
    <col min="12804" max="12804" width="14.5703125" style="282" customWidth="1"/>
    <col min="12805" max="12810" width="11" style="282" customWidth="1"/>
    <col min="12811" max="12811" width="11.85546875" style="282" customWidth="1"/>
    <col min="12812" max="13057" width="9.140625" style="282"/>
    <col min="13058" max="13058" width="5.85546875" style="282" customWidth="1"/>
    <col min="13059" max="13059" width="30.85546875" style="282" customWidth="1"/>
    <col min="13060" max="13060" width="14.5703125" style="282" customWidth="1"/>
    <col min="13061" max="13066" width="11" style="282" customWidth="1"/>
    <col min="13067" max="13067" width="11.85546875" style="282" customWidth="1"/>
    <col min="13068" max="13313" width="9.140625" style="282"/>
    <col min="13314" max="13314" width="5.85546875" style="282" customWidth="1"/>
    <col min="13315" max="13315" width="30.85546875" style="282" customWidth="1"/>
    <col min="13316" max="13316" width="14.5703125" style="282" customWidth="1"/>
    <col min="13317" max="13322" width="11" style="282" customWidth="1"/>
    <col min="13323" max="13323" width="11.85546875" style="282" customWidth="1"/>
    <col min="13324" max="13569" width="9.140625" style="282"/>
    <col min="13570" max="13570" width="5.85546875" style="282" customWidth="1"/>
    <col min="13571" max="13571" width="30.85546875" style="282" customWidth="1"/>
    <col min="13572" max="13572" width="14.5703125" style="282" customWidth="1"/>
    <col min="13573" max="13578" width="11" style="282" customWidth="1"/>
    <col min="13579" max="13579" width="11.85546875" style="282" customWidth="1"/>
    <col min="13580" max="13825" width="9.140625" style="282"/>
    <col min="13826" max="13826" width="5.85546875" style="282" customWidth="1"/>
    <col min="13827" max="13827" width="30.85546875" style="282" customWidth="1"/>
    <col min="13828" max="13828" width="14.5703125" style="282" customWidth="1"/>
    <col min="13829" max="13834" width="11" style="282" customWidth="1"/>
    <col min="13835" max="13835" width="11.85546875" style="282" customWidth="1"/>
    <col min="13836" max="14081" width="9.140625" style="282"/>
    <col min="14082" max="14082" width="5.85546875" style="282" customWidth="1"/>
    <col min="14083" max="14083" width="30.85546875" style="282" customWidth="1"/>
    <col min="14084" max="14084" width="14.5703125" style="282" customWidth="1"/>
    <col min="14085" max="14090" width="11" style="282" customWidth="1"/>
    <col min="14091" max="14091" width="11.85546875" style="282" customWidth="1"/>
    <col min="14092" max="14337" width="9.140625" style="282"/>
    <col min="14338" max="14338" width="5.85546875" style="282" customWidth="1"/>
    <col min="14339" max="14339" width="30.85546875" style="282" customWidth="1"/>
    <col min="14340" max="14340" width="14.5703125" style="282" customWidth="1"/>
    <col min="14341" max="14346" width="11" style="282" customWidth="1"/>
    <col min="14347" max="14347" width="11.85546875" style="282" customWidth="1"/>
    <col min="14348" max="14593" width="9.140625" style="282"/>
    <col min="14594" max="14594" width="5.85546875" style="282" customWidth="1"/>
    <col min="14595" max="14595" width="30.85546875" style="282" customWidth="1"/>
    <col min="14596" max="14596" width="14.5703125" style="282" customWidth="1"/>
    <col min="14597" max="14602" width="11" style="282" customWidth="1"/>
    <col min="14603" max="14603" width="11.85546875" style="282" customWidth="1"/>
    <col min="14604" max="14849" width="9.140625" style="282"/>
    <col min="14850" max="14850" width="5.85546875" style="282" customWidth="1"/>
    <col min="14851" max="14851" width="30.85546875" style="282" customWidth="1"/>
    <col min="14852" max="14852" width="14.5703125" style="282" customWidth="1"/>
    <col min="14853" max="14858" width="11" style="282" customWidth="1"/>
    <col min="14859" max="14859" width="11.85546875" style="282" customWidth="1"/>
    <col min="14860" max="15105" width="9.140625" style="282"/>
    <col min="15106" max="15106" width="5.85546875" style="282" customWidth="1"/>
    <col min="15107" max="15107" width="30.85546875" style="282" customWidth="1"/>
    <col min="15108" max="15108" width="14.5703125" style="282" customWidth="1"/>
    <col min="15109" max="15114" width="11" style="282" customWidth="1"/>
    <col min="15115" max="15115" width="11.85546875" style="282" customWidth="1"/>
    <col min="15116" max="15361" width="9.140625" style="282"/>
    <col min="15362" max="15362" width="5.85546875" style="282" customWidth="1"/>
    <col min="15363" max="15363" width="30.85546875" style="282" customWidth="1"/>
    <col min="15364" max="15364" width="14.5703125" style="282" customWidth="1"/>
    <col min="15365" max="15370" width="11" style="282" customWidth="1"/>
    <col min="15371" max="15371" width="11.85546875" style="282" customWidth="1"/>
    <col min="15372" max="15617" width="9.140625" style="282"/>
    <col min="15618" max="15618" width="5.85546875" style="282" customWidth="1"/>
    <col min="15619" max="15619" width="30.85546875" style="282" customWidth="1"/>
    <col min="15620" max="15620" width="14.5703125" style="282" customWidth="1"/>
    <col min="15621" max="15626" width="11" style="282" customWidth="1"/>
    <col min="15627" max="15627" width="11.85546875" style="282" customWidth="1"/>
    <col min="15628" max="15873" width="9.140625" style="282"/>
    <col min="15874" max="15874" width="5.85546875" style="282" customWidth="1"/>
    <col min="15875" max="15875" width="30.85546875" style="282" customWidth="1"/>
    <col min="15876" max="15876" width="14.5703125" style="282" customWidth="1"/>
    <col min="15877" max="15882" width="11" style="282" customWidth="1"/>
    <col min="15883" max="15883" width="11.85546875" style="282" customWidth="1"/>
    <col min="15884" max="16129" width="9.140625" style="282"/>
    <col min="16130" max="16130" width="5.85546875" style="282" customWidth="1"/>
    <col min="16131" max="16131" width="30.85546875" style="282" customWidth="1"/>
    <col min="16132" max="16132" width="14.5703125" style="282" customWidth="1"/>
    <col min="16133" max="16138" width="11" style="282" customWidth="1"/>
    <col min="16139" max="16139" width="11.85546875" style="282" customWidth="1"/>
    <col min="16140" max="16384" width="9.140625" style="282"/>
  </cols>
  <sheetData>
    <row r="1" spans="1:12" x14ac:dyDescent="0.25">
      <c r="A1" s="819" t="s">
        <v>723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</row>
    <row r="2" spans="1:12" x14ac:dyDescent="0.25">
      <c r="A2" s="820" t="s">
        <v>703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</row>
    <row r="3" spans="1:12" ht="15.75" thickBot="1" x14ac:dyDescent="0.3">
      <c r="B3" s="821"/>
      <c r="C3" s="822"/>
      <c r="D3" s="822"/>
      <c r="E3" s="822"/>
      <c r="F3" s="822"/>
      <c r="G3" s="822"/>
      <c r="H3" s="822"/>
      <c r="I3" s="822"/>
      <c r="J3" s="822"/>
      <c r="K3" s="823" t="s">
        <v>238</v>
      </c>
    </row>
    <row r="4" spans="1:12" s="824" customFormat="1" ht="14.25" x14ac:dyDescent="0.25">
      <c r="B4" s="825" t="s">
        <v>3</v>
      </c>
      <c r="C4" s="826" t="s">
        <v>704</v>
      </c>
      <c r="D4" s="826" t="s">
        <v>705</v>
      </c>
      <c r="E4" s="826" t="s">
        <v>706</v>
      </c>
      <c r="F4" s="826" t="s">
        <v>707</v>
      </c>
      <c r="G4" s="827" t="s">
        <v>708</v>
      </c>
      <c r="H4" s="828"/>
      <c r="I4" s="828"/>
      <c r="J4" s="829"/>
      <c r="K4" s="830" t="s">
        <v>709</v>
      </c>
    </row>
    <row r="5" spans="1:12" s="831" customFormat="1" ht="24.75" thickBot="1" x14ac:dyDescent="0.3">
      <c r="B5" s="832"/>
      <c r="C5" s="833"/>
      <c r="D5" s="833"/>
      <c r="E5" s="834"/>
      <c r="F5" s="834"/>
      <c r="G5" s="835" t="s">
        <v>710</v>
      </c>
      <c r="H5" s="836" t="s">
        <v>711</v>
      </c>
      <c r="I5" s="836" t="s">
        <v>712</v>
      </c>
      <c r="J5" s="837" t="s">
        <v>713</v>
      </c>
      <c r="K5" s="838"/>
    </row>
    <row r="6" spans="1:12" s="839" customFormat="1" ht="11.25" thickBot="1" x14ac:dyDescent="0.3">
      <c r="B6" s="840">
        <v>1</v>
      </c>
      <c r="C6" s="841">
        <v>2</v>
      </c>
      <c r="D6" s="842">
        <v>3</v>
      </c>
      <c r="E6" s="842">
        <v>4</v>
      </c>
      <c r="F6" s="842">
        <v>5</v>
      </c>
      <c r="G6" s="842">
        <v>6</v>
      </c>
      <c r="H6" s="842">
        <v>7</v>
      </c>
      <c r="I6" s="842">
        <v>8</v>
      </c>
      <c r="J6" s="842">
        <v>9</v>
      </c>
      <c r="K6" s="843" t="s">
        <v>714</v>
      </c>
    </row>
    <row r="7" spans="1:12" ht="21" x14ac:dyDescent="0.25">
      <c r="B7" s="844" t="s">
        <v>9</v>
      </c>
      <c r="C7" s="845" t="s">
        <v>715</v>
      </c>
      <c r="D7" s="846"/>
      <c r="E7" s="847">
        <f t="shared" ref="E7:J7" si="0">SUM(E8:E9)</f>
        <v>0</v>
      </c>
      <c r="F7" s="847">
        <f t="shared" si="0"/>
        <v>0</v>
      </c>
      <c r="G7" s="847">
        <f t="shared" si="0"/>
        <v>0</v>
      </c>
      <c r="H7" s="847">
        <f t="shared" si="0"/>
        <v>0</v>
      </c>
      <c r="I7" s="847">
        <f t="shared" si="0"/>
        <v>0</v>
      </c>
      <c r="J7" s="848">
        <f t="shared" si="0"/>
        <v>0</v>
      </c>
      <c r="K7" s="849">
        <f t="shared" ref="K7:K19" si="1">SUM(G7:J7)</f>
        <v>0</v>
      </c>
    </row>
    <row r="8" spans="1:12" x14ac:dyDescent="0.25">
      <c r="B8" s="850" t="s">
        <v>11</v>
      </c>
      <c r="C8" s="851" t="s">
        <v>716</v>
      </c>
      <c r="D8" s="852"/>
      <c r="E8" s="291"/>
      <c r="F8" s="291"/>
      <c r="G8" s="291"/>
      <c r="H8" s="291"/>
      <c r="I8" s="291"/>
      <c r="J8" s="311"/>
      <c r="K8" s="853">
        <f t="shared" si="1"/>
        <v>0</v>
      </c>
    </row>
    <row r="9" spans="1:12" x14ac:dyDescent="0.25">
      <c r="B9" s="850" t="s">
        <v>21</v>
      </c>
      <c r="C9" s="851" t="s">
        <v>716</v>
      </c>
      <c r="D9" s="852"/>
      <c r="E9" s="291"/>
      <c r="F9" s="291"/>
      <c r="G9" s="291"/>
      <c r="H9" s="291"/>
      <c r="I9" s="291"/>
      <c r="J9" s="311"/>
      <c r="K9" s="853">
        <f t="shared" si="1"/>
        <v>0</v>
      </c>
    </row>
    <row r="10" spans="1:12" ht="21" x14ac:dyDescent="0.25">
      <c r="B10" s="850" t="s">
        <v>178</v>
      </c>
      <c r="C10" s="854" t="s">
        <v>717</v>
      </c>
      <c r="D10" s="855"/>
      <c r="E10" s="856">
        <f t="shared" ref="E10:J10" si="2">SUM(E11:E12)</f>
        <v>0</v>
      </c>
      <c r="F10" s="856">
        <f t="shared" si="2"/>
        <v>0</v>
      </c>
      <c r="G10" s="856">
        <f t="shared" si="2"/>
        <v>0</v>
      </c>
      <c r="H10" s="856">
        <f t="shared" si="2"/>
        <v>0</v>
      </c>
      <c r="I10" s="856">
        <f t="shared" si="2"/>
        <v>0</v>
      </c>
      <c r="J10" s="857">
        <f t="shared" si="2"/>
        <v>0</v>
      </c>
      <c r="K10" s="858">
        <f t="shared" si="1"/>
        <v>0</v>
      </c>
    </row>
    <row r="11" spans="1:12" x14ac:dyDescent="0.25">
      <c r="B11" s="850" t="s">
        <v>41</v>
      </c>
      <c r="C11" s="851" t="s">
        <v>716</v>
      </c>
      <c r="D11" s="852"/>
      <c r="E11" s="291"/>
      <c r="F11" s="291"/>
      <c r="G11" s="291"/>
      <c r="H11" s="291"/>
      <c r="I11" s="291"/>
      <c r="J11" s="311"/>
      <c r="K11" s="853">
        <f t="shared" si="1"/>
        <v>0</v>
      </c>
    </row>
    <row r="12" spans="1:12" x14ac:dyDescent="0.25">
      <c r="B12" s="850" t="s">
        <v>58</v>
      </c>
      <c r="C12" s="851"/>
      <c r="D12" s="852"/>
      <c r="E12" s="291"/>
      <c r="F12" s="291"/>
      <c r="G12" s="291"/>
      <c r="H12" s="291"/>
      <c r="I12" s="291"/>
      <c r="J12" s="311"/>
      <c r="K12" s="853">
        <f t="shared" si="1"/>
        <v>0</v>
      </c>
    </row>
    <row r="13" spans="1:12" x14ac:dyDescent="0.25">
      <c r="B13" s="850" t="s">
        <v>199</v>
      </c>
      <c r="C13" s="859" t="s">
        <v>718</v>
      </c>
      <c r="D13" s="855"/>
      <c r="E13" s="856">
        <v>210660</v>
      </c>
      <c r="F13" s="856">
        <v>104965</v>
      </c>
      <c r="G13" s="856">
        <v>98314</v>
      </c>
      <c r="H13" s="856">
        <f>SUM(H14:H14)</f>
        <v>0</v>
      </c>
      <c r="I13" s="856">
        <f>SUM(I14:I14)</f>
        <v>0</v>
      </c>
      <c r="J13" s="857">
        <f>SUM(J14:J14)</f>
        <v>0</v>
      </c>
      <c r="K13" s="858">
        <f t="shared" si="1"/>
        <v>98314</v>
      </c>
    </row>
    <row r="14" spans="1:12" x14ac:dyDescent="0.25">
      <c r="B14" s="850" t="s">
        <v>88</v>
      </c>
      <c r="C14" s="851" t="s">
        <v>719</v>
      </c>
      <c r="D14" s="852"/>
      <c r="E14" s="291">
        <v>210660</v>
      </c>
      <c r="F14" s="291">
        <v>104965</v>
      </c>
      <c r="G14" s="291">
        <v>98314</v>
      </c>
      <c r="H14" s="291"/>
      <c r="I14" s="291"/>
      <c r="J14" s="311"/>
      <c r="K14" s="853">
        <f t="shared" si="1"/>
        <v>98314</v>
      </c>
    </row>
    <row r="15" spans="1:12" x14ac:dyDescent="0.25">
      <c r="B15" s="850" t="s">
        <v>202</v>
      </c>
      <c r="C15" s="859" t="s">
        <v>720</v>
      </c>
      <c r="D15" s="855"/>
      <c r="E15" s="856">
        <f t="shared" ref="E15:J15" si="3">SUM(E16:E16)</f>
        <v>0</v>
      </c>
      <c r="F15" s="856">
        <f t="shared" si="3"/>
        <v>0</v>
      </c>
      <c r="G15" s="856">
        <f t="shared" si="3"/>
        <v>0</v>
      </c>
      <c r="H15" s="856">
        <f t="shared" si="3"/>
        <v>0</v>
      </c>
      <c r="I15" s="856">
        <f t="shared" si="3"/>
        <v>0</v>
      </c>
      <c r="J15" s="857">
        <f t="shared" si="3"/>
        <v>0</v>
      </c>
      <c r="K15" s="858">
        <f t="shared" si="1"/>
        <v>0</v>
      </c>
    </row>
    <row r="16" spans="1:12" x14ac:dyDescent="0.25">
      <c r="B16" s="850" t="s">
        <v>98</v>
      </c>
      <c r="C16" s="851" t="s">
        <v>716</v>
      </c>
      <c r="D16" s="852"/>
      <c r="E16" s="291"/>
      <c r="F16" s="291"/>
      <c r="G16" s="291"/>
      <c r="H16" s="291"/>
      <c r="I16" s="291"/>
      <c r="J16" s="311"/>
      <c r="K16" s="853">
        <f t="shared" si="1"/>
        <v>0</v>
      </c>
    </row>
    <row r="17" spans="2:11" x14ac:dyDescent="0.25">
      <c r="B17" s="860" t="s">
        <v>100</v>
      </c>
      <c r="C17" s="861" t="s">
        <v>721</v>
      </c>
      <c r="D17" s="862"/>
      <c r="E17" s="863">
        <f t="shared" ref="E17:J17" si="4">SUM(E18:E19)</f>
        <v>0</v>
      </c>
      <c r="F17" s="863">
        <f t="shared" si="4"/>
        <v>0</v>
      </c>
      <c r="G17" s="863">
        <f t="shared" si="4"/>
        <v>0</v>
      </c>
      <c r="H17" s="863">
        <f t="shared" si="4"/>
        <v>0</v>
      </c>
      <c r="I17" s="863">
        <f t="shared" si="4"/>
        <v>0</v>
      </c>
      <c r="J17" s="864">
        <f t="shared" si="4"/>
        <v>0</v>
      </c>
      <c r="K17" s="858">
        <f t="shared" si="1"/>
        <v>0</v>
      </c>
    </row>
    <row r="18" spans="2:11" x14ac:dyDescent="0.25">
      <c r="B18" s="860" t="s">
        <v>126</v>
      </c>
      <c r="C18" s="851" t="s">
        <v>716</v>
      </c>
      <c r="D18" s="852"/>
      <c r="E18" s="291"/>
      <c r="F18" s="291"/>
      <c r="G18" s="291"/>
      <c r="H18" s="291"/>
      <c r="I18" s="291"/>
      <c r="J18" s="311"/>
      <c r="K18" s="853">
        <f t="shared" si="1"/>
        <v>0</v>
      </c>
    </row>
    <row r="19" spans="2:11" ht="15.75" thickBot="1" x14ac:dyDescent="0.3">
      <c r="B19" s="860" t="s">
        <v>128</v>
      </c>
      <c r="C19" s="851" t="s">
        <v>716</v>
      </c>
      <c r="D19" s="865"/>
      <c r="E19" s="866"/>
      <c r="F19" s="866"/>
      <c r="G19" s="866"/>
      <c r="H19" s="866"/>
      <c r="I19" s="866"/>
      <c r="J19" s="867"/>
      <c r="K19" s="853">
        <f t="shared" si="1"/>
        <v>0</v>
      </c>
    </row>
    <row r="20" spans="2:11" ht="15.75" thickBot="1" x14ac:dyDescent="0.3">
      <c r="B20" s="868" t="s">
        <v>130</v>
      </c>
      <c r="C20" s="869" t="s">
        <v>722</v>
      </c>
      <c r="D20" s="870"/>
      <c r="E20" s="871">
        <f t="shared" ref="E20:K20" si="5">E7+E10+E13+E15+E17</f>
        <v>210660</v>
      </c>
      <c r="F20" s="871">
        <f t="shared" si="5"/>
        <v>104965</v>
      </c>
      <c r="G20" s="871">
        <f t="shared" si="5"/>
        <v>98314</v>
      </c>
      <c r="H20" s="871">
        <f t="shared" si="5"/>
        <v>0</v>
      </c>
      <c r="I20" s="871">
        <f t="shared" si="5"/>
        <v>0</v>
      </c>
      <c r="J20" s="872">
        <f t="shared" si="5"/>
        <v>0</v>
      </c>
      <c r="K20" s="873">
        <f t="shared" si="5"/>
        <v>98314</v>
      </c>
    </row>
  </sheetData>
  <mergeCells count="8">
    <mergeCell ref="A1:K1"/>
    <mergeCell ref="A2:L2"/>
    <mergeCell ref="B4:B5"/>
    <mergeCell ref="C4:C5"/>
    <mergeCell ref="D4:D5"/>
    <mergeCell ref="E4:E5"/>
    <mergeCell ref="F4:F5"/>
    <mergeCell ref="K4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5" zoomScaleNormal="100" workbookViewId="0">
      <selection activeCell="E4" sqref="E4"/>
    </sheetView>
  </sheetViews>
  <sheetFormatPr defaultRowHeight="15" x14ac:dyDescent="0.25"/>
  <cols>
    <col min="1" max="1" width="6.42578125" style="889" customWidth="1"/>
    <col min="2" max="2" width="5" style="906" customWidth="1"/>
    <col min="3" max="3" width="47.85546875" style="889" customWidth="1"/>
    <col min="4" max="5" width="12.7109375" style="889" customWidth="1"/>
    <col min="6" max="257" width="9.140625" style="889"/>
    <col min="258" max="258" width="5" style="889" customWidth="1"/>
    <col min="259" max="259" width="47.85546875" style="889" customWidth="1"/>
    <col min="260" max="261" width="12.7109375" style="889" customWidth="1"/>
    <col min="262" max="513" width="9.140625" style="889"/>
    <col min="514" max="514" width="5" style="889" customWidth="1"/>
    <col min="515" max="515" width="47.85546875" style="889" customWidth="1"/>
    <col min="516" max="517" width="12.7109375" style="889" customWidth="1"/>
    <col min="518" max="769" width="9.140625" style="889"/>
    <col min="770" max="770" width="5" style="889" customWidth="1"/>
    <col min="771" max="771" width="47.85546875" style="889" customWidth="1"/>
    <col min="772" max="773" width="12.7109375" style="889" customWidth="1"/>
    <col min="774" max="1025" width="9.140625" style="889"/>
    <col min="1026" max="1026" width="5" style="889" customWidth="1"/>
    <col min="1027" max="1027" width="47.85546875" style="889" customWidth="1"/>
    <col min="1028" max="1029" width="12.7109375" style="889" customWidth="1"/>
    <col min="1030" max="1281" width="9.140625" style="889"/>
    <col min="1282" max="1282" width="5" style="889" customWidth="1"/>
    <col min="1283" max="1283" width="47.85546875" style="889" customWidth="1"/>
    <col min="1284" max="1285" width="12.7109375" style="889" customWidth="1"/>
    <col min="1286" max="1537" width="9.140625" style="889"/>
    <col min="1538" max="1538" width="5" style="889" customWidth="1"/>
    <col min="1539" max="1539" width="47.85546875" style="889" customWidth="1"/>
    <col min="1540" max="1541" width="12.7109375" style="889" customWidth="1"/>
    <col min="1542" max="1793" width="9.140625" style="889"/>
    <col min="1794" max="1794" width="5" style="889" customWidth="1"/>
    <col min="1795" max="1795" width="47.85546875" style="889" customWidth="1"/>
    <col min="1796" max="1797" width="12.7109375" style="889" customWidth="1"/>
    <col min="1798" max="2049" width="9.140625" style="889"/>
    <col min="2050" max="2050" width="5" style="889" customWidth="1"/>
    <col min="2051" max="2051" width="47.85546875" style="889" customWidth="1"/>
    <col min="2052" max="2053" width="12.7109375" style="889" customWidth="1"/>
    <col min="2054" max="2305" width="9.140625" style="889"/>
    <col min="2306" max="2306" width="5" style="889" customWidth="1"/>
    <col min="2307" max="2307" width="47.85546875" style="889" customWidth="1"/>
    <col min="2308" max="2309" width="12.7109375" style="889" customWidth="1"/>
    <col min="2310" max="2561" width="9.140625" style="889"/>
    <col min="2562" max="2562" width="5" style="889" customWidth="1"/>
    <col min="2563" max="2563" width="47.85546875" style="889" customWidth="1"/>
    <col min="2564" max="2565" width="12.7109375" style="889" customWidth="1"/>
    <col min="2566" max="2817" width="9.140625" style="889"/>
    <col min="2818" max="2818" width="5" style="889" customWidth="1"/>
    <col min="2819" max="2819" width="47.85546875" style="889" customWidth="1"/>
    <col min="2820" max="2821" width="12.7109375" style="889" customWidth="1"/>
    <col min="2822" max="3073" width="9.140625" style="889"/>
    <col min="3074" max="3074" width="5" style="889" customWidth="1"/>
    <col min="3075" max="3075" width="47.85546875" style="889" customWidth="1"/>
    <col min="3076" max="3077" width="12.7109375" style="889" customWidth="1"/>
    <col min="3078" max="3329" width="9.140625" style="889"/>
    <col min="3330" max="3330" width="5" style="889" customWidth="1"/>
    <col min="3331" max="3331" width="47.85546875" style="889" customWidth="1"/>
    <col min="3332" max="3333" width="12.7109375" style="889" customWidth="1"/>
    <col min="3334" max="3585" width="9.140625" style="889"/>
    <col min="3586" max="3586" width="5" style="889" customWidth="1"/>
    <col min="3587" max="3587" width="47.85546875" style="889" customWidth="1"/>
    <col min="3588" max="3589" width="12.7109375" style="889" customWidth="1"/>
    <col min="3590" max="3841" width="9.140625" style="889"/>
    <col min="3842" max="3842" width="5" style="889" customWidth="1"/>
    <col min="3843" max="3843" width="47.85546875" style="889" customWidth="1"/>
    <col min="3844" max="3845" width="12.7109375" style="889" customWidth="1"/>
    <col min="3846" max="4097" width="9.140625" style="889"/>
    <col min="4098" max="4098" width="5" style="889" customWidth="1"/>
    <col min="4099" max="4099" width="47.85546875" style="889" customWidth="1"/>
    <col min="4100" max="4101" width="12.7109375" style="889" customWidth="1"/>
    <col min="4102" max="4353" width="9.140625" style="889"/>
    <col min="4354" max="4354" width="5" style="889" customWidth="1"/>
    <col min="4355" max="4355" width="47.85546875" style="889" customWidth="1"/>
    <col min="4356" max="4357" width="12.7109375" style="889" customWidth="1"/>
    <col min="4358" max="4609" width="9.140625" style="889"/>
    <col min="4610" max="4610" width="5" style="889" customWidth="1"/>
    <col min="4611" max="4611" width="47.85546875" style="889" customWidth="1"/>
    <col min="4612" max="4613" width="12.7109375" style="889" customWidth="1"/>
    <col min="4614" max="4865" width="9.140625" style="889"/>
    <col min="4866" max="4866" width="5" style="889" customWidth="1"/>
    <col min="4867" max="4867" width="47.85546875" style="889" customWidth="1"/>
    <col min="4868" max="4869" width="12.7109375" style="889" customWidth="1"/>
    <col min="4870" max="5121" width="9.140625" style="889"/>
    <col min="5122" max="5122" width="5" style="889" customWidth="1"/>
    <col min="5123" max="5123" width="47.85546875" style="889" customWidth="1"/>
    <col min="5124" max="5125" width="12.7109375" style="889" customWidth="1"/>
    <col min="5126" max="5377" width="9.140625" style="889"/>
    <col min="5378" max="5378" width="5" style="889" customWidth="1"/>
    <col min="5379" max="5379" width="47.85546875" style="889" customWidth="1"/>
    <col min="5380" max="5381" width="12.7109375" style="889" customWidth="1"/>
    <col min="5382" max="5633" width="9.140625" style="889"/>
    <col min="5634" max="5634" width="5" style="889" customWidth="1"/>
    <col min="5635" max="5635" width="47.85546875" style="889" customWidth="1"/>
    <col min="5636" max="5637" width="12.7109375" style="889" customWidth="1"/>
    <col min="5638" max="5889" width="9.140625" style="889"/>
    <col min="5890" max="5890" width="5" style="889" customWidth="1"/>
    <col min="5891" max="5891" width="47.85546875" style="889" customWidth="1"/>
    <col min="5892" max="5893" width="12.7109375" style="889" customWidth="1"/>
    <col min="5894" max="6145" width="9.140625" style="889"/>
    <col min="6146" max="6146" width="5" style="889" customWidth="1"/>
    <col min="6147" max="6147" width="47.85546875" style="889" customWidth="1"/>
    <col min="6148" max="6149" width="12.7109375" style="889" customWidth="1"/>
    <col min="6150" max="6401" width="9.140625" style="889"/>
    <col min="6402" max="6402" width="5" style="889" customWidth="1"/>
    <col min="6403" max="6403" width="47.85546875" style="889" customWidth="1"/>
    <col min="6404" max="6405" width="12.7109375" style="889" customWidth="1"/>
    <col min="6406" max="6657" width="9.140625" style="889"/>
    <col min="6658" max="6658" width="5" style="889" customWidth="1"/>
    <col min="6659" max="6659" width="47.85546875" style="889" customWidth="1"/>
    <col min="6660" max="6661" width="12.7109375" style="889" customWidth="1"/>
    <col min="6662" max="6913" width="9.140625" style="889"/>
    <col min="6914" max="6914" width="5" style="889" customWidth="1"/>
    <col min="6915" max="6915" width="47.85546875" style="889" customWidth="1"/>
    <col min="6916" max="6917" width="12.7109375" style="889" customWidth="1"/>
    <col min="6918" max="7169" width="9.140625" style="889"/>
    <col min="7170" max="7170" width="5" style="889" customWidth="1"/>
    <col min="7171" max="7171" width="47.85546875" style="889" customWidth="1"/>
    <col min="7172" max="7173" width="12.7109375" style="889" customWidth="1"/>
    <col min="7174" max="7425" width="9.140625" style="889"/>
    <col min="7426" max="7426" width="5" style="889" customWidth="1"/>
    <col min="7427" max="7427" width="47.85546875" style="889" customWidth="1"/>
    <col min="7428" max="7429" width="12.7109375" style="889" customWidth="1"/>
    <col min="7430" max="7681" width="9.140625" style="889"/>
    <col min="7682" max="7682" width="5" style="889" customWidth="1"/>
    <col min="7683" max="7683" width="47.85546875" style="889" customWidth="1"/>
    <col min="7684" max="7685" width="12.7109375" style="889" customWidth="1"/>
    <col min="7686" max="7937" width="9.140625" style="889"/>
    <col min="7938" max="7938" width="5" style="889" customWidth="1"/>
    <col min="7939" max="7939" width="47.85546875" style="889" customWidth="1"/>
    <col min="7940" max="7941" width="12.7109375" style="889" customWidth="1"/>
    <col min="7942" max="8193" width="9.140625" style="889"/>
    <col min="8194" max="8194" width="5" style="889" customWidth="1"/>
    <col min="8195" max="8195" width="47.85546875" style="889" customWidth="1"/>
    <col min="8196" max="8197" width="12.7109375" style="889" customWidth="1"/>
    <col min="8198" max="8449" width="9.140625" style="889"/>
    <col min="8450" max="8450" width="5" style="889" customWidth="1"/>
    <col min="8451" max="8451" width="47.85546875" style="889" customWidth="1"/>
    <col min="8452" max="8453" width="12.7109375" style="889" customWidth="1"/>
    <col min="8454" max="8705" width="9.140625" style="889"/>
    <col min="8706" max="8706" width="5" style="889" customWidth="1"/>
    <col min="8707" max="8707" width="47.85546875" style="889" customWidth="1"/>
    <col min="8708" max="8709" width="12.7109375" style="889" customWidth="1"/>
    <col min="8710" max="8961" width="9.140625" style="889"/>
    <col min="8962" max="8962" width="5" style="889" customWidth="1"/>
    <col min="8963" max="8963" width="47.85546875" style="889" customWidth="1"/>
    <col min="8964" max="8965" width="12.7109375" style="889" customWidth="1"/>
    <col min="8966" max="9217" width="9.140625" style="889"/>
    <col min="9218" max="9218" width="5" style="889" customWidth="1"/>
    <col min="9219" max="9219" width="47.85546875" style="889" customWidth="1"/>
    <col min="9220" max="9221" width="12.7109375" style="889" customWidth="1"/>
    <col min="9222" max="9473" width="9.140625" style="889"/>
    <col min="9474" max="9474" width="5" style="889" customWidth="1"/>
    <col min="9475" max="9475" width="47.85546875" style="889" customWidth="1"/>
    <col min="9476" max="9477" width="12.7109375" style="889" customWidth="1"/>
    <col min="9478" max="9729" width="9.140625" style="889"/>
    <col min="9730" max="9730" width="5" style="889" customWidth="1"/>
    <col min="9731" max="9731" width="47.85546875" style="889" customWidth="1"/>
    <col min="9732" max="9733" width="12.7109375" style="889" customWidth="1"/>
    <col min="9734" max="9985" width="9.140625" style="889"/>
    <col min="9986" max="9986" width="5" style="889" customWidth="1"/>
    <col min="9987" max="9987" width="47.85546875" style="889" customWidth="1"/>
    <col min="9988" max="9989" width="12.7109375" style="889" customWidth="1"/>
    <col min="9990" max="10241" width="9.140625" style="889"/>
    <col min="10242" max="10242" width="5" style="889" customWidth="1"/>
    <col min="10243" max="10243" width="47.85546875" style="889" customWidth="1"/>
    <col min="10244" max="10245" width="12.7109375" style="889" customWidth="1"/>
    <col min="10246" max="10497" width="9.140625" style="889"/>
    <col min="10498" max="10498" width="5" style="889" customWidth="1"/>
    <col min="10499" max="10499" width="47.85546875" style="889" customWidth="1"/>
    <col min="10500" max="10501" width="12.7109375" style="889" customWidth="1"/>
    <col min="10502" max="10753" width="9.140625" style="889"/>
    <col min="10754" max="10754" width="5" style="889" customWidth="1"/>
    <col min="10755" max="10755" width="47.85546875" style="889" customWidth="1"/>
    <col min="10756" max="10757" width="12.7109375" style="889" customWidth="1"/>
    <col min="10758" max="11009" width="9.140625" style="889"/>
    <col min="11010" max="11010" width="5" style="889" customWidth="1"/>
    <col min="11011" max="11011" width="47.85546875" style="889" customWidth="1"/>
    <col min="11012" max="11013" width="12.7109375" style="889" customWidth="1"/>
    <col min="11014" max="11265" width="9.140625" style="889"/>
    <col min="11266" max="11266" width="5" style="889" customWidth="1"/>
    <col min="11267" max="11267" width="47.85546875" style="889" customWidth="1"/>
    <col min="11268" max="11269" width="12.7109375" style="889" customWidth="1"/>
    <col min="11270" max="11521" width="9.140625" style="889"/>
    <col min="11522" max="11522" width="5" style="889" customWidth="1"/>
    <col min="11523" max="11523" width="47.85546875" style="889" customWidth="1"/>
    <col min="11524" max="11525" width="12.7109375" style="889" customWidth="1"/>
    <col min="11526" max="11777" width="9.140625" style="889"/>
    <col min="11778" max="11778" width="5" style="889" customWidth="1"/>
    <col min="11779" max="11779" width="47.85546875" style="889" customWidth="1"/>
    <col min="11780" max="11781" width="12.7109375" style="889" customWidth="1"/>
    <col min="11782" max="12033" width="9.140625" style="889"/>
    <col min="12034" max="12034" width="5" style="889" customWidth="1"/>
    <col min="12035" max="12035" width="47.85546875" style="889" customWidth="1"/>
    <col min="12036" max="12037" width="12.7109375" style="889" customWidth="1"/>
    <col min="12038" max="12289" width="9.140625" style="889"/>
    <col min="12290" max="12290" width="5" style="889" customWidth="1"/>
    <col min="12291" max="12291" width="47.85546875" style="889" customWidth="1"/>
    <col min="12292" max="12293" width="12.7109375" style="889" customWidth="1"/>
    <col min="12294" max="12545" width="9.140625" style="889"/>
    <col min="12546" max="12546" width="5" style="889" customWidth="1"/>
    <col min="12547" max="12547" width="47.85546875" style="889" customWidth="1"/>
    <col min="12548" max="12549" width="12.7109375" style="889" customWidth="1"/>
    <col min="12550" max="12801" width="9.140625" style="889"/>
    <col min="12802" max="12802" width="5" style="889" customWidth="1"/>
    <col min="12803" max="12803" width="47.85546875" style="889" customWidth="1"/>
    <col min="12804" max="12805" width="12.7109375" style="889" customWidth="1"/>
    <col min="12806" max="13057" width="9.140625" style="889"/>
    <col min="13058" max="13058" width="5" style="889" customWidth="1"/>
    <col min="13059" max="13059" width="47.85546875" style="889" customWidth="1"/>
    <col min="13060" max="13061" width="12.7109375" style="889" customWidth="1"/>
    <col min="13062" max="13313" width="9.140625" style="889"/>
    <col min="13314" max="13314" width="5" style="889" customWidth="1"/>
    <col min="13315" max="13315" width="47.85546875" style="889" customWidth="1"/>
    <col min="13316" max="13317" width="12.7109375" style="889" customWidth="1"/>
    <col min="13318" max="13569" width="9.140625" style="889"/>
    <col min="13570" max="13570" width="5" style="889" customWidth="1"/>
    <col min="13571" max="13571" width="47.85546875" style="889" customWidth="1"/>
    <col min="13572" max="13573" width="12.7109375" style="889" customWidth="1"/>
    <col min="13574" max="13825" width="9.140625" style="889"/>
    <col min="13826" max="13826" width="5" style="889" customWidth="1"/>
    <col min="13827" max="13827" width="47.85546875" style="889" customWidth="1"/>
    <col min="13828" max="13829" width="12.7109375" style="889" customWidth="1"/>
    <col min="13830" max="14081" width="9.140625" style="889"/>
    <col min="14082" max="14082" width="5" style="889" customWidth="1"/>
    <col min="14083" max="14083" width="47.85546875" style="889" customWidth="1"/>
    <col min="14084" max="14085" width="12.7109375" style="889" customWidth="1"/>
    <col min="14086" max="14337" width="9.140625" style="889"/>
    <col min="14338" max="14338" width="5" style="889" customWidth="1"/>
    <col min="14339" max="14339" width="47.85546875" style="889" customWidth="1"/>
    <col min="14340" max="14341" width="12.7109375" style="889" customWidth="1"/>
    <col min="14342" max="14593" width="9.140625" style="889"/>
    <col min="14594" max="14594" width="5" style="889" customWidth="1"/>
    <col min="14595" max="14595" width="47.85546875" style="889" customWidth="1"/>
    <col min="14596" max="14597" width="12.7109375" style="889" customWidth="1"/>
    <col min="14598" max="14849" width="9.140625" style="889"/>
    <col min="14850" max="14850" width="5" style="889" customWidth="1"/>
    <col min="14851" max="14851" width="47.85546875" style="889" customWidth="1"/>
    <col min="14852" max="14853" width="12.7109375" style="889" customWidth="1"/>
    <col min="14854" max="15105" width="9.140625" style="889"/>
    <col min="15106" max="15106" width="5" style="889" customWidth="1"/>
    <col min="15107" max="15107" width="47.85546875" style="889" customWidth="1"/>
    <col min="15108" max="15109" width="12.7109375" style="889" customWidth="1"/>
    <col min="15110" max="15361" width="9.140625" style="889"/>
    <col min="15362" max="15362" width="5" style="889" customWidth="1"/>
    <col min="15363" max="15363" width="47.85546875" style="889" customWidth="1"/>
    <col min="15364" max="15365" width="12.7109375" style="889" customWidth="1"/>
    <col min="15366" max="15617" width="9.140625" style="889"/>
    <col min="15618" max="15618" width="5" style="889" customWidth="1"/>
    <col min="15619" max="15619" width="47.85546875" style="889" customWidth="1"/>
    <col min="15620" max="15621" width="12.7109375" style="889" customWidth="1"/>
    <col min="15622" max="15873" width="9.140625" style="889"/>
    <col min="15874" max="15874" width="5" style="889" customWidth="1"/>
    <col min="15875" max="15875" width="47.85546875" style="889" customWidth="1"/>
    <col min="15876" max="15877" width="12.7109375" style="889" customWidth="1"/>
    <col min="15878" max="16129" width="9.140625" style="889"/>
    <col min="16130" max="16130" width="5" style="889" customWidth="1"/>
    <col min="16131" max="16131" width="47.85546875" style="889" customWidth="1"/>
    <col min="16132" max="16133" width="12.7109375" style="889" customWidth="1"/>
    <col min="16134" max="16384" width="9.140625" style="889"/>
  </cols>
  <sheetData>
    <row r="1" spans="1:6" ht="15" customHeight="1" x14ac:dyDescent="0.25">
      <c r="A1" s="909" t="s">
        <v>746</v>
      </c>
      <c r="B1" s="909"/>
      <c r="C1" s="909"/>
      <c r="D1" s="909"/>
      <c r="E1" s="909"/>
      <c r="F1" s="907"/>
    </row>
    <row r="2" spans="1:6" x14ac:dyDescent="0.25">
      <c r="A2" s="908" t="s">
        <v>724</v>
      </c>
      <c r="B2" s="908"/>
      <c r="C2" s="908"/>
      <c r="D2" s="908"/>
      <c r="E2" s="908"/>
    </row>
    <row r="3" spans="1:6" s="876" customFormat="1" ht="15.75" thickBot="1" x14ac:dyDescent="0.3">
      <c r="B3" s="875"/>
      <c r="E3" s="877" t="s">
        <v>238</v>
      </c>
    </row>
    <row r="4" spans="1:6" s="881" customFormat="1" ht="24.75" thickBot="1" x14ac:dyDescent="0.3">
      <c r="B4" s="878" t="s">
        <v>725</v>
      </c>
      <c r="C4" s="879" t="s">
        <v>4</v>
      </c>
      <c r="D4" s="879" t="s">
        <v>726</v>
      </c>
      <c r="E4" s="880" t="s">
        <v>727</v>
      </c>
    </row>
    <row r="5" spans="1:6" s="881" customFormat="1" ht="13.5" thickBot="1" x14ac:dyDescent="0.3">
      <c r="B5" s="882">
        <v>1</v>
      </c>
      <c r="C5" s="883">
        <v>2</v>
      </c>
      <c r="D5" s="883">
        <v>3</v>
      </c>
      <c r="E5" s="884">
        <v>4</v>
      </c>
    </row>
    <row r="6" spans="1:6" x14ac:dyDescent="0.25">
      <c r="B6" s="885" t="s">
        <v>9</v>
      </c>
      <c r="C6" s="886" t="s">
        <v>728</v>
      </c>
      <c r="D6" s="887">
        <v>75</v>
      </c>
      <c r="E6" s="888">
        <v>84</v>
      </c>
    </row>
    <row r="7" spans="1:6" x14ac:dyDescent="0.25">
      <c r="B7" s="890" t="s">
        <v>11</v>
      </c>
      <c r="C7" s="891" t="s">
        <v>729</v>
      </c>
      <c r="D7" s="892"/>
      <c r="E7" s="893"/>
    </row>
    <row r="8" spans="1:6" x14ac:dyDescent="0.25">
      <c r="B8" s="890" t="s">
        <v>21</v>
      </c>
      <c r="C8" s="891" t="s">
        <v>730</v>
      </c>
      <c r="D8" s="892"/>
      <c r="E8" s="893"/>
    </row>
    <row r="9" spans="1:6" x14ac:dyDescent="0.25">
      <c r="B9" s="890" t="s">
        <v>178</v>
      </c>
      <c r="C9" s="891" t="s">
        <v>731</v>
      </c>
      <c r="D9" s="892"/>
      <c r="E9" s="893"/>
    </row>
    <row r="10" spans="1:6" x14ac:dyDescent="0.25">
      <c r="B10" s="894" t="s">
        <v>41</v>
      </c>
      <c r="C10" s="891" t="s">
        <v>732</v>
      </c>
      <c r="D10" s="892">
        <v>461</v>
      </c>
      <c r="E10" s="893">
        <v>461</v>
      </c>
    </row>
    <row r="11" spans="1:6" x14ac:dyDescent="0.25">
      <c r="B11" s="890" t="s">
        <v>58</v>
      </c>
      <c r="C11" s="891" t="s">
        <v>733</v>
      </c>
      <c r="D11" s="892">
        <v>461</v>
      </c>
      <c r="E11" s="893">
        <v>461</v>
      </c>
    </row>
    <row r="12" spans="1:6" x14ac:dyDescent="0.25">
      <c r="B12" s="894" t="s">
        <v>199</v>
      </c>
      <c r="C12" s="895" t="s">
        <v>734</v>
      </c>
      <c r="D12" s="892"/>
      <c r="E12" s="893"/>
    </row>
    <row r="13" spans="1:6" x14ac:dyDescent="0.25">
      <c r="B13" s="894" t="s">
        <v>88</v>
      </c>
      <c r="C13" s="895" t="s">
        <v>735</v>
      </c>
      <c r="D13" s="892"/>
      <c r="E13" s="893"/>
    </row>
    <row r="14" spans="1:6" x14ac:dyDescent="0.25">
      <c r="B14" s="890" t="s">
        <v>202</v>
      </c>
      <c r="C14" s="895" t="s">
        <v>736</v>
      </c>
      <c r="D14" s="892"/>
      <c r="E14" s="893"/>
    </row>
    <row r="15" spans="1:6" x14ac:dyDescent="0.25">
      <c r="B15" s="894" t="s">
        <v>98</v>
      </c>
      <c r="C15" s="895" t="s">
        <v>737</v>
      </c>
      <c r="D15" s="892"/>
      <c r="E15" s="893"/>
    </row>
    <row r="16" spans="1:6" ht="22.5" x14ac:dyDescent="0.25">
      <c r="B16" s="890" t="s">
        <v>100</v>
      </c>
      <c r="C16" s="895" t="s">
        <v>738</v>
      </c>
      <c r="D16" s="892"/>
      <c r="E16" s="893"/>
    </row>
    <row r="17" spans="2:5" x14ac:dyDescent="0.25">
      <c r="B17" s="894" t="s">
        <v>126</v>
      </c>
      <c r="C17" s="891" t="s">
        <v>739</v>
      </c>
      <c r="D17" s="892"/>
      <c r="E17" s="893"/>
    </row>
    <row r="18" spans="2:5" x14ac:dyDescent="0.25">
      <c r="B18" s="890" t="s">
        <v>128</v>
      </c>
      <c r="C18" s="891" t="s">
        <v>740</v>
      </c>
      <c r="D18" s="892"/>
      <c r="E18" s="893"/>
    </row>
    <row r="19" spans="2:5" x14ac:dyDescent="0.25">
      <c r="B19" s="894" t="s">
        <v>130</v>
      </c>
      <c r="C19" s="891" t="s">
        <v>741</v>
      </c>
      <c r="D19" s="892"/>
      <c r="E19" s="893"/>
    </row>
    <row r="20" spans="2:5" x14ac:dyDescent="0.25">
      <c r="B20" s="890" t="s">
        <v>263</v>
      </c>
      <c r="C20" s="891" t="s">
        <v>742</v>
      </c>
      <c r="D20" s="892"/>
      <c r="E20" s="893"/>
    </row>
    <row r="21" spans="2:5" x14ac:dyDescent="0.25">
      <c r="B21" s="894" t="s">
        <v>265</v>
      </c>
      <c r="C21" s="891" t="s">
        <v>743</v>
      </c>
      <c r="D21" s="892"/>
      <c r="E21" s="893"/>
    </row>
    <row r="22" spans="2:5" x14ac:dyDescent="0.25">
      <c r="B22" s="890" t="s">
        <v>267</v>
      </c>
      <c r="C22" s="896"/>
      <c r="D22" s="892"/>
      <c r="E22" s="893"/>
    </row>
    <row r="23" spans="2:5" x14ac:dyDescent="0.25">
      <c r="B23" s="894" t="s">
        <v>270</v>
      </c>
      <c r="C23" s="896"/>
      <c r="D23" s="892"/>
      <c r="E23" s="893"/>
    </row>
    <row r="24" spans="2:5" x14ac:dyDescent="0.25">
      <c r="B24" s="890" t="s">
        <v>273</v>
      </c>
      <c r="C24" s="896"/>
      <c r="D24" s="892"/>
      <c r="E24" s="893"/>
    </row>
    <row r="25" spans="2:5" x14ac:dyDescent="0.25">
      <c r="B25" s="894" t="s">
        <v>276</v>
      </c>
      <c r="C25" s="896"/>
      <c r="D25" s="892"/>
      <c r="E25" s="893"/>
    </row>
    <row r="26" spans="2:5" x14ac:dyDescent="0.25">
      <c r="B26" s="890" t="s">
        <v>279</v>
      </c>
      <c r="C26" s="896"/>
      <c r="D26" s="892"/>
      <c r="E26" s="893"/>
    </row>
    <row r="27" spans="2:5" x14ac:dyDescent="0.25">
      <c r="B27" s="894" t="s">
        <v>280</v>
      </c>
      <c r="C27" s="896"/>
      <c r="D27" s="892"/>
      <c r="E27" s="893"/>
    </row>
    <row r="28" spans="2:5" x14ac:dyDescent="0.25">
      <c r="B28" s="890" t="s">
        <v>283</v>
      </c>
      <c r="C28" s="896"/>
      <c r="D28" s="892"/>
      <c r="E28" s="893"/>
    </row>
    <row r="29" spans="2:5" x14ac:dyDescent="0.25">
      <c r="B29" s="894" t="s">
        <v>286</v>
      </c>
      <c r="C29" s="896"/>
      <c r="D29" s="892"/>
      <c r="E29" s="893"/>
    </row>
    <row r="30" spans="2:5" ht="15.75" thickBot="1" x14ac:dyDescent="0.3">
      <c r="B30" s="897" t="s">
        <v>289</v>
      </c>
      <c r="C30" s="898"/>
      <c r="D30" s="899"/>
      <c r="E30" s="900"/>
    </row>
    <row r="31" spans="2:5" ht="15.75" thickBot="1" x14ac:dyDescent="0.3">
      <c r="B31" s="901" t="s">
        <v>292</v>
      </c>
      <c r="C31" s="902" t="s">
        <v>744</v>
      </c>
      <c r="D31" s="903">
        <f>+D6+D7+D8+D9+D10+D17+D18+D19+D20+D21+D22+D23+D24+D25+D26+D27+D28+D29+D30</f>
        <v>536</v>
      </c>
      <c r="E31" s="904">
        <f>+E6+E7+E8+E9+E10+E17+E18+E19+E20+E21+E22+E23+E24+E25+E26+E27+E28+E29+E30</f>
        <v>545</v>
      </c>
    </row>
    <row r="32" spans="2:5" x14ac:dyDescent="0.25">
      <c r="B32" s="905"/>
      <c r="C32" s="874" t="s">
        <v>745</v>
      </c>
      <c r="D32" s="874"/>
      <c r="E32" s="874"/>
    </row>
  </sheetData>
  <mergeCells count="3">
    <mergeCell ref="A1:E1"/>
    <mergeCell ref="A2:E2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3" zoomScaleNormal="100" workbookViewId="0">
      <selection activeCell="D7" sqref="D7"/>
    </sheetView>
  </sheetViews>
  <sheetFormatPr defaultRowHeight="15" x14ac:dyDescent="0.25"/>
  <cols>
    <col min="1" max="1" width="7" style="319" customWidth="1"/>
    <col min="2" max="2" width="5.7109375" style="319" customWidth="1"/>
    <col min="3" max="3" width="28.140625" style="319" customWidth="1"/>
    <col min="4" max="4" width="17.85546875" style="319" customWidth="1"/>
    <col min="5" max="6" width="11" style="319" customWidth="1"/>
    <col min="7" max="257" width="9.140625" style="319"/>
    <col min="258" max="258" width="5.7109375" style="319" customWidth="1"/>
    <col min="259" max="259" width="28.140625" style="319" customWidth="1"/>
    <col min="260" max="260" width="17.85546875" style="319" customWidth="1"/>
    <col min="261" max="262" width="11" style="319" customWidth="1"/>
    <col min="263" max="513" width="9.140625" style="319"/>
    <col min="514" max="514" width="5.7109375" style="319" customWidth="1"/>
    <col min="515" max="515" width="28.140625" style="319" customWidth="1"/>
    <col min="516" max="516" width="17.85546875" style="319" customWidth="1"/>
    <col min="517" max="518" width="11" style="319" customWidth="1"/>
    <col min="519" max="769" width="9.140625" style="319"/>
    <col min="770" max="770" width="5.7109375" style="319" customWidth="1"/>
    <col min="771" max="771" width="28.140625" style="319" customWidth="1"/>
    <col min="772" max="772" width="17.85546875" style="319" customWidth="1"/>
    <col min="773" max="774" width="11" style="319" customWidth="1"/>
    <col min="775" max="1025" width="9.140625" style="319"/>
    <col min="1026" max="1026" width="5.7109375" style="319" customWidth="1"/>
    <col min="1027" max="1027" width="28.140625" style="319" customWidth="1"/>
    <col min="1028" max="1028" width="17.85546875" style="319" customWidth="1"/>
    <col min="1029" max="1030" width="11" style="319" customWidth="1"/>
    <col min="1031" max="1281" width="9.140625" style="319"/>
    <col min="1282" max="1282" width="5.7109375" style="319" customWidth="1"/>
    <col min="1283" max="1283" width="28.140625" style="319" customWidth="1"/>
    <col min="1284" max="1284" width="17.85546875" style="319" customWidth="1"/>
    <col min="1285" max="1286" width="11" style="319" customWidth="1"/>
    <col min="1287" max="1537" width="9.140625" style="319"/>
    <col min="1538" max="1538" width="5.7109375" style="319" customWidth="1"/>
    <col min="1539" max="1539" width="28.140625" style="319" customWidth="1"/>
    <col min="1540" max="1540" width="17.85546875" style="319" customWidth="1"/>
    <col min="1541" max="1542" width="11" style="319" customWidth="1"/>
    <col min="1543" max="1793" width="9.140625" style="319"/>
    <col min="1794" max="1794" width="5.7109375" style="319" customWidth="1"/>
    <col min="1795" max="1795" width="28.140625" style="319" customWidth="1"/>
    <col min="1796" max="1796" width="17.85546875" style="319" customWidth="1"/>
    <col min="1797" max="1798" width="11" style="319" customWidth="1"/>
    <col min="1799" max="2049" width="9.140625" style="319"/>
    <col min="2050" max="2050" width="5.7109375" style="319" customWidth="1"/>
    <col min="2051" max="2051" width="28.140625" style="319" customWidth="1"/>
    <col min="2052" max="2052" width="17.85546875" style="319" customWidth="1"/>
    <col min="2053" max="2054" width="11" style="319" customWidth="1"/>
    <col min="2055" max="2305" width="9.140625" style="319"/>
    <col min="2306" max="2306" width="5.7109375" style="319" customWidth="1"/>
    <col min="2307" max="2307" width="28.140625" style="319" customWidth="1"/>
    <col min="2308" max="2308" width="17.85546875" style="319" customWidth="1"/>
    <col min="2309" max="2310" width="11" style="319" customWidth="1"/>
    <col min="2311" max="2561" width="9.140625" style="319"/>
    <col min="2562" max="2562" width="5.7109375" style="319" customWidth="1"/>
    <col min="2563" max="2563" width="28.140625" style="319" customWidth="1"/>
    <col min="2564" max="2564" width="17.85546875" style="319" customWidth="1"/>
    <col min="2565" max="2566" width="11" style="319" customWidth="1"/>
    <col min="2567" max="2817" width="9.140625" style="319"/>
    <col min="2818" max="2818" width="5.7109375" style="319" customWidth="1"/>
    <col min="2819" max="2819" width="28.140625" style="319" customWidth="1"/>
    <col min="2820" max="2820" width="17.85546875" style="319" customWidth="1"/>
    <col min="2821" max="2822" width="11" style="319" customWidth="1"/>
    <col min="2823" max="3073" width="9.140625" style="319"/>
    <col min="3074" max="3074" width="5.7109375" style="319" customWidth="1"/>
    <col min="3075" max="3075" width="28.140625" style="319" customWidth="1"/>
    <col min="3076" max="3076" width="17.85546875" style="319" customWidth="1"/>
    <col min="3077" max="3078" width="11" style="319" customWidth="1"/>
    <col min="3079" max="3329" width="9.140625" style="319"/>
    <col min="3330" max="3330" width="5.7109375" style="319" customWidth="1"/>
    <col min="3331" max="3331" width="28.140625" style="319" customWidth="1"/>
    <col min="3332" max="3332" width="17.85546875" style="319" customWidth="1"/>
    <col min="3333" max="3334" width="11" style="319" customWidth="1"/>
    <col min="3335" max="3585" width="9.140625" style="319"/>
    <col min="3586" max="3586" width="5.7109375" style="319" customWidth="1"/>
    <col min="3587" max="3587" width="28.140625" style="319" customWidth="1"/>
    <col min="3588" max="3588" width="17.85546875" style="319" customWidth="1"/>
    <col min="3589" max="3590" width="11" style="319" customWidth="1"/>
    <col min="3591" max="3841" width="9.140625" style="319"/>
    <col min="3842" max="3842" width="5.7109375" style="319" customWidth="1"/>
    <col min="3843" max="3843" width="28.140625" style="319" customWidth="1"/>
    <col min="3844" max="3844" width="17.85546875" style="319" customWidth="1"/>
    <col min="3845" max="3846" width="11" style="319" customWidth="1"/>
    <col min="3847" max="4097" width="9.140625" style="319"/>
    <col min="4098" max="4098" width="5.7109375" style="319" customWidth="1"/>
    <col min="4099" max="4099" width="28.140625" style="319" customWidth="1"/>
    <col min="4100" max="4100" width="17.85546875" style="319" customWidth="1"/>
    <col min="4101" max="4102" width="11" style="319" customWidth="1"/>
    <col min="4103" max="4353" width="9.140625" style="319"/>
    <col min="4354" max="4354" width="5.7109375" style="319" customWidth="1"/>
    <col min="4355" max="4355" width="28.140625" style="319" customWidth="1"/>
    <col min="4356" max="4356" width="17.85546875" style="319" customWidth="1"/>
    <col min="4357" max="4358" width="11" style="319" customWidth="1"/>
    <col min="4359" max="4609" width="9.140625" style="319"/>
    <col min="4610" max="4610" width="5.7109375" style="319" customWidth="1"/>
    <col min="4611" max="4611" width="28.140625" style="319" customWidth="1"/>
    <col min="4612" max="4612" width="17.85546875" style="319" customWidth="1"/>
    <col min="4613" max="4614" width="11" style="319" customWidth="1"/>
    <col min="4615" max="4865" width="9.140625" style="319"/>
    <col min="4866" max="4866" width="5.7109375" style="319" customWidth="1"/>
    <col min="4867" max="4867" width="28.140625" style="319" customWidth="1"/>
    <col min="4868" max="4868" width="17.85546875" style="319" customWidth="1"/>
    <col min="4869" max="4870" width="11" style="319" customWidth="1"/>
    <col min="4871" max="5121" width="9.140625" style="319"/>
    <col min="5122" max="5122" width="5.7109375" style="319" customWidth="1"/>
    <col min="5123" max="5123" width="28.140625" style="319" customWidth="1"/>
    <col min="5124" max="5124" width="17.85546875" style="319" customWidth="1"/>
    <col min="5125" max="5126" width="11" style="319" customWidth="1"/>
    <col min="5127" max="5377" width="9.140625" style="319"/>
    <col min="5378" max="5378" width="5.7109375" style="319" customWidth="1"/>
    <col min="5379" max="5379" width="28.140625" style="319" customWidth="1"/>
    <col min="5380" max="5380" width="17.85546875" style="319" customWidth="1"/>
    <col min="5381" max="5382" width="11" style="319" customWidth="1"/>
    <col min="5383" max="5633" width="9.140625" style="319"/>
    <col min="5634" max="5634" width="5.7109375" style="319" customWidth="1"/>
    <col min="5635" max="5635" width="28.140625" style="319" customWidth="1"/>
    <col min="5636" max="5636" width="17.85546875" style="319" customWidth="1"/>
    <col min="5637" max="5638" width="11" style="319" customWidth="1"/>
    <col min="5639" max="5889" width="9.140625" style="319"/>
    <col min="5890" max="5890" width="5.7109375" style="319" customWidth="1"/>
    <col min="5891" max="5891" width="28.140625" style="319" customWidth="1"/>
    <col min="5892" max="5892" width="17.85546875" style="319" customWidth="1"/>
    <col min="5893" max="5894" width="11" style="319" customWidth="1"/>
    <col min="5895" max="6145" width="9.140625" style="319"/>
    <col min="6146" max="6146" width="5.7109375" style="319" customWidth="1"/>
    <col min="6147" max="6147" width="28.140625" style="319" customWidth="1"/>
    <col min="6148" max="6148" width="17.85546875" style="319" customWidth="1"/>
    <col min="6149" max="6150" width="11" style="319" customWidth="1"/>
    <col min="6151" max="6401" width="9.140625" style="319"/>
    <col min="6402" max="6402" width="5.7109375" style="319" customWidth="1"/>
    <col min="6403" max="6403" width="28.140625" style="319" customWidth="1"/>
    <col min="6404" max="6404" width="17.85546875" style="319" customWidth="1"/>
    <col min="6405" max="6406" width="11" style="319" customWidth="1"/>
    <col min="6407" max="6657" width="9.140625" style="319"/>
    <col min="6658" max="6658" width="5.7109375" style="319" customWidth="1"/>
    <col min="6659" max="6659" width="28.140625" style="319" customWidth="1"/>
    <col min="6660" max="6660" width="17.85546875" style="319" customWidth="1"/>
    <col min="6661" max="6662" width="11" style="319" customWidth="1"/>
    <col min="6663" max="6913" width="9.140625" style="319"/>
    <col min="6914" max="6914" width="5.7109375" style="319" customWidth="1"/>
    <col min="6915" max="6915" width="28.140625" style="319" customWidth="1"/>
    <col min="6916" max="6916" width="17.85546875" style="319" customWidth="1"/>
    <col min="6917" max="6918" width="11" style="319" customWidth="1"/>
    <col min="6919" max="7169" width="9.140625" style="319"/>
    <col min="7170" max="7170" width="5.7109375" style="319" customWidth="1"/>
    <col min="7171" max="7171" width="28.140625" style="319" customWidth="1"/>
    <col min="7172" max="7172" width="17.85546875" style="319" customWidth="1"/>
    <col min="7173" max="7174" width="11" style="319" customWidth="1"/>
    <col min="7175" max="7425" width="9.140625" style="319"/>
    <col min="7426" max="7426" width="5.7109375" style="319" customWidth="1"/>
    <col min="7427" max="7427" width="28.140625" style="319" customWidth="1"/>
    <col min="7428" max="7428" width="17.85546875" style="319" customWidth="1"/>
    <col min="7429" max="7430" width="11" style="319" customWidth="1"/>
    <col min="7431" max="7681" width="9.140625" style="319"/>
    <col min="7682" max="7682" width="5.7109375" style="319" customWidth="1"/>
    <col min="7683" max="7683" width="28.140625" style="319" customWidth="1"/>
    <col min="7684" max="7684" width="17.85546875" style="319" customWidth="1"/>
    <col min="7685" max="7686" width="11" style="319" customWidth="1"/>
    <col min="7687" max="7937" width="9.140625" style="319"/>
    <col min="7938" max="7938" width="5.7109375" style="319" customWidth="1"/>
    <col min="7939" max="7939" width="28.140625" style="319" customWidth="1"/>
    <col min="7940" max="7940" width="17.85546875" style="319" customWidth="1"/>
    <col min="7941" max="7942" width="11" style="319" customWidth="1"/>
    <col min="7943" max="8193" width="9.140625" style="319"/>
    <col min="8194" max="8194" width="5.7109375" style="319" customWidth="1"/>
    <col min="8195" max="8195" width="28.140625" style="319" customWidth="1"/>
    <col min="8196" max="8196" width="17.85546875" style="319" customWidth="1"/>
    <col min="8197" max="8198" width="11" style="319" customWidth="1"/>
    <col min="8199" max="8449" width="9.140625" style="319"/>
    <col min="8450" max="8450" width="5.7109375" style="319" customWidth="1"/>
    <col min="8451" max="8451" width="28.140625" style="319" customWidth="1"/>
    <col min="8452" max="8452" width="17.85546875" style="319" customWidth="1"/>
    <col min="8453" max="8454" width="11" style="319" customWidth="1"/>
    <col min="8455" max="8705" width="9.140625" style="319"/>
    <col min="8706" max="8706" width="5.7109375" style="319" customWidth="1"/>
    <col min="8707" max="8707" width="28.140625" style="319" customWidth="1"/>
    <col min="8708" max="8708" width="17.85546875" style="319" customWidth="1"/>
    <col min="8709" max="8710" width="11" style="319" customWidth="1"/>
    <col min="8711" max="8961" width="9.140625" style="319"/>
    <col min="8962" max="8962" width="5.7109375" style="319" customWidth="1"/>
    <col min="8963" max="8963" width="28.140625" style="319" customWidth="1"/>
    <col min="8964" max="8964" width="17.85546875" style="319" customWidth="1"/>
    <col min="8965" max="8966" width="11" style="319" customWidth="1"/>
    <col min="8967" max="9217" width="9.140625" style="319"/>
    <col min="9218" max="9218" width="5.7109375" style="319" customWidth="1"/>
    <col min="9219" max="9219" width="28.140625" style="319" customWidth="1"/>
    <col min="9220" max="9220" width="17.85546875" style="319" customWidth="1"/>
    <col min="9221" max="9222" width="11" style="319" customWidth="1"/>
    <col min="9223" max="9473" width="9.140625" style="319"/>
    <col min="9474" max="9474" width="5.7109375" style="319" customWidth="1"/>
    <col min="9475" max="9475" width="28.140625" style="319" customWidth="1"/>
    <col min="9476" max="9476" width="17.85546875" style="319" customWidth="1"/>
    <col min="9477" max="9478" width="11" style="319" customWidth="1"/>
    <col min="9479" max="9729" width="9.140625" style="319"/>
    <col min="9730" max="9730" width="5.7109375" style="319" customWidth="1"/>
    <col min="9731" max="9731" width="28.140625" style="319" customWidth="1"/>
    <col min="9732" max="9732" width="17.85546875" style="319" customWidth="1"/>
    <col min="9733" max="9734" width="11" style="319" customWidth="1"/>
    <col min="9735" max="9985" width="9.140625" style="319"/>
    <col min="9986" max="9986" width="5.7109375" style="319" customWidth="1"/>
    <col min="9987" max="9987" width="28.140625" style="319" customWidth="1"/>
    <col min="9988" max="9988" width="17.85546875" style="319" customWidth="1"/>
    <col min="9989" max="9990" width="11" style="319" customWidth="1"/>
    <col min="9991" max="10241" width="9.140625" style="319"/>
    <col min="10242" max="10242" width="5.7109375" style="319" customWidth="1"/>
    <col min="10243" max="10243" width="28.140625" style="319" customWidth="1"/>
    <col min="10244" max="10244" width="17.85546875" style="319" customWidth="1"/>
    <col min="10245" max="10246" width="11" style="319" customWidth="1"/>
    <col min="10247" max="10497" width="9.140625" style="319"/>
    <col min="10498" max="10498" width="5.7109375" style="319" customWidth="1"/>
    <col min="10499" max="10499" width="28.140625" style="319" customWidth="1"/>
    <col min="10500" max="10500" width="17.85546875" style="319" customWidth="1"/>
    <col min="10501" max="10502" width="11" style="319" customWidth="1"/>
    <col min="10503" max="10753" width="9.140625" style="319"/>
    <col min="10754" max="10754" width="5.7109375" style="319" customWidth="1"/>
    <col min="10755" max="10755" width="28.140625" style="319" customWidth="1"/>
    <col min="10756" max="10756" width="17.85546875" style="319" customWidth="1"/>
    <col min="10757" max="10758" width="11" style="319" customWidth="1"/>
    <col min="10759" max="11009" width="9.140625" style="319"/>
    <col min="11010" max="11010" width="5.7109375" style="319" customWidth="1"/>
    <col min="11011" max="11011" width="28.140625" style="319" customWidth="1"/>
    <col min="11012" max="11012" width="17.85546875" style="319" customWidth="1"/>
    <col min="11013" max="11014" width="11" style="319" customWidth="1"/>
    <col min="11015" max="11265" width="9.140625" style="319"/>
    <col min="11266" max="11266" width="5.7109375" style="319" customWidth="1"/>
    <col min="11267" max="11267" width="28.140625" style="319" customWidth="1"/>
    <col min="11268" max="11268" width="17.85546875" style="319" customWidth="1"/>
    <col min="11269" max="11270" width="11" style="319" customWidth="1"/>
    <col min="11271" max="11521" width="9.140625" style="319"/>
    <col min="11522" max="11522" width="5.7109375" style="319" customWidth="1"/>
    <col min="11523" max="11523" width="28.140625" style="319" customWidth="1"/>
    <col min="11524" max="11524" width="17.85546875" style="319" customWidth="1"/>
    <col min="11525" max="11526" width="11" style="319" customWidth="1"/>
    <col min="11527" max="11777" width="9.140625" style="319"/>
    <col min="11778" max="11778" width="5.7109375" style="319" customWidth="1"/>
    <col min="11779" max="11779" width="28.140625" style="319" customWidth="1"/>
    <col min="11780" max="11780" width="17.85546875" style="319" customWidth="1"/>
    <col min="11781" max="11782" width="11" style="319" customWidth="1"/>
    <col min="11783" max="12033" width="9.140625" style="319"/>
    <col min="12034" max="12034" width="5.7109375" style="319" customWidth="1"/>
    <col min="12035" max="12035" width="28.140625" style="319" customWidth="1"/>
    <col min="12036" max="12036" width="17.85546875" style="319" customWidth="1"/>
    <col min="12037" max="12038" width="11" style="319" customWidth="1"/>
    <col min="12039" max="12289" width="9.140625" style="319"/>
    <col min="12290" max="12290" width="5.7109375" style="319" customWidth="1"/>
    <col min="12291" max="12291" width="28.140625" style="319" customWidth="1"/>
    <col min="12292" max="12292" width="17.85546875" style="319" customWidth="1"/>
    <col min="12293" max="12294" width="11" style="319" customWidth="1"/>
    <col min="12295" max="12545" width="9.140625" style="319"/>
    <col min="12546" max="12546" width="5.7109375" style="319" customWidth="1"/>
    <col min="12547" max="12547" width="28.140625" style="319" customWidth="1"/>
    <col min="12548" max="12548" width="17.85546875" style="319" customWidth="1"/>
    <col min="12549" max="12550" width="11" style="319" customWidth="1"/>
    <col min="12551" max="12801" width="9.140625" style="319"/>
    <col min="12802" max="12802" width="5.7109375" style="319" customWidth="1"/>
    <col min="12803" max="12803" width="28.140625" style="319" customWidth="1"/>
    <col min="12804" max="12804" width="17.85546875" style="319" customWidth="1"/>
    <col min="12805" max="12806" width="11" style="319" customWidth="1"/>
    <col min="12807" max="13057" width="9.140625" style="319"/>
    <col min="13058" max="13058" width="5.7109375" style="319" customWidth="1"/>
    <col min="13059" max="13059" width="28.140625" style="319" customWidth="1"/>
    <col min="13060" max="13060" width="17.85546875" style="319" customWidth="1"/>
    <col min="13061" max="13062" width="11" style="319" customWidth="1"/>
    <col min="13063" max="13313" width="9.140625" style="319"/>
    <col min="13314" max="13314" width="5.7109375" style="319" customWidth="1"/>
    <col min="13315" max="13315" width="28.140625" style="319" customWidth="1"/>
    <col min="13316" max="13316" width="17.85546875" style="319" customWidth="1"/>
    <col min="13317" max="13318" width="11" style="319" customWidth="1"/>
    <col min="13319" max="13569" width="9.140625" style="319"/>
    <col min="13570" max="13570" width="5.7109375" style="319" customWidth="1"/>
    <col min="13571" max="13571" width="28.140625" style="319" customWidth="1"/>
    <col min="13572" max="13572" width="17.85546875" style="319" customWidth="1"/>
    <col min="13573" max="13574" width="11" style="319" customWidth="1"/>
    <col min="13575" max="13825" width="9.140625" style="319"/>
    <col min="13826" max="13826" width="5.7109375" style="319" customWidth="1"/>
    <col min="13827" max="13827" width="28.140625" style="319" customWidth="1"/>
    <col min="13828" max="13828" width="17.85546875" style="319" customWidth="1"/>
    <col min="13829" max="13830" width="11" style="319" customWidth="1"/>
    <col min="13831" max="14081" width="9.140625" style="319"/>
    <col min="14082" max="14082" width="5.7109375" style="319" customWidth="1"/>
    <col min="14083" max="14083" width="28.140625" style="319" customWidth="1"/>
    <col min="14084" max="14084" width="17.85546875" style="319" customWidth="1"/>
    <col min="14085" max="14086" width="11" style="319" customWidth="1"/>
    <col min="14087" max="14337" width="9.140625" style="319"/>
    <col min="14338" max="14338" width="5.7109375" style="319" customWidth="1"/>
    <col min="14339" max="14339" width="28.140625" style="319" customWidth="1"/>
    <col min="14340" max="14340" width="17.85546875" style="319" customWidth="1"/>
    <col min="14341" max="14342" width="11" style="319" customWidth="1"/>
    <col min="14343" max="14593" width="9.140625" style="319"/>
    <col min="14594" max="14594" width="5.7109375" style="319" customWidth="1"/>
    <col min="14595" max="14595" width="28.140625" style="319" customWidth="1"/>
    <col min="14596" max="14596" width="17.85546875" style="319" customWidth="1"/>
    <col min="14597" max="14598" width="11" style="319" customWidth="1"/>
    <col min="14599" max="14849" width="9.140625" style="319"/>
    <col min="14850" max="14850" width="5.7109375" style="319" customWidth="1"/>
    <col min="14851" max="14851" width="28.140625" style="319" customWidth="1"/>
    <col min="14852" max="14852" width="17.85546875" style="319" customWidth="1"/>
    <col min="14853" max="14854" width="11" style="319" customWidth="1"/>
    <col min="14855" max="15105" width="9.140625" style="319"/>
    <col min="15106" max="15106" width="5.7109375" style="319" customWidth="1"/>
    <col min="15107" max="15107" width="28.140625" style="319" customWidth="1"/>
    <col min="15108" max="15108" width="17.85546875" style="319" customWidth="1"/>
    <col min="15109" max="15110" width="11" style="319" customWidth="1"/>
    <col min="15111" max="15361" width="9.140625" style="319"/>
    <col min="15362" max="15362" width="5.7109375" style="319" customWidth="1"/>
    <col min="15363" max="15363" width="28.140625" style="319" customWidth="1"/>
    <col min="15364" max="15364" width="17.85546875" style="319" customWidth="1"/>
    <col min="15365" max="15366" width="11" style="319" customWidth="1"/>
    <col min="15367" max="15617" width="9.140625" style="319"/>
    <col min="15618" max="15618" width="5.7109375" style="319" customWidth="1"/>
    <col min="15619" max="15619" width="28.140625" style="319" customWidth="1"/>
    <col min="15620" max="15620" width="17.85546875" style="319" customWidth="1"/>
    <col min="15621" max="15622" width="11" style="319" customWidth="1"/>
    <col min="15623" max="15873" width="9.140625" style="319"/>
    <col min="15874" max="15874" width="5.7109375" style="319" customWidth="1"/>
    <col min="15875" max="15875" width="28.140625" style="319" customWidth="1"/>
    <col min="15876" max="15876" width="17.85546875" style="319" customWidth="1"/>
    <col min="15877" max="15878" width="11" style="319" customWidth="1"/>
    <col min="15879" max="16129" width="9.140625" style="319"/>
    <col min="16130" max="16130" width="5.7109375" style="319" customWidth="1"/>
    <col min="16131" max="16131" width="28.140625" style="319" customWidth="1"/>
    <col min="16132" max="16132" width="17.85546875" style="319" customWidth="1"/>
    <col min="16133" max="16134" width="11" style="319" customWidth="1"/>
    <col min="16135" max="16384" width="9.140625" style="319"/>
  </cols>
  <sheetData>
    <row r="1" spans="1:6" x14ac:dyDescent="0.25">
      <c r="A1" s="910" t="s">
        <v>760</v>
      </c>
      <c r="B1" s="910"/>
      <c r="C1" s="910"/>
      <c r="D1" s="910"/>
      <c r="E1" s="910"/>
      <c r="F1" s="910"/>
    </row>
    <row r="2" spans="1:6" x14ac:dyDescent="0.25">
      <c r="A2" s="911" t="s">
        <v>747</v>
      </c>
      <c r="B2" s="911"/>
      <c r="C2" s="911"/>
      <c r="D2" s="911"/>
      <c r="E2" s="911"/>
      <c r="F2" s="911"/>
    </row>
    <row r="3" spans="1:6" x14ac:dyDescent="0.25">
      <c r="A3" s="912" t="s">
        <v>748</v>
      </c>
      <c r="B3" s="912"/>
      <c r="C3" s="912"/>
      <c r="D3" s="912"/>
      <c r="E3" s="912"/>
      <c r="F3" s="912"/>
    </row>
    <row r="4" spans="1:6" ht="15.75" thickBot="1" x14ac:dyDescent="0.3">
      <c r="D4" s="913"/>
      <c r="E4" s="913"/>
      <c r="F4" s="913" t="s">
        <v>503</v>
      </c>
    </row>
    <row r="5" spans="1:6" ht="24.75" thickBot="1" x14ac:dyDescent="0.3">
      <c r="B5" s="914" t="s">
        <v>3</v>
      </c>
      <c r="C5" s="915" t="s">
        <v>749</v>
      </c>
      <c r="D5" s="915" t="s">
        <v>750</v>
      </c>
      <c r="E5" s="916" t="s">
        <v>751</v>
      </c>
      <c r="F5" s="917" t="s">
        <v>752</v>
      </c>
    </row>
    <row r="6" spans="1:6" ht="15.75" thickBot="1" x14ac:dyDescent="0.3">
      <c r="B6" s="918" t="s">
        <v>9</v>
      </c>
      <c r="C6" s="919" t="s">
        <v>753</v>
      </c>
      <c r="D6" s="919" t="s">
        <v>754</v>
      </c>
      <c r="E6" s="920">
        <v>38879</v>
      </c>
      <c r="F6" s="921">
        <v>38879</v>
      </c>
    </row>
    <row r="7" spans="1:6" x14ac:dyDescent="0.25">
      <c r="B7" s="922" t="s">
        <v>11</v>
      </c>
      <c r="C7" s="923" t="s">
        <v>755</v>
      </c>
      <c r="D7" s="919" t="s">
        <v>754</v>
      </c>
      <c r="E7" s="924">
        <v>1500</v>
      </c>
      <c r="F7" s="925">
        <v>1500</v>
      </c>
    </row>
    <row r="8" spans="1:6" x14ac:dyDescent="0.25">
      <c r="B8" s="922" t="s">
        <v>21</v>
      </c>
      <c r="C8" s="923" t="s">
        <v>756</v>
      </c>
      <c r="D8" s="923" t="s">
        <v>757</v>
      </c>
      <c r="E8" s="924">
        <v>40</v>
      </c>
      <c r="F8" s="925">
        <v>40</v>
      </c>
    </row>
    <row r="9" spans="1:6" x14ac:dyDescent="0.25">
      <c r="B9" s="922" t="s">
        <v>178</v>
      </c>
      <c r="C9" s="923"/>
      <c r="D9" s="923"/>
      <c r="E9" s="924"/>
      <c r="F9" s="925"/>
    </row>
    <row r="10" spans="1:6" x14ac:dyDescent="0.25">
      <c r="B10" s="922" t="s">
        <v>41</v>
      </c>
      <c r="C10" s="923"/>
      <c r="D10" s="923"/>
      <c r="E10" s="924"/>
      <c r="F10" s="925"/>
    </row>
    <row r="11" spans="1:6" x14ac:dyDescent="0.25">
      <c r="B11" s="922" t="s">
        <v>58</v>
      </c>
      <c r="C11" s="923"/>
      <c r="D11" s="923"/>
      <c r="E11" s="924"/>
      <c r="F11" s="925"/>
    </row>
    <row r="12" spans="1:6" x14ac:dyDescent="0.25">
      <c r="B12" s="922" t="s">
        <v>199</v>
      </c>
      <c r="C12" s="923"/>
      <c r="D12" s="923"/>
      <c r="E12" s="924"/>
      <c r="F12" s="925"/>
    </row>
    <row r="13" spans="1:6" x14ac:dyDescent="0.25">
      <c r="B13" s="922" t="s">
        <v>88</v>
      </c>
      <c r="C13" s="923"/>
      <c r="D13" s="923"/>
      <c r="E13" s="924"/>
      <c r="F13" s="925"/>
    </row>
    <row r="14" spans="1:6" x14ac:dyDescent="0.25">
      <c r="B14" s="922" t="s">
        <v>202</v>
      </c>
      <c r="C14" s="923"/>
      <c r="D14" s="923"/>
      <c r="E14" s="924"/>
      <c r="F14" s="925"/>
    </row>
    <row r="15" spans="1:6" x14ac:dyDescent="0.25">
      <c r="B15" s="922" t="s">
        <v>98</v>
      </c>
      <c r="C15" s="923"/>
      <c r="D15" s="923"/>
      <c r="E15" s="924"/>
      <c r="F15" s="925"/>
    </row>
    <row r="16" spans="1:6" x14ac:dyDescent="0.25">
      <c r="B16" s="922" t="s">
        <v>100</v>
      </c>
      <c r="C16" s="923"/>
      <c r="D16" s="923"/>
      <c r="E16" s="924"/>
      <c r="F16" s="925"/>
    </row>
    <row r="17" spans="2:6" x14ac:dyDescent="0.25">
      <c r="B17" s="922" t="s">
        <v>126</v>
      </c>
      <c r="C17" s="923"/>
      <c r="D17" s="923"/>
      <c r="E17" s="924"/>
      <c r="F17" s="925"/>
    </row>
    <row r="18" spans="2:6" x14ac:dyDescent="0.25">
      <c r="B18" s="922" t="s">
        <v>128</v>
      </c>
      <c r="C18" s="923"/>
      <c r="D18" s="923"/>
      <c r="E18" s="924"/>
      <c r="F18" s="925"/>
    </row>
    <row r="19" spans="2:6" x14ac:dyDescent="0.25">
      <c r="B19" s="922" t="s">
        <v>130</v>
      </c>
      <c r="C19" s="923"/>
      <c r="D19" s="923"/>
      <c r="E19" s="924"/>
      <c r="F19" s="925"/>
    </row>
    <row r="20" spans="2:6" x14ac:dyDescent="0.25">
      <c r="B20" s="922" t="s">
        <v>263</v>
      </c>
      <c r="C20" s="923"/>
      <c r="D20" s="923"/>
      <c r="E20" s="924"/>
      <c r="F20" s="925"/>
    </row>
    <row r="21" spans="2:6" x14ac:dyDescent="0.25">
      <c r="B21" s="922" t="s">
        <v>265</v>
      </c>
      <c r="C21" s="923"/>
      <c r="D21" s="923"/>
      <c r="E21" s="924"/>
      <c r="F21" s="925"/>
    </row>
    <row r="22" spans="2:6" x14ac:dyDescent="0.25">
      <c r="B22" s="922" t="s">
        <v>267</v>
      </c>
      <c r="C22" s="923"/>
      <c r="D22" s="923"/>
      <c r="E22" s="924"/>
      <c r="F22" s="925"/>
    </row>
    <row r="23" spans="2:6" x14ac:dyDescent="0.25">
      <c r="B23" s="922" t="s">
        <v>270</v>
      </c>
      <c r="C23" s="923"/>
      <c r="D23" s="923"/>
      <c r="E23" s="924"/>
      <c r="F23" s="925"/>
    </row>
    <row r="24" spans="2:6" x14ac:dyDescent="0.25">
      <c r="B24" s="922" t="s">
        <v>273</v>
      </c>
      <c r="C24" s="923"/>
      <c r="D24" s="923"/>
      <c r="E24" s="924"/>
      <c r="F24" s="925"/>
    </row>
    <row r="25" spans="2:6" x14ac:dyDescent="0.25">
      <c r="B25" s="922" t="s">
        <v>276</v>
      </c>
      <c r="C25" s="923"/>
      <c r="D25" s="923"/>
      <c r="E25" s="924"/>
      <c r="F25" s="925"/>
    </row>
    <row r="26" spans="2:6" x14ac:dyDescent="0.25">
      <c r="B26" s="922" t="s">
        <v>279</v>
      </c>
      <c r="C26" s="923"/>
      <c r="D26" s="923"/>
      <c r="E26" s="924"/>
      <c r="F26" s="925"/>
    </row>
    <row r="27" spans="2:6" x14ac:dyDescent="0.25">
      <c r="B27" s="922" t="s">
        <v>280</v>
      </c>
      <c r="C27" s="923"/>
      <c r="D27" s="923"/>
      <c r="E27" s="924"/>
      <c r="F27" s="925"/>
    </row>
    <row r="28" spans="2:6" x14ac:dyDescent="0.25">
      <c r="B28" s="922" t="s">
        <v>283</v>
      </c>
      <c r="C28" s="923"/>
      <c r="D28" s="923"/>
      <c r="E28" s="924"/>
      <c r="F28" s="925"/>
    </row>
    <row r="29" spans="2:6" x14ac:dyDescent="0.25">
      <c r="B29" s="922" t="s">
        <v>286</v>
      </c>
      <c r="C29" s="923"/>
      <c r="D29" s="923"/>
      <c r="E29" s="924"/>
      <c r="F29" s="925"/>
    </row>
    <row r="30" spans="2:6" x14ac:dyDescent="0.25">
      <c r="B30" s="922" t="s">
        <v>289</v>
      </c>
      <c r="C30" s="923"/>
      <c r="D30" s="923"/>
      <c r="E30" s="924"/>
      <c r="F30" s="925"/>
    </row>
    <row r="31" spans="2:6" x14ac:dyDescent="0.25">
      <c r="B31" s="922" t="s">
        <v>292</v>
      </c>
      <c r="C31" s="923"/>
      <c r="D31" s="923"/>
      <c r="E31" s="924"/>
      <c r="F31" s="925"/>
    </row>
    <row r="32" spans="2:6" x14ac:dyDescent="0.25">
      <c r="B32" s="922" t="s">
        <v>295</v>
      </c>
      <c r="C32" s="923"/>
      <c r="D32" s="923"/>
      <c r="E32" s="924"/>
      <c r="F32" s="925"/>
    </row>
    <row r="33" spans="2:6" x14ac:dyDescent="0.25">
      <c r="B33" s="922" t="s">
        <v>338</v>
      </c>
      <c r="C33" s="923"/>
      <c r="D33" s="923"/>
      <c r="E33" s="924"/>
      <c r="F33" s="925"/>
    </row>
    <row r="34" spans="2:6" x14ac:dyDescent="0.25">
      <c r="B34" s="922" t="s">
        <v>339</v>
      </c>
      <c r="C34" s="923"/>
      <c r="D34" s="923"/>
      <c r="E34" s="924"/>
      <c r="F34" s="925"/>
    </row>
    <row r="35" spans="2:6" x14ac:dyDescent="0.25">
      <c r="B35" s="922" t="s">
        <v>342</v>
      </c>
      <c r="C35" s="923"/>
      <c r="D35" s="923"/>
      <c r="E35" s="924"/>
      <c r="F35" s="925"/>
    </row>
    <row r="36" spans="2:6" x14ac:dyDescent="0.25">
      <c r="B36" s="922" t="s">
        <v>343</v>
      </c>
      <c r="C36" s="923"/>
      <c r="D36" s="923"/>
      <c r="E36" s="924"/>
      <c r="F36" s="925"/>
    </row>
    <row r="37" spans="2:6" x14ac:dyDescent="0.25">
      <c r="B37" s="922" t="s">
        <v>758</v>
      </c>
      <c r="C37" s="923"/>
      <c r="D37" s="923"/>
      <c r="E37" s="924"/>
      <c r="F37" s="925"/>
    </row>
    <row r="38" spans="2:6" ht="15.75" thickBot="1" x14ac:dyDescent="0.3">
      <c r="B38" s="926" t="s">
        <v>759</v>
      </c>
      <c r="C38" s="927"/>
      <c r="D38" s="927"/>
      <c r="E38" s="928"/>
      <c r="F38" s="929"/>
    </row>
    <row r="39" spans="2:6" ht="15.75" thickBot="1" x14ac:dyDescent="0.3">
      <c r="B39" s="930" t="s">
        <v>744</v>
      </c>
      <c r="C39" s="931"/>
      <c r="D39" s="932"/>
      <c r="E39" s="933">
        <f>SUM(E6:E38)</f>
        <v>40419</v>
      </c>
      <c r="F39" s="934">
        <f>SUM(F6:F38)</f>
        <v>40419</v>
      </c>
    </row>
  </sheetData>
  <mergeCells count="4">
    <mergeCell ref="A1:F1"/>
    <mergeCell ref="A2:F2"/>
    <mergeCell ref="A3:F3"/>
    <mergeCell ref="B39:C3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opLeftCell="A36" zoomScaleNormal="100" workbookViewId="0">
      <selection activeCell="A76" sqref="A76:E76"/>
    </sheetView>
  </sheetViews>
  <sheetFormatPr defaultRowHeight="8.25" x14ac:dyDescent="0.15"/>
  <cols>
    <col min="1" max="1" width="6.7109375" style="126" customWidth="1"/>
    <col min="2" max="2" width="52.140625" style="126" customWidth="1"/>
    <col min="3" max="5" width="13" style="127" customWidth="1"/>
    <col min="6" max="256" width="9.140625" style="126"/>
    <col min="257" max="257" width="8.140625" style="126" customWidth="1"/>
    <col min="258" max="258" width="52.140625" style="126" customWidth="1"/>
    <col min="259" max="261" width="13.5703125" style="126" customWidth="1"/>
    <col min="262" max="512" width="9.140625" style="126"/>
    <col min="513" max="513" width="8.140625" style="126" customWidth="1"/>
    <col min="514" max="514" width="52.140625" style="126" customWidth="1"/>
    <col min="515" max="517" width="13.5703125" style="126" customWidth="1"/>
    <col min="518" max="768" width="9.140625" style="126"/>
    <col min="769" max="769" width="8.140625" style="126" customWidth="1"/>
    <col min="770" max="770" width="52.140625" style="126" customWidth="1"/>
    <col min="771" max="773" width="13.5703125" style="126" customWidth="1"/>
    <col min="774" max="1024" width="9.140625" style="126"/>
    <col min="1025" max="1025" width="8.140625" style="126" customWidth="1"/>
    <col min="1026" max="1026" width="52.140625" style="126" customWidth="1"/>
    <col min="1027" max="1029" width="13.5703125" style="126" customWidth="1"/>
    <col min="1030" max="1280" width="9.140625" style="126"/>
    <col min="1281" max="1281" width="8.140625" style="126" customWidth="1"/>
    <col min="1282" max="1282" width="52.140625" style="126" customWidth="1"/>
    <col min="1283" max="1285" width="13.5703125" style="126" customWidth="1"/>
    <col min="1286" max="1536" width="9.140625" style="126"/>
    <col min="1537" max="1537" width="8.140625" style="126" customWidth="1"/>
    <col min="1538" max="1538" width="52.140625" style="126" customWidth="1"/>
    <col min="1539" max="1541" width="13.5703125" style="126" customWidth="1"/>
    <col min="1542" max="1792" width="9.140625" style="126"/>
    <col min="1793" max="1793" width="8.140625" style="126" customWidth="1"/>
    <col min="1794" max="1794" width="52.140625" style="126" customWidth="1"/>
    <col min="1795" max="1797" width="13.5703125" style="126" customWidth="1"/>
    <col min="1798" max="2048" width="9.140625" style="126"/>
    <col min="2049" max="2049" width="8.140625" style="126" customWidth="1"/>
    <col min="2050" max="2050" width="52.140625" style="126" customWidth="1"/>
    <col min="2051" max="2053" width="13.5703125" style="126" customWidth="1"/>
    <col min="2054" max="2304" width="9.140625" style="126"/>
    <col min="2305" max="2305" width="8.140625" style="126" customWidth="1"/>
    <col min="2306" max="2306" width="52.140625" style="126" customWidth="1"/>
    <col min="2307" max="2309" width="13.5703125" style="126" customWidth="1"/>
    <col min="2310" max="2560" width="9.140625" style="126"/>
    <col min="2561" max="2561" width="8.140625" style="126" customWidth="1"/>
    <col min="2562" max="2562" width="52.140625" style="126" customWidth="1"/>
    <col min="2563" max="2565" width="13.5703125" style="126" customWidth="1"/>
    <col min="2566" max="2816" width="9.140625" style="126"/>
    <col min="2817" max="2817" width="8.140625" style="126" customWidth="1"/>
    <col min="2818" max="2818" width="52.140625" style="126" customWidth="1"/>
    <col min="2819" max="2821" width="13.5703125" style="126" customWidth="1"/>
    <col min="2822" max="3072" width="9.140625" style="126"/>
    <col min="3073" max="3073" width="8.140625" style="126" customWidth="1"/>
    <col min="3074" max="3074" width="52.140625" style="126" customWidth="1"/>
    <col min="3075" max="3077" width="13.5703125" style="126" customWidth="1"/>
    <col min="3078" max="3328" width="9.140625" style="126"/>
    <col min="3329" max="3329" width="8.140625" style="126" customWidth="1"/>
    <col min="3330" max="3330" width="52.140625" style="126" customWidth="1"/>
    <col min="3331" max="3333" width="13.5703125" style="126" customWidth="1"/>
    <col min="3334" max="3584" width="9.140625" style="126"/>
    <col min="3585" max="3585" width="8.140625" style="126" customWidth="1"/>
    <col min="3586" max="3586" width="52.140625" style="126" customWidth="1"/>
    <col min="3587" max="3589" width="13.5703125" style="126" customWidth="1"/>
    <col min="3590" max="3840" width="9.140625" style="126"/>
    <col min="3841" max="3841" width="8.140625" style="126" customWidth="1"/>
    <col min="3842" max="3842" width="52.140625" style="126" customWidth="1"/>
    <col min="3843" max="3845" width="13.5703125" style="126" customWidth="1"/>
    <col min="3846" max="4096" width="9.140625" style="126"/>
    <col min="4097" max="4097" width="8.140625" style="126" customWidth="1"/>
    <col min="4098" max="4098" width="52.140625" style="126" customWidth="1"/>
    <col min="4099" max="4101" width="13.5703125" style="126" customWidth="1"/>
    <col min="4102" max="4352" width="9.140625" style="126"/>
    <col min="4353" max="4353" width="8.140625" style="126" customWidth="1"/>
    <col min="4354" max="4354" width="52.140625" style="126" customWidth="1"/>
    <col min="4355" max="4357" width="13.5703125" style="126" customWidth="1"/>
    <col min="4358" max="4608" width="9.140625" style="126"/>
    <col min="4609" max="4609" width="8.140625" style="126" customWidth="1"/>
    <col min="4610" max="4610" width="52.140625" style="126" customWidth="1"/>
    <col min="4611" max="4613" width="13.5703125" style="126" customWidth="1"/>
    <col min="4614" max="4864" width="9.140625" style="126"/>
    <col min="4865" max="4865" width="8.140625" style="126" customWidth="1"/>
    <col min="4866" max="4866" width="52.140625" style="126" customWidth="1"/>
    <col min="4867" max="4869" width="13.5703125" style="126" customWidth="1"/>
    <col min="4870" max="5120" width="9.140625" style="126"/>
    <col min="5121" max="5121" width="8.140625" style="126" customWidth="1"/>
    <col min="5122" max="5122" width="52.140625" style="126" customWidth="1"/>
    <col min="5123" max="5125" width="13.5703125" style="126" customWidth="1"/>
    <col min="5126" max="5376" width="9.140625" style="126"/>
    <col min="5377" max="5377" width="8.140625" style="126" customWidth="1"/>
    <col min="5378" max="5378" width="52.140625" style="126" customWidth="1"/>
    <col min="5379" max="5381" width="13.5703125" style="126" customWidth="1"/>
    <col min="5382" max="5632" width="9.140625" style="126"/>
    <col min="5633" max="5633" width="8.140625" style="126" customWidth="1"/>
    <col min="5634" max="5634" width="52.140625" style="126" customWidth="1"/>
    <col min="5635" max="5637" width="13.5703125" style="126" customWidth="1"/>
    <col min="5638" max="5888" width="9.140625" style="126"/>
    <col min="5889" max="5889" width="8.140625" style="126" customWidth="1"/>
    <col min="5890" max="5890" width="52.140625" style="126" customWidth="1"/>
    <col min="5891" max="5893" width="13.5703125" style="126" customWidth="1"/>
    <col min="5894" max="6144" width="9.140625" style="126"/>
    <col min="6145" max="6145" width="8.140625" style="126" customWidth="1"/>
    <col min="6146" max="6146" width="52.140625" style="126" customWidth="1"/>
    <col min="6147" max="6149" width="13.5703125" style="126" customWidth="1"/>
    <col min="6150" max="6400" width="9.140625" style="126"/>
    <col min="6401" max="6401" width="8.140625" style="126" customWidth="1"/>
    <col min="6402" max="6402" width="52.140625" style="126" customWidth="1"/>
    <col min="6403" max="6405" width="13.5703125" style="126" customWidth="1"/>
    <col min="6406" max="6656" width="9.140625" style="126"/>
    <col min="6657" max="6657" width="8.140625" style="126" customWidth="1"/>
    <col min="6658" max="6658" width="52.140625" style="126" customWidth="1"/>
    <col min="6659" max="6661" width="13.5703125" style="126" customWidth="1"/>
    <col min="6662" max="6912" width="9.140625" style="126"/>
    <col min="6913" max="6913" width="8.140625" style="126" customWidth="1"/>
    <col min="6914" max="6914" width="52.140625" style="126" customWidth="1"/>
    <col min="6915" max="6917" width="13.5703125" style="126" customWidth="1"/>
    <col min="6918" max="7168" width="9.140625" style="126"/>
    <col min="7169" max="7169" width="8.140625" style="126" customWidth="1"/>
    <col min="7170" max="7170" width="52.140625" style="126" customWidth="1"/>
    <col min="7171" max="7173" width="13.5703125" style="126" customWidth="1"/>
    <col min="7174" max="7424" width="9.140625" style="126"/>
    <col min="7425" max="7425" width="8.140625" style="126" customWidth="1"/>
    <col min="7426" max="7426" width="52.140625" style="126" customWidth="1"/>
    <col min="7427" max="7429" width="13.5703125" style="126" customWidth="1"/>
    <col min="7430" max="7680" width="9.140625" style="126"/>
    <col min="7681" max="7681" width="8.140625" style="126" customWidth="1"/>
    <col min="7682" max="7682" width="52.140625" style="126" customWidth="1"/>
    <col min="7683" max="7685" width="13.5703125" style="126" customWidth="1"/>
    <col min="7686" max="7936" width="9.140625" style="126"/>
    <col min="7937" max="7937" width="8.140625" style="126" customWidth="1"/>
    <col min="7938" max="7938" width="52.140625" style="126" customWidth="1"/>
    <col min="7939" max="7941" width="13.5703125" style="126" customWidth="1"/>
    <col min="7942" max="8192" width="9.140625" style="126"/>
    <col min="8193" max="8193" width="8.140625" style="126" customWidth="1"/>
    <col min="8194" max="8194" width="52.140625" style="126" customWidth="1"/>
    <col min="8195" max="8197" width="13.5703125" style="126" customWidth="1"/>
    <col min="8198" max="8448" width="9.140625" style="126"/>
    <col min="8449" max="8449" width="8.140625" style="126" customWidth="1"/>
    <col min="8450" max="8450" width="52.140625" style="126" customWidth="1"/>
    <col min="8451" max="8453" width="13.5703125" style="126" customWidth="1"/>
    <col min="8454" max="8704" width="9.140625" style="126"/>
    <col min="8705" max="8705" width="8.140625" style="126" customWidth="1"/>
    <col min="8706" max="8706" width="52.140625" style="126" customWidth="1"/>
    <col min="8707" max="8709" width="13.5703125" style="126" customWidth="1"/>
    <col min="8710" max="8960" width="9.140625" style="126"/>
    <col min="8961" max="8961" width="8.140625" style="126" customWidth="1"/>
    <col min="8962" max="8962" width="52.140625" style="126" customWidth="1"/>
    <col min="8963" max="8965" width="13.5703125" style="126" customWidth="1"/>
    <col min="8966" max="9216" width="9.140625" style="126"/>
    <col min="9217" max="9217" width="8.140625" style="126" customWidth="1"/>
    <col min="9218" max="9218" width="52.140625" style="126" customWidth="1"/>
    <col min="9219" max="9221" width="13.5703125" style="126" customWidth="1"/>
    <col min="9222" max="9472" width="9.140625" style="126"/>
    <col min="9473" max="9473" width="8.140625" style="126" customWidth="1"/>
    <col min="9474" max="9474" width="52.140625" style="126" customWidth="1"/>
    <col min="9475" max="9477" width="13.5703125" style="126" customWidth="1"/>
    <col min="9478" max="9728" width="9.140625" style="126"/>
    <col min="9729" max="9729" width="8.140625" style="126" customWidth="1"/>
    <col min="9730" max="9730" width="52.140625" style="126" customWidth="1"/>
    <col min="9731" max="9733" width="13.5703125" style="126" customWidth="1"/>
    <col min="9734" max="9984" width="9.140625" style="126"/>
    <col min="9985" max="9985" width="8.140625" style="126" customWidth="1"/>
    <col min="9986" max="9986" width="52.140625" style="126" customWidth="1"/>
    <col min="9987" max="9989" width="13.5703125" style="126" customWidth="1"/>
    <col min="9990" max="10240" width="9.140625" style="126"/>
    <col min="10241" max="10241" width="8.140625" style="126" customWidth="1"/>
    <col min="10242" max="10242" width="52.140625" style="126" customWidth="1"/>
    <col min="10243" max="10245" width="13.5703125" style="126" customWidth="1"/>
    <col min="10246" max="10496" width="9.140625" style="126"/>
    <col min="10497" max="10497" width="8.140625" style="126" customWidth="1"/>
    <col min="10498" max="10498" width="52.140625" style="126" customWidth="1"/>
    <col min="10499" max="10501" width="13.5703125" style="126" customWidth="1"/>
    <col min="10502" max="10752" width="9.140625" style="126"/>
    <col min="10753" max="10753" width="8.140625" style="126" customWidth="1"/>
    <col min="10754" max="10754" width="52.140625" style="126" customWidth="1"/>
    <col min="10755" max="10757" width="13.5703125" style="126" customWidth="1"/>
    <col min="10758" max="11008" width="9.140625" style="126"/>
    <col min="11009" max="11009" width="8.140625" style="126" customWidth="1"/>
    <col min="11010" max="11010" width="52.140625" style="126" customWidth="1"/>
    <col min="11011" max="11013" width="13.5703125" style="126" customWidth="1"/>
    <col min="11014" max="11264" width="9.140625" style="126"/>
    <col min="11265" max="11265" width="8.140625" style="126" customWidth="1"/>
    <col min="11266" max="11266" width="52.140625" style="126" customWidth="1"/>
    <col min="11267" max="11269" width="13.5703125" style="126" customWidth="1"/>
    <col min="11270" max="11520" width="9.140625" style="126"/>
    <col min="11521" max="11521" width="8.140625" style="126" customWidth="1"/>
    <col min="11522" max="11522" width="52.140625" style="126" customWidth="1"/>
    <col min="11523" max="11525" width="13.5703125" style="126" customWidth="1"/>
    <col min="11526" max="11776" width="9.140625" style="126"/>
    <col min="11777" max="11777" width="8.140625" style="126" customWidth="1"/>
    <col min="11778" max="11778" width="52.140625" style="126" customWidth="1"/>
    <col min="11779" max="11781" width="13.5703125" style="126" customWidth="1"/>
    <col min="11782" max="12032" width="9.140625" style="126"/>
    <col min="12033" max="12033" width="8.140625" style="126" customWidth="1"/>
    <col min="12034" max="12034" width="52.140625" style="126" customWidth="1"/>
    <col min="12035" max="12037" width="13.5703125" style="126" customWidth="1"/>
    <col min="12038" max="12288" width="9.140625" style="126"/>
    <col min="12289" max="12289" width="8.140625" style="126" customWidth="1"/>
    <col min="12290" max="12290" width="52.140625" style="126" customWidth="1"/>
    <col min="12291" max="12293" width="13.5703125" style="126" customWidth="1"/>
    <col min="12294" max="12544" width="9.140625" style="126"/>
    <col min="12545" max="12545" width="8.140625" style="126" customWidth="1"/>
    <col min="12546" max="12546" width="52.140625" style="126" customWidth="1"/>
    <col min="12547" max="12549" width="13.5703125" style="126" customWidth="1"/>
    <col min="12550" max="12800" width="9.140625" style="126"/>
    <col min="12801" max="12801" width="8.140625" style="126" customWidth="1"/>
    <col min="12802" max="12802" width="52.140625" style="126" customWidth="1"/>
    <col min="12803" max="12805" width="13.5703125" style="126" customWidth="1"/>
    <col min="12806" max="13056" width="9.140625" style="126"/>
    <col min="13057" max="13057" width="8.140625" style="126" customWidth="1"/>
    <col min="13058" max="13058" width="52.140625" style="126" customWidth="1"/>
    <col min="13059" max="13061" width="13.5703125" style="126" customWidth="1"/>
    <col min="13062" max="13312" width="9.140625" style="126"/>
    <col min="13313" max="13313" width="8.140625" style="126" customWidth="1"/>
    <col min="13314" max="13314" width="52.140625" style="126" customWidth="1"/>
    <col min="13315" max="13317" width="13.5703125" style="126" customWidth="1"/>
    <col min="13318" max="13568" width="9.140625" style="126"/>
    <col min="13569" max="13569" width="8.140625" style="126" customWidth="1"/>
    <col min="13570" max="13570" width="52.140625" style="126" customWidth="1"/>
    <col min="13571" max="13573" width="13.5703125" style="126" customWidth="1"/>
    <col min="13574" max="13824" width="9.140625" style="126"/>
    <col min="13825" max="13825" width="8.140625" style="126" customWidth="1"/>
    <col min="13826" max="13826" width="52.140625" style="126" customWidth="1"/>
    <col min="13827" max="13829" width="13.5703125" style="126" customWidth="1"/>
    <col min="13830" max="14080" width="9.140625" style="126"/>
    <col min="14081" max="14081" width="8.140625" style="126" customWidth="1"/>
    <col min="14082" max="14082" width="52.140625" style="126" customWidth="1"/>
    <col min="14083" max="14085" width="13.5703125" style="126" customWidth="1"/>
    <col min="14086" max="14336" width="9.140625" style="126"/>
    <col min="14337" max="14337" width="8.140625" style="126" customWidth="1"/>
    <col min="14338" max="14338" width="52.140625" style="126" customWidth="1"/>
    <col min="14339" max="14341" width="13.5703125" style="126" customWidth="1"/>
    <col min="14342" max="14592" width="9.140625" style="126"/>
    <col min="14593" max="14593" width="8.140625" style="126" customWidth="1"/>
    <col min="14594" max="14594" width="52.140625" style="126" customWidth="1"/>
    <col min="14595" max="14597" width="13.5703125" style="126" customWidth="1"/>
    <col min="14598" max="14848" width="9.140625" style="126"/>
    <col min="14849" max="14849" width="8.140625" style="126" customWidth="1"/>
    <col min="14850" max="14850" width="52.140625" style="126" customWidth="1"/>
    <col min="14851" max="14853" width="13.5703125" style="126" customWidth="1"/>
    <col min="14854" max="15104" width="9.140625" style="126"/>
    <col min="15105" max="15105" width="8.140625" style="126" customWidth="1"/>
    <col min="15106" max="15106" width="52.140625" style="126" customWidth="1"/>
    <col min="15107" max="15109" width="13.5703125" style="126" customWidth="1"/>
    <col min="15110" max="15360" width="9.140625" style="126"/>
    <col min="15361" max="15361" width="8.140625" style="126" customWidth="1"/>
    <col min="15362" max="15362" width="52.140625" style="126" customWidth="1"/>
    <col min="15363" max="15365" width="13.5703125" style="126" customWidth="1"/>
    <col min="15366" max="15616" width="9.140625" style="126"/>
    <col min="15617" max="15617" width="8.140625" style="126" customWidth="1"/>
    <col min="15618" max="15618" width="52.140625" style="126" customWidth="1"/>
    <col min="15619" max="15621" width="13.5703125" style="126" customWidth="1"/>
    <col min="15622" max="15872" width="9.140625" style="126"/>
    <col min="15873" max="15873" width="8.140625" style="126" customWidth="1"/>
    <col min="15874" max="15874" width="52.140625" style="126" customWidth="1"/>
    <col min="15875" max="15877" width="13.5703125" style="126" customWidth="1"/>
    <col min="15878" max="16128" width="9.140625" style="126"/>
    <col min="16129" max="16129" width="8.140625" style="126" customWidth="1"/>
    <col min="16130" max="16130" width="52.140625" style="126" customWidth="1"/>
    <col min="16131" max="16133" width="13.5703125" style="126" customWidth="1"/>
    <col min="16134" max="16384" width="9.140625" style="126"/>
  </cols>
  <sheetData>
    <row r="1" spans="1:5" ht="11.25" x14ac:dyDescent="0.15">
      <c r="B1" s="133" t="s">
        <v>221</v>
      </c>
      <c r="C1" s="133"/>
      <c r="D1" s="133"/>
      <c r="E1" s="133"/>
    </row>
    <row r="2" spans="1:5" ht="12" x14ac:dyDescent="0.2">
      <c r="A2" s="131" t="s">
        <v>211</v>
      </c>
      <c r="B2" s="131"/>
      <c r="C2" s="131"/>
      <c r="D2" s="131"/>
      <c r="E2" s="131"/>
    </row>
    <row r="3" spans="1:5" ht="11.25" x14ac:dyDescent="0.2">
      <c r="A3" s="132" t="s">
        <v>213</v>
      </c>
      <c r="B3" s="132"/>
      <c r="C3" s="132"/>
      <c r="D3" s="132"/>
      <c r="E3" s="132"/>
    </row>
    <row r="4" spans="1:5" ht="11.25" x14ac:dyDescent="0.2">
      <c r="A4" s="128"/>
      <c r="B4" s="128"/>
      <c r="C4" s="128"/>
      <c r="D4" s="128"/>
      <c r="E4" s="128"/>
    </row>
    <row r="5" spans="1:5" s="144" customFormat="1" ht="10.5" x14ac:dyDescent="0.15">
      <c r="A5" s="134" t="s">
        <v>0</v>
      </c>
      <c r="B5" s="134"/>
      <c r="C5" s="134"/>
      <c r="D5" s="134"/>
      <c r="E5" s="134"/>
    </row>
    <row r="6" spans="1:5" s="144" customFormat="1" ht="9.75" thickBot="1" x14ac:dyDescent="0.2">
      <c r="A6" s="7" t="s">
        <v>1</v>
      </c>
      <c r="B6" s="7"/>
      <c r="C6" s="8"/>
      <c r="D6" s="8"/>
      <c r="E6" s="8" t="s">
        <v>2</v>
      </c>
    </row>
    <row r="7" spans="1:5" s="144" customFormat="1" ht="9.75" x14ac:dyDescent="0.15">
      <c r="A7" s="135" t="s">
        <v>3</v>
      </c>
      <c r="B7" s="137" t="s">
        <v>4</v>
      </c>
      <c r="C7" s="139" t="s">
        <v>5</v>
      </c>
      <c r="D7" s="139"/>
      <c r="E7" s="140"/>
    </row>
    <row r="8" spans="1:5" s="144" customFormat="1" ht="10.5" thickBot="1" x14ac:dyDescent="0.2">
      <c r="A8" s="136"/>
      <c r="B8" s="138"/>
      <c r="C8" s="9" t="s">
        <v>6</v>
      </c>
      <c r="D8" s="9" t="s">
        <v>7</v>
      </c>
      <c r="E8" s="10" t="s">
        <v>8</v>
      </c>
    </row>
    <row r="9" spans="1:5" s="144" customFormat="1" ht="10.5" thickBot="1" x14ac:dyDescent="0.2">
      <c r="A9" s="11">
        <v>1</v>
      </c>
      <c r="B9" s="12">
        <v>2</v>
      </c>
      <c r="C9" s="12">
        <v>3</v>
      </c>
      <c r="D9" s="12">
        <v>4</v>
      </c>
      <c r="E9" s="13">
        <v>5</v>
      </c>
    </row>
    <row r="10" spans="1:5" s="144" customFormat="1" ht="10.5" thickBot="1" x14ac:dyDescent="0.2">
      <c r="A10" s="14" t="s">
        <v>9</v>
      </c>
      <c r="B10" s="15" t="s">
        <v>10</v>
      </c>
      <c r="C10" s="16">
        <f>+C11+C16+C25</f>
        <v>67294</v>
      </c>
      <c r="D10" s="16">
        <f>+D11+D16+D25</f>
        <v>90671</v>
      </c>
      <c r="E10" s="17">
        <f>+E11+E16+E25</f>
        <v>108354</v>
      </c>
    </row>
    <row r="11" spans="1:5" s="144" customFormat="1" ht="10.5" thickBot="1" x14ac:dyDescent="0.2">
      <c r="A11" s="18" t="s">
        <v>11</v>
      </c>
      <c r="B11" s="19" t="s">
        <v>12</v>
      </c>
      <c r="C11" s="20">
        <f>+C12+C13+C14+C15</f>
        <v>28928</v>
      </c>
      <c r="D11" s="20">
        <f>+D12+D13+D14+D15</f>
        <v>44413</v>
      </c>
      <c r="E11" s="21">
        <f>+E12+E13+E14+E15</f>
        <v>55832</v>
      </c>
    </row>
    <row r="12" spans="1:5" s="144" customFormat="1" x14ac:dyDescent="0.15">
      <c r="A12" s="22" t="s">
        <v>13</v>
      </c>
      <c r="B12" s="23" t="s">
        <v>14</v>
      </c>
      <c r="C12" s="24">
        <v>9600</v>
      </c>
      <c r="D12" s="24">
        <v>17000</v>
      </c>
      <c r="E12" s="25">
        <v>17418</v>
      </c>
    </row>
    <row r="13" spans="1:5" s="144" customFormat="1" x14ac:dyDescent="0.15">
      <c r="A13" s="22" t="s">
        <v>15</v>
      </c>
      <c r="B13" s="26" t="s">
        <v>16</v>
      </c>
      <c r="C13" s="24">
        <v>17328</v>
      </c>
      <c r="D13" s="24">
        <v>19413</v>
      </c>
      <c r="E13" s="25">
        <v>28803</v>
      </c>
    </row>
    <row r="14" spans="1:5" s="144" customFormat="1" x14ac:dyDescent="0.15">
      <c r="A14" s="22" t="s">
        <v>17</v>
      </c>
      <c r="B14" s="26" t="s">
        <v>18</v>
      </c>
      <c r="C14" s="24">
        <v>1000</v>
      </c>
      <c r="D14" s="24">
        <v>1000</v>
      </c>
      <c r="E14" s="25">
        <v>894</v>
      </c>
    </row>
    <row r="15" spans="1:5" s="144" customFormat="1" ht="9" thickBot="1" x14ac:dyDescent="0.2">
      <c r="A15" s="22" t="s">
        <v>19</v>
      </c>
      <c r="B15" s="27" t="s">
        <v>20</v>
      </c>
      <c r="C15" s="24">
        <v>1000</v>
      </c>
      <c r="D15" s="24">
        <v>7000</v>
      </c>
      <c r="E15" s="25">
        <v>8717</v>
      </c>
    </row>
    <row r="16" spans="1:5" s="144" customFormat="1" ht="10.5" thickBot="1" x14ac:dyDescent="0.2">
      <c r="A16" s="18" t="s">
        <v>21</v>
      </c>
      <c r="B16" s="15" t="s">
        <v>22</v>
      </c>
      <c r="C16" s="20">
        <f>+C17+C18+C19+C20+C21+C22+C23+C24</f>
        <v>25766</v>
      </c>
      <c r="D16" s="20">
        <f>+D17+D18+D19+D20+D21+D22+D23+D24</f>
        <v>33658</v>
      </c>
      <c r="E16" s="21">
        <f>+E17+E18+E19+E20+E21+E22+E23+E24</f>
        <v>40815</v>
      </c>
    </row>
    <row r="17" spans="1:5" s="144" customFormat="1" x14ac:dyDescent="0.15">
      <c r="A17" s="28" t="s">
        <v>23</v>
      </c>
      <c r="B17" s="29" t="s">
        <v>24</v>
      </c>
      <c r="C17" s="30">
        <v>1800</v>
      </c>
      <c r="D17" s="30">
        <v>1800</v>
      </c>
      <c r="E17" s="31">
        <v>1464</v>
      </c>
    </row>
    <row r="18" spans="1:5" s="144" customFormat="1" x14ac:dyDescent="0.15">
      <c r="A18" s="22" t="s">
        <v>25</v>
      </c>
      <c r="B18" s="32" t="s">
        <v>26</v>
      </c>
      <c r="C18" s="24">
        <v>1450</v>
      </c>
      <c r="D18" s="24">
        <v>1450</v>
      </c>
      <c r="E18" s="25">
        <v>1726</v>
      </c>
    </row>
    <row r="19" spans="1:5" s="144" customFormat="1" x14ac:dyDescent="0.15">
      <c r="A19" s="22" t="s">
        <v>27</v>
      </c>
      <c r="B19" s="32" t="s">
        <v>28</v>
      </c>
      <c r="C19" s="24">
        <v>1700</v>
      </c>
      <c r="D19" s="24">
        <v>1700</v>
      </c>
      <c r="E19" s="25">
        <v>2198</v>
      </c>
    </row>
    <row r="20" spans="1:5" s="144" customFormat="1" x14ac:dyDescent="0.15">
      <c r="A20" s="22" t="s">
        <v>29</v>
      </c>
      <c r="B20" s="32" t="s">
        <v>30</v>
      </c>
      <c r="C20" s="24">
        <v>18316</v>
      </c>
      <c r="D20" s="24">
        <v>18316</v>
      </c>
      <c r="E20" s="25">
        <v>23658</v>
      </c>
    </row>
    <row r="21" spans="1:5" s="144" customFormat="1" x14ac:dyDescent="0.15">
      <c r="A21" s="33" t="s">
        <v>31</v>
      </c>
      <c r="B21" s="34" t="s">
        <v>32</v>
      </c>
      <c r="C21" s="35"/>
      <c r="D21" s="35"/>
      <c r="E21" s="36">
        <v>392</v>
      </c>
    </row>
    <row r="22" spans="1:5" s="144" customFormat="1" x14ac:dyDescent="0.15">
      <c r="A22" s="22" t="s">
        <v>33</v>
      </c>
      <c r="B22" s="32" t="s">
        <v>34</v>
      </c>
      <c r="C22" s="24"/>
      <c r="D22" s="24">
        <v>6432</v>
      </c>
      <c r="E22" s="25">
        <v>6131</v>
      </c>
    </row>
    <row r="23" spans="1:5" s="144" customFormat="1" x14ac:dyDescent="0.15">
      <c r="A23" s="22" t="s">
        <v>35</v>
      </c>
      <c r="B23" s="32" t="s">
        <v>36</v>
      </c>
      <c r="C23" s="24"/>
      <c r="D23" s="24">
        <v>1460</v>
      </c>
      <c r="E23" s="25">
        <v>1648</v>
      </c>
    </row>
    <row r="24" spans="1:5" s="144" customFormat="1" ht="9" thickBot="1" x14ac:dyDescent="0.2">
      <c r="A24" s="37" t="s">
        <v>37</v>
      </c>
      <c r="B24" s="38" t="s">
        <v>38</v>
      </c>
      <c r="C24" s="39">
        <v>2500</v>
      </c>
      <c r="D24" s="39">
        <v>2500</v>
      </c>
      <c r="E24" s="40">
        <v>3598</v>
      </c>
    </row>
    <row r="25" spans="1:5" s="144" customFormat="1" ht="10.5" thickBot="1" x14ac:dyDescent="0.2">
      <c r="A25" s="18" t="s">
        <v>39</v>
      </c>
      <c r="B25" s="15" t="s">
        <v>214</v>
      </c>
      <c r="C25" s="41">
        <v>12600</v>
      </c>
      <c r="D25" s="41">
        <v>12600</v>
      </c>
      <c r="E25" s="42">
        <v>11707</v>
      </c>
    </row>
    <row r="26" spans="1:5" s="144" customFormat="1" ht="10.5" thickBot="1" x14ac:dyDescent="0.2">
      <c r="A26" s="18" t="s">
        <v>41</v>
      </c>
      <c r="B26" s="15" t="s">
        <v>207</v>
      </c>
      <c r="C26" s="20">
        <f>+C27+C28+C29+C30+C31+C32+C33+C34</f>
        <v>126226</v>
      </c>
      <c r="D26" s="20">
        <f>+D27+D28+D29+D30+D31+D32+D33+D34</f>
        <v>172960</v>
      </c>
      <c r="E26" s="21">
        <f>+E27+E28+E29+E30+E31+E32+E33+E34</f>
        <v>173948</v>
      </c>
    </row>
    <row r="27" spans="1:5" s="144" customFormat="1" x14ac:dyDescent="0.15">
      <c r="A27" s="43" t="s">
        <v>42</v>
      </c>
      <c r="B27" s="44" t="s">
        <v>215</v>
      </c>
      <c r="C27" s="45">
        <v>97389</v>
      </c>
      <c r="D27" s="45">
        <v>98178</v>
      </c>
      <c r="E27" s="46">
        <v>99166</v>
      </c>
    </row>
    <row r="28" spans="1:5" s="144" customFormat="1" x14ac:dyDescent="0.15">
      <c r="A28" s="22" t="s">
        <v>44</v>
      </c>
      <c r="B28" s="32" t="s">
        <v>45</v>
      </c>
      <c r="C28" s="24"/>
      <c r="D28" s="24">
        <v>6816</v>
      </c>
      <c r="E28" s="25">
        <v>6816</v>
      </c>
    </row>
    <row r="29" spans="1:5" s="144" customFormat="1" x14ac:dyDescent="0.15">
      <c r="A29" s="22" t="s">
        <v>46</v>
      </c>
      <c r="B29" s="32" t="s">
        <v>47</v>
      </c>
      <c r="C29" s="24"/>
      <c r="D29" s="24">
        <v>43913</v>
      </c>
      <c r="E29" s="25">
        <v>43913</v>
      </c>
    </row>
    <row r="30" spans="1:5" s="144" customFormat="1" x14ac:dyDescent="0.15">
      <c r="A30" s="47" t="s">
        <v>48</v>
      </c>
      <c r="B30" s="32" t="s">
        <v>49</v>
      </c>
      <c r="C30" s="48"/>
      <c r="D30" s="48">
        <v>4</v>
      </c>
      <c r="E30" s="49">
        <v>4</v>
      </c>
    </row>
    <row r="31" spans="1:5" s="144" customFormat="1" x14ac:dyDescent="0.15">
      <c r="A31" s="47" t="s">
        <v>50</v>
      </c>
      <c r="B31" s="32" t="s">
        <v>216</v>
      </c>
      <c r="C31" s="48"/>
      <c r="D31" s="48"/>
      <c r="E31" s="49"/>
    </row>
    <row r="32" spans="1:5" s="144" customFormat="1" x14ac:dyDescent="0.15">
      <c r="A32" s="22" t="s">
        <v>52</v>
      </c>
      <c r="B32" s="32" t="s">
        <v>53</v>
      </c>
      <c r="C32" s="24">
        <v>28837</v>
      </c>
      <c r="D32" s="24">
        <v>6100</v>
      </c>
      <c r="E32" s="25">
        <v>6100</v>
      </c>
    </row>
    <row r="33" spans="1:5" s="144" customFormat="1" x14ac:dyDescent="0.15">
      <c r="A33" s="22" t="s">
        <v>54</v>
      </c>
      <c r="B33" s="32" t="s">
        <v>55</v>
      </c>
      <c r="C33" s="50"/>
      <c r="D33" s="50">
        <v>8889</v>
      </c>
      <c r="E33" s="51">
        <v>8889</v>
      </c>
    </row>
    <row r="34" spans="1:5" s="144" customFormat="1" ht="9" thickBot="1" x14ac:dyDescent="0.2">
      <c r="A34" s="22" t="s">
        <v>56</v>
      </c>
      <c r="B34" s="52" t="s">
        <v>217</v>
      </c>
      <c r="C34" s="50"/>
      <c r="D34" s="50">
        <v>9060</v>
      </c>
      <c r="E34" s="51">
        <v>9060</v>
      </c>
    </row>
    <row r="35" spans="1:5" s="144" customFormat="1" ht="10.5" thickBot="1" x14ac:dyDescent="0.2">
      <c r="A35" s="53" t="s">
        <v>58</v>
      </c>
      <c r="B35" s="15" t="s">
        <v>208</v>
      </c>
      <c r="C35" s="20">
        <f>+C36+C42</f>
        <v>216230</v>
      </c>
      <c r="D35" s="20">
        <f>+D36+D42</f>
        <v>234185</v>
      </c>
      <c r="E35" s="21">
        <f>+E36+E42</f>
        <v>133991</v>
      </c>
    </row>
    <row r="36" spans="1:5" s="144" customFormat="1" x14ac:dyDescent="0.15">
      <c r="A36" s="54" t="s">
        <v>59</v>
      </c>
      <c r="B36" s="55" t="s">
        <v>60</v>
      </c>
      <c r="C36" s="56">
        <v>5570</v>
      </c>
      <c r="D36" s="56">
        <v>23497</v>
      </c>
      <c r="E36" s="57">
        <v>22493</v>
      </c>
    </row>
    <row r="37" spans="1:5" s="144" customFormat="1" x14ac:dyDescent="0.15">
      <c r="A37" s="58" t="s">
        <v>61</v>
      </c>
      <c r="B37" s="59" t="s">
        <v>62</v>
      </c>
      <c r="C37" s="50">
        <v>5570</v>
      </c>
      <c r="D37" s="50">
        <v>6087</v>
      </c>
      <c r="E37" s="51">
        <v>6087</v>
      </c>
    </row>
    <row r="38" spans="1:5" s="144" customFormat="1" x14ac:dyDescent="0.15">
      <c r="A38" s="58" t="s">
        <v>63</v>
      </c>
      <c r="B38" s="59" t="s">
        <v>218</v>
      </c>
      <c r="C38" s="50"/>
      <c r="D38" s="50">
        <v>16080</v>
      </c>
      <c r="E38" s="51">
        <v>15076</v>
      </c>
    </row>
    <row r="39" spans="1:5" s="144" customFormat="1" x14ac:dyDescent="0.15">
      <c r="A39" s="58" t="s">
        <v>65</v>
      </c>
      <c r="B39" s="59" t="s">
        <v>66</v>
      </c>
      <c r="C39" s="50"/>
      <c r="D39" s="50">
        <v>155</v>
      </c>
      <c r="E39" s="51">
        <v>155</v>
      </c>
    </row>
    <row r="40" spans="1:5" s="144" customFormat="1" x14ac:dyDescent="0.15">
      <c r="A40" s="58" t="s">
        <v>67</v>
      </c>
      <c r="B40" s="59" t="s">
        <v>79</v>
      </c>
      <c r="C40" s="50"/>
      <c r="D40" s="50">
        <v>1000</v>
      </c>
      <c r="E40" s="51">
        <v>1000</v>
      </c>
    </row>
    <row r="41" spans="1:5" s="144" customFormat="1" x14ac:dyDescent="0.15">
      <c r="A41" s="58" t="s">
        <v>69</v>
      </c>
      <c r="B41" s="59" t="s">
        <v>70</v>
      </c>
      <c r="C41" s="50"/>
      <c r="D41" s="50">
        <v>175</v>
      </c>
      <c r="E41" s="51">
        <v>175</v>
      </c>
    </row>
    <row r="42" spans="1:5" s="144" customFormat="1" x14ac:dyDescent="0.15">
      <c r="A42" s="58" t="s">
        <v>71</v>
      </c>
      <c r="B42" s="60" t="s">
        <v>72</v>
      </c>
      <c r="C42" s="61">
        <v>210660</v>
      </c>
      <c r="D42" s="61">
        <v>210688</v>
      </c>
      <c r="E42" s="62">
        <v>111498</v>
      </c>
    </row>
    <row r="43" spans="1:5" s="144" customFormat="1" x14ac:dyDescent="0.15">
      <c r="A43" s="58" t="s">
        <v>73</v>
      </c>
      <c r="B43" s="59" t="s">
        <v>62</v>
      </c>
      <c r="C43" s="50"/>
      <c r="D43" s="50"/>
      <c r="E43" s="51"/>
    </row>
    <row r="44" spans="1:5" s="144" customFormat="1" x14ac:dyDescent="0.15">
      <c r="A44" s="58" t="s">
        <v>74</v>
      </c>
      <c r="B44" s="59" t="s">
        <v>218</v>
      </c>
      <c r="C44" s="50"/>
      <c r="D44" s="50"/>
      <c r="E44" s="51">
        <v>7983</v>
      </c>
    </row>
    <row r="45" spans="1:5" s="144" customFormat="1" x14ac:dyDescent="0.15">
      <c r="A45" s="58" t="s">
        <v>76</v>
      </c>
      <c r="B45" s="59" t="s">
        <v>66</v>
      </c>
      <c r="C45" s="50"/>
      <c r="D45" s="50">
        <v>28</v>
      </c>
      <c r="E45" s="51">
        <v>28</v>
      </c>
    </row>
    <row r="46" spans="1:5" s="144" customFormat="1" x14ac:dyDescent="0.15">
      <c r="A46" s="58" t="s">
        <v>78</v>
      </c>
      <c r="B46" s="63" t="s">
        <v>79</v>
      </c>
      <c r="C46" s="50">
        <v>210660</v>
      </c>
      <c r="D46" s="50">
        <v>210660</v>
      </c>
      <c r="E46" s="51">
        <v>103487</v>
      </c>
    </row>
    <row r="47" spans="1:5" s="144" customFormat="1" ht="9" thickBot="1" x14ac:dyDescent="0.2">
      <c r="A47" s="64" t="s">
        <v>80</v>
      </c>
      <c r="B47" s="65" t="s">
        <v>81</v>
      </c>
      <c r="C47" s="66"/>
      <c r="D47" s="66"/>
      <c r="E47" s="67"/>
    </row>
    <row r="48" spans="1:5" s="144" customFormat="1" ht="10.5" thickBot="1" x14ac:dyDescent="0.2">
      <c r="A48" s="18" t="s">
        <v>82</v>
      </c>
      <c r="B48" s="68" t="s">
        <v>83</v>
      </c>
      <c r="C48" s="20">
        <f>+C49+C50</f>
        <v>0</v>
      </c>
      <c r="D48" s="20">
        <f>+D49+D50</f>
        <v>0</v>
      </c>
      <c r="E48" s="21">
        <f>+E49+E50</f>
        <v>0</v>
      </c>
    </row>
    <row r="49" spans="1:5" s="144" customFormat="1" x14ac:dyDescent="0.15">
      <c r="A49" s="43" t="s">
        <v>84</v>
      </c>
      <c r="B49" s="26" t="s">
        <v>85</v>
      </c>
      <c r="C49" s="45"/>
      <c r="D49" s="45"/>
      <c r="E49" s="46"/>
    </row>
    <row r="50" spans="1:5" s="144" customFormat="1" ht="9" thickBot="1" x14ac:dyDescent="0.2">
      <c r="A50" s="33" t="s">
        <v>86</v>
      </c>
      <c r="B50" s="69" t="s">
        <v>87</v>
      </c>
      <c r="C50" s="35"/>
      <c r="D50" s="35"/>
      <c r="E50" s="36"/>
    </row>
    <row r="51" spans="1:5" s="144" customFormat="1" ht="10.5" thickBot="1" x14ac:dyDescent="0.2">
      <c r="A51" s="18" t="s">
        <v>88</v>
      </c>
      <c r="B51" s="68" t="s">
        <v>89</v>
      </c>
      <c r="C51" s="20">
        <f>+C52+C53+C54</f>
        <v>0</v>
      </c>
      <c r="D51" s="20">
        <f>+D52+D53+D54</f>
        <v>2737</v>
      </c>
      <c r="E51" s="21">
        <f>+E52+E53+E54</f>
        <v>2737</v>
      </c>
    </row>
    <row r="52" spans="1:5" s="144" customFormat="1" x14ac:dyDescent="0.15">
      <c r="A52" s="43" t="s">
        <v>90</v>
      </c>
      <c r="B52" s="26" t="s">
        <v>91</v>
      </c>
      <c r="C52" s="70"/>
      <c r="D52" s="70">
        <v>2737</v>
      </c>
      <c r="E52" s="71">
        <v>2737</v>
      </c>
    </row>
    <row r="53" spans="1:5" s="144" customFormat="1" x14ac:dyDescent="0.15">
      <c r="A53" s="22" t="s">
        <v>92</v>
      </c>
      <c r="B53" s="59" t="s">
        <v>93</v>
      </c>
      <c r="C53" s="50"/>
      <c r="D53" s="50"/>
      <c r="E53" s="51"/>
    </row>
    <row r="54" spans="1:5" s="144" customFormat="1" ht="9" thickBot="1" x14ac:dyDescent="0.2">
      <c r="A54" s="33" t="s">
        <v>94</v>
      </c>
      <c r="B54" s="69" t="s">
        <v>95</v>
      </c>
      <c r="C54" s="72"/>
      <c r="D54" s="72"/>
      <c r="E54" s="73"/>
    </row>
    <row r="55" spans="1:5" s="144" customFormat="1" ht="10.5" thickBot="1" x14ac:dyDescent="0.2">
      <c r="A55" s="18" t="s">
        <v>96</v>
      </c>
      <c r="B55" s="74" t="s">
        <v>219</v>
      </c>
      <c r="C55" s="75"/>
      <c r="D55" s="75"/>
      <c r="E55" s="76">
        <v>1376</v>
      </c>
    </row>
    <row r="56" spans="1:5" s="144" customFormat="1" ht="10.5" thickBot="1" x14ac:dyDescent="0.2">
      <c r="A56" s="18" t="s">
        <v>98</v>
      </c>
      <c r="B56" s="77" t="s">
        <v>99</v>
      </c>
      <c r="C56" s="78">
        <f>+C11+C16+C25+C26+C35+C48+C51+C55</f>
        <v>409750</v>
      </c>
      <c r="D56" s="78">
        <f>+D11+D16+D25+D26+D35+D48+D51+D55</f>
        <v>500553</v>
      </c>
      <c r="E56" s="79">
        <f>+E11+E16+E25+E26+E35+E48+E51+E55</f>
        <v>420406</v>
      </c>
    </row>
    <row r="57" spans="1:5" s="144" customFormat="1" ht="10.5" thickBot="1" x14ac:dyDescent="0.2">
      <c r="A57" s="80" t="s">
        <v>100</v>
      </c>
      <c r="B57" s="19" t="s">
        <v>101</v>
      </c>
      <c r="C57" s="81">
        <f>+C58+C64</f>
        <v>55263</v>
      </c>
      <c r="D57" s="81">
        <f>+D58+D64</f>
        <v>70483</v>
      </c>
      <c r="E57" s="82">
        <f>+E58+E64</f>
        <v>70496</v>
      </c>
    </row>
    <row r="58" spans="1:5" s="144" customFormat="1" ht="9.75" x14ac:dyDescent="0.15">
      <c r="A58" s="83" t="s">
        <v>102</v>
      </c>
      <c r="B58" s="55" t="s">
        <v>103</v>
      </c>
      <c r="C58" s="50">
        <v>55263</v>
      </c>
      <c r="D58" s="50">
        <v>70483</v>
      </c>
      <c r="E58" s="51">
        <v>70496</v>
      </c>
    </row>
    <row r="59" spans="1:5" s="144" customFormat="1" x14ac:dyDescent="0.15">
      <c r="A59" s="84" t="s">
        <v>104</v>
      </c>
      <c r="B59" s="59" t="s">
        <v>105</v>
      </c>
      <c r="C59" s="50">
        <v>55263</v>
      </c>
      <c r="D59" s="50">
        <v>70483</v>
      </c>
      <c r="E59" s="51">
        <v>70496</v>
      </c>
    </row>
    <row r="60" spans="1:5" s="144" customFormat="1" x14ac:dyDescent="0.15">
      <c r="A60" s="84" t="s">
        <v>106</v>
      </c>
      <c r="B60" s="59" t="s">
        <v>107</v>
      </c>
      <c r="C60" s="50"/>
      <c r="D60" s="50"/>
      <c r="E60" s="51"/>
    </row>
    <row r="61" spans="1:5" s="144" customFormat="1" x14ac:dyDescent="0.15">
      <c r="A61" s="84" t="s">
        <v>108</v>
      </c>
      <c r="B61" s="59" t="s">
        <v>109</v>
      </c>
      <c r="C61" s="50"/>
      <c r="D61" s="50"/>
      <c r="E61" s="51"/>
    </row>
    <row r="62" spans="1:5" s="144" customFormat="1" x14ac:dyDescent="0.15">
      <c r="A62" s="84" t="s">
        <v>110</v>
      </c>
      <c r="B62" s="59" t="s">
        <v>111</v>
      </c>
      <c r="C62" s="50"/>
      <c r="D62" s="50"/>
      <c r="E62" s="51"/>
    </row>
    <row r="63" spans="1:5" s="144" customFormat="1" x14ac:dyDescent="0.15">
      <c r="A63" s="84" t="s">
        <v>112</v>
      </c>
      <c r="B63" s="59" t="s">
        <v>113</v>
      </c>
      <c r="C63" s="50"/>
      <c r="D63" s="50"/>
      <c r="E63" s="51"/>
    </row>
    <row r="64" spans="1:5" s="144" customFormat="1" ht="9.75" x14ac:dyDescent="0.15">
      <c r="A64" s="85" t="s">
        <v>114</v>
      </c>
      <c r="B64" s="60" t="s">
        <v>115</v>
      </c>
      <c r="C64" s="50">
        <f>+C65+C66+C67+C68+C69</f>
        <v>0</v>
      </c>
      <c r="D64" s="50">
        <f>+D65+D66+D67+D68+D69</f>
        <v>0</v>
      </c>
      <c r="E64" s="51">
        <f>+E65+E66+E67+E68+E69</f>
        <v>0</v>
      </c>
    </row>
    <row r="65" spans="1:5" s="144" customFormat="1" x14ac:dyDescent="0.15">
      <c r="A65" s="84" t="s">
        <v>116</v>
      </c>
      <c r="B65" s="59" t="s">
        <v>117</v>
      </c>
      <c r="C65" s="50"/>
      <c r="D65" s="50"/>
      <c r="E65" s="51"/>
    </row>
    <row r="66" spans="1:5" s="144" customFormat="1" x14ac:dyDescent="0.15">
      <c r="A66" s="84" t="s">
        <v>118</v>
      </c>
      <c r="B66" s="59" t="s">
        <v>119</v>
      </c>
      <c r="C66" s="50"/>
      <c r="D66" s="50"/>
      <c r="E66" s="51"/>
    </row>
    <row r="67" spans="1:5" s="144" customFormat="1" x14ac:dyDescent="0.15">
      <c r="A67" s="84" t="s">
        <v>120</v>
      </c>
      <c r="B67" s="59" t="s">
        <v>121</v>
      </c>
      <c r="C67" s="50"/>
      <c r="D67" s="50"/>
      <c r="E67" s="51"/>
    </row>
    <row r="68" spans="1:5" s="144" customFormat="1" x14ac:dyDescent="0.15">
      <c r="A68" s="84" t="s">
        <v>122</v>
      </c>
      <c r="B68" s="59" t="s">
        <v>123</v>
      </c>
      <c r="C68" s="50"/>
      <c r="D68" s="50"/>
      <c r="E68" s="51"/>
    </row>
    <row r="69" spans="1:5" s="144" customFormat="1" ht="9" thickBot="1" x14ac:dyDescent="0.2">
      <c r="A69" s="86" t="s">
        <v>124</v>
      </c>
      <c r="B69" s="69" t="s">
        <v>125</v>
      </c>
      <c r="C69" s="50"/>
      <c r="D69" s="50"/>
      <c r="E69" s="51"/>
    </row>
    <row r="70" spans="1:5" ht="10.5" thickBot="1" x14ac:dyDescent="0.2">
      <c r="A70" s="80" t="s">
        <v>126</v>
      </c>
      <c r="B70" s="19" t="s">
        <v>127</v>
      </c>
      <c r="C70" s="81">
        <f>+C56+C57</f>
        <v>465013</v>
      </c>
      <c r="D70" s="81">
        <f>+D56+D57</f>
        <v>571036</v>
      </c>
      <c r="E70" s="82">
        <f>+E56+E57</f>
        <v>490902</v>
      </c>
    </row>
    <row r="71" spans="1:5" s="145" customFormat="1" ht="10.5" thickBot="1" x14ac:dyDescent="0.2">
      <c r="A71" s="89" t="s">
        <v>128</v>
      </c>
      <c r="B71" s="74" t="s">
        <v>129</v>
      </c>
      <c r="C71" s="90"/>
      <c r="D71" s="90"/>
      <c r="E71" s="91">
        <v>7404</v>
      </c>
    </row>
    <row r="72" spans="1:5" ht="10.5" thickBot="1" x14ac:dyDescent="0.2">
      <c r="A72" s="80" t="s">
        <v>130</v>
      </c>
      <c r="B72" s="19" t="s">
        <v>131</v>
      </c>
      <c r="C72" s="81">
        <f>+C70+C71</f>
        <v>465013</v>
      </c>
      <c r="D72" s="81">
        <f>+D70+D71</f>
        <v>571036</v>
      </c>
      <c r="E72" s="82">
        <f>+E70+E71</f>
        <v>498306</v>
      </c>
    </row>
    <row r="73" spans="1:5" ht="9.75" x14ac:dyDescent="0.15">
      <c r="A73" s="129"/>
      <c r="B73" s="129"/>
      <c r="C73" s="130"/>
      <c r="D73" s="130"/>
      <c r="E73" s="130"/>
    </row>
    <row r="74" spans="1:5" s="144" customFormat="1" ht="9.75" x14ac:dyDescent="0.15">
      <c r="A74" s="146"/>
      <c r="B74" s="147"/>
      <c r="C74" s="148"/>
      <c r="D74" s="148"/>
      <c r="E74" s="148"/>
    </row>
    <row r="75" spans="1:5" ht="11.25" x14ac:dyDescent="0.15">
      <c r="B75" s="133" t="s">
        <v>221</v>
      </c>
      <c r="C75" s="133"/>
      <c r="D75" s="133"/>
      <c r="E75" s="133"/>
    </row>
    <row r="76" spans="1:5" ht="12" x14ac:dyDescent="0.2">
      <c r="A76" s="131" t="s">
        <v>211</v>
      </c>
      <c r="B76" s="131"/>
      <c r="C76" s="131"/>
      <c r="D76" s="131"/>
      <c r="E76" s="131"/>
    </row>
    <row r="77" spans="1:5" ht="11.25" x14ac:dyDescent="0.2">
      <c r="A77" s="132" t="s">
        <v>213</v>
      </c>
      <c r="B77" s="132"/>
      <c r="C77" s="132"/>
      <c r="D77" s="132"/>
      <c r="E77" s="132"/>
    </row>
    <row r="78" spans="1:5" ht="11.25" x14ac:dyDescent="0.2">
      <c r="A78" s="128"/>
      <c r="B78" s="128"/>
      <c r="C78" s="128"/>
      <c r="D78" s="128"/>
      <c r="E78" s="128"/>
    </row>
    <row r="79" spans="1:5" ht="10.5" x14ac:dyDescent="0.15">
      <c r="A79" s="134" t="s">
        <v>132</v>
      </c>
      <c r="B79" s="134"/>
      <c r="C79" s="134"/>
      <c r="D79" s="134"/>
      <c r="E79" s="134"/>
    </row>
    <row r="80" spans="1:5" ht="9.75" thickBot="1" x14ac:dyDescent="0.25">
      <c r="A80" s="92" t="s">
        <v>133</v>
      </c>
      <c r="B80" s="92"/>
      <c r="C80" s="93"/>
      <c r="D80" s="93"/>
      <c r="E80" s="93" t="s">
        <v>2</v>
      </c>
    </row>
    <row r="81" spans="1:5" ht="9.75" x14ac:dyDescent="0.15">
      <c r="A81" s="135" t="s">
        <v>3</v>
      </c>
      <c r="B81" s="137" t="s">
        <v>134</v>
      </c>
      <c r="C81" s="139" t="s">
        <v>5</v>
      </c>
      <c r="D81" s="139"/>
      <c r="E81" s="140"/>
    </row>
    <row r="82" spans="1:5" ht="10.5" thickBot="1" x14ac:dyDescent="0.2">
      <c r="A82" s="136"/>
      <c r="B82" s="138"/>
      <c r="C82" s="9" t="s">
        <v>6</v>
      </c>
      <c r="D82" s="9" t="s">
        <v>7</v>
      </c>
      <c r="E82" s="10" t="s">
        <v>8</v>
      </c>
    </row>
    <row r="83" spans="1:5" ht="10.5" thickBot="1" x14ac:dyDescent="0.2">
      <c r="A83" s="11">
        <v>1</v>
      </c>
      <c r="B83" s="12">
        <v>2</v>
      </c>
      <c r="C83" s="12">
        <v>3</v>
      </c>
      <c r="D83" s="12">
        <v>4</v>
      </c>
      <c r="E83" s="13">
        <v>5</v>
      </c>
    </row>
    <row r="84" spans="1:5" ht="10.5" thickBot="1" x14ac:dyDescent="0.2">
      <c r="A84" s="14" t="s">
        <v>9</v>
      </c>
      <c r="B84" s="94" t="s">
        <v>209</v>
      </c>
      <c r="C84" s="16">
        <f>+C85+C86+C87+C88+C89</f>
        <v>199090</v>
      </c>
      <c r="D84" s="16">
        <f>+D85+D86+D87+D88+D89</f>
        <v>299546</v>
      </c>
      <c r="E84" s="17">
        <f>+E85+E86+E87+E88+E89</f>
        <v>306648</v>
      </c>
    </row>
    <row r="85" spans="1:5" x14ac:dyDescent="0.15">
      <c r="A85" s="28" t="s">
        <v>135</v>
      </c>
      <c r="B85" s="29" t="s">
        <v>136</v>
      </c>
      <c r="C85" s="30">
        <v>71486</v>
      </c>
      <c r="D85" s="30">
        <v>107757</v>
      </c>
      <c r="E85" s="31">
        <v>109666</v>
      </c>
    </row>
    <row r="86" spans="1:5" x14ac:dyDescent="0.15">
      <c r="A86" s="22" t="s">
        <v>137</v>
      </c>
      <c r="B86" s="32" t="s">
        <v>138</v>
      </c>
      <c r="C86" s="24">
        <v>19004</v>
      </c>
      <c r="D86" s="24">
        <v>26663</v>
      </c>
      <c r="E86" s="25">
        <v>26361</v>
      </c>
    </row>
    <row r="87" spans="1:5" x14ac:dyDescent="0.15">
      <c r="A87" s="22" t="s">
        <v>139</v>
      </c>
      <c r="B87" s="32" t="s">
        <v>140</v>
      </c>
      <c r="C87" s="48">
        <v>95000</v>
      </c>
      <c r="D87" s="48">
        <v>111038</v>
      </c>
      <c r="E87" s="49">
        <v>119979</v>
      </c>
    </row>
    <row r="88" spans="1:5" x14ac:dyDescent="0.15">
      <c r="A88" s="22" t="s">
        <v>141</v>
      </c>
      <c r="B88" s="95" t="s">
        <v>142</v>
      </c>
      <c r="C88" s="48"/>
      <c r="D88" s="48"/>
      <c r="E88" s="49"/>
    </row>
    <row r="89" spans="1:5" x14ac:dyDescent="0.15">
      <c r="A89" s="22" t="s">
        <v>143</v>
      </c>
      <c r="B89" s="96" t="s">
        <v>144</v>
      </c>
      <c r="C89" s="48">
        <v>13600</v>
      </c>
      <c r="D89" s="48">
        <v>54088</v>
      </c>
      <c r="E89" s="49">
        <v>50642</v>
      </c>
    </row>
    <row r="90" spans="1:5" x14ac:dyDescent="0.15">
      <c r="A90" s="22" t="s">
        <v>145</v>
      </c>
      <c r="B90" s="32" t="s">
        <v>146</v>
      </c>
      <c r="C90" s="48"/>
      <c r="D90" s="48"/>
      <c r="E90" s="49"/>
    </row>
    <row r="91" spans="1:5" x14ac:dyDescent="0.15">
      <c r="A91" s="22" t="s">
        <v>147</v>
      </c>
      <c r="B91" s="97" t="s">
        <v>148</v>
      </c>
      <c r="C91" s="48">
        <v>12100</v>
      </c>
      <c r="D91" s="48">
        <v>13709</v>
      </c>
      <c r="E91" s="49">
        <v>10223</v>
      </c>
    </row>
    <row r="92" spans="1:5" x14ac:dyDescent="0.15">
      <c r="A92" s="22" t="s">
        <v>149</v>
      </c>
      <c r="B92" s="97" t="s">
        <v>150</v>
      </c>
      <c r="C92" s="48"/>
      <c r="D92" s="48"/>
      <c r="E92" s="49"/>
    </row>
    <row r="93" spans="1:5" x14ac:dyDescent="0.15">
      <c r="A93" s="22" t="s">
        <v>151</v>
      </c>
      <c r="B93" s="98" t="s">
        <v>152</v>
      </c>
      <c r="C93" s="48">
        <v>1000</v>
      </c>
      <c r="D93" s="48">
        <v>40379</v>
      </c>
      <c r="E93" s="49">
        <v>40419</v>
      </c>
    </row>
    <row r="94" spans="1:5" x14ac:dyDescent="0.15">
      <c r="A94" s="33" t="s">
        <v>153</v>
      </c>
      <c r="B94" s="99" t="s">
        <v>154</v>
      </c>
      <c r="C94" s="48"/>
      <c r="D94" s="48"/>
      <c r="E94" s="49"/>
    </row>
    <row r="95" spans="1:5" x14ac:dyDescent="0.15">
      <c r="A95" s="22" t="s">
        <v>155</v>
      </c>
      <c r="B95" s="99" t="s">
        <v>156</v>
      </c>
      <c r="C95" s="48"/>
      <c r="D95" s="48"/>
      <c r="E95" s="49"/>
    </row>
    <row r="96" spans="1:5" ht="9" thickBot="1" x14ac:dyDescent="0.2">
      <c r="A96" s="100" t="s">
        <v>157</v>
      </c>
      <c r="B96" s="101" t="s">
        <v>158</v>
      </c>
      <c r="C96" s="102"/>
      <c r="D96" s="102"/>
      <c r="E96" s="103"/>
    </row>
    <row r="97" spans="1:5" ht="10.5" thickBot="1" x14ac:dyDescent="0.2">
      <c r="A97" s="18" t="s">
        <v>11</v>
      </c>
      <c r="B97" s="104" t="s">
        <v>210</v>
      </c>
      <c r="C97" s="20">
        <f>+C98+C99+C100</f>
        <v>265923</v>
      </c>
      <c r="D97" s="20">
        <f>+D98+D99+D100</f>
        <v>271490</v>
      </c>
      <c r="E97" s="21">
        <f>+E98+E99+E100</f>
        <v>127196</v>
      </c>
    </row>
    <row r="98" spans="1:5" x14ac:dyDescent="0.15">
      <c r="A98" s="43" t="s">
        <v>13</v>
      </c>
      <c r="B98" s="32" t="s">
        <v>159</v>
      </c>
      <c r="C98" s="45">
        <v>231523</v>
      </c>
      <c r="D98" s="45">
        <v>241452</v>
      </c>
      <c r="E98" s="46">
        <v>124776</v>
      </c>
    </row>
    <row r="99" spans="1:5" x14ac:dyDescent="0.15">
      <c r="A99" s="43" t="s">
        <v>15</v>
      </c>
      <c r="B99" s="52" t="s">
        <v>160</v>
      </c>
      <c r="C99" s="24">
        <v>34400</v>
      </c>
      <c r="D99" s="24">
        <v>30038</v>
      </c>
      <c r="E99" s="25">
        <v>2420</v>
      </c>
    </row>
    <row r="100" spans="1:5" x14ac:dyDescent="0.15">
      <c r="A100" s="43" t="s">
        <v>17</v>
      </c>
      <c r="B100" s="59" t="s">
        <v>161</v>
      </c>
      <c r="C100" s="24"/>
      <c r="D100" s="24"/>
      <c r="E100" s="25"/>
    </row>
    <row r="101" spans="1:5" x14ac:dyDescent="0.15">
      <c r="A101" s="43" t="s">
        <v>19</v>
      </c>
      <c r="B101" s="59" t="s">
        <v>162</v>
      </c>
      <c r="C101" s="24"/>
      <c r="D101" s="24"/>
      <c r="E101" s="25"/>
    </row>
    <row r="102" spans="1:5" x14ac:dyDescent="0.15">
      <c r="A102" s="43" t="s">
        <v>163</v>
      </c>
      <c r="B102" s="59" t="s">
        <v>164</v>
      </c>
      <c r="C102" s="24"/>
      <c r="D102" s="24"/>
      <c r="E102" s="25"/>
    </row>
    <row r="103" spans="1:5" x14ac:dyDescent="0.15">
      <c r="A103" s="43" t="s">
        <v>165</v>
      </c>
      <c r="B103" s="59" t="s">
        <v>166</v>
      </c>
      <c r="C103" s="24"/>
      <c r="D103" s="24"/>
      <c r="E103" s="25"/>
    </row>
    <row r="104" spans="1:5" x14ac:dyDescent="0.15">
      <c r="A104" s="43" t="s">
        <v>167</v>
      </c>
      <c r="B104" s="105" t="s">
        <v>168</v>
      </c>
      <c r="C104" s="24"/>
      <c r="D104" s="24"/>
      <c r="E104" s="25"/>
    </row>
    <row r="105" spans="1:5" x14ac:dyDescent="0.15">
      <c r="A105" s="43" t="s">
        <v>169</v>
      </c>
      <c r="B105" s="105" t="s">
        <v>170</v>
      </c>
      <c r="C105" s="24"/>
      <c r="D105" s="24"/>
      <c r="E105" s="25"/>
    </row>
    <row r="106" spans="1:5" s="149" customFormat="1" x14ac:dyDescent="0.25">
      <c r="A106" s="43" t="s">
        <v>171</v>
      </c>
      <c r="B106" s="105" t="s">
        <v>172</v>
      </c>
      <c r="C106" s="24"/>
      <c r="D106" s="24"/>
      <c r="E106" s="25"/>
    </row>
    <row r="107" spans="1:5" ht="17.25" thickBot="1" x14ac:dyDescent="0.2">
      <c r="A107" s="33" t="s">
        <v>173</v>
      </c>
      <c r="B107" s="106" t="s">
        <v>174</v>
      </c>
      <c r="C107" s="48"/>
      <c r="D107" s="48"/>
      <c r="E107" s="49"/>
    </row>
    <row r="108" spans="1:5" ht="10.5" thickBot="1" x14ac:dyDescent="0.2">
      <c r="A108" s="18" t="s">
        <v>21</v>
      </c>
      <c r="B108" s="107" t="s">
        <v>175</v>
      </c>
      <c r="C108" s="20">
        <f>+C109+C110</f>
        <v>0</v>
      </c>
      <c r="D108" s="20">
        <f>+D109+D110</f>
        <v>0</v>
      </c>
      <c r="E108" s="21">
        <f>+E109+E110</f>
        <v>0</v>
      </c>
    </row>
    <row r="109" spans="1:5" x14ac:dyDescent="0.15">
      <c r="A109" s="43" t="s">
        <v>23</v>
      </c>
      <c r="B109" s="44" t="s">
        <v>176</v>
      </c>
      <c r="C109" s="45"/>
      <c r="D109" s="45"/>
      <c r="E109" s="46"/>
    </row>
    <row r="110" spans="1:5" ht="9" thickBot="1" x14ac:dyDescent="0.2">
      <c r="A110" s="47" t="s">
        <v>25</v>
      </c>
      <c r="B110" s="52" t="s">
        <v>177</v>
      </c>
      <c r="C110" s="48"/>
      <c r="D110" s="48"/>
      <c r="E110" s="49"/>
    </row>
    <row r="111" spans="1:5" ht="10.5" thickBot="1" x14ac:dyDescent="0.2">
      <c r="A111" s="80" t="s">
        <v>178</v>
      </c>
      <c r="B111" s="19" t="s">
        <v>179</v>
      </c>
      <c r="C111" s="108"/>
      <c r="D111" s="108"/>
      <c r="E111" s="109"/>
    </row>
    <row r="112" spans="1:5" ht="10.5" thickBot="1" x14ac:dyDescent="0.2">
      <c r="A112" s="110" t="s">
        <v>41</v>
      </c>
      <c r="B112" s="111" t="s">
        <v>180</v>
      </c>
      <c r="C112" s="16">
        <f>+C84+C97+C108+C111</f>
        <v>465013</v>
      </c>
      <c r="D112" s="16">
        <f>+D84+D97+D108+D111</f>
        <v>571036</v>
      </c>
      <c r="E112" s="17">
        <f>+E84+E97+E108+E111</f>
        <v>433844</v>
      </c>
    </row>
    <row r="113" spans="1:9" ht="10.5" thickBot="1" x14ac:dyDescent="0.2">
      <c r="A113" s="80" t="s">
        <v>58</v>
      </c>
      <c r="B113" s="19" t="s">
        <v>181</v>
      </c>
      <c r="C113" s="20">
        <f>+C114+C122</f>
        <v>0</v>
      </c>
      <c r="D113" s="20">
        <f>+D114+D122</f>
        <v>0</v>
      </c>
      <c r="E113" s="21">
        <f>+E114+E122</f>
        <v>0</v>
      </c>
    </row>
    <row r="114" spans="1:9" ht="10.5" thickBot="1" x14ac:dyDescent="0.2">
      <c r="A114" s="112" t="s">
        <v>59</v>
      </c>
      <c r="B114" s="113" t="s">
        <v>182</v>
      </c>
      <c r="C114" s="20">
        <f>+C115+C116+C117+C118+C119+C120+C121</f>
        <v>0</v>
      </c>
      <c r="D114" s="20">
        <f>+D115+D116+D117+D118+D119+D120+D121</f>
        <v>0</v>
      </c>
      <c r="E114" s="21">
        <f>+E115+E116+E117+E118+E119+E120+E121</f>
        <v>0</v>
      </c>
    </row>
    <row r="115" spans="1:9" x14ac:dyDescent="0.15">
      <c r="A115" s="114" t="s">
        <v>61</v>
      </c>
      <c r="B115" s="26" t="s">
        <v>183</v>
      </c>
      <c r="C115" s="50"/>
      <c r="D115" s="50"/>
      <c r="E115" s="51"/>
    </row>
    <row r="116" spans="1:9" x14ac:dyDescent="0.15">
      <c r="A116" s="84" t="s">
        <v>63</v>
      </c>
      <c r="B116" s="59" t="s">
        <v>184</v>
      </c>
      <c r="C116" s="50"/>
      <c r="D116" s="50"/>
      <c r="E116" s="51"/>
    </row>
    <row r="117" spans="1:9" x14ac:dyDescent="0.15">
      <c r="A117" s="84" t="s">
        <v>65</v>
      </c>
      <c r="B117" s="59" t="s">
        <v>185</v>
      </c>
      <c r="C117" s="50"/>
      <c r="D117" s="50"/>
      <c r="E117" s="51"/>
    </row>
    <row r="118" spans="1:9" x14ac:dyDescent="0.15">
      <c r="A118" s="84" t="s">
        <v>67</v>
      </c>
      <c r="B118" s="59" t="s">
        <v>186</v>
      </c>
      <c r="C118" s="50"/>
      <c r="D118" s="50"/>
      <c r="E118" s="51"/>
    </row>
    <row r="119" spans="1:9" x14ac:dyDescent="0.15">
      <c r="A119" s="84" t="s">
        <v>69</v>
      </c>
      <c r="B119" s="59" t="s">
        <v>187</v>
      </c>
      <c r="C119" s="50"/>
      <c r="D119" s="50"/>
      <c r="E119" s="51"/>
    </row>
    <row r="120" spans="1:9" x14ac:dyDescent="0.15">
      <c r="A120" s="84" t="s">
        <v>188</v>
      </c>
      <c r="B120" s="59" t="s">
        <v>189</v>
      </c>
      <c r="C120" s="50"/>
      <c r="D120" s="50"/>
      <c r="E120" s="51"/>
    </row>
    <row r="121" spans="1:9" ht="9" thickBot="1" x14ac:dyDescent="0.2">
      <c r="A121" s="115" t="s">
        <v>190</v>
      </c>
      <c r="B121" s="116" t="s">
        <v>191</v>
      </c>
      <c r="C121" s="50"/>
      <c r="D121" s="50"/>
      <c r="E121" s="51"/>
    </row>
    <row r="122" spans="1:9" ht="10.5" thickBot="1" x14ac:dyDescent="0.2">
      <c r="A122" s="112" t="s">
        <v>71</v>
      </c>
      <c r="B122" s="113" t="s">
        <v>192</v>
      </c>
      <c r="C122" s="20">
        <f>+C123+C124+C125+C126+C127+C128+C129+C130</f>
        <v>0</v>
      </c>
      <c r="D122" s="20">
        <f>+D123+D124+D125+D126+D127+D128+D129+D130</f>
        <v>0</v>
      </c>
      <c r="E122" s="21">
        <f>+E123+E124+E125+E126+E127+E128+E129+E130</f>
        <v>0</v>
      </c>
    </row>
    <row r="123" spans="1:9" x14ac:dyDescent="0.15">
      <c r="A123" s="114" t="s">
        <v>73</v>
      </c>
      <c r="B123" s="26" t="s">
        <v>183</v>
      </c>
      <c r="C123" s="50"/>
      <c r="D123" s="50"/>
      <c r="E123" s="51"/>
    </row>
    <row r="124" spans="1:9" x14ac:dyDescent="0.15">
      <c r="A124" s="84" t="s">
        <v>74</v>
      </c>
      <c r="B124" s="59" t="s">
        <v>193</v>
      </c>
      <c r="C124" s="50"/>
      <c r="D124" s="50"/>
      <c r="E124" s="51"/>
    </row>
    <row r="125" spans="1:9" x14ac:dyDescent="0.15">
      <c r="A125" s="84" t="s">
        <v>76</v>
      </c>
      <c r="B125" s="59" t="s">
        <v>185</v>
      </c>
      <c r="C125" s="50"/>
      <c r="D125" s="50"/>
      <c r="E125" s="51"/>
    </row>
    <row r="126" spans="1:9" x14ac:dyDescent="0.15">
      <c r="A126" s="84" t="s">
        <v>78</v>
      </c>
      <c r="B126" s="59" t="s">
        <v>186</v>
      </c>
      <c r="C126" s="50"/>
      <c r="D126" s="50"/>
      <c r="E126" s="51"/>
    </row>
    <row r="127" spans="1:9" ht="9.75" x14ac:dyDescent="0.2">
      <c r="A127" s="84" t="s">
        <v>80</v>
      </c>
      <c r="B127" s="59" t="s">
        <v>187</v>
      </c>
      <c r="C127" s="50"/>
      <c r="D127" s="50"/>
      <c r="E127" s="51"/>
      <c r="F127" s="150"/>
      <c r="G127" s="151"/>
      <c r="H127" s="151"/>
      <c r="I127" s="151"/>
    </row>
    <row r="128" spans="1:9" s="144" customFormat="1" x14ac:dyDescent="0.15">
      <c r="A128" s="84" t="s">
        <v>194</v>
      </c>
      <c r="B128" s="59" t="s">
        <v>195</v>
      </c>
      <c r="C128" s="50"/>
      <c r="D128" s="50"/>
      <c r="E128" s="51"/>
    </row>
    <row r="129" spans="1:5" x14ac:dyDescent="0.15">
      <c r="A129" s="84" t="s">
        <v>196</v>
      </c>
      <c r="B129" s="59" t="s">
        <v>191</v>
      </c>
      <c r="C129" s="50"/>
      <c r="D129" s="50"/>
      <c r="E129" s="51"/>
    </row>
    <row r="130" spans="1:5" ht="9" thickBot="1" x14ac:dyDescent="0.2">
      <c r="A130" s="115" t="s">
        <v>197</v>
      </c>
      <c r="B130" s="116" t="s">
        <v>198</v>
      </c>
      <c r="C130" s="50"/>
      <c r="D130" s="50"/>
      <c r="E130" s="51"/>
    </row>
    <row r="131" spans="1:5" ht="10.5" thickBot="1" x14ac:dyDescent="0.2">
      <c r="A131" s="80" t="s">
        <v>199</v>
      </c>
      <c r="B131" s="19" t="s">
        <v>200</v>
      </c>
      <c r="C131" s="117">
        <f>+C112+C113</f>
        <v>465013</v>
      </c>
      <c r="D131" s="117">
        <f>+D112+D113</f>
        <v>571036</v>
      </c>
      <c r="E131" s="118">
        <f>+E112+E113</f>
        <v>433844</v>
      </c>
    </row>
    <row r="132" spans="1:5" ht="10.5" thickBot="1" x14ac:dyDescent="0.2">
      <c r="A132" s="80" t="s">
        <v>88</v>
      </c>
      <c r="B132" s="19" t="s">
        <v>201</v>
      </c>
      <c r="C132" s="119"/>
      <c r="D132" s="119"/>
      <c r="E132" s="120"/>
    </row>
    <row r="133" spans="1:5" ht="10.5" thickBot="1" x14ac:dyDescent="0.2">
      <c r="A133" s="121" t="s">
        <v>202</v>
      </c>
      <c r="B133" s="74" t="s">
        <v>203</v>
      </c>
      <c r="C133" s="81">
        <f>+C131+C132</f>
        <v>465013</v>
      </c>
      <c r="D133" s="81">
        <f>+D131+D132</f>
        <v>571036</v>
      </c>
      <c r="E133" s="82">
        <f>+E131+E132</f>
        <v>433844</v>
      </c>
    </row>
    <row r="134" spans="1:5" x14ac:dyDescent="0.15">
      <c r="A134" s="122"/>
      <c r="B134" s="122"/>
      <c r="C134" s="123"/>
      <c r="D134" s="123"/>
      <c r="E134" s="123"/>
    </row>
    <row r="135" spans="1:5" ht="9.75" x14ac:dyDescent="0.2">
      <c r="A135" s="124" t="s">
        <v>204</v>
      </c>
      <c r="B135" s="124"/>
      <c r="C135" s="124"/>
      <c r="D135" s="124"/>
      <c r="E135" s="124"/>
    </row>
    <row r="136" spans="1:5" ht="9.75" thickBot="1" x14ac:dyDescent="0.2">
      <c r="A136" s="7" t="s">
        <v>205</v>
      </c>
      <c r="B136" s="7"/>
      <c r="C136" s="8"/>
      <c r="D136" s="8"/>
      <c r="E136" s="8" t="s">
        <v>2</v>
      </c>
    </row>
    <row r="137" spans="1:5" ht="10.5" thickBot="1" x14ac:dyDescent="0.2">
      <c r="A137" s="18">
        <v>1</v>
      </c>
      <c r="B137" s="104" t="s">
        <v>206</v>
      </c>
      <c r="C137" s="125">
        <f>+C56-C112</f>
        <v>-55263</v>
      </c>
      <c r="D137" s="125">
        <f>+D56-D112</f>
        <v>-70483</v>
      </c>
      <c r="E137" s="21">
        <f>+E56-E112</f>
        <v>-13438</v>
      </c>
    </row>
    <row r="138" spans="1:5" x14ac:dyDescent="0.15">
      <c r="C138" s="126"/>
      <c r="D138" s="126"/>
      <c r="E138" s="126"/>
    </row>
    <row r="139" spans="1:5" x14ac:dyDescent="0.15">
      <c r="C139" s="126"/>
      <c r="D139" s="126"/>
      <c r="E139" s="126"/>
    </row>
    <row r="140" spans="1:5" x14ac:dyDescent="0.15">
      <c r="C140" s="126"/>
      <c r="D140" s="126"/>
      <c r="E140" s="126"/>
    </row>
    <row r="141" spans="1:5" x14ac:dyDescent="0.15">
      <c r="C141" s="126"/>
      <c r="D141" s="126"/>
      <c r="E141" s="126"/>
    </row>
    <row r="142" spans="1:5" x14ac:dyDescent="0.15">
      <c r="C142" s="126"/>
      <c r="D142" s="126"/>
      <c r="E142" s="126"/>
    </row>
    <row r="143" spans="1:5" x14ac:dyDescent="0.15">
      <c r="C143" s="126"/>
      <c r="D143" s="126"/>
      <c r="E143" s="126"/>
    </row>
    <row r="144" spans="1:5" x14ac:dyDescent="0.15">
      <c r="C144" s="126"/>
      <c r="D144" s="126"/>
      <c r="E144" s="126"/>
    </row>
    <row r="145" spans="3:5" x14ac:dyDescent="0.15">
      <c r="C145" s="126"/>
      <c r="D145" s="126"/>
      <c r="E145" s="126"/>
    </row>
    <row r="146" spans="3:5" x14ac:dyDescent="0.15">
      <c r="C146" s="126"/>
      <c r="D146" s="126"/>
      <c r="E146" s="126"/>
    </row>
    <row r="147" spans="3:5" x14ac:dyDescent="0.15">
      <c r="C147" s="126"/>
      <c r="D147" s="126"/>
      <c r="E147" s="126"/>
    </row>
    <row r="148" spans="3:5" x14ac:dyDescent="0.15">
      <c r="C148" s="126"/>
      <c r="D148" s="126"/>
      <c r="E148" s="126"/>
    </row>
    <row r="149" spans="3:5" x14ac:dyDescent="0.15">
      <c r="C149" s="126"/>
      <c r="D149" s="126"/>
      <c r="E149" s="126"/>
    </row>
    <row r="150" spans="3:5" x14ac:dyDescent="0.15">
      <c r="C150" s="126"/>
      <c r="D150" s="126"/>
      <c r="E150" s="126"/>
    </row>
    <row r="151" spans="3:5" x14ac:dyDescent="0.15">
      <c r="C151" s="126"/>
      <c r="D151" s="126"/>
      <c r="E151" s="126"/>
    </row>
    <row r="152" spans="3:5" x14ac:dyDescent="0.15">
      <c r="C152" s="126"/>
      <c r="D152" s="126"/>
      <c r="E152" s="126"/>
    </row>
    <row r="153" spans="3:5" x14ac:dyDescent="0.15">
      <c r="C153" s="126"/>
      <c r="D153" s="126"/>
      <c r="E153" s="126"/>
    </row>
  </sheetData>
  <mergeCells count="14">
    <mergeCell ref="B75:E75"/>
    <mergeCell ref="A76:E76"/>
    <mergeCell ref="A77:E77"/>
    <mergeCell ref="A79:E79"/>
    <mergeCell ref="A81:A82"/>
    <mergeCell ref="B81:B82"/>
    <mergeCell ref="C81:E81"/>
    <mergeCell ref="B1:E1"/>
    <mergeCell ref="A2:E2"/>
    <mergeCell ref="A3:E3"/>
    <mergeCell ref="A5:E5"/>
    <mergeCell ref="A7:A8"/>
    <mergeCell ref="B7:B8"/>
    <mergeCell ref="C7:E7"/>
  </mergeCells>
  <pageMargins left="0.7" right="0.7" top="0.75" bottom="0.75" header="0.3" footer="0.3"/>
  <pageSetup paperSize="9" scale="91" orientation="portrait" horizontalDpi="300" verticalDpi="300" r:id="rId1"/>
  <rowBreaks count="1" manualBreakCount="1">
    <brk id="7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8" zoomScaleNormal="100" workbookViewId="0">
      <selection activeCell="D6" sqref="D6:F6"/>
    </sheetView>
  </sheetViews>
  <sheetFormatPr defaultColWidth="10.28515625" defaultRowHeight="15.75" x14ac:dyDescent="0.25"/>
  <cols>
    <col min="1" max="1" width="6.7109375" style="936" customWidth="1"/>
    <col min="2" max="2" width="57.140625" style="936" customWidth="1"/>
    <col min="3" max="3" width="13" style="936" customWidth="1"/>
    <col min="4" max="4" width="14.5703125" style="936" customWidth="1"/>
    <col min="5" max="5" width="15.42578125" style="936" customWidth="1"/>
    <col min="6" max="6" width="14.28515625" style="936" customWidth="1"/>
    <col min="7" max="7" width="16.42578125" style="936" customWidth="1"/>
    <col min="8" max="256" width="10.28515625" style="936"/>
    <col min="257" max="257" width="6.7109375" style="936" customWidth="1"/>
    <col min="258" max="258" width="57.140625" style="936" customWidth="1"/>
    <col min="259" max="259" width="13" style="936" customWidth="1"/>
    <col min="260" max="260" width="14.5703125" style="936" customWidth="1"/>
    <col min="261" max="261" width="15.42578125" style="936" customWidth="1"/>
    <col min="262" max="262" width="14.28515625" style="936" customWidth="1"/>
    <col min="263" max="263" width="16.42578125" style="936" customWidth="1"/>
    <col min="264" max="512" width="10.28515625" style="936"/>
    <col min="513" max="513" width="6.7109375" style="936" customWidth="1"/>
    <col min="514" max="514" width="57.140625" style="936" customWidth="1"/>
    <col min="515" max="515" width="13" style="936" customWidth="1"/>
    <col min="516" max="516" width="14.5703125" style="936" customWidth="1"/>
    <col min="517" max="517" width="15.42578125" style="936" customWidth="1"/>
    <col min="518" max="518" width="14.28515625" style="936" customWidth="1"/>
    <col min="519" max="519" width="16.42578125" style="936" customWidth="1"/>
    <col min="520" max="768" width="10.28515625" style="936"/>
    <col min="769" max="769" width="6.7109375" style="936" customWidth="1"/>
    <col min="770" max="770" width="57.140625" style="936" customWidth="1"/>
    <col min="771" max="771" width="13" style="936" customWidth="1"/>
    <col min="772" max="772" width="14.5703125" style="936" customWidth="1"/>
    <col min="773" max="773" width="15.42578125" style="936" customWidth="1"/>
    <col min="774" max="774" width="14.28515625" style="936" customWidth="1"/>
    <col min="775" max="775" width="16.42578125" style="936" customWidth="1"/>
    <col min="776" max="1024" width="10.28515625" style="936"/>
    <col min="1025" max="1025" width="6.7109375" style="936" customWidth="1"/>
    <col min="1026" max="1026" width="57.140625" style="936" customWidth="1"/>
    <col min="1027" max="1027" width="13" style="936" customWidth="1"/>
    <col min="1028" max="1028" width="14.5703125" style="936" customWidth="1"/>
    <col min="1029" max="1029" width="15.42578125" style="936" customWidth="1"/>
    <col min="1030" max="1030" width="14.28515625" style="936" customWidth="1"/>
    <col min="1031" max="1031" width="16.42578125" style="936" customWidth="1"/>
    <col min="1032" max="1280" width="10.28515625" style="936"/>
    <col min="1281" max="1281" width="6.7109375" style="936" customWidth="1"/>
    <col min="1282" max="1282" width="57.140625" style="936" customWidth="1"/>
    <col min="1283" max="1283" width="13" style="936" customWidth="1"/>
    <col min="1284" max="1284" width="14.5703125" style="936" customWidth="1"/>
    <col min="1285" max="1285" width="15.42578125" style="936" customWidth="1"/>
    <col min="1286" max="1286" width="14.28515625" style="936" customWidth="1"/>
    <col min="1287" max="1287" width="16.42578125" style="936" customWidth="1"/>
    <col min="1288" max="1536" width="10.28515625" style="936"/>
    <col min="1537" max="1537" width="6.7109375" style="936" customWidth="1"/>
    <col min="1538" max="1538" width="57.140625" style="936" customWidth="1"/>
    <col min="1539" max="1539" width="13" style="936" customWidth="1"/>
    <col min="1540" max="1540" width="14.5703125" style="936" customWidth="1"/>
    <col min="1541" max="1541" width="15.42578125" style="936" customWidth="1"/>
    <col min="1542" max="1542" width="14.28515625" style="936" customWidth="1"/>
    <col min="1543" max="1543" width="16.42578125" style="936" customWidth="1"/>
    <col min="1544" max="1792" width="10.28515625" style="936"/>
    <col min="1793" max="1793" width="6.7109375" style="936" customWidth="1"/>
    <col min="1794" max="1794" width="57.140625" style="936" customWidth="1"/>
    <col min="1795" max="1795" width="13" style="936" customWidth="1"/>
    <col min="1796" max="1796" width="14.5703125" style="936" customWidth="1"/>
    <col min="1797" max="1797" width="15.42578125" style="936" customWidth="1"/>
    <col min="1798" max="1798" width="14.28515625" style="936" customWidth="1"/>
    <col min="1799" max="1799" width="16.42578125" style="936" customWidth="1"/>
    <col min="1800" max="2048" width="10.28515625" style="936"/>
    <col min="2049" max="2049" width="6.7109375" style="936" customWidth="1"/>
    <col min="2050" max="2050" width="57.140625" style="936" customWidth="1"/>
    <col min="2051" max="2051" width="13" style="936" customWidth="1"/>
    <col min="2052" max="2052" width="14.5703125" style="936" customWidth="1"/>
    <col min="2053" max="2053" width="15.42578125" style="936" customWidth="1"/>
    <col min="2054" max="2054" width="14.28515625" style="936" customWidth="1"/>
    <col min="2055" max="2055" width="16.42578125" style="936" customWidth="1"/>
    <col min="2056" max="2304" width="10.28515625" style="936"/>
    <col min="2305" max="2305" width="6.7109375" style="936" customWidth="1"/>
    <col min="2306" max="2306" width="57.140625" style="936" customWidth="1"/>
    <col min="2307" max="2307" width="13" style="936" customWidth="1"/>
    <col min="2308" max="2308" width="14.5703125" style="936" customWidth="1"/>
    <col min="2309" max="2309" width="15.42578125" style="936" customWidth="1"/>
    <col min="2310" max="2310" width="14.28515625" style="936" customWidth="1"/>
    <col min="2311" max="2311" width="16.42578125" style="936" customWidth="1"/>
    <col min="2312" max="2560" width="10.28515625" style="936"/>
    <col min="2561" max="2561" width="6.7109375" style="936" customWidth="1"/>
    <col min="2562" max="2562" width="57.140625" style="936" customWidth="1"/>
    <col min="2563" max="2563" width="13" style="936" customWidth="1"/>
    <col min="2564" max="2564" width="14.5703125" style="936" customWidth="1"/>
    <col min="2565" max="2565" width="15.42578125" style="936" customWidth="1"/>
    <col min="2566" max="2566" width="14.28515625" style="936" customWidth="1"/>
    <col min="2567" max="2567" width="16.42578125" style="936" customWidth="1"/>
    <col min="2568" max="2816" width="10.28515625" style="936"/>
    <col min="2817" max="2817" width="6.7109375" style="936" customWidth="1"/>
    <col min="2818" max="2818" width="57.140625" style="936" customWidth="1"/>
    <col min="2819" max="2819" width="13" style="936" customWidth="1"/>
    <col min="2820" max="2820" width="14.5703125" style="936" customWidth="1"/>
    <col min="2821" max="2821" width="15.42578125" style="936" customWidth="1"/>
    <col min="2822" max="2822" width="14.28515625" style="936" customWidth="1"/>
    <col min="2823" max="2823" width="16.42578125" style="936" customWidth="1"/>
    <col min="2824" max="3072" width="10.28515625" style="936"/>
    <col min="3073" max="3073" width="6.7109375" style="936" customWidth="1"/>
    <col min="3074" max="3074" width="57.140625" style="936" customWidth="1"/>
    <col min="3075" max="3075" width="13" style="936" customWidth="1"/>
    <col min="3076" max="3076" width="14.5703125" style="936" customWidth="1"/>
    <col min="3077" max="3077" width="15.42578125" style="936" customWidth="1"/>
    <col min="3078" max="3078" width="14.28515625" style="936" customWidth="1"/>
    <col min="3079" max="3079" width="16.42578125" style="936" customWidth="1"/>
    <col min="3080" max="3328" width="10.28515625" style="936"/>
    <col min="3329" max="3329" width="6.7109375" style="936" customWidth="1"/>
    <col min="3330" max="3330" width="57.140625" style="936" customWidth="1"/>
    <col min="3331" max="3331" width="13" style="936" customWidth="1"/>
    <col min="3332" max="3332" width="14.5703125" style="936" customWidth="1"/>
    <col min="3333" max="3333" width="15.42578125" style="936" customWidth="1"/>
    <col min="3334" max="3334" width="14.28515625" style="936" customWidth="1"/>
    <col min="3335" max="3335" width="16.42578125" style="936" customWidth="1"/>
    <col min="3336" max="3584" width="10.28515625" style="936"/>
    <col min="3585" max="3585" width="6.7109375" style="936" customWidth="1"/>
    <col min="3586" max="3586" width="57.140625" style="936" customWidth="1"/>
    <col min="3587" max="3587" width="13" style="936" customWidth="1"/>
    <col min="3588" max="3588" width="14.5703125" style="936" customWidth="1"/>
    <col min="3589" max="3589" width="15.42578125" style="936" customWidth="1"/>
    <col min="3590" max="3590" width="14.28515625" style="936" customWidth="1"/>
    <col min="3591" max="3591" width="16.42578125" style="936" customWidth="1"/>
    <col min="3592" max="3840" width="10.28515625" style="936"/>
    <col min="3841" max="3841" width="6.7109375" style="936" customWidth="1"/>
    <col min="3842" max="3842" width="57.140625" style="936" customWidth="1"/>
    <col min="3843" max="3843" width="13" style="936" customWidth="1"/>
    <col min="3844" max="3844" width="14.5703125" style="936" customWidth="1"/>
    <col min="3845" max="3845" width="15.42578125" style="936" customWidth="1"/>
    <col min="3846" max="3846" width="14.28515625" style="936" customWidth="1"/>
    <col min="3847" max="3847" width="16.42578125" style="936" customWidth="1"/>
    <col min="3848" max="4096" width="10.28515625" style="936"/>
    <col min="4097" max="4097" width="6.7109375" style="936" customWidth="1"/>
    <col min="4098" max="4098" width="57.140625" style="936" customWidth="1"/>
    <col min="4099" max="4099" width="13" style="936" customWidth="1"/>
    <col min="4100" max="4100" width="14.5703125" style="936" customWidth="1"/>
    <col min="4101" max="4101" width="15.42578125" style="936" customWidth="1"/>
    <col min="4102" max="4102" width="14.28515625" style="936" customWidth="1"/>
    <col min="4103" max="4103" width="16.42578125" style="936" customWidth="1"/>
    <col min="4104" max="4352" width="10.28515625" style="936"/>
    <col min="4353" max="4353" width="6.7109375" style="936" customWidth="1"/>
    <col min="4354" max="4354" width="57.140625" style="936" customWidth="1"/>
    <col min="4355" max="4355" width="13" style="936" customWidth="1"/>
    <col min="4356" max="4356" width="14.5703125" style="936" customWidth="1"/>
    <col min="4357" max="4357" width="15.42578125" style="936" customWidth="1"/>
    <col min="4358" max="4358" width="14.28515625" style="936" customWidth="1"/>
    <col min="4359" max="4359" width="16.42578125" style="936" customWidth="1"/>
    <col min="4360" max="4608" width="10.28515625" style="936"/>
    <col min="4609" max="4609" width="6.7109375" style="936" customWidth="1"/>
    <col min="4610" max="4610" width="57.140625" style="936" customWidth="1"/>
    <col min="4611" max="4611" width="13" style="936" customWidth="1"/>
    <col min="4612" max="4612" width="14.5703125" style="936" customWidth="1"/>
    <col min="4613" max="4613" width="15.42578125" style="936" customWidth="1"/>
    <col min="4614" max="4614" width="14.28515625" style="936" customWidth="1"/>
    <col min="4615" max="4615" width="16.42578125" style="936" customWidth="1"/>
    <col min="4616" max="4864" width="10.28515625" style="936"/>
    <col min="4865" max="4865" width="6.7109375" style="936" customWidth="1"/>
    <col min="4866" max="4866" width="57.140625" style="936" customWidth="1"/>
    <col min="4867" max="4867" width="13" style="936" customWidth="1"/>
    <col min="4868" max="4868" width="14.5703125" style="936" customWidth="1"/>
    <col min="4869" max="4869" width="15.42578125" style="936" customWidth="1"/>
    <col min="4870" max="4870" width="14.28515625" style="936" customWidth="1"/>
    <col min="4871" max="4871" width="16.42578125" style="936" customWidth="1"/>
    <col min="4872" max="5120" width="10.28515625" style="936"/>
    <col min="5121" max="5121" width="6.7109375" style="936" customWidth="1"/>
    <col min="5122" max="5122" width="57.140625" style="936" customWidth="1"/>
    <col min="5123" max="5123" width="13" style="936" customWidth="1"/>
    <col min="5124" max="5124" width="14.5703125" style="936" customWidth="1"/>
    <col min="5125" max="5125" width="15.42578125" style="936" customWidth="1"/>
    <col min="5126" max="5126" width="14.28515625" style="936" customWidth="1"/>
    <col min="5127" max="5127" width="16.42578125" style="936" customWidth="1"/>
    <col min="5128" max="5376" width="10.28515625" style="936"/>
    <col min="5377" max="5377" width="6.7109375" style="936" customWidth="1"/>
    <col min="5378" max="5378" width="57.140625" style="936" customWidth="1"/>
    <col min="5379" max="5379" width="13" style="936" customWidth="1"/>
    <col min="5380" max="5380" width="14.5703125" style="936" customWidth="1"/>
    <col min="5381" max="5381" width="15.42578125" style="936" customWidth="1"/>
    <col min="5382" max="5382" width="14.28515625" style="936" customWidth="1"/>
    <col min="5383" max="5383" width="16.42578125" style="936" customWidth="1"/>
    <col min="5384" max="5632" width="10.28515625" style="936"/>
    <col min="5633" max="5633" width="6.7109375" style="936" customWidth="1"/>
    <col min="5634" max="5634" width="57.140625" style="936" customWidth="1"/>
    <col min="5635" max="5635" width="13" style="936" customWidth="1"/>
    <col min="5636" max="5636" width="14.5703125" style="936" customWidth="1"/>
    <col min="5637" max="5637" width="15.42578125" style="936" customWidth="1"/>
    <col min="5638" max="5638" width="14.28515625" style="936" customWidth="1"/>
    <col min="5639" max="5639" width="16.42578125" style="936" customWidth="1"/>
    <col min="5640" max="5888" width="10.28515625" style="936"/>
    <col min="5889" max="5889" width="6.7109375" style="936" customWidth="1"/>
    <col min="5890" max="5890" width="57.140625" style="936" customWidth="1"/>
    <col min="5891" max="5891" width="13" style="936" customWidth="1"/>
    <col min="5892" max="5892" width="14.5703125" style="936" customWidth="1"/>
    <col min="5893" max="5893" width="15.42578125" style="936" customWidth="1"/>
    <col min="5894" max="5894" width="14.28515625" style="936" customWidth="1"/>
    <col min="5895" max="5895" width="16.42578125" style="936" customWidth="1"/>
    <col min="5896" max="6144" width="10.28515625" style="936"/>
    <col min="6145" max="6145" width="6.7109375" style="936" customWidth="1"/>
    <col min="6146" max="6146" width="57.140625" style="936" customWidth="1"/>
    <col min="6147" max="6147" width="13" style="936" customWidth="1"/>
    <col min="6148" max="6148" width="14.5703125" style="936" customWidth="1"/>
    <col min="6149" max="6149" width="15.42578125" style="936" customWidth="1"/>
    <col min="6150" max="6150" width="14.28515625" style="936" customWidth="1"/>
    <col min="6151" max="6151" width="16.42578125" style="936" customWidth="1"/>
    <col min="6152" max="6400" width="10.28515625" style="936"/>
    <col min="6401" max="6401" width="6.7109375" style="936" customWidth="1"/>
    <col min="6402" max="6402" width="57.140625" style="936" customWidth="1"/>
    <col min="6403" max="6403" width="13" style="936" customWidth="1"/>
    <col min="6404" max="6404" width="14.5703125" style="936" customWidth="1"/>
    <col min="6405" max="6405" width="15.42578125" style="936" customWidth="1"/>
    <col min="6406" max="6406" width="14.28515625" style="936" customWidth="1"/>
    <col min="6407" max="6407" width="16.42578125" style="936" customWidth="1"/>
    <col min="6408" max="6656" width="10.28515625" style="936"/>
    <col min="6657" max="6657" width="6.7109375" style="936" customWidth="1"/>
    <col min="6658" max="6658" width="57.140625" style="936" customWidth="1"/>
    <col min="6659" max="6659" width="13" style="936" customWidth="1"/>
    <col min="6660" max="6660" width="14.5703125" style="936" customWidth="1"/>
    <col min="6661" max="6661" width="15.42578125" style="936" customWidth="1"/>
    <col min="6662" max="6662" width="14.28515625" style="936" customWidth="1"/>
    <col min="6663" max="6663" width="16.42578125" style="936" customWidth="1"/>
    <col min="6664" max="6912" width="10.28515625" style="936"/>
    <col min="6913" max="6913" width="6.7109375" style="936" customWidth="1"/>
    <col min="6914" max="6914" width="57.140625" style="936" customWidth="1"/>
    <col min="6915" max="6915" width="13" style="936" customWidth="1"/>
    <col min="6916" max="6916" width="14.5703125" style="936" customWidth="1"/>
    <col min="6917" max="6917" width="15.42578125" style="936" customWidth="1"/>
    <col min="6918" max="6918" width="14.28515625" style="936" customWidth="1"/>
    <col min="6919" max="6919" width="16.42578125" style="936" customWidth="1"/>
    <col min="6920" max="7168" width="10.28515625" style="936"/>
    <col min="7169" max="7169" width="6.7109375" style="936" customWidth="1"/>
    <col min="7170" max="7170" width="57.140625" style="936" customWidth="1"/>
    <col min="7171" max="7171" width="13" style="936" customWidth="1"/>
    <col min="7172" max="7172" width="14.5703125" style="936" customWidth="1"/>
    <col min="7173" max="7173" width="15.42578125" style="936" customWidth="1"/>
    <col min="7174" max="7174" width="14.28515625" style="936" customWidth="1"/>
    <col min="7175" max="7175" width="16.42578125" style="936" customWidth="1"/>
    <col min="7176" max="7424" width="10.28515625" style="936"/>
    <col min="7425" max="7425" width="6.7109375" style="936" customWidth="1"/>
    <col min="7426" max="7426" width="57.140625" style="936" customWidth="1"/>
    <col min="7427" max="7427" width="13" style="936" customWidth="1"/>
    <col min="7428" max="7428" width="14.5703125" style="936" customWidth="1"/>
    <col min="7429" max="7429" width="15.42578125" style="936" customWidth="1"/>
    <col min="7430" max="7430" width="14.28515625" style="936" customWidth="1"/>
    <col min="7431" max="7431" width="16.42578125" style="936" customWidth="1"/>
    <col min="7432" max="7680" width="10.28515625" style="936"/>
    <col min="7681" max="7681" width="6.7109375" style="936" customWidth="1"/>
    <col min="7682" max="7682" width="57.140625" style="936" customWidth="1"/>
    <col min="7683" max="7683" width="13" style="936" customWidth="1"/>
    <col min="7684" max="7684" width="14.5703125" style="936" customWidth="1"/>
    <col min="7685" max="7685" width="15.42578125" style="936" customWidth="1"/>
    <col min="7686" max="7686" width="14.28515625" style="936" customWidth="1"/>
    <col min="7687" max="7687" width="16.42578125" style="936" customWidth="1"/>
    <col min="7688" max="7936" width="10.28515625" style="936"/>
    <col min="7937" max="7937" width="6.7109375" style="936" customWidth="1"/>
    <col min="7938" max="7938" width="57.140625" style="936" customWidth="1"/>
    <col min="7939" max="7939" width="13" style="936" customWidth="1"/>
    <col min="7940" max="7940" width="14.5703125" style="936" customWidth="1"/>
    <col min="7941" max="7941" width="15.42578125" style="936" customWidth="1"/>
    <col min="7942" max="7942" width="14.28515625" style="936" customWidth="1"/>
    <col min="7943" max="7943" width="16.42578125" style="936" customWidth="1"/>
    <col min="7944" max="8192" width="10.28515625" style="936"/>
    <col min="8193" max="8193" width="6.7109375" style="936" customWidth="1"/>
    <col min="8194" max="8194" width="57.140625" style="936" customWidth="1"/>
    <col min="8195" max="8195" width="13" style="936" customWidth="1"/>
    <col min="8196" max="8196" width="14.5703125" style="936" customWidth="1"/>
    <col min="8197" max="8197" width="15.42578125" style="936" customWidth="1"/>
    <col min="8198" max="8198" width="14.28515625" style="936" customWidth="1"/>
    <col min="8199" max="8199" width="16.42578125" style="936" customWidth="1"/>
    <col min="8200" max="8448" width="10.28515625" style="936"/>
    <col min="8449" max="8449" width="6.7109375" style="936" customWidth="1"/>
    <col min="8450" max="8450" width="57.140625" style="936" customWidth="1"/>
    <col min="8451" max="8451" width="13" style="936" customWidth="1"/>
    <col min="8452" max="8452" width="14.5703125" style="936" customWidth="1"/>
    <col min="8453" max="8453" width="15.42578125" style="936" customWidth="1"/>
    <col min="8454" max="8454" width="14.28515625" style="936" customWidth="1"/>
    <col min="8455" max="8455" width="16.42578125" style="936" customWidth="1"/>
    <col min="8456" max="8704" width="10.28515625" style="936"/>
    <col min="8705" max="8705" width="6.7109375" style="936" customWidth="1"/>
    <col min="8706" max="8706" width="57.140625" style="936" customWidth="1"/>
    <col min="8707" max="8707" width="13" style="936" customWidth="1"/>
    <col min="8708" max="8708" width="14.5703125" style="936" customWidth="1"/>
    <col min="8709" max="8709" width="15.42578125" style="936" customWidth="1"/>
    <col min="8710" max="8710" width="14.28515625" style="936" customWidth="1"/>
    <col min="8711" max="8711" width="16.42578125" style="936" customWidth="1"/>
    <col min="8712" max="8960" width="10.28515625" style="936"/>
    <col min="8961" max="8961" width="6.7109375" style="936" customWidth="1"/>
    <col min="8962" max="8962" width="57.140625" style="936" customWidth="1"/>
    <col min="8963" max="8963" width="13" style="936" customWidth="1"/>
    <col min="8964" max="8964" width="14.5703125" style="936" customWidth="1"/>
    <col min="8965" max="8965" width="15.42578125" style="936" customWidth="1"/>
    <col min="8966" max="8966" width="14.28515625" style="936" customWidth="1"/>
    <col min="8967" max="8967" width="16.42578125" style="936" customWidth="1"/>
    <col min="8968" max="9216" width="10.28515625" style="936"/>
    <col min="9217" max="9217" width="6.7109375" style="936" customWidth="1"/>
    <col min="9218" max="9218" width="57.140625" style="936" customWidth="1"/>
    <col min="9219" max="9219" width="13" style="936" customWidth="1"/>
    <col min="9220" max="9220" width="14.5703125" style="936" customWidth="1"/>
    <col min="9221" max="9221" width="15.42578125" style="936" customWidth="1"/>
    <col min="9222" max="9222" width="14.28515625" style="936" customWidth="1"/>
    <col min="9223" max="9223" width="16.42578125" style="936" customWidth="1"/>
    <col min="9224" max="9472" width="10.28515625" style="936"/>
    <col min="9473" max="9473" width="6.7109375" style="936" customWidth="1"/>
    <col min="9474" max="9474" width="57.140625" style="936" customWidth="1"/>
    <col min="9475" max="9475" width="13" style="936" customWidth="1"/>
    <col min="9476" max="9476" width="14.5703125" style="936" customWidth="1"/>
    <col min="9477" max="9477" width="15.42578125" style="936" customWidth="1"/>
    <col min="9478" max="9478" width="14.28515625" style="936" customWidth="1"/>
    <col min="9479" max="9479" width="16.42578125" style="936" customWidth="1"/>
    <col min="9480" max="9728" width="10.28515625" style="936"/>
    <col min="9729" max="9729" width="6.7109375" style="936" customWidth="1"/>
    <col min="9730" max="9730" width="57.140625" style="936" customWidth="1"/>
    <col min="9731" max="9731" width="13" style="936" customWidth="1"/>
    <col min="9732" max="9732" width="14.5703125" style="936" customWidth="1"/>
    <col min="9733" max="9733" width="15.42578125" style="936" customWidth="1"/>
    <col min="9734" max="9734" width="14.28515625" style="936" customWidth="1"/>
    <col min="9735" max="9735" width="16.42578125" style="936" customWidth="1"/>
    <col min="9736" max="9984" width="10.28515625" style="936"/>
    <col min="9985" max="9985" width="6.7109375" style="936" customWidth="1"/>
    <col min="9986" max="9986" width="57.140625" style="936" customWidth="1"/>
    <col min="9987" max="9987" width="13" style="936" customWidth="1"/>
    <col min="9988" max="9988" width="14.5703125" style="936" customWidth="1"/>
    <col min="9989" max="9989" width="15.42578125" style="936" customWidth="1"/>
    <col min="9990" max="9990" width="14.28515625" style="936" customWidth="1"/>
    <col min="9991" max="9991" width="16.42578125" style="936" customWidth="1"/>
    <col min="9992" max="10240" width="10.28515625" style="936"/>
    <col min="10241" max="10241" width="6.7109375" style="936" customWidth="1"/>
    <col min="10242" max="10242" width="57.140625" style="936" customWidth="1"/>
    <col min="10243" max="10243" width="13" style="936" customWidth="1"/>
    <col min="10244" max="10244" width="14.5703125" style="936" customWidth="1"/>
    <col min="10245" max="10245" width="15.42578125" style="936" customWidth="1"/>
    <col min="10246" max="10246" width="14.28515625" style="936" customWidth="1"/>
    <col min="10247" max="10247" width="16.42578125" style="936" customWidth="1"/>
    <col min="10248" max="10496" width="10.28515625" style="936"/>
    <col min="10497" max="10497" width="6.7109375" style="936" customWidth="1"/>
    <col min="10498" max="10498" width="57.140625" style="936" customWidth="1"/>
    <col min="10499" max="10499" width="13" style="936" customWidth="1"/>
    <col min="10500" max="10500" width="14.5703125" style="936" customWidth="1"/>
    <col min="10501" max="10501" width="15.42578125" style="936" customWidth="1"/>
    <col min="10502" max="10502" width="14.28515625" style="936" customWidth="1"/>
    <col min="10503" max="10503" width="16.42578125" style="936" customWidth="1"/>
    <col min="10504" max="10752" width="10.28515625" style="936"/>
    <col min="10753" max="10753" width="6.7109375" style="936" customWidth="1"/>
    <col min="10754" max="10754" width="57.140625" style="936" customWidth="1"/>
    <col min="10755" max="10755" width="13" style="936" customWidth="1"/>
    <col min="10756" max="10756" width="14.5703125" style="936" customWidth="1"/>
    <col min="10757" max="10757" width="15.42578125" style="936" customWidth="1"/>
    <col min="10758" max="10758" width="14.28515625" style="936" customWidth="1"/>
    <col min="10759" max="10759" width="16.42578125" style="936" customWidth="1"/>
    <col min="10760" max="11008" width="10.28515625" style="936"/>
    <col min="11009" max="11009" width="6.7109375" style="936" customWidth="1"/>
    <col min="11010" max="11010" width="57.140625" style="936" customWidth="1"/>
    <col min="11011" max="11011" width="13" style="936" customWidth="1"/>
    <col min="11012" max="11012" width="14.5703125" style="936" customWidth="1"/>
    <col min="11013" max="11013" width="15.42578125" style="936" customWidth="1"/>
    <col min="11014" max="11014" width="14.28515625" style="936" customWidth="1"/>
    <col min="11015" max="11015" width="16.42578125" style="936" customWidth="1"/>
    <col min="11016" max="11264" width="10.28515625" style="936"/>
    <col min="11265" max="11265" width="6.7109375" style="936" customWidth="1"/>
    <col min="11266" max="11266" width="57.140625" style="936" customWidth="1"/>
    <col min="11267" max="11267" width="13" style="936" customWidth="1"/>
    <col min="11268" max="11268" width="14.5703125" style="936" customWidth="1"/>
    <col min="11269" max="11269" width="15.42578125" style="936" customWidth="1"/>
    <col min="11270" max="11270" width="14.28515625" style="936" customWidth="1"/>
    <col min="11271" max="11271" width="16.42578125" style="936" customWidth="1"/>
    <col min="11272" max="11520" width="10.28515625" style="936"/>
    <col min="11521" max="11521" width="6.7109375" style="936" customWidth="1"/>
    <col min="11522" max="11522" width="57.140625" style="936" customWidth="1"/>
    <col min="11523" max="11523" width="13" style="936" customWidth="1"/>
    <col min="11524" max="11524" width="14.5703125" style="936" customWidth="1"/>
    <col min="11525" max="11525" width="15.42578125" style="936" customWidth="1"/>
    <col min="11526" max="11526" width="14.28515625" style="936" customWidth="1"/>
    <col min="11527" max="11527" width="16.42578125" style="936" customWidth="1"/>
    <col min="11528" max="11776" width="10.28515625" style="936"/>
    <col min="11777" max="11777" width="6.7109375" style="936" customWidth="1"/>
    <col min="11778" max="11778" width="57.140625" style="936" customWidth="1"/>
    <col min="11779" max="11779" width="13" style="936" customWidth="1"/>
    <col min="11780" max="11780" width="14.5703125" style="936" customWidth="1"/>
    <col min="11781" max="11781" width="15.42578125" style="936" customWidth="1"/>
    <col min="11782" max="11782" width="14.28515625" style="936" customWidth="1"/>
    <col min="11783" max="11783" width="16.42578125" style="936" customWidth="1"/>
    <col min="11784" max="12032" width="10.28515625" style="936"/>
    <col min="12033" max="12033" width="6.7109375" style="936" customWidth="1"/>
    <col min="12034" max="12034" width="57.140625" style="936" customWidth="1"/>
    <col min="12035" max="12035" width="13" style="936" customWidth="1"/>
    <col min="12036" max="12036" width="14.5703125" style="936" customWidth="1"/>
    <col min="12037" max="12037" width="15.42578125" style="936" customWidth="1"/>
    <col min="12038" max="12038" width="14.28515625" style="936" customWidth="1"/>
    <col min="12039" max="12039" width="16.42578125" style="936" customWidth="1"/>
    <col min="12040" max="12288" width="10.28515625" style="936"/>
    <col min="12289" max="12289" width="6.7109375" style="936" customWidth="1"/>
    <col min="12290" max="12290" width="57.140625" style="936" customWidth="1"/>
    <col min="12291" max="12291" width="13" style="936" customWidth="1"/>
    <col min="12292" max="12292" width="14.5703125" style="936" customWidth="1"/>
    <col min="12293" max="12293" width="15.42578125" style="936" customWidth="1"/>
    <col min="12294" max="12294" width="14.28515625" style="936" customWidth="1"/>
    <col min="12295" max="12295" width="16.42578125" style="936" customWidth="1"/>
    <col min="12296" max="12544" width="10.28515625" style="936"/>
    <col min="12545" max="12545" width="6.7109375" style="936" customWidth="1"/>
    <col min="12546" max="12546" width="57.140625" style="936" customWidth="1"/>
    <col min="12547" max="12547" width="13" style="936" customWidth="1"/>
    <col min="12548" max="12548" width="14.5703125" style="936" customWidth="1"/>
    <col min="12549" max="12549" width="15.42578125" style="936" customWidth="1"/>
    <col min="12550" max="12550" width="14.28515625" style="936" customWidth="1"/>
    <col min="12551" max="12551" width="16.42578125" style="936" customWidth="1"/>
    <col min="12552" max="12800" width="10.28515625" style="936"/>
    <col min="12801" max="12801" width="6.7109375" style="936" customWidth="1"/>
    <col min="12802" max="12802" width="57.140625" style="936" customWidth="1"/>
    <col min="12803" max="12803" width="13" style="936" customWidth="1"/>
    <col min="12804" max="12804" width="14.5703125" style="936" customWidth="1"/>
    <col min="12805" max="12805" width="15.42578125" style="936" customWidth="1"/>
    <col min="12806" max="12806" width="14.28515625" style="936" customWidth="1"/>
    <col min="12807" max="12807" width="16.42578125" style="936" customWidth="1"/>
    <col min="12808" max="13056" width="10.28515625" style="936"/>
    <col min="13057" max="13057" width="6.7109375" style="936" customWidth="1"/>
    <col min="13058" max="13058" width="57.140625" style="936" customWidth="1"/>
    <col min="13059" max="13059" width="13" style="936" customWidth="1"/>
    <col min="13060" max="13060" width="14.5703125" style="936" customWidth="1"/>
    <col min="13061" max="13061" width="15.42578125" style="936" customWidth="1"/>
    <col min="13062" max="13062" width="14.28515625" style="936" customWidth="1"/>
    <col min="13063" max="13063" width="16.42578125" style="936" customWidth="1"/>
    <col min="13064" max="13312" width="10.28515625" style="936"/>
    <col min="13313" max="13313" width="6.7109375" style="936" customWidth="1"/>
    <col min="13314" max="13314" width="57.140625" style="936" customWidth="1"/>
    <col min="13315" max="13315" width="13" style="936" customWidth="1"/>
    <col min="13316" max="13316" width="14.5703125" style="936" customWidth="1"/>
    <col min="13317" max="13317" width="15.42578125" style="936" customWidth="1"/>
    <col min="13318" max="13318" width="14.28515625" style="936" customWidth="1"/>
    <col min="13319" max="13319" width="16.42578125" style="936" customWidth="1"/>
    <col min="13320" max="13568" width="10.28515625" style="936"/>
    <col min="13569" max="13569" width="6.7109375" style="936" customWidth="1"/>
    <col min="13570" max="13570" width="57.140625" style="936" customWidth="1"/>
    <col min="13571" max="13571" width="13" style="936" customWidth="1"/>
    <col min="13572" max="13572" width="14.5703125" style="936" customWidth="1"/>
    <col min="13573" max="13573" width="15.42578125" style="936" customWidth="1"/>
    <col min="13574" max="13574" width="14.28515625" style="936" customWidth="1"/>
    <col min="13575" max="13575" width="16.42578125" style="936" customWidth="1"/>
    <col min="13576" max="13824" width="10.28515625" style="936"/>
    <col min="13825" max="13825" width="6.7109375" style="936" customWidth="1"/>
    <col min="13826" max="13826" width="57.140625" style="936" customWidth="1"/>
    <col min="13827" max="13827" width="13" style="936" customWidth="1"/>
    <col min="13828" max="13828" width="14.5703125" style="936" customWidth="1"/>
    <col min="13829" max="13829" width="15.42578125" style="936" customWidth="1"/>
    <col min="13830" max="13830" width="14.28515625" style="936" customWidth="1"/>
    <col min="13831" max="13831" width="16.42578125" style="936" customWidth="1"/>
    <col min="13832" max="14080" width="10.28515625" style="936"/>
    <col min="14081" max="14081" width="6.7109375" style="936" customWidth="1"/>
    <col min="14082" max="14082" width="57.140625" style="936" customWidth="1"/>
    <col min="14083" max="14083" width="13" style="936" customWidth="1"/>
    <col min="14084" max="14084" width="14.5703125" style="936" customWidth="1"/>
    <col min="14085" max="14085" width="15.42578125" style="936" customWidth="1"/>
    <col min="14086" max="14086" width="14.28515625" style="936" customWidth="1"/>
    <col min="14087" max="14087" width="16.42578125" style="936" customWidth="1"/>
    <col min="14088" max="14336" width="10.28515625" style="936"/>
    <col min="14337" max="14337" width="6.7109375" style="936" customWidth="1"/>
    <col min="14338" max="14338" width="57.140625" style="936" customWidth="1"/>
    <col min="14339" max="14339" width="13" style="936" customWidth="1"/>
    <col min="14340" max="14340" width="14.5703125" style="936" customWidth="1"/>
    <col min="14341" max="14341" width="15.42578125" style="936" customWidth="1"/>
    <col min="14342" max="14342" width="14.28515625" style="936" customWidth="1"/>
    <col min="14343" max="14343" width="16.42578125" style="936" customWidth="1"/>
    <col min="14344" max="14592" width="10.28515625" style="936"/>
    <col min="14593" max="14593" width="6.7109375" style="936" customWidth="1"/>
    <col min="14594" max="14594" width="57.140625" style="936" customWidth="1"/>
    <col min="14595" max="14595" width="13" style="936" customWidth="1"/>
    <col min="14596" max="14596" width="14.5703125" style="936" customWidth="1"/>
    <col min="14597" max="14597" width="15.42578125" style="936" customWidth="1"/>
    <col min="14598" max="14598" width="14.28515625" style="936" customWidth="1"/>
    <col min="14599" max="14599" width="16.42578125" style="936" customWidth="1"/>
    <col min="14600" max="14848" width="10.28515625" style="936"/>
    <col min="14849" max="14849" width="6.7109375" style="936" customWidth="1"/>
    <col min="14850" max="14850" width="57.140625" style="936" customWidth="1"/>
    <col min="14851" max="14851" width="13" style="936" customWidth="1"/>
    <col min="14852" max="14852" width="14.5703125" style="936" customWidth="1"/>
    <col min="14853" max="14853" width="15.42578125" style="936" customWidth="1"/>
    <col min="14854" max="14854" width="14.28515625" style="936" customWidth="1"/>
    <col min="14855" max="14855" width="16.42578125" style="936" customWidth="1"/>
    <col min="14856" max="15104" width="10.28515625" style="936"/>
    <col min="15105" max="15105" width="6.7109375" style="936" customWidth="1"/>
    <col min="15106" max="15106" width="57.140625" style="936" customWidth="1"/>
    <col min="15107" max="15107" width="13" style="936" customWidth="1"/>
    <col min="15108" max="15108" width="14.5703125" style="936" customWidth="1"/>
    <col min="15109" max="15109" width="15.42578125" style="936" customWidth="1"/>
    <col min="15110" max="15110" width="14.28515625" style="936" customWidth="1"/>
    <col min="15111" max="15111" width="16.42578125" style="936" customWidth="1"/>
    <col min="15112" max="15360" width="10.28515625" style="936"/>
    <col min="15361" max="15361" width="6.7109375" style="936" customWidth="1"/>
    <col min="15362" max="15362" width="57.140625" style="936" customWidth="1"/>
    <col min="15363" max="15363" width="13" style="936" customWidth="1"/>
    <col min="15364" max="15364" width="14.5703125" style="936" customWidth="1"/>
    <col min="15365" max="15365" width="15.42578125" style="936" customWidth="1"/>
    <col min="15366" max="15366" width="14.28515625" style="936" customWidth="1"/>
    <col min="15367" max="15367" width="16.42578125" style="936" customWidth="1"/>
    <col min="15368" max="15616" width="10.28515625" style="936"/>
    <col min="15617" max="15617" width="6.7109375" style="936" customWidth="1"/>
    <col min="15618" max="15618" width="57.140625" style="936" customWidth="1"/>
    <col min="15619" max="15619" width="13" style="936" customWidth="1"/>
    <col min="15620" max="15620" width="14.5703125" style="936" customWidth="1"/>
    <col min="15621" max="15621" width="15.42578125" style="936" customWidth="1"/>
    <col min="15622" max="15622" width="14.28515625" style="936" customWidth="1"/>
    <col min="15623" max="15623" width="16.42578125" style="936" customWidth="1"/>
    <col min="15624" max="15872" width="10.28515625" style="936"/>
    <col min="15873" max="15873" width="6.7109375" style="936" customWidth="1"/>
    <col min="15874" max="15874" width="57.140625" style="936" customWidth="1"/>
    <col min="15875" max="15875" width="13" style="936" customWidth="1"/>
    <col min="15876" max="15876" width="14.5703125" style="936" customWidth="1"/>
    <col min="15877" max="15877" width="15.42578125" style="936" customWidth="1"/>
    <col min="15878" max="15878" width="14.28515625" style="936" customWidth="1"/>
    <col min="15879" max="15879" width="16.42578125" style="936" customWidth="1"/>
    <col min="15880" max="16128" width="10.28515625" style="936"/>
    <col min="16129" max="16129" width="6.7109375" style="936" customWidth="1"/>
    <col min="16130" max="16130" width="57.140625" style="936" customWidth="1"/>
    <col min="16131" max="16131" width="13" style="936" customWidth="1"/>
    <col min="16132" max="16132" width="14.5703125" style="936" customWidth="1"/>
    <col min="16133" max="16133" width="15.42578125" style="936" customWidth="1"/>
    <col min="16134" max="16134" width="14.28515625" style="936" customWidth="1"/>
    <col min="16135" max="16135" width="16.42578125" style="936" customWidth="1"/>
    <col min="16136" max="16384" width="10.28515625" style="936"/>
  </cols>
  <sheetData>
    <row r="1" spans="1:7" x14ac:dyDescent="0.25">
      <c r="A1" s="935" t="s">
        <v>781</v>
      </c>
      <c r="B1" s="935"/>
      <c r="C1" s="935"/>
      <c r="D1" s="935"/>
      <c r="E1" s="935"/>
      <c r="F1" s="935"/>
      <c r="G1" s="935"/>
    </row>
    <row r="2" spans="1:7" x14ac:dyDescent="0.25">
      <c r="A2" s="937" t="s">
        <v>761</v>
      </c>
      <c r="B2" s="937"/>
      <c r="C2" s="937"/>
      <c r="D2" s="937"/>
      <c r="E2" s="937"/>
      <c r="F2" s="937"/>
      <c r="G2" s="937"/>
    </row>
    <row r="3" spans="1:7" x14ac:dyDescent="0.25">
      <c r="A3" s="937" t="s">
        <v>762</v>
      </c>
      <c r="B3" s="937"/>
      <c r="C3" s="937"/>
      <c r="D3" s="937"/>
      <c r="E3" s="937"/>
      <c r="F3" s="937"/>
      <c r="G3" s="937"/>
    </row>
    <row r="4" spans="1:7" ht="16.5" thickBot="1" x14ac:dyDescent="0.3"/>
    <row r="5" spans="1:7" x14ac:dyDescent="0.25">
      <c r="A5" s="938" t="s">
        <v>3</v>
      </c>
      <c r="B5" s="939" t="s">
        <v>763</v>
      </c>
      <c r="C5" s="939" t="s">
        <v>764</v>
      </c>
      <c r="D5" s="939"/>
      <c r="E5" s="939"/>
      <c r="F5" s="939"/>
      <c r="G5" s="940"/>
    </row>
    <row r="6" spans="1:7" x14ac:dyDescent="0.25">
      <c r="A6" s="941"/>
      <c r="B6" s="942"/>
      <c r="C6" s="942" t="s">
        <v>765</v>
      </c>
      <c r="D6" s="942" t="s">
        <v>766</v>
      </c>
      <c r="E6" s="942"/>
      <c r="F6" s="942"/>
      <c r="G6" s="943" t="s">
        <v>767</v>
      </c>
    </row>
    <row r="7" spans="1:7" ht="25.5" x14ac:dyDescent="0.25">
      <c r="A7" s="941"/>
      <c r="B7" s="942"/>
      <c r="C7" s="942"/>
      <c r="D7" s="944" t="s">
        <v>768</v>
      </c>
      <c r="E7" s="945" t="s">
        <v>769</v>
      </c>
      <c r="F7" s="945" t="s">
        <v>770</v>
      </c>
      <c r="G7" s="946"/>
    </row>
    <row r="8" spans="1:7" s="950" customFormat="1" ht="16.5" thickBot="1" x14ac:dyDescent="0.3">
      <c r="A8" s="947" t="s">
        <v>9</v>
      </c>
      <c r="B8" s="948">
        <v>2</v>
      </c>
      <c r="C8" s="948">
        <v>3</v>
      </c>
      <c r="D8" s="948">
        <v>4</v>
      </c>
      <c r="E8" s="948">
        <v>5</v>
      </c>
      <c r="F8" s="948">
        <v>6</v>
      </c>
      <c r="G8" s="949">
        <v>7</v>
      </c>
    </row>
    <row r="9" spans="1:7" x14ac:dyDescent="0.25">
      <c r="A9" s="951" t="s">
        <v>771</v>
      </c>
      <c r="B9" s="952" t="s">
        <v>404</v>
      </c>
      <c r="C9" s="953">
        <v>2013</v>
      </c>
      <c r="D9" s="954">
        <v>198819</v>
      </c>
      <c r="E9" s="955"/>
      <c r="F9" s="955"/>
      <c r="G9" s="956">
        <v>198819</v>
      </c>
    </row>
    <row r="10" spans="1:7" x14ac:dyDescent="0.25">
      <c r="A10" s="951" t="s">
        <v>772</v>
      </c>
      <c r="B10" s="952"/>
      <c r="C10" s="957"/>
      <c r="D10" s="958"/>
      <c r="E10" s="959"/>
      <c r="F10" s="959"/>
      <c r="G10" s="956"/>
    </row>
    <row r="11" spans="1:7" x14ac:dyDescent="0.25">
      <c r="A11" s="951" t="s">
        <v>773</v>
      </c>
      <c r="B11" s="952"/>
      <c r="C11" s="957"/>
      <c r="D11" s="958"/>
      <c r="E11" s="959"/>
      <c r="F11" s="959"/>
      <c r="G11" s="956"/>
    </row>
    <row r="12" spans="1:7" x14ac:dyDescent="0.25">
      <c r="A12" s="951" t="s">
        <v>774</v>
      </c>
      <c r="B12" s="952"/>
      <c r="C12" s="957"/>
      <c r="D12" s="958"/>
      <c r="E12" s="959"/>
      <c r="F12" s="959"/>
      <c r="G12" s="956"/>
    </row>
    <row r="13" spans="1:7" x14ac:dyDescent="0.25">
      <c r="A13" s="951" t="s">
        <v>775</v>
      </c>
      <c r="B13" s="960"/>
      <c r="C13" s="960"/>
      <c r="D13" s="959"/>
      <c r="E13" s="959"/>
      <c r="F13" s="959"/>
      <c r="G13" s="956"/>
    </row>
    <row r="14" spans="1:7" x14ac:dyDescent="0.25">
      <c r="A14" s="951" t="s">
        <v>776</v>
      </c>
      <c r="B14" s="960"/>
      <c r="C14" s="960"/>
      <c r="D14" s="959"/>
      <c r="E14" s="959"/>
      <c r="F14" s="959"/>
      <c r="G14" s="956"/>
    </row>
    <row r="15" spans="1:7" x14ac:dyDescent="0.25">
      <c r="A15" s="951" t="s">
        <v>777</v>
      </c>
      <c r="B15" s="960"/>
      <c r="C15" s="960"/>
      <c r="D15" s="959"/>
      <c r="E15" s="959"/>
      <c r="F15" s="959"/>
      <c r="G15" s="956"/>
    </row>
    <row r="16" spans="1:7" x14ac:dyDescent="0.25">
      <c r="A16" s="951" t="s">
        <v>778</v>
      </c>
      <c r="B16" s="960"/>
      <c r="C16" s="960"/>
      <c r="D16" s="959"/>
      <c r="E16" s="959"/>
      <c r="F16" s="959"/>
      <c r="G16" s="956"/>
    </row>
    <row r="17" spans="1:7" x14ac:dyDescent="0.25">
      <c r="A17" s="951" t="s">
        <v>779</v>
      </c>
      <c r="B17" s="960"/>
      <c r="C17" s="960"/>
      <c r="D17" s="959"/>
      <c r="E17" s="959"/>
      <c r="F17" s="959"/>
      <c r="G17" s="956"/>
    </row>
    <row r="18" spans="1:7" x14ac:dyDescent="0.25">
      <c r="A18" s="951" t="s">
        <v>98</v>
      </c>
      <c r="B18" s="960"/>
      <c r="C18" s="960"/>
      <c r="D18" s="959"/>
      <c r="E18" s="959"/>
      <c r="F18" s="959"/>
      <c r="G18" s="956"/>
    </row>
    <row r="19" spans="1:7" x14ac:dyDescent="0.25">
      <c r="A19" s="951" t="s">
        <v>100</v>
      </c>
      <c r="B19" s="960"/>
      <c r="C19" s="960"/>
      <c r="D19" s="959"/>
      <c r="E19" s="959"/>
      <c r="F19" s="959"/>
      <c r="G19" s="956"/>
    </row>
    <row r="20" spans="1:7" x14ac:dyDescent="0.25">
      <c r="A20" s="951" t="s">
        <v>126</v>
      </c>
      <c r="B20" s="960"/>
      <c r="C20" s="960"/>
      <c r="D20" s="959"/>
      <c r="E20" s="959"/>
      <c r="F20" s="959"/>
      <c r="G20" s="956"/>
    </row>
    <row r="21" spans="1:7" x14ac:dyDescent="0.25">
      <c r="A21" s="951" t="s">
        <v>128</v>
      </c>
      <c r="B21" s="960"/>
      <c r="C21" s="960"/>
      <c r="D21" s="959"/>
      <c r="E21" s="959"/>
      <c r="F21" s="959"/>
      <c r="G21" s="956"/>
    </row>
    <row r="22" spans="1:7" x14ac:dyDescent="0.25">
      <c r="A22" s="951" t="s">
        <v>130</v>
      </c>
      <c r="B22" s="960"/>
      <c r="C22" s="960"/>
      <c r="D22" s="959"/>
      <c r="E22" s="959"/>
      <c r="F22" s="959"/>
      <c r="G22" s="956"/>
    </row>
    <row r="23" spans="1:7" x14ac:dyDescent="0.25">
      <c r="A23" s="951" t="s">
        <v>263</v>
      </c>
      <c r="B23" s="960"/>
      <c r="C23" s="960"/>
      <c r="D23" s="959"/>
      <c r="E23" s="959"/>
      <c r="F23" s="959"/>
      <c r="G23" s="956"/>
    </row>
    <row r="24" spans="1:7" ht="16.5" thickBot="1" x14ac:dyDescent="0.3">
      <c r="A24" s="961" t="s">
        <v>265</v>
      </c>
      <c r="B24" s="962"/>
      <c r="C24" s="962"/>
      <c r="D24" s="963"/>
      <c r="E24" s="963"/>
      <c r="F24" s="963"/>
      <c r="G24" s="964">
        <f>SUM(D24:F24)</f>
        <v>0</v>
      </c>
    </row>
    <row r="25" spans="1:7" ht="16.5" thickBot="1" x14ac:dyDescent="0.3">
      <c r="A25" s="965" t="s">
        <v>780</v>
      </c>
      <c r="B25" s="966" t="s">
        <v>357</v>
      </c>
      <c r="C25" s="967"/>
      <c r="D25" s="968">
        <f>SUM(D9:D24)</f>
        <v>198819</v>
      </c>
      <c r="E25" s="968">
        <f>SUM(E9:E24)</f>
        <v>0</v>
      </c>
      <c r="F25" s="968">
        <f>SUM(F9:F24)</f>
        <v>0</v>
      </c>
      <c r="G25" s="968">
        <f>SUM(G9:G24)</f>
        <v>198819</v>
      </c>
    </row>
    <row r="27" spans="1:7" x14ac:dyDescent="0.25">
      <c r="A27" s="937"/>
      <c r="B27" s="937"/>
      <c r="C27" s="937"/>
      <c r="D27" s="937"/>
      <c r="E27" s="937"/>
      <c r="F27" s="937"/>
    </row>
  </sheetData>
  <mergeCells count="10">
    <mergeCell ref="A27:F27"/>
    <mergeCell ref="A1:G1"/>
    <mergeCell ref="A2:G2"/>
    <mergeCell ref="A3:G3"/>
    <mergeCell ref="A5:A7"/>
    <mergeCell ref="B5:B7"/>
    <mergeCell ref="C5:G5"/>
    <mergeCell ref="C6:C7"/>
    <mergeCell ref="D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I8" sqref="I8"/>
    </sheetView>
  </sheetViews>
  <sheetFormatPr defaultColWidth="8" defaultRowHeight="12.75" x14ac:dyDescent="0.2"/>
  <cols>
    <col min="1" max="1" width="6.7109375" style="970" customWidth="1"/>
    <col min="2" max="2" width="30.7109375" style="970" customWidth="1"/>
    <col min="3" max="6" width="11.85546875" style="970" customWidth="1"/>
    <col min="7" max="257" width="8" style="970"/>
    <col min="258" max="258" width="30.7109375" style="970" customWidth="1"/>
    <col min="259" max="262" width="11.85546875" style="970" customWidth="1"/>
    <col min="263" max="513" width="8" style="970"/>
    <col min="514" max="514" width="30.7109375" style="970" customWidth="1"/>
    <col min="515" max="518" width="11.85546875" style="970" customWidth="1"/>
    <col min="519" max="769" width="8" style="970"/>
    <col min="770" max="770" width="30.7109375" style="970" customWidth="1"/>
    <col min="771" max="774" width="11.85546875" style="970" customWidth="1"/>
    <col min="775" max="1025" width="8" style="970"/>
    <col min="1026" max="1026" width="30.7109375" style="970" customWidth="1"/>
    <col min="1027" max="1030" width="11.85546875" style="970" customWidth="1"/>
    <col min="1031" max="1281" width="8" style="970"/>
    <col min="1282" max="1282" width="30.7109375" style="970" customWidth="1"/>
    <col min="1283" max="1286" width="11.85546875" style="970" customWidth="1"/>
    <col min="1287" max="1537" width="8" style="970"/>
    <col min="1538" max="1538" width="30.7109375" style="970" customWidth="1"/>
    <col min="1539" max="1542" width="11.85546875" style="970" customWidth="1"/>
    <col min="1543" max="1793" width="8" style="970"/>
    <col min="1794" max="1794" width="30.7109375" style="970" customWidth="1"/>
    <col min="1795" max="1798" width="11.85546875" style="970" customWidth="1"/>
    <col min="1799" max="2049" width="8" style="970"/>
    <col min="2050" max="2050" width="30.7109375" style="970" customWidth="1"/>
    <col min="2051" max="2054" width="11.85546875" style="970" customWidth="1"/>
    <col min="2055" max="2305" width="8" style="970"/>
    <col min="2306" max="2306" width="30.7109375" style="970" customWidth="1"/>
    <col min="2307" max="2310" width="11.85546875" style="970" customWidth="1"/>
    <col min="2311" max="2561" width="8" style="970"/>
    <col min="2562" max="2562" width="30.7109375" style="970" customWidth="1"/>
    <col min="2563" max="2566" width="11.85546875" style="970" customWidth="1"/>
    <col min="2567" max="2817" width="8" style="970"/>
    <col min="2818" max="2818" width="30.7109375" style="970" customWidth="1"/>
    <col min="2819" max="2822" width="11.85546875" style="970" customWidth="1"/>
    <col min="2823" max="3073" width="8" style="970"/>
    <col min="3074" max="3074" width="30.7109375" style="970" customWidth="1"/>
    <col min="3075" max="3078" width="11.85546875" style="970" customWidth="1"/>
    <col min="3079" max="3329" width="8" style="970"/>
    <col min="3330" max="3330" width="30.7109375" style="970" customWidth="1"/>
    <col min="3331" max="3334" width="11.85546875" style="970" customWidth="1"/>
    <col min="3335" max="3585" width="8" style="970"/>
    <col min="3586" max="3586" width="30.7109375" style="970" customWidth="1"/>
    <col min="3587" max="3590" width="11.85546875" style="970" customWidth="1"/>
    <col min="3591" max="3841" width="8" style="970"/>
    <col min="3842" max="3842" width="30.7109375" style="970" customWidth="1"/>
    <col min="3843" max="3846" width="11.85546875" style="970" customWidth="1"/>
    <col min="3847" max="4097" width="8" style="970"/>
    <col min="4098" max="4098" width="30.7109375" style="970" customWidth="1"/>
    <col min="4099" max="4102" width="11.85546875" style="970" customWidth="1"/>
    <col min="4103" max="4353" width="8" style="970"/>
    <col min="4354" max="4354" width="30.7109375" style="970" customWidth="1"/>
    <col min="4355" max="4358" width="11.85546875" style="970" customWidth="1"/>
    <col min="4359" max="4609" width="8" style="970"/>
    <col min="4610" max="4610" width="30.7109375" style="970" customWidth="1"/>
    <col min="4611" max="4614" width="11.85546875" style="970" customWidth="1"/>
    <col min="4615" max="4865" width="8" style="970"/>
    <col min="4866" max="4866" width="30.7109375" style="970" customWidth="1"/>
    <col min="4867" max="4870" width="11.85546875" style="970" customWidth="1"/>
    <col min="4871" max="5121" width="8" style="970"/>
    <col min="5122" max="5122" width="30.7109375" style="970" customWidth="1"/>
    <col min="5123" max="5126" width="11.85546875" style="970" customWidth="1"/>
    <col min="5127" max="5377" width="8" style="970"/>
    <col min="5378" max="5378" width="30.7109375" style="970" customWidth="1"/>
    <col min="5379" max="5382" width="11.85546875" style="970" customWidth="1"/>
    <col min="5383" max="5633" width="8" style="970"/>
    <col min="5634" max="5634" width="30.7109375" style="970" customWidth="1"/>
    <col min="5635" max="5638" width="11.85546875" style="970" customWidth="1"/>
    <col min="5639" max="5889" width="8" style="970"/>
    <col min="5890" max="5890" width="30.7109375" style="970" customWidth="1"/>
    <col min="5891" max="5894" width="11.85546875" style="970" customWidth="1"/>
    <col min="5895" max="6145" width="8" style="970"/>
    <col min="6146" max="6146" width="30.7109375" style="970" customWidth="1"/>
    <col min="6147" max="6150" width="11.85546875" style="970" customWidth="1"/>
    <col min="6151" max="6401" width="8" style="970"/>
    <col min="6402" max="6402" width="30.7109375" style="970" customWidth="1"/>
    <col min="6403" max="6406" width="11.85546875" style="970" customWidth="1"/>
    <col min="6407" max="6657" width="8" style="970"/>
    <col min="6658" max="6658" width="30.7109375" style="970" customWidth="1"/>
    <col min="6659" max="6662" width="11.85546875" style="970" customWidth="1"/>
    <col min="6663" max="6913" width="8" style="970"/>
    <col min="6914" max="6914" width="30.7109375" style="970" customWidth="1"/>
    <col min="6915" max="6918" width="11.85546875" style="970" customWidth="1"/>
    <col min="6919" max="7169" width="8" style="970"/>
    <col min="7170" max="7170" width="30.7109375" style="970" customWidth="1"/>
    <col min="7171" max="7174" width="11.85546875" style="970" customWidth="1"/>
    <col min="7175" max="7425" width="8" style="970"/>
    <col min="7426" max="7426" width="30.7109375" style="970" customWidth="1"/>
    <col min="7427" max="7430" width="11.85546875" style="970" customWidth="1"/>
    <col min="7431" max="7681" width="8" style="970"/>
    <col min="7682" max="7682" width="30.7109375" style="970" customWidth="1"/>
    <col min="7683" max="7686" width="11.85546875" style="970" customWidth="1"/>
    <col min="7687" max="7937" width="8" style="970"/>
    <col min="7938" max="7938" width="30.7109375" style="970" customWidth="1"/>
    <col min="7939" max="7942" width="11.85546875" style="970" customWidth="1"/>
    <col min="7943" max="8193" width="8" style="970"/>
    <col min="8194" max="8194" width="30.7109375" style="970" customWidth="1"/>
    <col min="8195" max="8198" width="11.85546875" style="970" customWidth="1"/>
    <col min="8199" max="8449" width="8" style="970"/>
    <col min="8450" max="8450" width="30.7109375" style="970" customWidth="1"/>
    <col min="8451" max="8454" width="11.85546875" style="970" customWidth="1"/>
    <col min="8455" max="8705" width="8" style="970"/>
    <col min="8706" max="8706" width="30.7109375" style="970" customWidth="1"/>
    <col min="8707" max="8710" width="11.85546875" style="970" customWidth="1"/>
    <col min="8711" max="8961" width="8" style="970"/>
    <col min="8962" max="8962" width="30.7109375" style="970" customWidth="1"/>
    <col min="8963" max="8966" width="11.85546875" style="970" customWidth="1"/>
    <col min="8967" max="9217" width="8" style="970"/>
    <col min="9218" max="9218" width="30.7109375" style="970" customWidth="1"/>
    <col min="9219" max="9222" width="11.85546875" style="970" customWidth="1"/>
    <col min="9223" max="9473" width="8" style="970"/>
    <col min="9474" max="9474" width="30.7109375" style="970" customWidth="1"/>
    <col min="9475" max="9478" width="11.85546875" style="970" customWidth="1"/>
    <col min="9479" max="9729" width="8" style="970"/>
    <col min="9730" max="9730" width="30.7109375" style="970" customWidth="1"/>
    <col min="9731" max="9734" width="11.85546875" style="970" customWidth="1"/>
    <col min="9735" max="9985" width="8" style="970"/>
    <col min="9986" max="9986" width="30.7109375" style="970" customWidth="1"/>
    <col min="9987" max="9990" width="11.85546875" style="970" customWidth="1"/>
    <col min="9991" max="10241" width="8" style="970"/>
    <col min="10242" max="10242" width="30.7109375" style="970" customWidth="1"/>
    <col min="10243" max="10246" width="11.85546875" style="970" customWidth="1"/>
    <col min="10247" max="10497" width="8" style="970"/>
    <col min="10498" max="10498" width="30.7109375" style="970" customWidth="1"/>
    <col min="10499" max="10502" width="11.85546875" style="970" customWidth="1"/>
    <col min="10503" max="10753" width="8" style="970"/>
    <col min="10754" max="10754" width="30.7109375" style="970" customWidth="1"/>
    <col min="10755" max="10758" width="11.85546875" style="970" customWidth="1"/>
    <col min="10759" max="11009" width="8" style="970"/>
    <col min="11010" max="11010" width="30.7109375" style="970" customWidth="1"/>
    <col min="11011" max="11014" width="11.85546875" style="970" customWidth="1"/>
    <col min="11015" max="11265" width="8" style="970"/>
    <col min="11266" max="11266" width="30.7109375" style="970" customWidth="1"/>
    <col min="11267" max="11270" width="11.85546875" style="970" customWidth="1"/>
    <col min="11271" max="11521" width="8" style="970"/>
    <col min="11522" max="11522" width="30.7109375" style="970" customWidth="1"/>
    <col min="11523" max="11526" width="11.85546875" style="970" customWidth="1"/>
    <col min="11527" max="11777" width="8" style="970"/>
    <col min="11778" max="11778" width="30.7109375" style="970" customWidth="1"/>
    <col min="11779" max="11782" width="11.85546875" style="970" customWidth="1"/>
    <col min="11783" max="12033" width="8" style="970"/>
    <col min="12034" max="12034" width="30.7109375" style="970" customWidth="1"/>
    <col min="12035" max="12038" width="11.85546875" style="970" customWidth="1"/>
    <col min="12039" max="12289" width="8" style="970"/>
    <col min="12290" max="12290" width="30.7109375" style="970" customWidth="1"/>
    <col min="12291" max="12294" width="11.85546875" style="970" customWidth="1"/>
    <col min="12295" max="12545" width="8" style="970"/>
    <col min="12546" max="12546" width="30.7109375" style="970" customWidth="1"/>
    <col min="12547" max="12550" width="11.85546875" style="970" customWidth="1"/>
    <col min="12551" max="12801" width="8" style="970"/>
    <col min="12802" max="12802" width="30.7109375" style="970" customWidth="1"/>
    <col min="12803" max="12806" width="11.85546875" style="970" customWidth="1"/>
    <col min="12807" max="13057" width="8" style="970"/>
    <col min="13058" max="13058" width="30.7109375" style="970" customWidth="1"/>
    <col min="13059" max="13062" width="11.85546875" style="970" customWidth="1"/>
    <col min="13063" max="13313" width="8" style="970"/>
    <col min="13314" max="13314" width="30.7109375" style="970" customWidth="1"/>
    <col min="13315" max="13318" width="11.85546875" style="970" customWidth="1"/>
    <col min="13319" max="13569" width="8" style="970"/>
    <col min="13570" max="13570" width="30.7109375" style="970" customWidth="1"/>
    <col min="13571" max="13574" width="11.85546875" style="970" customWidth="1"/>
    <col min="13575" max="13825" width="8" style="970"/>
    <col min="13826" max="13826" width="30.7109375" style="970" customWidth="1"/>
    <col min="13827" max="13830" width="11.85546875" style="970" customWidth="1"/>
    <col min="13831" max="14081" width="8" style="970"/>
    <col min="14082" max="14082" width="30.7109375" style="970" customWidth="1"/>
    <col min="14083" max="14086" width="11.85546875" style="970" customWidth="1"/>
    <col min="14087" max="14337" width="8" style="970"/>
    <col min="14338" max="14338" width="30.7109375" style="970" customWidth="1"/>
    <col min="14339" max="14342" width="11.85546875" style="970" customWidth="1"/>
    <col min="14343" max="14593" width="8" style="970"/>
    <col min="14594" max="14594" width="30.7109375" style="970" customWidth="1"/>
    <col min="14595" max="14598" width="11.85546875" style="970" customWidth="1"/>
    <col min="14599" max="14849" width="8" style="970"/>
    <col min="14850" max="14850" width="30.7109375" style="970" customWidth="1"/>
    <col min="14851" max="14854" width="11.85546875" style="970" customWidth="1"/>
    <col min="14855" max="15105" width="8" style="970"/>
    <col min="15106" max="15106" width="30.7109375" style="970" customWidth="1"/>
    <col min="15107" max="15110" width="11.85546875" style="970" customWidth="1"/>
    <col min="15111" max="15361" width="8" style="970"/>
    <col min="15362" max="15362" width="30.7109375" style="970" customWidth="1"/>
    <col min="15363" max="15366" width="11.85546875" style="970" customWidth="1"/>
    <col min="15367" max="15617" width="8" style="970"/>
    <col min="15618" max="15618" width="30.7109375" style="970" customWidth="1"/>
    <col min="15619" max="15622" width="11.85546875" style="970" customWidth="1"/>
    <col min="15623" max="15873" width="8" style="970"/>
    <col min="15874" max="15874" width="30.7109375" style="970" customWidth="1"/>
    <col min="15875" max="15878" width="11.85546875" style="970" customWidth="1"/>
    <col min="15879" max="16129" width="8" style="970"/>
    <col min="16130" max="16130" width="30.7109375" style="970" customWidth="1"/>
    <col min="16131" max="16134" width="11.85546875" style="970" customWidth="1"/>
    <col min="16135" max="16384" width="8" style="970"/>
  </cols>
  <sheetData>
    <row r="1" spans="1:6" ht="15.75" x14ac:dyDescent="0.25">
      <c r="A1" s="969" t="s">
        <v>802</v>
      </c>
      <c r="B1" s="969"/>
      <c r="C1" s="969"/>
      <c r="D1" s="969"/>
      <c r="E1" s="969"/>
      <c r="F1" s="969"/>
    </row>
    <row r="2" spans="1:6" ht="15.75" x14ac:dyDescent="0.25">
      <c r="A2" s="971" t="s">
        <v>782</v>
      </c>
      <c r="B2" s="971"/>
      <c r="C2" s="971"/>
      <c r="D2" s="971"/>
      <c r="E2" s="971"/>
      <c r="F2" s="971"/>
    </row>
    <row r="3" spans="1:6" ht="14.25" x14ac:dyDescent="0.2">
      <c r="B3" s="972"/>
      <c r="C3" s="973" t="s">
        <v>783</v>
      </c>
      <c r="D3" s="973"/>
    </row>
    <row r="4" spans="1:6" ht="13.5" thickBot="1" x14ac:dyDescent="0.25">
      <c r="F4" s="974" t="s">
        <v>784</v>
      </c>
    </row>
    <row r="5" spans="1:6" s="975" customFormat="1" ht="51.75" thickBot="1" x14ac:dyDescent="0.25">
      <c r="B5" s="976" t="s">
        <v>4</v>
      </c>
      <c r="C5" s="977" t="s">
        <v>785</v>
      </c>
      <c r="D5" s="978" t="s">
        <v>786</v>
      </c>
      <c r="E5" s="978" t="s">
        <v>787</v>
      </c>
      <c r="F5" s="978" t="s">
        <v>788</v>
      </c>
    </row>
    <row r="6" spans="1:6" s="979" customFormat="1" x14ac:dyDescent="0.2">
      <c r="B6" s="980" t="s">
        <v>789</v>
      </c>
      <c r="C6" s="981"/>
      <c r="D6" s="981"/>
      <c r="E6" s="981"/>
      <c r="F6" s="981"/>
    </row>
    <row r="7" spans="1:6" s="979" customFormat="1" x14ac:dyDescent="0.2">
      <c r="B7" s="982" t="s">
        <v>790</v>
      </c>
      <c r="C7" s="983"/>
      <c r="D7" s="983"/>
      <c r="E7" s="983"/>
      <c r="F7" s="983"/>
    </row>
    <row r="8" spans="1:6" x14ac:dyDescent="0.2">
      <c r="B8" s="982" t="s">
        <v>223</v>
      </c>
      <c r="C8" s="983">
        <v>54402</v>
      </c>
      <c r="D8" s="983">
        <v>43784</v>
      </c>
      <c r="E8" s="983">
        <v>5023</v>
      </c>
      <c r="F8" s="983">
        <v>2765</v>
      </c>
    </row>
    <row r="9" spans="1:6" x14ac:dyDescent="0.2">
      <c r="B9" s="982" t="s">
        <v>791</v>
      </c>
      <c r="C9" s="983"/>
      <c r="D9" s="983"/>
      <c r="E9" s="983"/>
      <c r="F9" s="983"/>
    </row>
    <row r="10" spans="1:6" x14ac:dyDescent="0.2">
      <c r="B10" s="982" t="s">
        <v>792</v>
      </c>
      <c r="C10" s="983">
        <v>17818</v>
      </c>
      <c r="D10" s="983">
        <v>17418</v>
      </c>
      <c r="E10" s="983">
        <v>2792</v>
      </c>
      <c r="F10" s="983"/>
    </row>
    <row r="11" spans="1:6" x14ac:dyDescent="0.2">
      <c r="B11" s="984" t="s">
        <v>793</v>
      </c>
      <c r="C11" s="985"/>
      <c r="D11" s="985"/>
      <c r="E11" s="985"/>
      <c r="F11" s="985"/>
    </row>
    <row r="12" spans="1:6" x14ac:dyDescent="0.2">
      <c r="B12" s="984" t="s">
        <v>20</v>
      </c>
      <c r="C12" s="985">
        <v>12216</v>
      </c>
      <c r="D12" s="985">
        <v>8717</v>
      </c>
      <c r="E12" s="985">
        <v>4020</v>
      </c>
      <c r="F12" s="985">
        <v>606</v>
      </c>
    </row>
    <row r="13" spans="1:6" x14ac:dyDescent="0.2">
      <c r="B13" s="984" t="s">
        <v>794</v>
      </c>
      <c r="C13" s="985">
        <v>31223</v>
      </c>
      <c r="D13" s="985">
        <v>11707</v>
      </c>
      <c r="E13" s="985">
        <v>4408</v>
      </c>
      <c r="F13" s="985">
        <v>423</v>
      </c>
    </row>
    <row r="14" spans="1:6" x14ac:dyDescent="0.2">
      <c r="B14" s="986" t="s">
        <v>795</v>
      </c>
      <c r="C14" s="985">
        <v>1372</v>
      </c>
      <c r="D14" s="985">
        <v>696</v>
      </c>
      <c r="E14" s="985">
        <v>3823</v>
      </c>
      <c r="F14" s="985">
        <v>46</v>
      </c>
    </row>
    <row r="15" spans="1:6" x14ac:dyDescent="0.2">
      <c r="B15" s="986" t="s">
        <v>796</v>
      </c>
      <c r="C15" s="985"/>
      <c r="D15" s="985">
        <v>6</v>
      </c>
      <c r="E15" s="985">
        <v>126</v>
      </c>
      <c r="F15" s="985"/>
    </row>
    <row r="16" spans="1:6" x14ac:dyDescent="0.2">
      <c r="B16" s="986" t="s">
        <v>797</v>
      </c>
      <c r="C16" s="985"/>
      <c r="D16" s="985">
        <v>107</v>
      </c>
      <c r="E16" s="985">
        <v>34</v>
      </c>
      <c r="F16" s="985"/>
    </row>
    <row r="17" spans="2:7" ht="13.5" thickBot="1" x14ac:dyDescent="0.25">
      <c r="B17" s="987"/>
      <c r="C17" s="988"/>
      <c r="D17" s="988"/>
      <c r="E17" s="988"/>
      <c r="F17" s="988"/>
    </row>
    <row r="18" spans="2:7" s="979" customFormat="1" ht="13.5" thickBot="1" x14ac:dyDescent="0.25">
      <c r="B18" s="989" t="s">
        <v>798</v>
      </c>
      <c r="C18" s="990">
        <f>SUM(C6:C17)</f>
        <v>117031</v>
      </c>
      <c r="D18" s="990">
        <f>SUM(D6:D17)</f>
        <v>82435</v>
      </c>
      <c r="E18" s="990">
        <f>SUM(E6:E17)</f>
        <v>20226</v>
      </c>
      <c r="F18" s="990">
        <f>SUM(F6:F17)</f>
        <v>3840</v>
      </c>
    </row>
    <row r="19" spans="2:7" x14ac:dyDescent="0.2">
      <c r="B19" s="970" t="s">
        <v>799</v>
      </c>
    </row>
    <row r="22" spans="2:7" ht="15.75" x14ac:dyDescent="0.25">
      <c r="B22" s="991" t="s">
        <v>800</v>
      </c>
      <c r="C22" s="991"/>
      <c r="D22" s="991"/>
      <c r="E22" s="991"/>
      <c r="F22" s="991"/>
      <c r="G22" s="992"/>
    </row>
    <row r="23" spans="2:7" ht="15.75" x14ac:dyDescent="0.25">
      <c r="B23" s="992"/>
      <c r="C23" s="992"/>
      <c r="D23" s="992"/>
      <c r="E23" s="992"/>
      <c r="F23" s="992"/>
      <c r="G23" s="992"/>
    </row>
    <row r="24" spans="2:7" ht="15.75" x14ac:dyDescent="0.25">
      <c r="B24" s="992" t="s">
        <v>801</v>
      </c>
      <c r="C24" s="992"/>
      <c r="D24" s="992"/>
      <c r="E24" s="992"/>
      <c r="F24" s="992"/>
      <c r="G24" s="992"/>
    </row>
  </sheetData>
  <mergeCells count="4">
    <mergeCell ref="A1:F1"/>
    <mergeCell ref="A2:F2"/>
    <mergeCell ref="C3:D3"/>
    <mergeCell ref="B22:F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C2" sqref="C2"/>
    </sheetView>
  </sheetViews>
  <sheetFormatPr defaultRowHeight="12" x14ac:dyDescent="0.2"/>
  <cols>
    <col min="1" max="1" width="9.140625" style="994"/>
    <col min="2" max="2" width="3" style="994" bestFit="1" customWidth="1"/>
    <col min="3" max="3" width="39.28515625" style="994" customWidth="1"/>
    <col min="4" max="4" width="9.85546875" style="994" bestFit="1" customWidth="1"/>
    <col min="5" max="5" width="11.7109375" style="994" bestFit="1" customWidth="1"/>
    <col min="6" max="6" width="6.7109375" style="994" customWidth="1"/>
    <col min="7" max="257" width="9.140625" style="994"/>
    <col min="258" max="258" width="4.7109375" style="994" customWidth="1"/>
    <col min="259" max="259" width="48.28515625" style="994" customWidth="1"/>
    <col min="260" max="260" width="14.85546875" style="994" customWidth="1"/>
    <col min="261" max="261" width="20.140625" style="994" customWidth="1"/>
    <col min="262" max="262" width="14.28515625" style="994" customWidth="1"/>
    <col min="263" max="513" width="9.140625" style="994"/>
    <col min="514" max="514" width="4.7109375" style="994" customWidth="1"/>
    <col min="515" max="515" width="48.28515625" style="994" customWidth="1"/>
    <col min="516" max="516" width="14.85546875" style="994" customWidth="1"/>
    <col min="517" max="517" width="20.140625" style="994" customWidth="1"/>
    <col min="518" max="518" width="14.28515625" style="994" customWidth="1"/>
    <col min="519" max="769" width="9.140625" style="994"/>
    <col min="770" max="770" width="4.7109375" style="994" customWidth="1"/>
    <col min="771" max="771" width="48.28515625" style="994" customWidth="1"/>
    <col min="772" max="772" width="14.85546875" style="994" customWidth="1"/>
    <col min="773" max="773" width="20.140625" style="994" customWidth="1"/>
    <col min="774" max="774" width="14.28515625" style="994" customWidth="1"/>
    <col min="775" max="1025" width="9.140625" style="994"/>
    <col min="1026" max="1026" width="4.7109375" style="994" customWidth="1"/>
    <col min="1027" max="1027" width="48.28515625" style="994" customWidth="1"/>
    <col min="1028" max="1028" width="14.85546875" style="994" customWidth="1"/>
    <col min="1029" max="1029" width="20.140625" style="994" customWidth="1"/>
    <col min="1030" max="1030" width="14.28515625" style="994" customWidth="1"/>
    <col min="1031" max="1281" width="9.140625" style="994"/>
    <col min="1282" max="1282" width="4.7109375" style="994" customWidth="1"/>
    <col min="1283" max="1283" width="48.28515625" style="994" customWidth="1"/>
    <col min="1284" max="1284" width="14.85546875" style="994" customWidth="1"/>
    <col min="1285" max="1285" width="20.140625" style="994" customWidth="1"/>
    <col min="1286" max="1286" width="14.28515625" style="994" customWidth="1"/>
    <col min="1287" max="1537" width="9.140625" style="994"/>
    <col min="1538" max="1538" width="4.7109375" style="994" customWidth="1"/>
    <col min="1539" max="1539" width="48.28515625" style="994" customWidth="1"/>
    <col min="1540" max="1540" width="14.85546875" style="994" customWidth="1"/>
    <col min="1541" max="1541" width="20.140625" style="994" customWidth="1"/>
    <col min="1542" max="1542" width="14.28515625" style="994" customWidth="1"/>
    <col min="1543" max="1793" width="9.140625" style="994"/>
    <col min="1794" max="1794" width="4.7109375" style="994" customWidth="1"/>
    <col min="1795" max="1795" width="48.28515625" style="994" customWidth="1"/>
    <col min="1796" max="1796" width="14.85546875" style="994" customWidth="1"/>
    <col min="1797" max="1797" width="20.140625" style="994" customWidth="1"/>
    <col min="1798" max="1798" width="14.28515625" style="994" customWidth="1"/>
    <col min="1799" max="2049" width="9.140625" style="994"/>
    <col min="2050" max="2050" width="4.7109375" style="994" customWidth="1"/>
    <col min="2051" max="2051" width="48.28515625" style="994" customWidth="1"/>
    <col min="2052" max="2052" width="14.85546875" style="994" customWidth="1"/>
    <col min="2053" max="2053" width="20.140625" style="994" customWidth="1"/>
    <col min="2054" max="2054" width="14.28515625" style="994" customWidth="1"/>
    <col min="2055" max="2305" width="9.140625" style="994"/>
    <col min="2306" max="2306" width="4.7109375" style="994" customWidth="1"/>
    <col min="2307" max="2307" width="48.28515625" style="994" customWidth="1"/>
    <col min="2308" max="2308" width="14.85546875" style="994" customWidth="1"/>
    <col min="2309" max="2309" width="20.140625" style="994" customWidth="1"/>
    <col min="2310" max="2310" width="14.28515625" style="994" customWidth="1"/>
    <col min="2311" max="2561" width="9.140625" style="994"/>
    <col min="2562" max="2562" width="4.7109375" style="994" customWidth="1"/>
    <col min="2563" max="2563" width="48.28515625" style="994" customWidth="1"/>
    <col min="2564" max="2564" width="14.85546875" style="994" customWidth="1"/>
    <col min="2565" max="2565" width="20.140625" style="994" customWidth="1"/>
    <col min="2566" max="2566" width="14.28515625" style="994" customWidth="1"/>
    <col min="2567" max="2817" width="9.140625" style="994"/>
    <col min="2818" max="2818" width="4.7109375" style="994" customWidth="1"/>
    <col min="2819" max="2819" width="48.28515625" style="994" customWidth="1"/>
    <col min="2820" max="2820" width="14.85546875" style="994" customWidth="1"/>
    <col min="2821" max="2821" width="20.140625" style="994" customWidth="1"/>
    <col min="2822" max="2822" width="14.28515625" style="994" customWidth="1"/>
    <col min="2823" max="3073" width="9.140625" style="994"/>
    <col min="3074" max="3074" width="4.7109375" style="994" customWidth="1"/>
    <col min="3075" max="3075" width="48.28515625" style="994" customWidth="1"/>
    <col min="3076" max="3076" width="14.85546875" style="994" customWidth="1"/>
    <col min="3077" max="3077" width="20.140625" style="994" customWidth="1"/>
    <col min="3078" max="3078" width="14.28515625" style="994" customWidth="1"/>
    <col min="3079" max="3329" width="9.140625" style="994"/>
    <col min="3330" max="3330" width="4.7109375" style="994" customWidth="1"/>
    <col min="3331" max="3331" width="48.28515625" style="994" customWidth="1"/>
    <col min="3332" max="3332" width="14.85546875" style="994" customWidth="1"/>
    <col min="3333" max="3333" width="20.140625" style="994" customWidth="1"/>
    <col min="3334" max="3334" width="14.28515625" style="994" customWidth="1"/>
    <col min="3335" max="3585" width="9.140625" style="994"/>
    <col min="3586" max="3586" width="4.7109375" style="994" customWidth="1"/>
    <col min="3587" max="3587" width="48.28515625" style="994" customWidth="1"/>
    <col min="3588" max="3588" width="14.85546875" style="994" customWidth="1"/>
    <col min="3589" max="3589" width="20.140625" style="994" customWidth="1"/>
    <col min="3590" max="3590" width="14.28515625" style="994" customWidth="1"/>
    <col min="3591" max="3841" width="9.140625" style="994"/>
    <col min="3842" max="3842" width="4.7109375" style="994" customWidth="1"/>
    <col min="3843" max="3843" width="48.28515625" style="994" customWidth="1"/>
    <col min="3844" max="3844" width="14.85546875" style="994" customWidth="1"/>
    <col min="3845" max="3845" width="20.140625" style="994" customWidth="1"/>
    <col min="3846" max="3846" width="14.28515625" style="994" customWidth="1"/>
    <col min="3847" max="4097" width="9.140625" style="994"/>
    <col min="4098" max="4098" width="4.7109375" style="994" customWidth="1"/>
    <col min="4099" max="4099" width="48.28515625" style="994" customWidth="1"/>
    <col min="4100" max="4100" width="14.85546875" style="994" customWidth="1"/>
    <col min="4101" max="4101" width="20.140625" style="994" customWidth="1"/>
    <col min="4102" max="4102" width="14.28515625" style="994" customWidth="1"/>
    <col min="4103" max="4353" width="9.140625" style="994"/>
    <col min="4354" max="4354" width="4.7109375" style="994" customWidth="1"/>
    <col min="4355" max="4355" width="48.28515625" style="994" customWidth="1"/>
    <col min="4356" max="4356" width="14.85546875" style="994" customWidth="1"/>
    <col min="4357" max="4357" width="20.140625" style="994" customWidth="1"/>
    <col min="4358" max="4358" width="14.28515625" style="994" customWidth="1"/>
    <col min="4359" max="4609" width="9.140625" style="994"/>
    <col min="4610" max="4610" width="4.7109375" style="994" customWidth="1"/>
    <col min="4611" max="4611" width="48.28515625" style="994" customWidth="1"/>
    <col min="4612" max="4612" width="14.85546875" style="994" customWidth="1"/>
    <col min="4613" max="4613" width="20.140625" style="994" customWidth="1"/>
    <col min="4614" max="4614" width="14.28515625" style="994" customWidth="1"/>
    <col min="4615" max="4865" width="9.140625" style="994"/>
    <col min="4866" max="4866" width="4.7109375" style="994" customWidth="1"/>
    <col min="4867" max="4867" width="48.28515625" style="994" customWidth="1"/>
    <col min="4868" max="4868" width="14.85546875" style="994" customWidth="1"/>
    <col min="4869" max="4869" width="20.140625" style="994" customWidth="1"/>
    <col min="4870" max="4870" width="14.28515625" style="994" customWidth="1"/>
    <col min="4871" max="5121" width="9.140625" style="994"/>
    <col min="5122" max="5122" width="4.7109375" style="994" customWidth="1"/>
    <col min="5123" max="5123" width="48.28515625" style="994" customWidth="1"/>
    <col min="5124" max="5124" width="14.85546875" style="994" customWidth="1"/>
    <col min="5125" max="5125" width="20.140625" style="994" customWidth="1"/>
    <col min="5126" max="5126" width="14.28515625" style="994" customWidth="1"/>
    <col min="5127" max="5377" width="9.140625" style="994"/>
    <col min="5378" max="5378" width="4.7109375" style="994" customWidth="1"/>
    <col min="5379" max="5379" width="48.28515625" style="994" customWidth="1"/>
    <col min="5380" max="5380" width="14.85546875" style="994" customWidth="1"/>
    <col min="5381" max="5381" width="20.140625" style="994" customWidth="1"/>
    <col min="5382" max="5382" width="14.28515625" style="994" customWidth="1"/>
    <col min="5383" max="5633" width="9.140625" style="994"/>
    <col min="5634" max="5634" width="4.7109375" style="994" customWidth="1"/>
    <col min="5635" max="5635" width="48.28515625" style="994" customWidth="1"/>
    <col min="5636" max="5636" width="14.85546875" style="994" customWidth="1"/>
    <col min="5637" max="5637" width="20.140625" style="994" customWidth="1"/>
    <col min="5638" max="5638" width="14.28515625" style="994" customWidth="1"/>
    <col min="5639" max="5889" width="9.140625" style="994"/>
    <col min="5890" max="5890" width="4.7109375" style="994" customWidth="1"/>
    <col min="5891" max="5891" width="48.28515625" style="994" customWidth="1"/>
    <col min="5892" max="5892" width="14.85546875" style="994" customWidth="1"/>
    <col min="5893" max="5893" width="20.140625" style="994" customWidth="1"/>
    <col min="5894" max="5894" width="14.28515625" style="994" customWidth="1"/>
    <col min="5895" max="6145" width="9.140625" style="994"/>
    <col min="6146" max="6146" width="4.7109375" style="994" customWidth="1"/>
    <col min="6147" max="6147" width="48.28515625" style="994" customWidth="1"/>
    <col min="6148" max="6148" width="14.85546875" style="994" customWidth="1"/>
    <col min="6149" max="6149" width="20.140625" style="994" customWidth="1"/>
    <col min="6150" max="6150" width="14.28515625" style="994" customWidth="1"/>
    <col min="6151" max="6401" width="9.140625" style="994"/>
    <col min="6402" max="6402" width="4.7109375" style="994" customWidth="1"/>
    <col min="6403" max="6403" width="48.28515625" style="994" customWidth="1"/>
    <col min="6404" max="6404" width="14.85546875" style="994" customWidth="1"/>
    <col min="6405" max="6405" width="20.140625" style="994" customWidth="1"/>
    <col min="6406" max="6406" width="14.28515625" style="994" customWidth="1"/>
    <col min="6407" max="6657" width="9.140625" style="994"/>
    <col min="6658" max="6658" width="4.7109375" style="994" customWidth="1"/>
    <col min="6659" max="6659" width="48.28515625" style="994" customWidth="1"/>
    <col min="6660" max="6660" width="14.85546875" style="994" customWidth="1"/>
    <col min="6661" max="6661" width="20.140625" style="994" customWidth="1"/>
    <col min="6662" max="6662" width="14.28515625" style="994" customWidth="1"/>
    <col min="6663" max="6913" width="9.140625" style="994"/>
    <col min="6914" max="6914" width="4.7109375" style="994" customWidth="1"/>
    <col min="6915" max="6915" width="48.28515625" style="994" customWidth="1"/>
    <col min="6916" max="6916" width="14.85546875" style="994" customWidth="1"/>
    <col min="6917" max="6917" width="20.140625" style="994" customWidth="1"/>
    <col min="6918" max="6918" width="14.28515625" style="994" customWidth="1"/>
    <col min="6919" max="7169" width="9.140625" style="994"/>
    <col min="7170" max="7170" width="4.7109375" style="994" customWidth="1"/>
    <col min="7171" max="7171" width="48.28515625" style="994" customWidth="1"/>
    <col min="7172" max="7172" width="14.85546875" style="994" customWidth="1"/>
    <col min="7173" max="7173" width="20.140625" style="994" customWidth="1"/>
    <col min="7174" max="7174" width="14.28515625" style="994" customWidth="1"/>
    <col min="7175" max="7425" width="9.140625" style="994"/>
    <col min="7426" max="7426" width="4.7109375" style="994" customWidth="1"/>
    <col min="7427" max="7427" width="48.28515625" style="994" customWidth="1"/>
    <col min="7428" max="7428" width="14.85546875" style="994" customWidth="1"/>
    <col min="7429" max="7429" width="20.140625" style="994" customWidth="1"/>
    <col min="7430" max="7430" width="14.28515625" style="994" customWidth="1"/>
    <col min="7431" max="7681" width="9.140625" style="994"/>
    <col min="7682" max="7682" width="4.7109375" style="994" customWidth="1"/>
    <col min="7683" max="7683" width="48.28515625" style="994" customWidth="1"/>
    <col min="7684" max="7684" width="14.85546875" style="994" customWidth="1"/>
    <col min="7685" max="7685" width="20.140625" style="994" customWidth="1"/>
    <col min="7686" max="7686" width="14.28515625" style="994" customWidth="1"/>
    <col min="7687" max="7937" width="9.140625" style="994"/>
    <col min="7938" max="7938" width="4.7109375" style="994" customWidth="1"/>
    <col min="7939" max="7939" width="48.28515625" style="994" customWidth="1"/>
    <col min="7940" max="7940" width="14.85546875" style="994" customWidth="1"/>
    <col min="7941" max="7941" width="20.140625" style="994" customWidth="1"/>
    <col min="7942" max="7942" width="14.28515625" style="994" customWidth="1"/>
    <col min="7943" max="8193" width="9.140625" style="994"/>
    <col min="8194" max="8194" width="4.7109375" style="994" customWidth="1"/>
    <col min="8195" max="8195" width="48.28515625" style="994" customWidth="1"/>
    <col min="8196" max="8196" width="14.85546875" style="994" customWidth="1"/>
    <col min="8197" max="8197" width="20.140625" style="994" customWidth="1"/>
    <col min="8198" max="8198" width="14.28515625" style="994" customWidth="1"/>
    <col min="8199" max="8449" width="9.140625" style="994"/>
    <col min="8450" max="8450" width="4.7109375" style="994" customWidth="1"/>
    <col min="8451" max="8451" width="48.28515625" style="994" customWidth="1"/>
    <col min="8452" max="8452" width="14.85546875" style="994" customWidth="1"/>
    <col min="8453" max="8453" width="20.140625" style="994" customWidth="1"/>
    <col min="8454" max="8454" width="14.28515625" style="994" customWidth="1"/>
    <col min="8455" max="8705" width="9.140625" style="994"/>
    <col min="8706" max="8706" width="4.7109375" style="994" customWidth="1"/>
    <col min="8707" max="8707" width="48.28515625" style="994" customWidth="1"/>
    <col min="8708" max="8708" width="14.85546875" style="994" customWidth="1"/>
    <col min="8709" max="8709" width="20.140625" style="994" customWidth="1"/>
    <col min="8710" max="8710" width="14.28515625" style="994" customWidth="1"/>
    <col min="8711" max="8961" width="9.140625" style="994"/>
    <col min="8962" max="8962" width="4.7109375" style="994" customWidth="1"/>
    <col min="8963" max="8963" width="48.28515625" style="994" customWidth="1"/>
    <col min="8964" max="8964" width="14.85546875" style="994" customWidth="1"/>
    <col min="8965" max="8965" width="20.140625" style="994" customWidth="1"/>
    <col min="8966" max="8966" width="14.28515625" style="994" customWidth="1"/>
    <col min="8967" max="9217" width="9.140625" style="994"/>
    <col min="9218" max="9218" width="4.7109375" style="994" customWidth="1"/>
    <col min="9219" max="9219" width="48.28515625" style="994" customWidth="1"/>
    <col min="9220" max="9220" width="14.85546875" style="994" customWidth="1"/>
    <col min="9221" max="9221" width="20.140625" style="994" customWidth="1"/>
    <col min="9222" max="9222" width="14.28515625" style="994" customWidth="1"/>
    <col min="9223" max="9473" width="9.140625" style="994"/>
    <col min="9474" max="9474" width="4.7109375" style="994" customWidth="1"/>
    <col min="9475" max="9475" width="48.28515625" style="994" customWidth="1"/>
    <col min="9476" max="9476" width="14.85546875" style="994" customWidth="1"/>
    <col min="9477" max="9477" width="20.140625" style="994" customWidth="1"/>
    <col min="9478" max="9478" width="14.28515625" style="994" customWidth="1"/>
    <col min="9479" max="9729" width="9.140625" style="994"/>
    <col min="9730" max="9730" width="4.7109375" style="994" customWidth="1"/>
    <col min="9731" max="9731" width="48.28515625" style="994" customWidth="1"/>
    <col min="9732" max="9732" width="14.85546875" style="994" customWidth="1"/>
    <col min="9733" max="9733" width="20.140625" style="994" customWidth="1"/>
    <col min="9734" max="9734" width="14.28515625" style="994" customWidth="1"/>
    <col min="9735" max="9985" width="9.140625" style="994"/>
    <col min="9986" max="9986" width="4.7109375" style="994" customWidth="1"/>
    <col min="9987" max="9987" width="48.28515625" style="994" customWidth="1"/>
    <col min="9988" max="9988" width="14.85546875" style="994" customWidth="1"/>
    <col min="9989" max="9989" width="20.140625" style="994" customWidth="1"/>
    <col min="9990" max="9990" width="14.28515625" style="994" customWidth="1"/>
    <col min="9991" max="10241" width="9.140625" style="994"/>
    <col min="10242" max="10242" width="4.7109375" style="994" customWidth="1"/>
    <col min="10243" max="10243" width="48.28515625" style="994" customWidth="1"/>
    <col min="10244" max="10244" width="14.85546875" style="994" customWidth="1"/>
    <col min="10245" max="10245" width="20.140625" style="994" customWidth="1"/>
    <col min="10246" max="10246" width="14.28515625" style="994" customWidth="1"/>
    <col min="10247" max="10497" width="9.140625" style="994"/>
    <col min="10498" max="10498" width="4.7109375" style="994" customWidth="1"/>
    <col min="10499" max="10499" width="48.28515625" style="994" customWidth="1"/>
    <col min="10500" max="10500" width="14.85546875" style="994" customWidth="1"/>
    <col min="10501" max="10501" width="20.140625" style="994" customWidth="1"/>
    <col min="10502" max="10502" width="14.28515625" style="994" customWidth="1"/>
    <col min="10503" max="10753" width="9.140625" style="994"/>
    <col min="10754" max="10754" width="4.7109375" style="994" customWidth="1"/>
    <col min="10755" max="10755" width="48.28515625" style="994" customWidth="1"/>
    <col min="10756" max="10756" width="14.85546875" style="994" customWidth="1"/>
    <col min="10757" max="10757" width="20.140625" style="994" customWidth="1"/>
    <col min="10758" max="10758" width="14.28515625" style="994" customWidth="1"/>
    <col min="10759" max="11009" width="9.140625" style="994"/>
    <col min="11010" max="11010" width="4.7109375" style="994" customWidth="1"/>
    <col min="11011" max="11011" width="48.28515625" style="994" customWidth="1"/>
    <col min="11012" max="11012" width="14.85546875" style="994" customWidth="1"/>
    <col min="11013" max="11013" width="20.140625" style="994" customWidth="1"/>
    <col min="11014" max="11014" width="14.28515625" style="994" customWidth="1"/>
    <col min="11015" max="11265" width="9.140625" style="994"/>
    <col min="11266" max="11266" width="4.7109375" style="994" customWidth="1"/>
    <col min="11267" max="11267" width="48.28515625" style="994" customWidth="1"/>
    <col min="11268" max="11268" width="14.85546875" style="994" customWidth="1"/>
    <col min="11269" max="11269" width="20.140625" style="994" customWidth="1"/>
    <col min="11270" max="11270" width="14.28515625" style="994" customWidth="1"/>
    <col min="11271" max="11521" width="9.140625" style="994"/>
    <col min="11522" max="11522" width="4.7109375" style="994" customWidth="1"/>
    <col min="11523" max="11523" width="48.28515625" style="994" customWidth="1"/>
    <col min="11524" max="11524" width="14.85546875" style="994" customWidth="1"/>
    <col min="11525" max="11525" width="20.140625" style="994" customWidth="1"/>
    <col min="11526" max="11526" width="14.28515625" style="994" customWidth="1"/>
    <col min="11527" max="11777" width="9.140625" style="994"/>
    <col min="11778" max="11778" width="4.7109375" style="994" customWidth="1"/>
    <col min="11779" max="11779" width="48.28515625" style="994" customWidth="1"/>
    <col min="11780" max="11780" width="14.85546875" style="994" customWidth="1"/>
    <col min="11781" max="11781" width="20.140625" style="994" customWidth="1"/>
    <col min="11782" max="11782" width="14.28515625" style="994" customWidth="1"/>
    <col min="11783" max="12033" width="9.140625" style="994"/>
    <col min="12034" max="12034" width="4.7109375" style="994" customWidth="1"/>
    <col min="12035" max="12035" width="48.28515625" style="994" customWidth="1"/>
    <col min="12036" max="12036" width="14.85546875" style="994" customWidth="1"/>
    <col min="12037" max="12037" width="20.140625" style="994" customWidth="1"/>
    <col min="12038" max="12038" width="14.28515625" style="994" customWidth="1"/>
    <col min="12039" max="12289" width="9.140625" style="994"/>
    <col min="12290" max="12290" width="4.7109375" style="994" customWidth="1"/>
    <col min="12291" max="12291" width="48.28515625" style="994" customWidth="1"/>
    <col min="12292" max="12292" width="14.85546875" style="994" customWidth="1"/>
    <col min="12293" max="12293" width="20.140625" style="994" customWidth="1"/>
    <col min="12294" max="12294" width="14.28515625" style="994" customWidth="1"/>
    <col min="12295" max="12545" width="9.140625" style="994"/>
    <col min="12546" max="12546" width="4.7109375" style="994" customWidth="1"/>
    <col min="12547" max="12547" width="48.28515625" style="994" customWidth="1"/>
    <col min="12548" max="12548" width="14.85546875" style="994" customWidth="1"/>
    <col min="12549" max="12549" width="20.140625" style="994" customWidth="1"/>
    <col min="12550" max="12550" width="14.28515625" style="994" customWidth="1"/>
    <col min="12551" max="12801" width="9.140625" style="994"/>
    <col min="12802" max="12802" width="4.7109375" style="994" customWidth="1"/>
    <col min="12803" max="12803" width="48.28515625" style="994" customWidth="1"/>
    <col min="12804" max="12804" width="14.85546875" style="994" customWidth="1"/>
    <col min="12805" max="12805" width="20.140625" style="994" customWidth="1"/>
    <col min="12806" max="12806" width="14.28515625" style="994" customWidth="1"/>
    <col min="12807" max="13057" width="9.140625" style="994"/>
    <col min="13058" max="13058" width="4.7109375" style="994" customWidth="1"/>
    <col min="13059" max="13059" width="48.28515625" style="994" customWidth="1"/>
    <col min="13060" max="13060" width="14.85546875" style="994" customWidth="1"/>
    <col min="13061" max="13061" width="20.140625" style="994" customWidth="1"/>
    <col min="13062" max="13062" width="14.28515625" style="994" customWidth="1"/>
    <col min="13063" max="13313" width="9.140625" style="994"/>
    <col min="13314" max="13314" width="4.7109375" style="994" customWidth="1"/>
    <col min="13315" max="13315" width="48.28515625" style="994" customWidth="1"/>
    <col min="13316" max="13316" width="14.85546875" style="994" customWidth="1"/>
    <col min="13317" max="13317" width="20.140625" style="994" customWidth="1"/>
    <col min="13318" max="13318" width="14.28515625" style="994" customWidth="1"/>
    <col min="13319" max="13569" width="9.140625" style="994"/>
    <col min="13570" max="13570" width="4.7109375" style="994" customWidth="1"/>
    <col min="13571" max="13571" width="48.28515625" style="994" customWidth="1"/>
    <col min="13572" max="13572" width="14.85546875" style="994" customWidth="1"/>
    <col min="13573" max="13573" width="20.140625" style="994" customWidth="1"/>
    <col min="13574" max="13574" width="14.28515625" style="994" customWidth="1"/>
    <col min="13575" max="13825" width="9.140625" style="994"/>
    <col min="13826" max="13826" width="4.7109375" style="994" customWidth="1"/>
    <col min="13827" max="13827" width="48.28515625" style="994" customWidth="1"/>
    <col min="13828" max="13828" width="14.85546875" style="994" customWidth="1"/>
    <col min="13829" max="13829" width="20.140625" style="994" customWidth="1"/>
    <col min="13830" max="13830" width="14.28515625" style="994" customWidth="1"/>
    <col min="13831" max="14081" width="9.140625" style="994"/>
    <col min="14082" max="14082" width="4.7109375" style="994" customWidth="1"/>
    <col min="14083" max="14083" width="48.28515625" style="994" customWidth="1"/>
    <col min="14084" max="14084" width="14.85546875" style="994" customWidth="1"/>
    <col min="14085" max="14085" width="20.140625" style="994" customWidth="1"/>
    <col min="14086" max="14086" width="14.28515625" style="994" customWidth="1"/>
    <col min="14087" max="14337" width="9.140625" style="994"/>
    <col min="14338" max="14338" width="4.7109375" style="994" customWidth="1"/>
    <col min="14339" max="14339" width="48.28515625" style="994" customWidth="1"/>
    <col min="14340" max="14340" width="14.85546875" style="994" customWidth="1"/>
    <col min="14341" max="14341" width="20.140625" style="994" customWidth="1"/>
    <col min="14342" max="14342" width="14.28515625" style="994" customWidth="1"/>
    <col min="14343" max="14593" width="9.140625" style="994"/>
    <col min="14594" max="14594" width="4.7109375" style="994" customWidth="1"/>
    <col min="14595" max="14595" width="48.28515625" style="994" customWidth="1"/>
    <col min="14596" max="14596" width="14.85546875" style="994" customWidth="1"/>
    <col min="14597" max="14597" width="20.140625" style="994" customWidth="1"/>
    <col min="14598" max="14598" width="14.28515625" style="994" customWidth="1"/>
    <col min="14599" max="14849" width="9.140625" style="994"/>
    <col min="14850" max="14850" width="4.7109375" style="994" customWidth="1"/>
    <col min="14851" max="14851" width="48.28515625" style="994" customWidth="1"/>
    <col min="14852" max="14852" width="14.85546875" style="994" customWidth="1"/>
    <col min="14853" max="14853" width="20.140625" style="994" customWidth="1"/>
    <col min="14854" max="14854" width="14.28515625" style="994" customWidth="1"/>
    <col min="14855" max="15105" width="9.140625" style="994"/>
    <col min="15106" max="15106" width="4.7109375" style="994" customWidth="1"/>
    <col min="15107" max="15107" width="48.28515625" style="994" customWidth="1"/>
    <col min="15108" max="15108" width="14.85546875" style="994" customWidth="1"/>
    <col min="15109" max="15109" width="20.140625" style="994" customWidth="1"/>
    <col min="15110" max="15110" width="14.28515625" style="994" customWidth="1"/>
    <col min="15111" max="15361" width="9.140625" style="994"/>
    <col min="15362" max="15362" width="4.7109375" style="994" customWidth="1"/>
    <col min="15363" max="15363" width="48.28515625" style="994" customWidth="1"/>
    <col min="15364" max="15364" width="14.85546875" style="994" customWidth="1"/>
    <col min="15365" max="15365" width="20.140625" style="994" customWidth="1"/>
    <col min="15366" max="15366" width="14.28515625" style="994" customWidth="1"/>
    <col min="15367" max="15617" width="9.140625" style="994"/>
    <col min="15618" max="15618" width="4.7109375" style="994" customWidth="1"/>
    <col min="15619" max="15619" width="48.28515625" style="994" customWidth="1"/>
    <col min="15620" max="15620" width="14.85546875" style="994" customWidth="1"/>
    <col min="15621" max="15621" width="20.140625" style="994" customWidth="1"/>
    <col min="15622" max="15622" width="14.28515625" style="994" customWidth="1"/>
    <col min="15623" max="15873" width="9.140625" style="994"/>
    <col min="15874" max="15874" width="4.7109375" style="994" customWidth="1"/>
    <col min="15875" max="15875" width="48.28515625" style="994" customWidth="1"/>
    <col min="15876" max="15876" width="14.85546875" style="994" customWidth="1"/>
    <col min="15877" max="15877" width="20.140625" style="994" customWidth="1"/>
    <col min="15878" max="15878" width="14.28515625" style="994" customWidth="1"/>
    <col min="15879" max="16129" width="9.140625" style="994"/>
    <col min="16130" max="16130" width="4.7109375" style="994" customWidth="1"/>
    <col min="16131" max="16131" width="48.28515625" style="994" customWidth="1"/>
    <col min="16132" max="16132" width="14.85546875" style="994" customWidth="1"/>
    <col min="16133" max="16133" width="20.140625" style="994" customWidth="1"/>
    <col min="16134" max="16134" width="14.28515625" style="994" customWidth="1"/>
    <col min="16135" max="16384" width="9.140625" style="994"/>
  </cols>
  <sheetData>
    <row r="1" spans="1:7" x14ac:dyDescent="0.2">
      <c r="A1" s="993" t="s">
        <v>835</v>
      </c>
      <c r="B1" s="993"/>
      <c r="C1" s="993"/>
      <c r="D1" s="993"/>
      <c r="E1" s="993"/>
      <c r="F1" s="993"/>
      <c r="G1" s="993"/>
    </row>
    <row r="2" spans="1:7" ht="28.5" customHeight="1" x14ac:dyDescent="0.2"/>
    <row r="3" spans="1:7" ht="12.75" thickBot="1" x14ac:dyDescent="0.25">
      <c r="B3" s="995" t="s">
        <v>803</v>
      </c>
      <c r="C3" s="995"/>
      <c r="D3" s="995"/>
      <c r="E3" s="995"/>
      <c r="F3" s="995"/>
    </row>
    <row r="4" spans="1:7" x14ac:dyDescent="0.2">
      <c r="B4" s="996"/>
      <c r="C4" s="997" t="s">
        <v>241</v>
      </c>
      <c r="D4" s="997" t="s">
        <v>6</v>
      </c>
      <c r="E4" s="997" t="s">
        <v>7</v>
      </c>
      <c r="F4" s="998" t="s">
        <v>8</v>
      </c>
    </row>
    <row r="5" spans="1:7" x14ac:dyDescent="0.2">
      <c r="B5" s="999">
        <v>1</v>
      </c>
      <c r="C5" s="1000">
        <v>2</v>
      </c>
      <c r="D5" s="1000">
        <v>3</v>
      </c>
      <c r="E5" s="1000">
        <v>4</v>
      </c>
      <c r="F5" s="1001">
        <v>5</v>
      </c>
    </row>
    <row r="6" spans="1:7" x14ac:dyDescent="0.2">
      <c r="B6" s="1002">
        <v>1</v>
      </c>
      <c r="C6" s="1003" t="s">
        <v>804</v>
      </c>
      <c r="D6" s="1003">
        <v>19000</v>
      </c>
      <c r="E6" s="1003">
        <v>19000</v>
      </c>
      <c r="F6" s="1004">
        <v>21001</v>
      </c>
    </row>
    <row r="7" spans="1:7" x14ac:dyDescent="0.2">
      <c r="B7" s="1002">
        <v>2</v>
      </c>
      <c r="C7" s="1003" t="s">
        <v>805</v>
      </c>
      <c r="D7" s="1003">
        <v>200</v>
      </c>
      <c r="E7" s="1003">
        <v>200</v>
      </c>
      <c r="F7" s="1004">
        <v>60</v>
      </c>
    </row>
    <row r="8" spans="1:7" x14ac:dyDescent="0.2">
      <c r="B8" s="1002">
        <v>3</v>
      </c>
      <c r="C8" s="1003" t="s">
        <v>806</v>
      </c>
      <c r="D8" s="1003"/>
      <c r="E8" s="1003"/>
      <c r="F8" s="1004">
        <v>82</v>
      </c>
    </row>
    <row r="9" spans="1:7" x14ac:dyDescent="0.2">
      <c r="B9" s="1002">
        <v>4</v>
      </c>
      <c r="C9" s="1003" t="s">
        <v>807</v>
      </c>
      <c r="D9" s="1003">
        <v>800</v>
      </c>
      <c r="E9" s="1003">
        <v>800</v>
      </c>
      <c r="F9" s="1004">
        <v>1074</v>
      </c>
    </row>
    <row r="10" spans="1:7" x14ac:dyDescent="0.2">
      <c r="B10" s="1002">
        <v>5</v>
      </c>
      <c r="C10" s="1003" t="s">
        <v>808</v>
      </c>
      <c r="D10" s="1003">
        <v>300</v>
      </c>
      <c r="E10" s="1003">
        <v>328</v>
      </c>
      <c r="F10" s="1004">
        <v>287</v>
      </c>
    </row>
    <row r="11" spans="1:7" x14ac:dyDescent="0.2">
      <c r="B11" s="1002">
        <v>6</v>
      </c>
      <c r="C11" s="1003" t="s">
        <v>809</v>
      </c>
      <c r="D11" s="1003">
        <v>5000</v>
      </c>
      <c r="E11" s="1003">
        <v>5000</v>
      </c>
      <c r="F11" s="1004">
        <v>5587</v>
      </c>
    </row>
    <row r="12" spans="1:7" x14ac:dyDescent="0.2">
      <c r="B12" s="1002">
        <v>7</v>
      </c>
      <c r="C12" s="1003" t="s">
        <v>810</v>
      </c>
      <c r="D12" s="1003">
        <v>1450</v>
      </c>
      <c r="E12" s="1003">
        <v>3050</v>
      </c>
      <c r="F12" s="1004">
        <v>4020</v>
      </c>
    </row>
    <row r="13" spans="1:7" x14ac:dyDescent="0.2">
      <c r="B13" s="1002">
        <v>8</v>
      </c>
      <c r="C13" s="1003" t="s">
        <v>811</v>
      </c>
      <c r="D13" s="1003">
        <v>400</v>
      </c>
      <c r="E13" s="1003">
        <v>400</v>
      </c>
      <c r="F13" s="1004">
        <v>616</v>
      </c>
    </row>
    <row r="14" spans="1:7" x14ac:dyDescent="0.2">
      <c r="B14" s="1002">
        <v>9</v>
      </c>
      <c r="C14" s="1003" t="s">
        <v>812</v>
      </c>
      <c r="D14" s="1003">
        <v>4220</v>
      </c>
      <c r="E14" s="1003">
        <v>4720</v>
      </c>
      <c r="F14" s="1004">
        <v>6753</v>
      </c>
    </row>
    <row r="15" spans="1:7" x14ac:dyDescent="0.2">
      <c r="B15" s="1002">
        <v>10</v>
      </c>
      <c r="C15" s="1005" t="s">
        <v>813</v>
      </c>
      <c r="D15" s="1005">
        <v>31370</v>
      </c>
      <c r="E15" s="1005">
        <v>33498</v>
      </c>
      <c r="F15" s="1006">
        <v>39490</v>
      </c>
    </row>
    <row r="16" spans="1:7" x14ac:dyDescent="0.2">
      <c r="B16" s="1002">
        <v>11</v>
      </c>
      <c r="C16" s="1003" t="s">
        <v>814</v>
      </c>
      <c r="D16" s="1003">
        <v>2000</v>
      </c>
      <c r="E16" s="1003">
        <v>2000</v>
      </c>
      <c r="F16" s="1004">
        <v>2199</v>
      </c>
    </row>
    <row r="17" spans="2:6" x14ac:dyDescent="0.2">
      <c r="B17" s="1002">
        <v>12</v>
      </c>
      <c r="C17" s="1005" t="s">
        <v>815</v>
      </c>
      <c r="D17" s="1005">
        <v>2000</v>
      </c>
      <c r="E17" s="1005">
        <v>2000</v>
      </c>
      <c r="F17" s="1006">
        <f>SUM(F16)</f>
        <v>2199</v>
      </c>
    </row>
    <row r="18" spans="2:6" x14ac:dyDescent="0.2">
      <c r="B18" s="1002">
        <v>13</v>
      </c>
      <c r="C18" s="1003" t="s">
        <v>816</v>
      </c>
      <c r="D18" s="1003">
        <v>1000</v>
      </c>
      <c r="E18" s="1003">
        <v>1000</v>
      </c>
      <c r="F18" s="1004">
        <v>1166</v>
      </c>
    </row>
    <row r="19" spans="2:6" x14ac:dyDescent="0.2">
      <c r="B19" s="1002">
        <v>14</v>
      </c>
      <c r="C19" s="1003" t="s">
        <v>817</v>
      </c>
      <c r="D19" s="1003">
        <v>19250</v>
      </c>
      <c r="E19" s="1003">
        <v>22350</v>
      </c>
      <c r="F19" s="1004">
        <v>20655</v>
      </c>
    </row>
    <row r="20" spans="2:6" x14ac:dyDescent="0.2">
      <c r="B20" s="1002">
        <v>15</v>
      </c>
      <c r="C20" s="1003" t="s">
        <v>818</v>
      </c>
      <c r="D20" s="1003">
        <v>12800</v>
      </c>
      <c r="E20" s="1003">
        <v>13800</v>
      </c>
      <c r="F20" s="1004">
        <v>12759</v>
      </c>
    </row>
    <row r="21" spans="2:6" x14ac:dyDescent="0.2">
      <c r="B21" s="1002">
        <v>16</v>
      </c>
      <c r="C21" s="1003" t="s">
        <v>819</v>
      </c>
      <c r="D21" s="1003">
        <v>3000</v>
      </c>
      <c r="E21" s="1003">
        <v>4560</v>
      </c>
      <c r="F21" s="1004">
        <v>4301</v>
      </c>
    </row>
    <row r="22" spans="2:6" x14ac:dyDescent="0.2">
      <c r="B22" s="1002">
        <v>17</v>
      </c>
      <c r="C22" s="1003" t="s">
        <v>820</v>
      </c>
      <c r="D22" s="1003">
        <v>1800</v>
      </c>
      <c r="E22" s="1003">
        <v>1800</v>
      </c>
      <c r="F22" s="1004">
        <v>2738</v>
      </c>
    </row>
    <row r="23" spans="2:6" x14ac:dyDescent="0.2">
      <c r="B23" s="1002">
        <v>18</v>
      </c>
      <c r="C23" s="1003" t="s">
        <v>821</v>
      </c>
      <c r="D23" s="1003">
        <v>14300</v>
      </c>
      <c r="E23" s="1003">
        <v>18050</v>
      </c>
      <c r="F23" s="1004">
        <v>16879</v>
      </c>
    </row>
    <row r="24" spans="2:6" x14ac:dyDescent="0.2">
      <c r="B24" s="1002">
        <v>19</v>
      </c>
      <c r="C24" s="1003" t="s">
        <v>822</v>
      </c>
      <c r="D24" s="1003">
        <v>200</v>
      </c>
      <c r="E24" s="1003">
        <v>200</v>
      </c>
      <c r="F24" s="1004">
        <v>3010</v>
      </c>
    </row>
    <row r="25" spans="2:6" x14ac:dyDescent="0.2">
      <c r="B25" s="1002">
        <v>20</v>
      </c>
      <c r="C25" s="1003" t="s">
        <v>823</v>
      </c>
      <c r="D25" s="1003">
        <v>3060</v>
      </c>
      <c r="E25" s="1003">
        <v>3060</v>
      </c>
      <c r="F25" s="1004">
        <v>1145</v>
      </c>
    </row>
    <row r="26" spans="2:6" x14ac:dyDescent="0.2">
      <c r="B26" s="1002">
        <v>21</v>
      </c>
      <c r="C26" s="1005" t="s">
        <v>824</v>
      </c>
      <c r="D26" s="1005">
        <v>55410</v>
      </c>
      <c r="E26" s="1005">
        <v>64280</v>
      </c>
      <c r="F26" s="1006">
        <f>SUM(F18:F25)</f>
        <v>62653</v>
      </c>
    </row>
    <row r="27" spans="2:6" x14ac:dyDescent="0.2">
      <c r="B27" s="1002"/>
      <c r="C27" s="1005" t="s">
        <v>825</v>
      </c>
      <c r="D27" s="1005"/>
      <c r="E27" s="1005"/>
      <c r="F27" s="1006">
        <v>1145</v>
      </c>
    </row>
    <row r="28" spans="2:6" x14ac:dyDescent="0.2">
      <c r="B28" s="1002">
        <v>22</v>
      </c>
      <c r="C28" s="1003" t="s">
        <v>826</v>
      </c>
      <c r="D28" s="1003">
        <v>20000</v>
      </c>
      <c r="E28" s="1003">
        <v>24800</v>
      </c>
      <c r="F28" s="1004">
        <v>22874</v>
      </c>
    </row>
    <row r="29" spans="2:6" x14ac:dyDescent="0.2">
      <c r="B29" s="1002">
        <v>23</v>
      </c>
      <c r="C29" s="1005" t="s">
        <v>827</v>
      </c>
      <c r="D29" s="1005">
        <v>20000</v>
      </c>
      <c r="E29" s="1005">
        <v>24800</v>
      </c>
      <c r="F29" s="1006">
        <v>24435</v>
      </c>
    </row>
    <row r="30" spans="2:6" x14ac:dyDescent="0.2">
      <c r="B30" s="1002">
        <v>24</v>
      </c>
      <c r="C30" s="1003" t="s">
        <v>828</v>
      </c>
      <c r="D30" s="1003">
        <v>400</v>
      </c>
      <c r="E30" s="1003">
        <v>400</v>
      </c>
      <c r="F30" s="1004">
        <v>636</v>
      </c>
    </row>
    <row r="31" spans="2:6" x14ac:dyDescent="0.2">
      <c r="B31" s="1002">
        <v>25</v>
      </c>
      <c r="C31" s="1005" t="s">
        <v>829</v>
      </c>
      <c r="D31" s="1005">
        <v>400</v>
      </c>
      <c r="E31" s="1005">
        <v>400</v>
      </c>
      <c r="F31" s="1006">
        <v>636</v>
      </c>
    </row>
    <row r="32" spans="2:6" x14ac:dyDescent="0.2">
      <c r="B32" s="1002">
        <v>26</v>
      </c>
      <c r="C32" s="1003" t="s">
        <v>830</v>
      </c>
      <c r="D32" s="1005"/>
      <c r="E32" s="1005"/>
      <c r="F32" s="1004">
        <v>663</v>
      </c>
    </row>
    <row r="33" spans="2:6" x14ac:dyDescent="0.2">
      <c r="B33" s="1002">
        <v>27</v>
      </c>
      <c r="C33" s="1005" t="s">
        <v>831</v>
      </c>
      <c r="D33" s="1005"/>
      <c r="E33" s="1005"/>
      <c r="F33" s="1006">
        <v>663</v>
      </c>
    </row>
    <row r="34" spans="2:6" x14ac:dyDescent="0.2">
      <c r="B34" s="1002">
        <v>28</v>
      </c>
      <c r="C34" s="1003" t="s">
        <v>832</v>
      </c>
      <c r="D34" s="1003"/>
      <c r="E34" s="1003"/>
      <c r="F34" s="1004">
        <v>1686</v>
      </c>
    </row>
    <row r="35" spans="2:6" x14ac:dyDescent="0.2">
      <c r="B35" s="1002">
        <v>29</v>
      </c>
      <c r="C35" s="1005" t="s">
        <v>833</v>
      </c>
      <c r="D35" s="1005"/>
      <c r="E35" s="1005"/>
      <c r="F35" s="1006">
        <v>1686</v>
      </c>
    </row>
    <row r="36" spans="2:6" ht="12.75" thickBot="1" x14ac:dyDescent="0.25">
      <c r="B36" s="1002">
        <v>30</v>
      </c>
      <c r="C36" s="1007" t="s">
        <v>834</v>
      </c>
      <c r="D36" s="1007">
        <v>109180</v>
      </c>
      <c r="E36" s="1007">
        <v>125518</v>
      </c>
      <c r="F36" s="1008">
        <v>132907</v>
      </c>
    </row>
    <row r="37" spans="2:6" x14ac:dyDescent="0.2">
      <c r="B37" s="1009"/>
      <c r="C37" s="1009"/>
      <c r="D37" s="1009"/>
      <c r="E37" s="1009"/>
      <c r="F37" s="1009"/>
    </row>
    <row r="38" spans="2:6" x14ac:dyDescent="0.2">
      <c r="B38" s="1009"/>
      <c r="C38" s="1009"/>
      <c r="D38" s="1009"/>
      <c r="E38" s="1009"/>
      <c r="F38" s="1009"/>
    </row>
    <row r="39" spans="2:6" x14ac:dyDescent="0.2">
      <c r="B39" s="1009"/>
      <c r="C39" s="1009"/>
      <c r="D39" s="1009"/>
      <c r="E39" s="1009"/>
      <c r="F39" s="1009"/>
    </row>
    <row r="40" spans="2:6" x14ac:dyDescent="0.2">
      <c r="B40" s="1009"/>
      <c r="C40" s="1009"/>
      <c r="D40" s="1009"/>
      <c r="E40" s="1009"/>
      <c r="F40" s="1009"/>
    </row>
    <row r="41" spans="2:6" x14ac:dyDescent="0.2">
      <c r="B41" s="1009"/>
      <c r="C41" s="1009"/>
      <c r="D41" s="1009"/>
      <c r="E41" s="1009"/>
      <c r="F41" s="1009"/>
    </row>
    <row r="42" spans="2:6" x14ac:dyDescent="0.2">
      <c r="B42" s="1009"/>
      <c r="C42" s="1009"/>
      <c r="D42" s="1009"/>
      <c r="E42" s="1009"/>
      <c r="F42" s="1009"/>
    </row>
    <row r="43" spans="2:6" x14ac:dyDescent="0.2">
      <c r="B43" s="1009"/>
      <c r="C43" s="1009"/>
      <c r="D43" s="1009"/>
      <c r="E43" s="1009"/>
      <c r="F43" s="1009"/>
    </row>
    <row r="44" spans="2:6" x14ac:dyDescent="0.2">
      <c r="B44" s="1009"/>
      <c r="C44" s="1009"/>
      <c r="D44" s="1009"/>
      <c r="E44" s="1009"/>
      <c r="F44" s="1009"/>
    </row>
    <row r="45" spans="2:6" x14ac:dyDescent="0.2">
      <c r="B45" s="1009"/>
      <c r="C45" s="1009"/>
      <c r="D45" s="1009"/>
      <c r="E45" s="1009"/>
      <c r="F45" s="1009"/>
    </row>
    <row r="46" spans="2:6" x14ac:dyDescent="0.2">
      <c r="B46" s="1009"/>
      <c r="C46" s="1009"/>
      <c r="D46" s="1009"/>
      <c r="E46" s="1009"/>
      <c r="F46" s="1009"/>
    </row>
    <row r="47" spans="2:6" x14ac:dyDescent="0.2">
      <c r="B47" s="1009"/>
      <c r="C47" s="1009"/>
      <c r="D47" s="1009"/>
      <c r="E47" s="1009"/>
      <c r="F47" s="1009"/>
    </row>
    <row r="48" spans="2:6" x14ac:dyDescent="0.2">
      <c r="B48" s="1009"/>
      <c r="C48" s="1009"/>
      <c r="D48" s="1009"/>
      <c r="E48" s="1009"/>
      <c r="F48" s="1009"/>
    </row>
  </sheetData>
  <mergeCells count="2">
    <mergeCell ref="A1:G1"/>
    <mergeCell ref="B3:F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A67" zoomScaleNormal="100" workbookViewId="0">
      <selection activeCell="I77" sqref="I77"/>
    </sheetView>
  </sheetViews>
  <sheetFormatPr defaultRowHeight="15.75" x14ac:dyDescent="0.25"/>
  <cols>
    <col min="1" max="1" width="8.140625" style="126" customWidth="1"/>
    <col min="2" max="2" width="52.140625" style="126" customWidth="1"/>
    <col min="3" max="3" width="11.42578125" style="127" customWidth="1"/>
    <col min="4" max="5" width="13.5703125" style="127" customWidth="1"/>
    <col min="6" max="256" width="9.140625" style="152"/>
    <col min="257" max="257" width="8.140625" style="152" customWidth="1"/>
    <col min="258" max="258" width="52.140625" style="152" customWidth="1"/>
    <col min="259" max="261" width="13.5703125" style="152" customWidth="1"/>
    <col min="262" max="512" width="9.140625" style="152"/>
    <col min="513" max="513" width="8.140625" style="152" customWidth="1"/>
    <col min="514" max="514" width="52.140625" style="152" customWidth="1"/>
    <col min="515" max="517" width="13.5703125" style="152" customWidth="1"/>
    <col min="518" max="768" width="9.140625" style="152"/>
    <col min="769" max="769" width="8.140625" style="152" customWidth="1"/>
    <col min="770" max="770" width="52.140625" style="152" customWidth="1"/>
    <col min="771" max="773" width="13.5703125" style="152" customWidth="1"/>
    <col min="774" max="1024" width="9.140625" style="152"/>
    <col min="1025" max="1025" width="8.140625" style="152" customWidth="1"/>
    <col min="1026" max="1026" width="52.140625" style="152" customWidth="1"/>
    <col min="1027" max="1029" width="13.5703125" style="152" customWidth="1"/>
    <col min="1030" max="1280" width="9.140625" style="152"/>
    <col min="1281" max="1281" width="8.140625" style="152" customWidth="1"/>
    <col min="1282" max="1282" width="52.140625" style="152" customWidth="1"/>
    <col min="1283" max="1285" width="13.5703125" style="152" customWidth="1"/>
    <col min="1286" max="1536" width="9.140625" style="152"/>
    <col min="1537" max="1537" width="8.140625" style="152" customWidth="1"/>
    <col min="1538" max="1538" width="52.140625" style="152" customWidth="1"/>
    <col min="1539" max="1541" width="13.5703125" style="152" customWidth="1"/>
    <col min="1542" max="1792" width="9.140625" style="152"/>
    <col min="1793" max="1793" width="8.140625" style="152" customWidth="1"/>
    <col min="1794" max="1794" width="52.140625" style="152" customWidth="1"/>
    <col min="1795" max="1797" width="13.5703125" style="152" customWidth="1"/>
    <col min="1798" max="2048" width="9.140625" style="152"/>
    <col min="2049" max="2049" width="8.140625" style="152" customWidth="1"/>
    <col min="2050" max="2050" width="52.140625" style="152" customWidth="1"/>
    <col min="2051" max="2053" width="13.5703125" style="152" customWidth="1"/>
    <col min="2054" max="2304" width="9.140625" style="152"/>
    <col min="2305" max="2305" width="8.140625" style="152" customWidth="1"/>
    <col min="2306" max="2306" width="52.140625" style="152" customWidth="1"/>
    <col min="2307" max="2309" width="13.5703125" style="152" customWidth="1"/>
    <col min="2310" max="2560" width="9.140625" style="152"/>
    <col min="2561" max="2561" width="8.140625" style="152" customWidth="1"/>
    <col min="2562" max="2562" width="52.140625" style="152" customWidth="1"/>
    <col min="2563" max="2565" width="13.5703125" style="152" customWidth="1"/>
    <col min="2566" max="2816" width="9.140625" style="152"/>
    <col min="2817" max="2817" width="8.140625" style="152" customWidth="1"/>
    <col min="2818" max="2818" width="52.140625" style="152" customWidth="1"/>
    <col min="2819" max="2821" width="13.5703125" style="152" customWidth="1"/>
    <col min="2822" max="3072" width="9.140625" style="152"/>
    <col min="3073" max="3073" width="8.140625" style="152" customWidth="1"/>
    <col min="3074" max="3074" width="52.140625" style="152" customWidth="1"/>
    <col min="3075" max="3077" width="13.5703125" style="152" customWidth="1"/>
    <col min="3078" max="3328" width="9.140625" style="152"/>
    <col min="3329" max="3329" width="8.140625" style="152" customWidth="1"/>
    <col min="3330" max="3330" width="52.140625" style="152" customWidth="1"/>
    <col min="3331" max="3333" width="13.5703125" style="152" customWidth="1"/>
    <col min="3334" max="3584" width="9.140625" style="152"/>
    <col min="3585" max="3585" width="8.140625" style="152" customWidth="1"/>
    <col min="3586" max="3586" width="52.140625" style="152" customWidth="1"/>
    <col min="3587" max="3589" width="13.5703125" style="152" customWidth="1"/>
    <col min="3590" max="3840" width="9.140625" style="152"/>
    <col min="3841" max="3841" width="8.140625" style="152" customWidth="1"/>
    <col min="3842" max="3842" width="52.140625" style="152" customWidth="1"/>
    <col min="3843" max="3845" width="13.5703125" style="152" customWidth="1"/>
    <col min="3846" max="4096" width="9.140625" style="152"/>
    <col min="4097" max="4097" width="8.140625" style="152" customWidth="1"/>
    <col min="4098" max="4098" width="52.140625" style="152" customWidth="1"/>
    <col min="4099" max="4101" width="13.5703125" style="152" customWidth="1"/>
    <col min="4102" max="4352" width="9.140625" style="152"/>
    <col min="4353" max="4353" width="8.140625" style="152" customWidth="1"/>
    <col min="4354" max="4354" width="52.140625" style="152" customWidth="1"/>
    <col min="4355" max="4357" width="13.5703125" style="152" customWidth="1"/>
    <col min="4358" max="4608" width="9.140625" style="152"/>
    <col min="4609" max="4609" width="8.140625" style="152" customWidth="1"/>
    <col min="4610" max="4610" width="52.140625" style="152" customWidth="1"/>
    <col min="4611" max="4613" width="13.5703125" style="152" customWidth="1"/>
    <col min="4614" max="4864" width="9.140625" style="152"/>
    <col min="4865" max="4865" width="8.140625" style="152" customWidth="1"/>
    <col min="4866" max="4866" width="52.140625" style="152" customWidth="1"/>
    <col min="4867" max="4869" width="13.5703125" style="152" customWidth="1"/>
    <col min="4870" max="5120" width="9.140625" style="152"/>
    <col min="5121" max="5121" width="8.140625" style="152" customWidth="1"/>
    <col min="5122" max="5122" width="52.140625" style="152" customWidth="1"/>
    <col min="5123" max="5125" width="13.5703125" style="152" customWidth="1"/>
    <col min="5126" max="5376" width="9.140625" style="152"/>
    <col min="5377" max="5377" width="8.140625" style="152" customWidth="1"/>
    <col min="5378" max="5378" width="52.140625" style="152" customWidth="1"/>
    <col min="5379" max="5381" width="13.5703125" style="152" customWidth="1"/>
    <col min="5382" max="5632" width="9.140625" style="152"/>
    <col min="5633" max="5633" width="8.140625" style="152" customWidth="1"/>
    <col min="5634" max="5634" width="52.140625" style="152" customWidth="1"/>
    <col min="5635" max="5637" width="13.5703125" style="152" customWidth="1"/>
    <col min="5638" max="5888" width="9.140625" style="152"/>
    <col min="5889" max="5889" width="8.140625" style="152" customWidth="1"/>
    <col min="5890" max="5890" width="52.140625" style="152" customWidth="1"/>
    <col min="5891" max="5893" width="13.5703125" style="152" customWidth="1"/>
    <col min="5894" max="6144" width="9.140625" style="152"/>
    <col min="6145" max="6145" width="8.140625" style="152" customWidth="1"/>
    <col min="6146" max="6146" width="52.140625" style="152" customWidth="1"/>
    <col min="6147" max="6149" width="13.5703125" style="152" customWidth="1"/>
    <col min="6150" max="6400" width="9.140625" style="152"/>
    <col min="6401" max="6401" width="8.140625" style="152" customWidth="1"/>
    <col min="6402" max="6402" width="52.140625" style="152" customWidth="1"/>
    <col min="6403" max="6405" width="13.5703125" style="152" customWidth="1"/>
    <col min="6406" max="6656" width="9.140625" style="152"/>
    <col min="6657" max="6657" width="8.140625" style="152" customWidth="1"/>
    <col min="6658" max="6658" width="52.140625" style="152" customWidth="1"/>
    <col min="6659" max="6661" width="13.5703125" style="152" customWidth="1"/>
    <col min="6662" max="6912" width="9.140625" style="152"/>
    <col min="6913" max="6913" width="8.140625" style="152" customWidth="1"/>
    <col min="6914" max="6914" width="52.140625" style="152" customWidth="1"/>
    <col min="6915" max="6917" width="13.5703125" style="152" customWidth="1"/>
    <col min="6918" max="7168" width="9.140625" style="152"/>
    <col min="7169" max="7169" width="8.140625" style="152" customWidth="1"/>
    <col min="7170" max="7170" width="52.140625" style="152" customWidth="1"/>
    <col min="7171" max="7173" width="13.5703125" style="152" customWidth="1"/>
    <col min="7174" max="7424" width="9.140625" style="152"/>
    <col min="7425" max="7425" width="8.140625" style="152" customWidth="1"/>
    <col min="7426" max="7426" width="52.140625" style="152" customWidth="1"/>
    <col min="7427" max="7429" width="13.5703125" style="152" customWidth="1"/>
    <col min="7430" max="7680" width="9.140625" style="152"/>
    <col min="7681" max="7681" width="8.140625" style="152" customWidth="1"/>
    <col min="7682" max="7682" width="52.140625" style="152" customWidth="1"/>
    <col min="7683" max="7685" width="13.5703125" style="152" customWidth="1"/>
    <col min="7686" max="7936" width="9.140625" style="152"/>
    <col min="7937" max="7937" width="8.140625" style="152" customWidth="1"/>
    <col min="7938" max="7938" width="52.140625" style="152" customWidth="1"/>
    <col min="7939" max="7941" width="13.5703125" style="152" customWidth="1"/>
    <col min="7942" max="8192" width="9.140625" style="152"/>
    <col min="8193" max="8193" width="8.140625" style="152" customWidth="1"/>
    <col min="8194" max="8194" width="52.140625" style="152" customWidth="1"/>
    <col min="8195" max="8197" width="13.5703125" style="152" customWidth="1"/>
    <col min="8198" max="8448" width="9.140625" style="152"/>
    <col min="8449" max="8449" width="8.140625" style="152" customWidth="1"/>
    <col min="8450" max="8450" width="52.140625" style="152" customWidth="1"/>
    <col min="8451" max="8453" width="13.5703125" style="152" customWidth="1"/>
    <col min="8454" max="8704" width="9.140625" style="152"/>
    <col min="8705" max="8705" width="8.140625" style="152" customWidth="1"/>
    <col min="8706" max="8706" width="52.140625" style="152" customWidth="1"/>
    <col min="8707" max="8709" width="13.5703125" style="152" customWidth="1"/>
    <col min="8710" max="8960" width="9.140625" style="152"/>
    <col min="8961" max="8961" width="8.140625" style="152" customWidth="1"/>
    <col min="8962" max="8962" width="52.140625" style="152" customWidth="1"/>
    <col min="8963" max="8965" width="13.5703125" style="152" customWidth="1"/>
    <col min="8966" max="9216" width="9.140625" style="152"/>
    <col min="9217" max="9217" width="8.140625" style="152" customWidth="1"/>
    <col min="9218" max="9218" width="52.140625" style="152" customWidth="1"/>
    <col min="9219" max="9221" width="13.5703125" style="152" customWidth="1"/>
    <col min="9222" max="9472" width="9.140625" style="152"/>
    <col min="9473" max="9473" width="8.140625" style="152" customWidth="1"/>
    <col min="9474" max="9474" width="52.140625" style="152" customWidth="1"/>
    <col min="9475" max="9477" width="13.5703125" style="152" customWidth="1"/>
    <col min="9478" max="9728" width="9.140625" style="152"/>
    <col min="9729" max="9729" width="8.140625" style="152" customWidth="1"/>
    <col min="9730" max="9730" width="52.140625" style="152" customWidth="1"/>
    <col min="9731" max="9733" width="13.5703125" style="152" customWidth="1"/>
    <col min="9734" max="9984" width="9.140625" style="152"/>
    <col min="9985" max="9985" width="8.140625" style="152" customWidth="1"/>
    <col min="9986" max="9986" width="52.140625" style="152" customWidth="1"/>
    <col min="9987" max="9989" width="13.5703125" style="152" customWidth="1"/>
    <col min="9990" max="10240" width="9.140625" style="152"/>
    <col min="10241" max="10241" width="8.140625" style="152" customWidth="1"/>
    <col min="10242" max="10242" width="52.140625" style="152" customWidth="1"/>
    <col min="10243" max="10245" width="13.5703125" style="152" customWidth="1"/>
    <col min="10246" max="10496" width="9.140625" style="152"/>
    <col min="10497" max="10497" width="8.140625" style="152" customWidth="1"/>
    <col min="10498" max="10498" width="52.140625" style="152" customWidth="1"/>
    <col min="10499" max="10501" width="13.5703125" style="152" customWidth="1"/>
    <col min="10502" max="10752" width="9.140625" style="152"/>
    <col min="10753" max="10753" width="8.140625" style="152" customWidth="1"/>
    <col min="10754" max="10754" width="52.140625" style="152" customWidth="1"/>
    <col min="10755" max="10757" width="13.5703125" style="152" customWidth="1"/>
    <col min="10758" max="11008" width="9.140625" style="152"/>
    <col min="11009" max="11009" width="8.140625" style="152" customWidth="1"/>
    <col min="11010" max="11010" width="52.140625" style="152" customWidth="1"/>
    <col min="11011" max="11013" width="13.5703125" style="152" customWidth="1"/>
    <col min="11014" max="11264" width="9.140625" style="152"/>
    <col min="11265" max="11265" width="8.140625" style="152" customWidth="1"/>
    <col min="11266" max="11266" width="52.140625" style="152" customWidth="1"/>
    <col min="11267" max="11269" width="13.5703125" style="152" customWidth="1"/>
    <col min="11270" max="11520" width="9.140625" style="152"/>
    <col min="11521" max="11521" width="8.140625" style="152" customWidth="1"/>
    <col min="11522" max="11522" width="52.140625" style="152" customWidth="1"/>
    <col min="11523" max="11525" width="13.5703125" style="152" customWidth="1"/>
    <col min="11526" max="11776" width="9.140625" style="152"/>
    <col min="11777" max="11777" width="8.140625" style="152" customWidth="1"/>
    <col min="11778" max="11778" width="52.140625" style="152" customWidth="1"/>
    <col min="11779" max="11781" width="13.5703125" style="152" customWidth="1"/>
    <col min="11782" max="12032" width="9.140625" style="152"/>
    <col min="12033" max="12033" width="8.140625" style="152" customWidth="1"/>
    <col min="12034" max="12034" width="52.140625" style="152" customWidth="1"/>
    <col min="12035" max="12037" width="13.5703125" style="152" customWidth="1"/>
    <col min="12038" max="12288" width="9.140625" style="152"/>
    <col min="12289" max="12289" width="8.140625" style="152" customWidth="1"/>
    <col min="12290" max="12290" width="52.140625" style="152" customWidth="1"/>
    <col min="12291" max="12293" width="13.5703125" style="152" customWidth="1"/>
    <col min="12294" max="12544" width="9.140625" style="152"/>
    <col min="12545" max="12545" width="8.140625" style="152" customWidth="1"/>
    <col min="12546" max="12546" width="52.140625" style="152" customWidth="1"/>
    <col min="12547" max="12549" width="13.5703125" style="152" customWidth="1"/>
    <col min="12550" max="12800" width="9.140625" style="152"/>
    <col min="12801" max="12801" width="8.140625" style="152" customWidth="1"/>
    <col min="12802" max="12802" width="52.140625" style="152" customWidth="1"/>
    <col min="12803" max="12805" width="13.5703125" style="152" customWidth="1"/>
    <col min="12806" max="13056" width="9.140625" style="152"/>
    <col min="13057" max="13057" width="8.140625" style="152" customWidth="1"/>
    <col min="13058" max="13058" width="52.140625" style="152" customWidth="1"/>
    <col min="13059" max="13061" width="13.5703125" style="152" customWidth="1"/>
    <col min="13062" max="13312" width="9.140625" style="152"/>
    <col min="13313" max="13313" width="8.140625" style="152" customWidth="1"/>
    <col min="13314" max="13314" width="52.140625" style="152" customWidth="1"/>
    <col min="13315" max="13317" width="13.5703125" style="152" customWidth="1"/>
    <col min="13318" max="13568" width="9.140625" style="152"/>
    <col min="13569" max="13569" width="8.140625" style="152" customWidth="1"/>
    <col min="13570" max="13570" width="52.140625" style="152" customWidth="1"/>
    <col min="13571" max="13573" width="13.5703125" style="152" customWidth="1"/>
    <col min="13574" max="13824" width="9.140625" style="152"/>
    <col min="13825" max="13825" width="8.140625" style="152" customWidth="1"/>
    <col min="13826" max="13826" width="52.140625" style="152" customWidth="1"/>
    <col min="13827" max="13829" width="13.5703125" style="152" customWidth="1"/>
    <col min="13830" max="14080" width="9.140625" style="152"/>
    <col min="14081" max="14081" width="8.140625" style="152" customWidth="1"/>
    <col min="14082" max="14082" width="52.140625" style="152" customWidth="1"/>
    <col min="14083" max="14085" width="13.5703125" style="152" customWidth="1"/>
    <col min="14086" max="14336" width="9.140625" style="152"/>
    <col min="14337" max="14337" width="8.140625" style="152" customWidth="1"/>
    <col min="14338" max="14338" width="52.140625" style="152" customWidth="1"/>
    <col min="14339" max="14341" width="13.5703125" style="152" customWidth="1"/>
    <col min="14342" max="14592" width="9.140625" style="152"/>
    <col min="14593" max="14593" width="8.140625" style="152" customWidth="1"/>
    <col min="14594" max="14594" width="52.140625" style="152" customWidth="1"/>
    <col min="14595" max="14597" width="13.5703125" style="152" customWidth="1"/>
    <col min="14598" max="14848" width="9.140625" style="152"/>
    <col min="14849" max="14849" width="8.140625" style="152" customWidth="1"/>
    <col min="14850" max="14850" width="52.140625" style="152" customWidth="1"/>
    <col min="14851" max="14853" width="13.5703125" style="152" customWidth="1"/>
    <col min="14854" max="15104" width="9.140625" style="152"/>
    <col min="15105" max="15105" width="8.140625" style="152" customWidth="1"/>
    <col min="15106" max="15106" width="52.140625" style="152" customWidth="1"/>
    <col min="15107" max="15109" width="13.5703125" style="152" customWidth="1"/>
    <col min="15110" max="15360" width="9.140625" style="152"/>
    <col min="15361" max="15361" width="8.140625" style="152" customWidth="1"/>
    <col min="15362" max="15362" width="52.140625" style="152" customWidth="1"/>
    <col min="15363" max="15365" width="13.5703125" style="152" customWidth="1"/>
    <col min="15366" max="15616" width="9.140625" style="152"/>
    <col min="15617" max="15617" width="8.140625" style="152" customWidth="1"/>
    <col min="15618" max="15618" width="52.140625" style="152" customWidth="1"/>
    <col min="15619" max="15621" width="13.5703125" style="152" customWidth="1"/>
    <col min="15622" max="15872" width="9.140625" style="152"/>
    <col min="15873" max="15873" width="8.140625" style="152" customWidth="1"/>
    <col min="15874" max="15874" width="52.140625" style="152" customWidth="1"/>
    <col min="15875" max="15877" width="13.5703125" style="152" customWidth="1"/>
    <col min="15878" max="16128" width="9.140625" style="152"/>
    <col min="16129" max="16129" width="8.140625" style="152" customWidth="1"/>
    <col min="16130" max="16130" width="52.140625" style="152" customWidth="1"/>
    <col min="16131" max="16133" width="13.5703125" style="152" customWidth="1"/>
    <col min="16134" max="16384" width="9.140625" style="152"/>
  </cols>
  <sheetData>
    <row r="1" spans="1:5" x14ac:dyDescent="0.25">
      <c r="B1" s="133" t="s">
        <v>233</v>
      </c>
      <c r="C1" s="133"/>
      <c r="D1" s="133"/>
      <c r="E1" s="133"/>
    </row>
    <row r="2" spans="1:5" x14ac:dyDescent="0.25">
      <c r="A2" s="131" t="s">
        <v>211</v>
      </c>
      <c r="B2" s="131"/>
      <c r="C2" s="131"/>
      <c r="D2" s="131"/>
      <c r="E2" s="131"/>
    </row>
    <row r="3" spans="1:5" x14ac:dyDescent="0.25">
      <c r="A3" s="132" t="s">
        <v>222</v>
      </c>
      <c r="B3" s="132"/>
      <c r="C3" s="132"/>
      <c r="D3" s="132"/>
      <c r="E3" s="132"/>
    </row>
    <row r="4" spans="1:5" x14ac:dyDescent="0.25">
      <c r="A4" s="128"/>
      <c r="B4" s="128"/>
      <c r="C4" s="128"/>
      <c r="D4" s="128"/>
      <c r="E4" s="128"/>
    </row>
    <row r="5" spans="1:5" x14ac:dyDescent="0.25">
      <c r="A5" s="134" t="s">
        <v>0</v>
      </c>
      <c r="B5" s="134"/>
      <c r="C5" s="134"/>
      <c r="D5" s="134"/>
      <c r="E5" s="134"/>
    </row>
    <row r="6" spans="1:5" ht="16.5" thickBot="1" x14ac:dyDescent="0.3">
      <c r="A6" s="7" t="s">
        <v>1</v>
      </c>
      <c r="B6" s="7"/>
      <c r="C6" s="8"/>
      <c r="D6" s="8"/>
      <c r="E6" s="8" t="s">
        <v>2</v>
      </c>
    </row>
    <row r="7" spans="1:5" x14ac:dyDescent="0.25">
      <c r="A7" s="135" t="s">
        <v>3</v>
      </c>
      <c r="B7" s="137" t="s">
        <v>4</v>
      </c>
      <c r="C7" s="139" t="s">
        <v>5</v>
      </c>
      <c r="D7" s="139"/>
      <c r="E7" s="140"/>
    </row>
    <row r="8" spans="1:5" s="1" customFormat="1" ht="12" thickBot="1" x14ac:dyDescent="0.25">
      <c r="A8" s="136"/>
      <c r="B8" s="138"/>
      <c r="C8" s="9" t="s">
        <v>6</v>
      </c>
      <c r="D8" s="9" t="s">
        <v>7</v>
      </c>
      <c r="E8" s="10" t="s">
        <v>8</v>
      </c>
    </row>
    <row r="9" spans="1:5" s="153" customFormat="1" ht="13.5" thickBot="1" x14ac:dyDescent="0.25">
      <c r="A9" s="11">
        <v>1</v>
      </c>
      <c r="B9" s="12">
        <v>2</v>
      </c>
      <c r="C9" s="12">
        <v>3</v>
      </c>
      <c r="D9" s="12">
        <v>4</v>
      </c>
      <c r="E9" s="13">
        <v>5</v>
      </c>
    </row>
    <row r="10" spans="1:5" s="153" customFormat="1" ht="13.5" thickBot="1" x14ac:dyDescent="0.25">
      <c r="A10" s="14" t="s">
        <v>9</v>
      </c>
      <c r="B10" s="15" t="s">
        <v>10</v>
      </c>
      <c r="C10" s="16">
        <f>+C11+C16+C25</f>
        <v>12289</v>
      </c>
      <c r="D10" s="16">
        <f>+D11+D16+D25</f>
        <v>12289</v>
      </c>
      <c r="E10" s="17">
        <f>+E11+E16+E25</f>
        <v>9563</v>
      </c>
    </row>
    <row r="11" spans="1:5" s="153" customFormat="1" ht="13.5" thickBot="1" x14ac:dyDescent="0.25">
      <c r="A11" s="18" t="s">
        <v>11</v>
      </c>
      <c r="B11" s="19" t="s">
        <v>12</v>
      </c>
      <c r="C11" s="20">
        <f>+C12+C13+C14+C15</f>
        <v>12039</v>
      </c>
      <c r="D11" s="20">
        <f>+D12+D13+D14+D15</f>
        <v>12039</v>
      </c>
      <c r="E11" s="21">
        <f>+E12+E13+E14+E15</f>
        <v>9252</v>
      </c>
    </row>
    <row r="12" spans="1:5" s="153" customFormat="1" ht="12.75" x14ac:dyDescent="0.2">
      <c r="A12" s="22" t="s">
        <v>13</v>
      </c>
      <c r="B12" s="23" t="s">
        <v>14</v>
      </c>
      <c r="C12" s="24"/>
      <c r="D12" s="24"/>
      <c r="E12" s="25"/>
    </row>
    <row r="13" spans="1:5" s="153" customFormat="1" ht="12.75" x14ac:dyDescent="0.2">
      <c r="A13" s="22" t="s">
        <v>15</v>
      </c>
      <c r="B13" s="26" t="s">
        <v>223</v>
      </c>
      <c r="C13" s="24">
        <v>12039</v>
      </c>
      <c r="D13" s="24">
        <v>12039</v>
      </c>
      <c r="E13" s="25">
        <v>9252</v>
      </c>
    </row>
    <row r="14" spans="1:5" s="153" customFormat="1" ht="12.75" x14ac:dyDescent="0.2">
      <c r="A14" s="22" t="s">
        <v>17</v>
      </c>
      <c r="B14" s="26" t="s">
        <v>18</v>
      </c>
      <c r="C14" s="24"/>
      <c r="D14" s="24"/>
      <c r="E14" s="25"/>
    </row>
    <row r="15" spans="1:5" s="153" customFormat="1" ht="13.5" thickBot="1" x14ac:dyDescent="0.25">
      <c r="A15" s="22" t="s">
        <v>19</v>
      </c>
      <c r="B15" s="27" t="s">
        <v>224</v>
      </c>
      <c r="C15" s="24"/>
      <c r="D15" s="24"/>
      <c r="E15" s="25"/>
    </row>
    <row r="16" spans="1:5" s="153" customFormat="1" ht="13.5" thickBot="1" x14ac:dyDescent="0.25">
      <c r="A16" s="18" t="s">
        <v>21</v>
      </c>
      <c r="B16" s="15" t="s">
        <v>22</v>
      </c>
      <c r="C16" s="20">
        <f>+C17+C18+C19+C20+C21+C22+C23+C24</f>
        <v>250</v>
      </c>
      <c r="D16" s="20">
        <f>+D17+D18+D19+D20+D21+D22+D23+D24</f>
        <v>250</v>
      </c>
      <c r="E16" s="21">
        <f>+E17+E18+E19+E20+E21+E22+E23+E24</f>
        <v>311</v>
      </c>
    </row>
    <row r="17" spans="1:5" s="153" customFormat="1" ht="12.75" x14ac:dyDescent="0.2">
      <c r="A17" s="28" t="s">
        <v>23</v>
      </c>
      <c r="B17" s="29" t="s">
        <v>24</v>
      </c>
      <c r="C17" s="30"/>
      <c r="D17" s="30"/>
      <c r="E17" s="31"/>
    </row>
    <row r="18" spans="1:5" s="153" customFormat="1" ht="12.75" x14ac:dyDescent="0.2">
      <c r="A18" s="22" t="s">
        <v>25</v>
      </c>
      <c r="B18" s="32" t="s">
        <v>26</v>
      </c>
      <c r="C18" s="24">
        <v>250</v>
      </c>
      <c r="D18" s="24">
        <v>250</v>
      </c>
      <c r="E18" s="25">
        <v>311</v>
      </c>
    </row>
    <row r="19" spans="1:5" s="153" customFormat="1" ht="12.75" x14ac:dyDescent="0.2">
      <c r="A19" s="22" t="s">
        <v>27</v>
      </c>
      <c r="B19" s="32" t="s">
        <v>28</v>
      </c>
      <c r="C19" s="24"/>
      <c r="D19" s="24"/>
      <c r="E19" s="25"/>
    </row>
    <row r="20" spans="1:5" s="153" customFormat="1" ht="12.75" x14ac:dyDescent="0.2">
      <c r="A20" s="22" t="s">
        <v>29</v>
      </c>
      <c r="B20" s="32" t="s">
        <v>30</v>
      </c>
      <c r="C20" s="24"/>
      <c r="D20" s="24"/>
      <c r="E20" s="25"/>
    </row>
    <row r="21" spans="1:5" s="153" customFormat="1" ht="12.75" x14ac:dyDescent="0.2">
      <c r="A21" s="33" t="s">
        <v>31</v>
      </c>
      <c r="B21" s="34" t="s">
        <v>32</v>
      </c>
      <c r="C21" s="35"/>
      <c r="D21" s="35"/>
      <c r="E21" s="36"/>
    </row>
    <row r="22" spans="1:5" s="153" customFormat="1" ht="12.75" x14ac:dyDescent="0.2">
      <c r="A22" s="22" t="s">
        <v>33</v>
      </c>
      <c r="B22" s="32" t="s">
        <v>34</v>
      </c>
      <c r="C22" s="24"/>
      <c r="D22" s="24"/>
      <c r="E22" s="25"/>
    </row>
    <row r="23" spans="1:5" s="153" customFormat="1" ht="12.75" x14ac:dyDescent="0.2">
      <c r="A23" s="22" t="s">
        <v>35</v>
      </c>
      <c r="B23" s="32" t="s">
        <v>36</v>
      </c>
      <c r="C23" s="24"/>
      <c r="D23" s="24"/>
      <c r="E23" s="25"/>
    </row>
    <row r="24" spans="1:5" s="153" customFormat="1" ht="13.5" thickBot="1" x14ac:dyDescent="0.25">
      <c r="A24" s="37" t="s">
        <v>37</v>
      </c>
      <c r="B24" s="38" t="s">
        <v>38</v>
      </c>
      <c r="C24" s="39"/>
      <c r="D24" s="39"/>
      <c r="E24" s="40"/>
    </row>
    <row r="25" spans="1:5" s="153" customFormat="1" ht="13.5" thickBot="1" x14ac:dyDescent="0.25">
      <c r="A25" s="18" t="s">
        <v>39</v>
      </c>
      <c r="B25" s="15" t="s">
        <v>214</v>
      </c>
      <c r="C25" s="41"/>
      <c r="D25" s="41"/>
      <c r="E25" s="42"/>
    </row>
    <row r="26" spans="1:5" s="153" customFormat="1" ht="13.5" thickBot="1" x14ac:dyDescent="0.25">
      <c r="A26" s="18" t="s">
        <v>41</v>
      </c>
      <c r="B26" s="15" t="s">
        <v>207</v>
      </c>
      <c r="C26" s="20">
        <f>+C27+C28+C29+C30+C31+C32+C33+C34</f>
        <v>8400</v>
      </c>
      <c r="D26" s="20">
        <f>+D27+D28+D29+D30+D31+D32+D33+D34</f>
        <v>8400</v>
      </c>
      <c r="E26" s="21">
        <f>+E27+E28+E29+E30+E31+E32+E33+E34</f>
        <v>7412</v>
      </c>
    </row>
    <row r="27" spans="1:5" s="153" customFormat="1" ht="12.75" x14ac:dyDescent="0.2">
      <c r="A27" s="43" t="s">
        <v>42</v>
      </c>
      <c r="B27" s="44" t="s">
        <v>225</v>
      </c>
      <c r="C27" s="45">
        <v>8400</v>
      </c>
      <c r="D27" s="45">
        <v>8400</v>
      </c>
      <c r="E27" s="46">
        <v>7412</v>
      </c>
    </row>
    <row r="28" spans="1:5" s="153" customFormat="1" ht="12.75" x14ac:dyDescent="0.2">
      <c r="A28" s="22" t="s">
        <v>44</v>
      </c>
      <c r="B28" s="32" t="s">
        <v>226</v>
      </c>
      <c r="C28" s="24"/>
      <c r="D28" s="24"/>
      <c r="E28" s="25"/>
    </row>
    <row r="29" spans="1:5" s="153" customFormat="1" ht="12.75" x14ac:dyDescent="0.2">
      <c r="A29" s="22" t="s">
        <v>46</v>
      </c>
      <c r="B29" s="32" t="s">
        <v>227</v>
      </c>
      <c r="C29" s="24"/>
      <c r="D29" s="24"/>
      <c r="E29" s="25"/>
    </row>
    <row r="30" spans="1:5" s="153" customFormat="1" ht="12.75" x14ac:dyDescent="0.2">
      <c r="A30" s="47" t="s">
        <v>48</v>
      </c>
      <c r="B30" s="32" t="s">
        <v>47</v>
      </c>
      <c r="C30" s="48"/>
      <c r="D30" s="48"/>
      <c r="E30" s="49"/>
    </row>
    <row r="31" spans="1:5" s="153" customFormat="1" ht="12.75" x14ac:dyDescent="0.2">
      <c r="A31" s="47" t="s">
        <v>50</v>
      </c>
      <c r="B31" s="32" t="s">
        <v>228</v>
      </c>
      <c r="C31" s="48"/>
      <c r="D31" s="48"/>
      <c r="E31" s="49"/>
    </row>
    <row r="32" spans="1:5" s="153" customFormat="1" ht="12.75" x14ac:dyDescent="0.2">
      <c r="A32" s="22" t="s">
        <v>52</v>
      </c>
      <c r="B32" s="32" t="s">
        <v>229</v>
      </c>
      <c r="C32" s="24"/>
      <c r="D32" s="24"/>
      <c r="E32" s="25"/>
    </row>
    <row r="33" spans="1:5" s="153" customFormat="1" ht="12.75" x14ac:dyDescent="0.2">
      <c r="A33" s="22" t="s">
        <v>54</v>
      </c>
      <c r="B33" s="32" t="s">
        <v>230</v>
      </c>
      <c r="C33" s="50"/>
      <c r="D33" s="50"/>
      <c r="E33" s="51"/>
    </row>
    <row r="34" spans="1:5" s="153" customFormat="1" ht="13.5" thickBot="1" x14ac:dyDescent="0.25">
      <c r="A34" s="22" t="s">
        <v>56</v>
      </c>
      <c r="B34" s="52" t="s">
        <v>231</v>
      </c>
      <c r="C34" s="50"/>
      <c r="D34" s="50"/>
      <c r="E34" s="51"/>
    </row>
    <row r="35" spans="1:5" s="153" customFormat="1" ht="13.5" thickBot="1" x14ac:dyDescent="0.25">
      <c r="A35" s="53" t="s">
        <v>58</v>
      </c>
      <c r="B35" s="15" t="s">
        <v>208</v>
      </c>
      <c r="C35" s="20">
        <f>+C36+C42</f>
        <v>0</v>
      </c>
      <c r="D35" s="20">
        <f>+D36+D42</f>
        <v>0</v>
      </c>
      <c r="E35" s="21">
        <f>+E36+E42</f>
        <v>0</v>
      </c>
    </row>
    <row r="36" spans="1:5" s="153" customFormat="1" ht="12.75" x14ac:dyDescent="0.2">
      <c r="A36" s="54" t="s">
        <v>59</v>
      </c>
      <c r="B36" s="55" t="s">
        <v>60</v>
      </c>
      <c r="C36" s="56">
        <f>+C37+C38+C39+C40+C41</f>
        <v>0</v>
      </c>
      <c r="D36" s="56">
        <f>+D37+D38+D39+D40+D41</f>
        <v>0</v>
      </c>
      <c r="E36" s="57">
        <f>+E37+E38+E39+E40+E41</f>
        <v>0</v>
      </c>
    </row>
    <row r="37" spans="1:5" s="153" customFormat="1" ht="12.75" x14ac:dyDescent="0.2">
      <c r="A37" s="58" t="s">
        <v>61</v>
      </c>
      <c r="B37" s="59" t="s">
        <v>62</v>
      </c>
      <c r="C37" s="50"/>
      <c r="D37" s="50"/>
      <c r="E37" s="51"/>
    </row>
    <row r="38" spans="1:5" s="153" customFormat="1" ht="12.75" x14ac:dyDescent="0.2">
      <c r="A38" s="58" t="s">
        <v>63</v>
      </c>
      <c r="B38" s="59" t="s">
        <v>218</v>
      </c>
      <c r="C38" s="50"/>
      <c r="D38" s="50"/>
      <c r="E38" s="51"/>
    </row>
    <row r="39" spans="1:5" s="153" customFormat="1" ht="12.75" x14ac:dyDescent="0.2">
      <c r="A39" s="58" t="s">
        <v>65</v>
      </c>
      <c r="B39" s="59" t="s">
        <v>66</v>
      </c>
      <c r="C39" s="50"/>
      <c r="D39" s="50"/>
      <c r="E39" s="51"/>
    </row>
    <row r="40" spans="1:5" s="153" customFormat="1" ht="12.75" x14ac:dyDescent="0.2">
      <c r="A40" s="58" t="s">
        <v>67</v>
      </c>
      <c r="B40" s="59" t="s">
        <v>79</v>
      </c>
      <c r="C40" s="50"/>
      <c r="D40" s="50"/>
      <c r="E40" s="51"/>
    </row>
    <row r="41" spans="1:5" s="153" customFormat="1" ht="12.75" x14ac:dyDescent="0.2">
      <c r="A41" s="58" t="s">
        <v>69</v>
      </c>
      <c r="B41" s="59" t="s">
        <v>70</v>
      </c>
      <c r="C41" s="50"/>
      <c r="D41" s="50"/>
      <c r="E41" s="51"/>
    </row>
    <row r="42" spans="1:5" s="153" customFormat="1" ht="12.75" x14ac:dyDescent="0.2">
      <c r="A42" s="58" t="s">
        <v>71</v>
      </c>
      <c r="B42" s="60" t="s">
        <v>72</v>
      </c>
      <c r="C42" s="61">
        <f>+C43+C44+C45+C46+C47</f>
        <v>0</v>
      </c>
      <c r="D42" s="61">
        <f>+D43+D44+D45+D46+D47</f>
        <v>0</v>
      </c>
      <c r="E42" s="62">
        <f>+E43+E44+E45+E46+E47</f>
        <v>0</v>
      </c>
    </row>
    <row r="43" spans="1:5" s="153" customFormat="1" ht="12.75" x14ac:dyDescent="0.2">
      <c r="A43" s="58" t="s">
        <v>73</v>
      </c>
      <c r="B43" s="59" t="s">
        <v>62</v>
      </c>
      <c r="C43" s="50"/>
      <c r="D43" s="50"/>
      <c r="E43" s="51"/>
    </row>
    <row r="44" spans="1:5" s="153" customFormat="1" ht="12.75" x14ac:dyDescent="0.2">
      <c r="A44" s="58" t="s">
        <v>74</v>
      </c>
      <c r="B44" s="59" t="s">
        <v>218</v>
      </c>
      <c r="C44" s="50"/>
      <c r="D44" s="50"/>
      <c r="E44" s="51"/>
    </row>
    <row r="45" spans="1:5" s="153" customFormat="1" ht="12.75" x14ac:dyDescent="0.2">
      <c r="A45" s="58" t="s">
        <v>76</v>
      </c>
      <c r="B45" s="59" t="s">
        <v>66</v>
      </c>
      <c r="C45" s="50"/>
      <c r="D45" s="50"/>
      <c r="E45" s="51"/>
    </row>
    <row r="46" spans="1:5" s="153" customFormat="1" ht="12.75" x14ac:dyDescent="0.2">
      <c r="A46" s="58" t="s">
        <v>78</v>
      </c>
      <c r="B46" s="63" t="s">
        <v>79</v>
      </c>
      <c r="C46" s="50"/>
      <c r="D46" s="50"/>
      <c r="E46" s="51"/>
    </row>
    <row r="47" spans="1:5" s="153" customFormat="1" ht="13.5" thickBot="1" x14ac:dyDescent="0.25">
      <c r="A47" s="64" t="s">
        <v>80</v>
      </c>
      <c r="B47" s="65" t="s">
        <v>81</v>
      </c>
      <c r="C47" s="66"/>
      <c r="D47" s="66"/>
      <c r="E47" s="67"/>
    </row>
    <row r="48" spans="1:5" s="153" customFormat="1" ht="13.5" thickBot="1" x14ac:dyDescent="0.25">
      <c r="A48" s="18" t="s">
        <v>82</v>
      </c>
      <c r="B48" s="68" t="s">
        <v>83</v>
      </c>
      <c r="C48" s="20">
        <f>+C49+C50</f>
        <v>0</v>
      </c>
      <c r="D48" s="20">
        <f>+D49+D50</f>
        <v>0</v>
      </c>
      <c r="E48" s="21">
        <f>+E49+E50</f>
        <v>0</v>
      </c>
    </row>
    <row r="49" spans="1:5" s="153" customFormat="1" ht="12.75" x14ac:dyDescent="0.2">
      <c r="A49" s="43" t="s">
        <v>84</v>
      </c>
      <c r="B49" s="26" t="s">
        <v>85</v>
      </c>
      <c r="C49" s="45"/>
      <c r="D49" s="45"/>
      <c r="E49" s="46"/>
    </row>
    <row r="50" spans="1:5" s="153" customFormat="1" ht="13.5" thickBot="1" x14ac:dyDescent="0.25">
      <c r="A50" s="33" t="s">
        <v>86</v>
      </c>
      <c r="B50" s="69" t="s">
        <v>87</v>
      </c>
      <c r="C50" s="35"/>
      <c r="D50" s="35"/>
      <c r="E50" s="36"/>
    </row>
    <row r="51" spans="1:5" s="153" customFormat="1" ht="13.5" thickBot="1" x14ac:dyDescent="0.25">
      <c r="A51" s="18" t="s">
        <v>88</v>
      </c>
      <c r="B51" s="68" t="s">
        <v>89</v>
      </c>
      <c r="C51" s="20">
        <f>+C52+C53+C54</f>
        <v>0</v>
      </c>
      <c r="D51" s="20">
        <f>+D52+D53+D54</f>
        <v>0</v>
      </c>
      <c r="E51" s="21">
        <f>+E52+E53+E54</f>
        <v>0</v>
      </c>
    </row>
    <row r="52" spans="1:5" s="153" customFormat="1" ht="12.75" x14ac:dyDescent="0.2">
      <c r="A52" s="43" t="s">
        <v>90</v>
      </c>
      <c r="B52" s="26" t="s">
        <v>91</v>
      </c>
      <c r="C52" s="70"/>
      <c r="D52" s="70"/>
      <c r="E52" s="71"/>
    </row>
    <row r="53" spans="1:5" s="153" customFormat="1" ht="12.75" x14ac:dyDescent="0.2">
      <c r="A53" s="22" t="s">
        <v>92</v>
      </c>
      <c r="B53" s="59" t="s">
        <v>93</v>
      </c>
      <c r="C53" s="50"/>
      <c r="D53" s="50"/>
      <c r="E53" s="51"/>
    </row>
    <row r="54" spans="1:5" s="153" customFormat="1" ht="13.5" thickBot="1" x14ac:dyDescent="0.25">
      <c r="A54" s="33" t="s">
        <v>94</v>
      </c>
      <c r="B54" s="69" t="s">
        <v>95</v>
      </c>
      <c r="C54" s="72"/>
      <c r="D54" s="72"/>
      <c r="E54" s="73"/>
    </row>
    <row r="55" spans="1:5" s="153" customFormat="1" ht="13.5" thickBot="1" x14ac:dyDescent="0.25">
      <c r="A55" s="18" t="s">
        <v>96</v>
      </c>
      <c r="B55" s="74" t="s">
        <v>232</v>
      </c>
      <c r="C55" s="75"/>
      <c r="D55" s="75"/>
      <c r="E55" s="76"/>
    </row>
    <row r="56" spans="1:5" s="153" customFormat="1" ht="13.5" thickBot="1" x14ac:dyDescent="0.25">
      <c r="A56" s="18" t="s">
        <v>98</v>
      </c>
      <c r="B56" s="77" t="s">
        <v>99</v>
      </c>
      <c r="C56" s="78">
        <f>+C11+C16+C25+C26+C35+C48+C51+C55</f>
        <v>20689</v>
      </c>
      <c r="D56" s="78">
        <f>+D11+D16+D25+D26+D35+D48+D51+D55</f>
        <v>20689</v>
      </c>
      <c r="E56" s="79">
        <f>+E11+E16+E25+E26+E35+E48+E51+E55</f>
        <v>16975</v>
      </c>
    </row>
    <row r="57" spans="1:5" s="153" customFormat="1" ht="13.5" thickBot="1" x14ac:dyDescent="0.25">
      <c r="A57" s="80" t="s">
        <v>100</v>
      </c>
      <c r="B57" s="19" t="s">
        <v>101</v>
      </c>
      <c r="C57" s="81">
        <f>+C58+C64</f>
        <v>0</v>
      </c>
      <c r="D57" s="81">
        <f>+D58+D64</f>
        <v>0</v>
      </c>
      <c r="E57" s="82">
        <f>+E58+E64</f>
        <v>0</v>
      </c>
    </row>
    <row r="58" spans="1:5" s="153" customFormat="1" ht="12.75" x14ac:dyDescent="0.2">
      <c r="A58" s="83" t="s">
        <v>102</v>
      </c>
      <c r="B58" s="55" t="s">
        <v>103</v>
      </c>
      <c r="C58" s="35">
        <f>+C59+C60+C61+C62+C63</f>
        <v>0</v>
      </c>
      <c r="D58" s="35">
        <f>+D59+D60+D61+D62+D63</f>
        <v>0</v>
      </c>
      <c r="E58" s="36">
        <f>+E59+E60+E61+E62+E63</f>
        <v>0</v>
      </c>
    </row>
    <row r="59" spans="1:5" s="153" customFormat="1" ht="12.75" x14ac:dyDescent="0.2">
      <c r="A59" s="84" t="s">
        <v>104</v>
      </c>
      <c r="B59" s="59" t="s">
        <v>105</v>
      </c>
      <c r="C59" s="24"/>
      <c r="D59" s="24"/>
      <c r="E59" s="25"/>
    </row>
    <row r="60" spans="1:5" s="153" customFormat="1" ht="12.75" x14ac:dyDescent="0.2">
      <c r="A60" s="84" t="s">
        <v>106</v>
      </c>
      <c r="B60" s="59" t="s">
        <v>107</v>
      </c>
      <c r="C60" s="24"/>
      <c r="D60" s="24"/>
      <c r="E60" s="25"/>
    </row>
    <row r="61" spans="1:5" s="153" customFormat="1" ht="12.75" x14ac:dyDescent="0.2">
      <c r="A61" s="84" t="s">
        <v>108</v>
      </c>
      <c r="B61" s="59" t="s">
        <v>109</v>
      </c>
      <c r="C61" s="35"/>
      <c r="D61" s="35"/>
      <c r="E61" s="36"/>
    </row>
    <row r="62" spans="1:5" s="153" customFormat="1" ht="12.75" x14ac:dyDescent="0.2">
      <c r="A62" s="84" t="s">
        <v>110</v>
      </c>
      <c r="B62" s="59" t="s">
        <v>111</v>
      </c>
      <c r="C62" s="24"/>
      <c r="D62" s="24"/>
      <c r="E62" s="25"/>
    </row>
    <row r="63" spans="1:5" s="153" customFormat="1" ht="12.75" x14ac:dyDescent="0.2">
      <c r="A63" s="84" t="s">
        <v>112</v>
      </c>
      <c r="B63" s="59" t="s">
        <v>113</v>
      </c>
      <c r="C63" s="24"/>
      <c r="D63" s="24"/>
      <c r="E63" s="25"/>
    </row>
    <row r="64" spans="1:5" s="153" customFormat="1" ht="12.75" x14ac:dyDescent="0.2">
      <c r="A64" s="85" t="s">
        <v>114</v>
      </c>
      <c r="B64" s="60" t="s">
        <v>115</v>
      </c>
      <c r="C64" s="35">
        <f>+C65+C66+C67+C68+C69</f>
        <v>0</v>
      </c>
      <c r="D64" s="35">
        <f>+D65+D66+D67+D68+D69</f>
        <v>0</v>
      </c>
      <c r="E64" s="36">
        <f>+E65+E66+E67+E68+E69</f>
        <v>0</v>
      </c>
    </row>
    <row r="65" spans="1:5" s="153" customFormat="1" ht="12.75" x14ac:dyDescent="0.2">
      <c r="A65" s="84" t="s">
        <v>116</v>
      </c>
      <c r="B65" s="59" t="s">
        <v>117</v>
      </c>
      <c r="C65" s="24"/>
      <c r="D65" s="24"/>
      <c r="E65" s="25"/>
    </row>
    <row r="66" spans="1:5" s="153" customFormat="1" ht="12.75" x14ac:dyDescent="0.2">
      <c r="A66" s="84" t="s">
        <v>118</v>
      </c>
      <c r="B66" s="59" t="s">
        <v>119</v>
      </c>
      <c r="C66" s="24"/>
      <c r="D66" s="24"/>
      <c r="E66" s="25"/>
    </row>
    <row r="67" spans="1:5" s="153" customFormat="1" ht="12.75" x14ac:dyDescent="0.2">
      <c r="A67" s="84" t="s">
        <v>120</v>
      </c>
      <c r="B67" s="59" t="s">
        <v>121</v>
      </c>
      <c r="C67" s="35"/>
      <c r="D67" s="35"/>
      <c r="E67" s="36"/>
    </row>
    <row r="68" spans="1:5" s="153" customFormat="1" ht="12.75" x14ac:dyDescent="0.2">
      <c r="A68" s="84" t="s">
        <v>122</v>
      </c>
      <c r="B68" s="59" t="s">
        <v>123</v>
      </c>
      <c r="C68" s="24"/>
      <c r="D68" s="24"/>
      <c r="E68" s="25"/>
    </row>
    <row r="69" spans="1:5" s="153" customFormat="1" ht="13.5" thickBot="1" x14ac:dyDescent="0.25">
      <c r="A69" s="86" t="s">
        <v>124</v>
      </c>
      <c r="B69" s="69" t="s">
        <v>125</v>
      </c>
      <c r="C69" s="24"/>
      <c r="D69" s="24"/>
      <c r="E69" s="25"/>
    </row>
    <row r="70" spans="1:5" s="153" customFormat="1" ht="13.5" thickBot="1" x14ac:dyDescent="0.25">
      <c r="A70" s="80" t="s">
        <v>126</v>
      </c>
      <c r="B70" s="19" t="s">
        <v>127</v>
      </c>
      <c r="C70" s="81">
        <f>+C56+C57</f>
        <v>20689</v>
      </c>
      <c r="D70" s="81">
        <f>+D56+D57</f>
        <v>20689</v>
      </c>
      <c r="E70" s="82">
        <f>+E56+E57</f>
        <v>16975</v>
      </c>
    </row>
    <row r="71" spans="1:5" s="153" customFormat="1" ht="13.5" thickBot="1" x14ac:dyDescent="0.25">
      <c r="A71" s="89" t="s">
        <v>128</v>
      </c>
      <c r="B71" s="74" t="s">
        <v>129</v>
      </c>
      <c r="C71" s="90"/>
      <c r="D71" s="90"/>
      <c r="E71" s="91"/>
    </row>
    <row r="72" spans="1:5" s="153" customFormat="1" ht="13.5" thickBot="1" x14ac:dyDescent="0.25">
      <c r="A72" s="80" t="s">
        <v>130</v>
      </c>
      <c r="B72" s="19" t="s">
        <v>131</v>
      </c>
      <c r="C72" s="81">
        <f>+C70+C71</f>
        <v>20689</v>
      </c>
      <c r="D72" s="81">
        <f>+D70+D71</f>
        <v>20689</v>
      </c>
      <c r="E72" s="82">
        <f>+E70+E71</f>
        <v>16975</v>
      </c>
    </row>
    <row r="73" spans="1:5" s="153" customFormat="1" ht="12.75" x14ac:dyDescent="0.2">
      <c r="A73" s="129"/>
      <c r="B73" s="129"/>
      <c r="C73" s="130"/>
      <c r="D73" s="130"/>
      <c r="E73" s="130"/>
    </row>
    <row r="74" spans="1:5" x14ac:dyDescent="0.25">
      <c r="B74" s="133" t="s">
        <v>233</v>
      </c>
      <c r="C74" s="133"/>
      <c r="D74" s="133"/>
      <c r="E74" s="133"/>
    </row>
    <row r="75" spans="1:5" x14ac:dyDescent="0.25">
      <c r="A75" s="131" t="s">
        <v>211</v>
      </c>
      <c r="B75" s="131"/>
      <c r="C75" s="131"/>
      <c r="D75" s="131"/>
      <c r="E75" s="131"/>
    </row>
    <row r="76" spans="1:5" x14ac:dyDescent="0.25">
      <c r="A76" s="132" t="s">
        <v>222</v>
      </c>
      <c r="B76" s="132"/>
      <c r="C76" s="132"/>
      <c r="D76" s="132"/>
      <c r="E76" s="132"/>
    </row>
    <row r="77" spans="1:5" x14ac:dyDescent="0.25">
      <c r="A77" s="146"/>
      <c r="B77" s="147"/>
      <c r="C77" s="148"/>
      <c r="D77" s="148"/>
      <c r="E77" s="148"/>
    </row>
    <row r="78" spans="1:5" s="154" customFormat="1" x14ac:dyDescent="0.25">
      <c r="A78" s="134" t="s">
        <v>132</v>
      </c>
      <c r="B78" s="134"/>
      <c r="C78" s="134"/>
      <c r="D78" s="134"/>
      <c r="E78" s="134"/>
    </row>
    <row r="79" spans="1:5" ht="16.5" thickBot="1" x14ac:dyDescent="0.3">
      <c r="A79" s="92" t="s">
        <v>133</v>
      </c>
      <c r="B79" s="92"/>
      <c r="C79" s="93"/>
      <c r="D79" s="93"/>
      <c r="E79" s="93" t="s">
        <v>2</v>
      </c>
    </row>
    <row r="80" spans="1:5" s="1" customFormat="1" ht="11.25" x14ac:dyDescent="0.2">
      <c r="A80" s="135" t="s">
        <v>3</v>
      </c>
      <c r="B80" s="137" t="s">
        <v>134</v>
      </c>
      <c r="C80" s="139" t="s">
        <v>5</v>
      </c>
      <c r="D80" s="139"/>
      <c r="E80" s="140"/>
    </row>
    <row r="81" spans="1:5" ht="16.5" thickBot="1" x14ac:dyDescent="0.3">
      <c r="A81" s="136"/>
      <c r="B81" s="138"/>
      <c r="C81" s="9" t="s">
        <v>6</v>
      </c>
      <c r="D81" s="9" t="s">
        <v>7</v>
      </c>
      <c r="E81" s="10" t="s">
        <v>8</v>
      </c>
    </row>
    <row r="82" spans="1:5" ht="16.5" thickBot="1" x14ac:dyDescent="0.3">
      <c r="A82" s="11">
        <v>1</v>
      </c>
      <c r="B82" s="12">
        <v>2</v>
      </c>
      <c r="C82" s="12">
        <v>3</v>
      </c>
      <c r="D82" s="12">
        <v>4</v>
      </c>
      <c r="E82" s="13">
        <v>5</v>
      </c>
    </row>
    <row r="83" spans="1:5" ht="16.5" thickBot="1" x14ac:dyDescent="0.3">
      <c r="A83" s="14" t="s">
        <v>9</v>
      </c>
      <c r="B83" s="94" t="s">
        <v>209</v>
      </c>
      <c r="C83" s="16">
        <f>+C84+C85+C86+C87+C88</f>
        <v>20689</v>
      </c>
      <c r="D83" s="16">
        <f>+D84+D85+D86+D87+D88</f>
        <v>20689</v>
      </c>
      <c r="E83" s="17">
        <f>+E84+E85+E86+E87+E88</f>
        <v>16975</v>
      </c>
    </row>
    <row r="84" spans="1:5" x14ac:dyDescent="0.25">
      <c r="A84" s="28" t="s">
        <v>135</v>
      </c>
      <c r="B84" s="29" t="s">
        <v>136</v>
      </c>
      <c r="C84" s="30">
        <v>13451</v>
      </c>
      <c r="D84" s="30">
        <v>13451</v>
      </c>
      <c r="E84" s="31">
        <v>11142</v>
      </c>
    </row>
    <row r="85" spans="1:5" x14ac:dyDescent="0.25">
      <c r="A85" s="22" t="s">
        <v>137</v>
      </c>
      <c r="B85" s="32" t="s">
        <v>138</v>
      </c>
      <c r="C85" s="24">
        <v>3928</v>
      </c>
      <c r="D85" s="24">
        <v>3928</v>
      </c>
      <c r="E85" s="25">
        <v>2722</v>
      </c>
    </row>
    <row r="86" spans="1:5" x14ac:dyDescent="0.25">
      <c r="A86" s="22" t="s">
        <v>139</v>
      </c>
      <c r="B86" s="32" t="s">
        <v>140</v>
      </c>
      <c r="C86" s="48">
        <v>3310</v>
      </c>
      <c r="D86" s="48">
        <v>3310</v>
      </c>
      <c r="E86" s="49">
        <v>3111</v>
      </c>
    </row>
    <row r="87" spans="1:5" x14ac:dyDescent="0.25">
      <c r="A87" s="22" t="s">
        <v>141</v>
      </c>
      <c r="B87" s="95" t="s">
        <v>142</v>
      </c>
      <c r="C87" s="48"/>
      <c r="D87" s="48"/>
      <c r="E87" s="49"/>
    </row>
    <row r="88" spans="1:5" x14ac:dyDescent="0.25">
      <c r="A88" s="22" t="s">
        <v>143</v>
      </c>
      <c r="B88" s="96" t="s">
        <v>144</v>
      </c>
      <c r="C88" s="48"/>
      <c r="D88" s="48"/>
      <c r="E88" s="49"/>
    </row>
    <row r="89" spans="1:5" x14ac:dyDescent="0.25">
      <c r="A89" s="22" t="s">
        <v>145</v>
      </c>
      <c r="B89" s="32" t="s">
        <v>146</v>
      </c>
      <c r="C89" s="48"/>
      <c r="D89" s="48"/>
      <c r="E89" s="49"/>
    </row>
    <row r="90" spans="1:5" x14ac:dyDescent="0.25">
      <c r="A90" s="22" t="s">
        <v>147</v>
      </c>
      <c r="B90" s="97" t="s">
        <v>148</v>
      </c>
      <c r="C90" s="48"/>
      <c r="D90" s="48"/>
      <c r="E90" s="49"/>
    </row>
    <row r="91" spans="1:5" x14ac:dyDescent="0.25">
      <c r="A91" s="22" t="s">
        <v>149</v>
      </c>
      <c r="B91" s="97" t="s">
        <v>150</v>
      </c>
      <c r="C91" s="48"/>
      <c r="D91" s="48"/>
      <c r="E91" s="49"/>
    </row>
    <row r="92" spans="1:5" x14ac:dyDescent="0.25">
      <c r="A92" s="22" t="s">
        <v>151</v>
      </c>
      <c r="B92" s="98" t="s">
        <v>152</v>
      </c>
      <c r="C92" s="48"/>
      <c r="D92" s="48"/>
      <c r="E92" s="49"/>
    </row>
    <row r="93" spans="1:5" x14ac:dyDescent="0.25">
      <c r="A93" s="33" t="s">
        <v>153</v>
      </c>
      <c r="B93" s="99" t="s">
        <v>154</v>
      </c>
      <c r="C93" s="48"/>
      <c r="D93" s="48"/>
      <c r="E93" s="49"/>
    </row>
    <row r="94" spans="1:5" x14ac:dyDescent="0.25">
      <c r="A94" s="22" t="s">
        <v>155</v>
      </c>
      <c r="B94" s="99" t="s">
        <v>156</v>
      </c>
      <c r="C94" s="48"/>
      <c r="D94" s="48"/>
      <c r="E94" s="49"/>
    </row>
    <row r="95" spans="1:5" ht="16.5" thickBot="1" x14ac:dyDescent="0.3">
      <c r="A95" s="100" t="s">
        <v>157</v>
      </c>
      <c r="B95" s="101" t="s">
        <v>158</v>
      </c>
      <c r="C95" s="102"/>
      <c r="D95" s="102"/>
      <c r="E95" s="103"/>
    </row>
    <row r="96" spans="1:5" ht="16.5" thickBot="1" x14ac:dyDescent="0.3">
      <c r="A96" s="18" t="s">
        <v>11</v>
      </c>
      <c r="B96" s="104" t="s">
        <v>210</v>
      </c>
      <c r="C96" s="20">
        <f>+C97+C98+C99</f>
        <v>0</v>
      </c>
      <c r="D96" s="20">
        <f>+D97+D98+D99</f>
        <v>0</v>
      </c>
      <c r="E96" s="21">
        <f>+E97+E98+E99</f>
        <v>0</v>
      </c>
    </row>
    <row r="97" spans="1:5" x14ac:dyDescent="0.25">
      <c r="A97" s="43" t="s">
        <v>13</v>
      </c>
      <c r="B97" s="32" t="s">
        <v>159</v>
      </c>
      <c r="C97" s="45"/>
      <c r="D97" s="45"/>
      <c r="E97" s="46"/>
    </row>
    <row r="98" spans="1:5" x14ac:dyDescent="0.25">
      <c r="A98" s="43" t="s">
        <v>15</v>
      </c>
      <c r="B98" s="52" t="s">
        <v>160</v>
      </c>
      <c r="C98" s="24"/>
      <c r="D98" s="24"/>
      <c r="E98" s="25"/>
    </row>
    <row r="99" spans="1:5" x14ac:dyDescent="0.25">
      <c r="A99" s="43" t="s">
        <v>17</v>
      </c>
      <c r="B99" s="59" t="s">
        <v>161</v>
      </c>
      <c r="C99" s="24"/>
      <c r="D99" s="24"/>
      <c r="E99" s="25"/>
    </row>
    <row r="100" spans="1:5" x14ac:dyDescent="0.25">
      <c r="A100" s="43" t="s">
        <v>19</v>
      </c>
      <c r="B100" s="59" t="s">
        <v>162</v>
      </c>
      <c r="C100" s="24"/>
      <c r="D100" s="24"/>
      <c r="E100" s="25"/>
    </row>
    <row r="101" spans="1:5" x14ac:dyDescent="0.25">
      <c r="A101" s="43" t="s">
        <v>163</v>
      </c>
      <c r="B101" s="59" t="s">
        <v>164</v>
      </c>
      <c r="C101" s="24"/>
      <c r="D101" s="24"/>
      <c r="E101" s="25"/>
    </row>
    <row r="102" spans="1:5" x14ac:dyDescent="0.25">
      <c r="A102" s="43" t="s">
        <v>165</v>
      </c>
      <c r="B102" s="59" t="s">
        <v>166</v>
      </c>
      <c r="C102" s="24"/>
      <c r="D102" s="24"/>
      <c r="E102" s="25"/>
    </row>
    <row r="103" spans="1:5" x14ac:dyDescent="0.25">
      <c r="A103" s="43" t="s">
        <v>167</v>
      </c>
      <c r="B103" s="105" t="s">
        <v>168</v>
      </c>
      <c r="C103" s="24"/>
      <c r="D103" s="24"/>
      <c r="E103" s="25"/>
    </row>
    <row r="104" spans="1:5" x14ac:dyDescent="0.25">
      <c r="A104" s="43" t="s">
        <v>169</v>
      </c>
      <c r="B104" s="105" t="s">
        <v>170</v>
      </c>
      <c r="C104" s="24"/>
      <c r="D104" s="24"/>
      <c r="E104" s="25"/>
    </row>
    <row r="105" spans="1:5" x14ac:dyDescent="0.25">
      <c r="A105" s="43" t="s">
        <v>171</v>
      </c>
      <c r="B105" s="105" t="s">
        <v>172</v>
      </c>
      <c r="C105" s="24"/>
      <c r="D105" s="24"/>
      <c r="E105" s="25"/>
    </row>
    <row r="106" spans="1:5" ht="17.25" thickBot="1" x14ac:dyDescent="0.3">
      <c r="A106" s="33" t="s">
        <v>173</v>
      </c>
      <c r="B106" s="106" t="s">
        <v>174</v>
      </c>
      <c r="C106" s="48"/>
      <c r="D106" s="48"/>
      <c r="E106" s="49"/>
    </row>
    <row r="107" spans="1:5" ht="16.5" thickBot="1" x14ac:dyDescent="0.3">
      <c r="A107" s="18" t="s">
        <v>21</v>
      </c>
      <c r="B107" s="107" t="s">
        <v>175</v>
      </c>
      <c r="C107" s="20">
        <f>+C108+C109</f>
        <v>0</v>
      </c>
      <c r="D107" s="20">
        <f>+D108+D109</f>
        <v>0</v>
      </c>
      <c r="E107" s="21">
        <f>+E108+E109</f>
        <v>0</v>
      </c>
    </row>
    <row r="108" spans="1:5" s="155" customFormat="1" x14ac:dyDescent="0.25">
      <c r="A108" s="43" t="s">
        <v>23</v>
      </c>
      <c r="B108" s="44" t="s">
        <v>176</v>
      </c>
      <c r="C108" s="45"/>
      <c r="D108" s="45"/>
      <c r="E108" s="46"/>
    </row>
    <row r="109" spans="1:5" ht="16.5" thickBot="1" x14ac:dyDescent="0.3">
      <c r="A109" s="47" t="s">
        <v>25</v>
      </c>
      <c r="B109" s="52" t="s">
        <v>177</v>
      </c>
      <c r="C109" s="48"/>
      <c r="D109" s="48"/>
      <c r="E109" s="49"/>
    </row>
    <row r="110" spans="1:5" ht="16.5" thickBot="1" x14ac:dyDescent="0.3">
      <c r="A110" s="80" t="s">
        <v>178</v>
      </c>
      <c r="B110" s="19" t="s">
        <v>179</v>
      </c>
      <c r="C110" s="108"/>
      <c r="D110" s="108"/>
      <c r="E110" s="109"/>
    </row>
    <row r="111" spans="1:5" ht="16.5" thickBot="1" x14ac:dyDescent="0.3">
      <c r="A111" s="110" t="s">
        <v>41</v>
      </c>
      <c r="B111" s="111" t="s">
        <v>180</v>
      </c>
      <c r="C111" s="16">
        <f>+C83+C96+C107+C110</f>
        <v>20689</v>
      </c>
      <c r="D111" s="16">
        <f>+D83+D96+D107+D110</f>
        <v>20689</v>
      </c>
      <c r="E111" s="17">
        <f>+E83+E96+E107+E110</f>
        <v>16975</v>
      </c>
    </row>
    <row r="112" spans="1:5" ht="16.5" thickBot="1" x14ac:dyDescent="0.3">
      <c r="A112" s="80" t="s">
        <v>58</v>
      </c>
      <c r="B112" s="19" t="s">
        <v>181</v>
      </c>
      <c r="C112" s="20">
        <f>+C113+C121</f>
        <v>0</v>
      </c>
      <c r="D112" s="20">
        <f>+D113+D121</f>
        <v>0</v>
      </c>
      <c r="E112" s="21">
        <f>+E113+E121</f>
        <v>0</v>
      </c>
    </row>
    <row r="113" spans="1:5" ht="16.5" thickBot="1" x14ac:dyDescent="0.3">
      <c r="A113" s="112" t="s">
        <v>59</v>
      </c>
      <c r="B113" s="113" t="s">
        <v>182</v>
      </c>
      <c r="C113" s="20">
        <f>+C114+C115+C116+C117+C118+C119+C120</f>
        <v>0</v>
      </c>
      <c r="D113" s="20">
        <f>+D114+D115+D116+D117+D118+D119+D120</f>
        <v>0</v>
      </c>
      <c r="E113" s="21">
        <f>+E114+E115+E116+E117+E118+E119+E120</f>
        <v>0</v>
      </c>
    </row>
    <row r="114" spans="1:5" x14ac:dyDescent="0.25">
      <c r="A114" s="114" t="s">
        <v>61</v>
      </c>
      <c r="B114" s="26" t="s">
        <v>183</v>
      </c>
      <c r="C114" s="35"/>
      <c r="D114" s="35"/>
      <c r="E114" s="36"/>
    </row>
    <row r="115" spans="1:5" x14ac:dyDescent="0.25">
      <c r="A115" s="84" t="s">
        <v>63</v>
      </c>
      <c r="B115" s="59" t="s">
        <v>184</v>
      </c>
      <c r="C115" s="24"/>
      <c r="D115" s="24"/>
      <c r="E115" s="25"/>
    </row>
    <row r="116" spans="1:5" x14ac:dyDescent="0.25">
      <c r="A116" s="84" t="s">
        <v>65</v>
      </c>
      <c r="B116" s="59" t="s">
        <v>185</v>
      </c>
      <c r="C116" s="24"/>
      <c r="D116" s="24"/>
      <c r="E116" s="25"/>
    </row>
    <row r="117" spans="1:5" x14ac:dyDescent="0.25">
      <c r="A117" s="84" t="s">
        <v>67</v>
      </c>
      <c r="B117" s="59" t="s">
        <v>186</v>
      </c>
      <c r="C117" s="35"/>
      <c r="D117" s="35"/>
      <c r="E117" s="36"/>
    </row>
    <row r="118" spans="1:5" x14ac:dyDescent="0.25">
      <c r="A118" s="84" t="s">
        <v>69</v>
      </c>
      <c r="B118" s="59" t="s">
        <v>187</v>
      </c>
      <c r="C118" s="24"/>
      <c r="D118" s="24"/>
      <c r="E118" s="25"/>
    </row>
    <row r="119" spans="1:5" x14ac:dyDescent="0.25">
      <c r="A119" s="84" t="s">
        <v>188</v>
      </c>
      <c r="B119" s="59" t="s">
        <v>189</v>
      </c>
      <c r="C119" s="24"/>
      <c r="D119" s="24"/>
      <c r="E119" s="25"/>
    </row>
    <row r="120" spans="1:5" ht="16.5" thickBot="1" x14ac:dyDescent="0.3">
      <c r="A120" s="115" t="s">
        <v>190</v>
      </c>
      <c r="B120" s="116" t="s">
        <v>191</v>
      </c>
      <c r="C120" s="35"/>
      <c r="D120" s="35"/>
      <c r="E120" s="36"/>
    </row>
    <row r="121" spans="1:5" ht="16.5" thickBot="1" x14ac:dyDescent="0.3">
      <c r="A121" s="112" t="s">
        <v>71</v>
      </c>
      <c r="B121" s="113" t="s">
        <v>192</v>
      </c>
      <c r="C121" s="20">
        <f>+C122+C123+C124+C125+C126+C127+C128+C129</f>
        <v>0</v>
      </c>
      <c r="D121" s="20">
        <f>+D122+D123+D124+D125+D126+D127+D128+D129</f>
        <v>0</v>
      </c>
      <c r="E121" s="21">
        <f>+E122+E123+E124+E125+E126+E127+E128+E129</f>
        <v>0</v>
      </c>
    </row>
    <row r="122" spans="1:5" x14ac:dyDescent="0.25">
      <c r="A122" s="114" t="s">
        <v>73</v>
      </c>
      <c r="B122" s="26" t="s">
        <v>183</v>
      </c>
      <c r="C122" s="35"/>
      <c r="D122" s="35"/>
      <c r="E122" s="36"/>
    </row>
    <row r="123" spans="1:5" x14ac:dyDescent="0.25">
      <c r="A123" s="84" t="s">
        <v>74</v>
      </c>
      <c r="B123" s="59" t="s">
        <v>193</v>
      </c>
      <c r="C123" s="24"/>
      <c r="D123" s="24"/>
      <c r="E123" s="25"/>
    </row>
    <row r="124" spans="1:5" x14ac:dyDescent="0.25">
      <c r="A124" s="84" t="s">
        <v>76</v>
      </c>
      <c r="B124" s="59" t="s">
        <v>185</v>
      </c>
      <c r="C124" s="24"/>
      <c r="D124" s="24"/>
      <c r="E124" s="25"/>
    </row>
    <row r="125" spans="1:5" x14ac:dyDescent="0.25">
      <c r="A125" s="84" t="s">
        <v>78</v>
      </c>
      <c r="B125" s="59" t="s">
        <v>186</v>
      </c>
      <c r="C125" s="35"/>
      <c r="D125" s="35"/>
      <c r="E125" s="36"/>
    </row>
    <row r="126" spans="1:5" x14ac:dyDescent="0.25">
      <c r="A126" s="84" t="s">
        <v>80</v>
      </c>
      <c r="B126" s="59" t="s">
        <v>187</v>
      </c>
      <c r="C126" s="24"/>
      <c r="D126" s="24"/>
      <c r="E126" s="25"/>
    </row>
    <row r="127" spans="1:5" x14ac:dyDescent="0.25">
      <c r="A127" s="84" t="s">
        <v>194</v>
      </c>
      <c r="B127" s="59" t="s">
        <v>195</v>
      </c>
      <c r="C127" s="24"/>
      <c r="D127" s="24"/>
      <c r="E127" s="25"/>
    </row>
    <row r="128" spans="1:5" x14ac:dyDescent="0.25">
      <c r="A128" s="84" t="s">
        <v>196</v>
      </c>
      <c r="B128" s="59" t="s">
        <v>191</v>
      </c>
      <c r="C128" s="24"/>
      <c r="D128" s="24"/>
      <c r="E128" s="25"/>
    </row>
    <row r="129" spans="1:9" ht="16.5" thickBot="1" x14ac:dyDescent="0.3">
      <c r="A129" s="115" t="s">
        <v>197</v>
      </c>
      <c r="B129" s="116" t="s">
        <v>198</v>
      </c>
      <c r="C129" s="35"/>
      <c r="D129" s="35"/>
      <c r="E129" s="36"/>
      <c r="F129" s="156"/>
      <c r="G129" s="157"/>
      <c r="H129" s="157"/>
      <c r="I129" s="157"/>
    </row>
    <row r="130" spans="1:9" s="153" customFormat="1" ht="13.5" thickBot="1" x14ac:dyDescent="0.25">
      <c r="A130" s="80" t="s">
        <v>199</v>
      </c>
      <c r="B130" s="19" t="s">
        <v>200</v>
      </c>
      <c r="C130" s="117">
        <f>+C111+C112</f>
        <v>20689</v>
      </c>
      <c r="D130" s="117">
        <f>+D111+D112</f>
        <v>20689</v>
      </c>
      <c r="E130" s="118">
        <f>+E111+E112</f>
        <v>16975</v>
      </c>
    </row>
    <row r="131" spans="1:9" ht="16.5" thickBot="1" x14ac:dyDescent="0.3">
      <c r="A131" s="80" t="s">
        <v>88</v>
      </c>
      <c r="B131" s="19" t="s">
        <v>201</v>
      </c>
      <c r="C131" s="119"/>
      <c r="D131" s="119"/>
      <c r="E131" s="120"/>
    </row>
    <row r="132" spans="1:9" ht="16.5" thickBot="1" x14ac:dyDescent="0.3">
      <c r="A132" s="121" t="s">
        <v>202</v>
      </c>
      <c r="B132" s="74" t="s">
        <v>203</v>
      </c>
      <c r="C132" s="81">
        <f>+C130+C131</f>
        <v>20689</v>
      </c>
      <c r="D132" s="81">
        <f>+D130+D131</f>
        <v>20689</v>
      </c>
      <c r="E132" s="82">
        <f>+E130+E131</f>
        <v>16975</v>
      </c>
    </row>
    <row r="133" spans="1:9" x14ac:dyDescent="0.25">
      <c r="A133" s="122"/>
      <c r="B133" s="122"/>
      <c r="C133" s="123"/>
      <c r="D133" s="123"/>
      <c r="E133" s="123"/>
    </row>
    <row r="134" spans="1:9" x14ac:dyDescent="0.25">
      <c r="A134" s="124" t="s">
        <v>204</v>
      </c>
      <c r="B134" s="124"/>
      <c r="C134" s="124"/>
      <c r="D134" s="124"/>
      <c r="E134" s="124"/>
    </row>
    <row r="135" spans="1:9" ht="16.5" thickBot="1" x14ac:dyDescent="0.3">
      <c r="A135" s="7" t="s">
        <v>205</v>
      </c>
      <c r="B135" s="7"/>
      <c r="C135" s="8"/>
      <c r="D135" s="8"/>
      <c r="E135" s="8" t="s">
        <v>2</v>
      </c>
    </row>
    <row r="136" spans="1:9" ht="16.5" thickBot="1" x14ac:dyDescent="0.3">
      <c r="A136" s="18">
        <v>1</v>
      </c>
      <c r="B136" s="104" t="s">
        <v>206</v>
      </c>
      <c r="C136" s="125">
        <f>+C56-C111</f>
        <v>0</v>
      </c>
      <c r="D136" s="125">
        <f>+D56-D111</f>
        <v>0</v>
      </c>
      <c r="E136" s="21">
        <f>+E56-E111</f>
        <v>0</v>
      </c>
    </row>
  </sheetData>
  <mergeCells count="14">
    <mergeCell ref="B74:E74"/>
    <mergeCell ref="A75:E75"/>
    <mergeCell ref="A76:E76"/>
    <mergeCell ref="A78:E78"/>
    <mergeCell ref="A80:A81"/>
    <mergeCell ref="B80:B81"/>
    <mergeCell ref="C80:E80"/>
    <mergeCell ref="B1:E1"/>
    <mergeCell ref="A2:E2"/>
    <mergeCell ref="A3:E3"/>
    <mergeCell ref="A5:E5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A122" zoomScaleNormal="100" workbookViewId="0">
      <selection activeCell="A78" sqref="A78:E78"/>
    </sheetView>
  </sheetViews>
  <sheetFormatPr defaultRowHeight="15.75" x14ac:dyDescent="0.25"/>
  <cols>
    <col min="1" max="1" width="8.140625" style="126" customWidth="1"/>
    <col min="2" max="2" width="52.140625" style="126" customWidth="1"/>
    <col min="3" max="5" width="12.5703125" style="127" customWidth="1"/>
    <col min="6" max="256" width="9.140625" style="152"/>
    <col min="257" max="257" width="8.140625" style="152" customWidth="1"/>
    <col min="258" max="258" width="52.140625" style="152" customWidth="1"/>
    <col min="259" max="261" width="13.5703125" style="152" customWidth="1"/>
    <col min="262" max="512" width="9.140625" style="152"/>
    <col min="513" max="513" width="8.140625" style="152" customWidth="1"/>
    <col min="514" max="514" width="52.140625" style="152" customWidth="1"/>
    <col min="515" max="517" width="13.5703125" style="152" customWidth="1"/>
    <col min="518" max="768" width="9.140625" style="152"/>
    <col min="769" max="769" width="8.140625" style="152" customWidth="1"/>
    <col min="770" max="770" width="52.140625" style="152" customWidth="1"/>
    <col min="771" max="773" width="13.5703125" style="152" customWidth="1"/>
    <col min="774" max="1024" width="9.140625" style="152"/>
    <col min="1025" max="1025" width="8.140625" style="152" customWidth="1"/>
    <col min="1026" max="1026" width="52.140625" style="152" customWidth="1"/>
    <col min="1027" max="1029" width="13.5703125" style="152" customWidth="1"/>
    <col min="1030" max="1280" width="9.140625" style="152"/>
    <col min="1281" max="1281" width="8.140625" style="152" customWidth="1"/>
    <col min="1282" max="1282" width="52.140625" style="152" customWidth="1"/>
    <col min="1283" max="1285" width="13.5703125" style="152" customWidth="1"/>
    <col min="1286" max="1536" width="9.140625" style="152"/>
    <col min="1537" max="1537" width="8.140625" style="152" customWidth="1"/>
    <col min="1538" max="1538" width="52.140625" style="152" customWidth="1"/>
    <col min="1539" max="1541" width="13.5703125" style="152" customWidth="1"/>
    <col min="1542" max="1792" width="9.140625" style="152"/>
    <col min="1793" max="1793" width="8.140625" style="152" customWidth="1"/>
    <col min="1794" max="1794" width="52.140625" style="152" customWidth="1"/>
    <col min="1795" max="1797" width="13.5703125" style="152" customWidth="1"/>
    <col min="1798" max="2048" width="9.140625" style="152"/>
    <col min="2049" max="2049" width="8.140625" style="152" customWidth="1"/>
    <col min="2050" max="2050" width="52.140625" style="152" customWidth="1"/>
    <col min="2051" max="2053" width="13.5703125" style="152" customWidth="1"/>
    <col min="2054" max="2304" width="9.140625" style="152"/>
    <col min="2305" max="2305" width="8.140625" style="152" customWidth="1"/>
    <col min="2306" max="2306" width="52.140625" style="152" customWidth="1"/>
    <col min="2307" max="2309" width="13.5703125" style="152" customWidth="1"/>
    <col min="2310" max="2560" width="9.140625" style="152"/>
    <col min="2561" max="2561" width="8.140625" style="152" customWidth="1"/>
    <col min="2562" max="2562" width="52.140625" style="152" customWidth="1"/>
    <col min="2563" max="2565" width="13.5703125" style="152" customWidth="1"/>
    <col min="2566" max="2816" width="9.140625" style="152"/>
    <col min="2817" max="2817" width="8.140625" style="152" customWidth="1"/>
    <col min="2818" max="2818" width="52.140625" style="152" customWidth="1"/>
    <col min="2819" max="2821" width="13.5703125" style="152" customWidth="1"/>
    <col min="2822" max="3072" width="9.140625" style="152"/>
    <col min="3073" max="3073" width="8.140625" style="152" customWidth="1"/>
    <col min="3074" max="3074" width="52.140625" style="152" customWidth="1"/>
    <col min="3075" max="3077" width="13.5703125" style="152" customWidth="1"/>
    <col min="3078" max="3328" width="9.140625" style="152"/>
    <col min="3329" max="3329" width="8.140625" style="152" customWidth="1"/>
    <col min="3330" max="3330" width="52.140625" style="152" customWidth="1"/>
    <col min="3331" max="3333" width="13.5703125" style="152" customWidth="1"/>
    <col min="3334" max="3584" width="9.140625" style="152"/>
    <col min="3585" max="3585" width="8.140625" style="152" customWidth="1"/>
    <col min="3586" max="3586" width="52.140625" style="152" customWidth="1"/>
    <col min="3587" max="3589" width="13.5703125" style="152" customWidth="1"/>
    <col min="3590" max="3840" width="9.140625" style="152"/>
    <col min="3841" max="3841" width="8.140625" style="152" customWidth="1"/>
    <col min="3842" max="3842" width="52.140625" style="152" customWidth="1"/>
    <col min="3843" max="3845" width="13.5703125" style="152" customWidth="1"/>
    <col min="3846" max="4096" width="9.140625" style="152"/>
    <col min="4097" max="4097" width="8.140625" style="152" customWidth="1"/>
    <col min="4098" max="4098" width="52.140625" style="152" customWidth="1"/>
    <col min="4099" max="4101" width="13.5703125" style="152" customWidth="1"/>
    <col min="4102" max="4352" width="9.140625" style="152"/>
    <col min="4353" max="4353" width="8.140625" style="152" customWidth="1"/>
    <col min="4354" max="4354" width="52.140625" style="152" customWidth="1"/>
    <col min="4355" max="4357" width="13.5703125" style="152" customWidth="1"/>
    <col min="4358" max="4608" width="9.140625" style="152"/>
    <col min="4609" max="4609" width="8.140625" style="152" customWidth="1"/>
    <col min="4610" max="4610" width="52.140625" style="152" customWidth="1"/>
    <col min="4611" max="4613" width="13.5703125" style="152" customWidth="1"/>
    <col min="4614" max="4864" width="9.140625" style="152"/>
    <col min="4865" max="4865" width="8.140625" style="152" customWidth="1"/>
    <col min="4866" max="4866" width="52.140625" style="152" customWidth="1"/>
    <col min="4867" max="4869" width="13.5703125" style="152" customWidth="1"/>
    <col min="4870" max="5120" width="9.140625" style="152"/>
    <col min="5121" max="5121" width="8.140625" style="152" customWidth="1"/>
    <col min="5122" max="5122" width="52.140625" style="152" customWidth="1"/>
    <col min="5123" max="5125" width="13.5703125" style="152" customWidth="1"/>
    <col min="5126" max="5376" width="9.140625" style="152"/>
    <col min="5377" max="5377" width="8.140625" style="152" customWidth="1"/>
    <col min="5378" max="5378" width="52.140625" style="152" customWidth="1"/>
    <col min="5379" max="5381" width="13.5703125" style="152" customWidth="1"/>
    <col min="5382" max="5632" width="9.140625" style="152"/>
    <col min="5633" max="5633" width="8.140625" style="152" customWidth="1"/>
    <col min="5634" max="5634" width="52.140625" style="152" customWidth="1"/>
    <col min="5635" max="5637" width="13.5703125" style="152" customWidth="1"/>
    <col min="5638" max="5888" width="9.140625" style="152"/>
    <col min="5889" max="5889" width="8.140625" style="152" customWidth="1"/>
    <col min="5890" max="5890" width="52.140625" style="152" customWidth="1"/>
    <col min="5891" max="5893" width="13.5703125" style="152" customWidth="1"/>
    <col min="5894" max="6144" width="9.140625" style="152"/>
    <col min="6145" max="6145" width="8.140625" style="152" customWidth="1"/>
    <col min="6146" max="6146" width="52.140625" style="152" customWidth="1"/>
    <col min="6147" max="6149" width="13.5703125" style="152" customWidth="1"/>
    <col min="6150" max="6400" width="9.140625" style="152"/>
    <col min="6401" max="6401" width="8.140625" style="152" customWidth="1"/>
    <col min="6402" max="6402" width="52.140625" style="152" customWidth="1"/>
    <col min="6403" max="6405" width="13.5703125" style="152" customWidth="1"/>
    <col min="6406" max="6656" width="9.140625" style="152"/>
    <col min="6657" max="6657" width="8.140625" style="152" customWidth="1"/>
    <col min="6658" max="6658" width="52.140625" style="152" customWidth="1"/>
    <col min="6659" max="6661" width="13.5703125" style="152" customWidth="1"/>
    <col min="6662" max="6912" width="9.140625" style="152"/>
    <col min="6913" max="6913" width="8.140625" style="152" customWidth="1"/>
    <col min="6914" max="6914" width="52.140625" style="152" customWidth="1"/>
    <col min="6915" max="6917" width="13.5703125" style="152" customWidth="1"/>
    <col min="6918" max="7168" width="9.140625" style="152"/>
    <col min="7169" max="7169" width="8.140625" style="152" customWidth="1"/>
    <col min="7170" max="7170" width="52.140625" style="152" customWidth="1"/>
    <col min="7171" max="7173" width="13.5703125" style="152" customWidth="1"/>
    <col min="7174" max="7424" width="9.140625" style="152"/>
    <col min="7425" max="7425" width="8.140625" style="152" customWidth="1"/>
    <col min="7426" max="7426" width="52.140625" style="152" customWidth="1"/>
    <col min="7427" max="7429" width="13.5703125" style="152" customWidth="1"/>
    <col min="7430" max="7680" width="9.140625" style="152"/>
    <col min="7681" max="7681" width="8.140625" style="152" customWidth="1"/>
    <col min="7682" max="7682" width="52.140625" style="152" customWidth="1"/>
    <col min="7683" max="7685" width="13.5703125" style="152" customWidth="1"/>
    <col min="7686" max="7936" width="9.140625" style="152"/>
    <col min="7937" max="7937" width="8.140625" style="152" customWidth="1"/>
    <col min="7938" max="7938" width="52.140625" style="152" customWidth="1"/>
    <col min="7939" max="7941" width="13.5703125" style="152" customWidth="1"/>
    <col min="7942" max="8192" width="9.140625" style="152"/>
    <col min="8193" max="8193" width="8.140625" style="152" customWidth="1"/>
    <col min="8194" max="8194" width="52.140625" style="152" customWidth="1"/>
    <col min="8195" max="8197" width="13.5703125" style="152" customWidth="1"/>
    <col min="8198" max="8448" width="9.140625" style="152"/>
    <col min="8449" max="8449" width="8.140625" style="152" customWidth="1"/>
    <col min="8450" max="8450" width="52.140625" style="152" customWidth="1"/>
    <col min="8451" max="8453" width="13.5703125" style="152" customWidth="1"/>
    <col min="8454" max="8704" width="9.140625" style="152"/>
    <col min="8705" max="8705" width="8.140625" style="152" customWidth="1"/>
    <col min="8706" max="8706" width="52.140625" style="152" customWidth="1"/>
    <col min="8707" max="8709" width="13.5703125" style="152" customWidth="1"/>
    <col min="8710" max="8960" width="9.140625" style="152"/>
    <col min="8961" max="8961" width="8.140625" style="152" customWidth="1"/>
    <col min="8962" max="8962" width="52.140625" style="152" customWidth="1"/>
    <col min="8963" max="8965" width="13.5703125" style="152" customWidth="1"/>
    <col min="8966" max="9216" width="9.140625" style="152"/>
    <col min="9217" max="9217" width="8.140625" style="152" customWidth="1"/>
    <col min="9218" max="9218" width="52.140625" style="152" customWidth="1"/>
    <col min="9219" max="9221" width="13.5703125" style="152" customWidth="1"/>
    <col min="9222" max="9472" width="9.140625" style="152"/>
    <col min="9473" max="9473" width="8.140625" style="152" customWidth="1"/>
    <col min="9474" max="9474" width="52.140625" style="152" customWidth="1"/>
    <col min="9475" max="9477" width="13.5703125" style="152" customWidth="1"/>
    <col min="9478" max="9728" width="9.140625" style="152"/>
    <col min="9729" max="9729" width="8.140625" style="152" customWidth="1"/>
    <col min="9730" max="9730" width="52.140625" style="152" customWidth="1"/>
    <col min="9731" max="9733" width="13.5703125" style="152" customWidth="1"/>
    <col min="9734" max="9984" width="9.140625" style="152"/>
    <col min="9985" max="9985" width="8.140625" style="152" customWidth="1"/>
    <col min="9986" max="9986" width="52.140625" style="152" customWidth="1"/>
    <col min="9987" max="9989" width="13.5703125" style="152" customWidth="1"/>
    <col min="9990" max="10240" width="9.140625" style="152"/>
    <col min="10241" max="10241" width="8.140625" style="152" customWidth="1"/>
    <col min="10242" max="10242" width="52.140625" style="152" customWidth="1"/>
    <col min="10243" max="10245" width="13.5703125" style="152" customWidth="1"/>
    <col min="10246" max="10496" width="9.140625" style="152"/>
    <col min="10497" max="10497" width="8.140625" style="152" customWidth="1"/>
    <col min="10498" max="10498" width="52.140625" style="152" customWidth="1"/>
    <col min="10499" max="10501" width="13.5703125" style="152" customWidth="1"/>
    <col min="10502" max="10752" width="9.140625" style="152"/>
    <col min="10753" max="10753" width="8.140625" style="152" customWidth="1"/>
    <col min="10754" max="10754" width="52.140625" style="152" customWidth="1"/>
    <col min="10755" max="10757" width="13.5703125" style="152" customWidth="1"/>
    <col min="10758" max="11008" width="9.140625" style="152"/>
    <col min="11009" max="11009" width="8.140625" style="152" customWidth="1"/>
    <col min="11010" max="11010" width="52.140625" style="152" customWidth="1"/>
    <col min="11011" max="11013" width="13.5703125" style="152" customWidth="1"/>
    <col min="11014" max="11264" width="9.140625" style="152"/>
    <col min="11265" max="11265" width="8.140625" style="152" customWidth="1"/>
    <col min="11266" max="11266" width="52.140625" style="152" customWidth="1"/>
    <col min="11267" max="11269" width="13.5703125" style="152" customWidth="1"/>
    <col min="11270" max="11520" width="9.140625" style="152"/>
    <col min="11521" max="11521" width="8.140625" style="152" customWidth="1"/>
    <col min="11522" max="11522" width="52.140625" style="152" customWidth="1"/>
    <col min="11523" max="11525" width="13.5703125" style="152" customWidth="1"/>
    <col min="11526" max="11776" width="9.140625" style="152"/>
    <col min="11777" max="11777" width="8.140625" style="152" customWidth="1"/>
    <col min="11778" max="11778" width="52.140625" style="152" customWidth="1"/>
    <col min="11779" max="11781" width="13.5703125" style="152" customWidth="1"/>
    <col min="11782" max="12032" width="9.140625" style="152"/>
    <col min="12033" max="12033" width="8.140625" style="152" customWidth="1"/>
    <col min="12034" max="12034" width="52.140625" style="152" customWidth="1"/>
    <col min="12035" max="12037" width="13.5703125" style="152" customWidth="1"/>
    <col min="12038" max="12288" width="9.140625" style="152"/>
    <col min="12289" max="12289" width="8.140625" style="152" customWidth="1"/>
    <col min="12290" max="12290" width="52.140625" style="152" customWidth="1"/>
    <col min="12291" max="12293" width="13.5703125" style="152" customWidth="1"/>
    <col min="12294" max="12544" width="9.140625" style="152"/>
    <col min="12545" max="12545" width="8.140625" style="152" customWidth="1"/>
    <col min="12546" max="12546" width="52.140625" style="152" customWidth="1"/>
    <col min="12547" max="12549" width="13.5703125" style="152" customWidth="1"/>
    <col min="12550" max="12800" width="9.140625" style="152"/>
    <col min="12801" max="12801" width="8.140625" style="152" customWidth="1"/>
    <col min="12802" max="12802" width="52.140625" style="152" customWidth="1"/>
    <col min="12803" max="12805" width="13.5703125" style="152" customWidth="1"/>
    <col min="12806" max="13056" width="9.140625" style="152"/>
    <col min="13057" max="13057" width="8.140625" style="152" customWidth="1"/>
    <col min="13058" max="13058" width="52.140625" style="152" customWidth="1"/>
    <col min="13059" max="13061" width="13.5703125" style="152" customWidth="1"/>
    <col min="13062" max="13312" width="9.140625" style="152"/>
    <col min="13313" max="13313" width="8.140625" style="152" customWidth="1"/>
    <col min="13314" max="13314" width="52.140625" style="152" customWidth="1"/>
    <col min="13315" max="13317" width="13.5703125" style="152" customWidth="1"/>
    <col min="13318" max="13568" width="9.140625" style="152"/>
    <col min="13569" max="13569" width="8.140625" style="152" customWidth="1"/>
    <col min="13570" max="13570" width="52.140625" style="152" customWidth="1"/>
    <col min="13571" max="13573" width="13.5703125" style="152" customWidth="1"/>
    <col min="13574" max="13824" width="9.140625" style="152"/>
    <col min="13825" max="13825" width="8.140625" style="152" customWidth="1"/>
    <col min="13826" max="13826" width="52.140625" style="152" customWidth="1"/>
    <col min="13827" max="13829" width="13.5703125" style="152" customWidth="1"/>
    <col min="13830" max="14080" width="9.140625" style="152"/>
    <col min="14081" max="14081" width="8.140625" style="152" customWidth="1"/>
    <col min="14082" max="14082" width="52.140625" style="152" customWidth="1"/>
    <col min="14083" max="14085" width="13.5703125" style="152" customWidth="1"/>
    <col min="14086" max="14336" width="9.140625" style="152"/>
    <col min="14337" max="14337" width="8.140625" style="152" customWidth="1"/>
    <col min="14338" max="14338" width="52.140625" style="152" customWidth="1"/>
    <col min="14339" max="14341" width="13.5703125" style="152" customWidth="1"/>
    <col min="14342" max="14592" width="9.140625" style="152"/>
    <col min="14593" max="14593" width="8.140625" style="152" customWidth="1"/>
    <col min="14594" max="14594" width="52.140625" style="152" customWidth="1"/>
    <col min="14595" max="14597" width="13.5703125" style="152" customWidth="1"/>
    <col min="14598" max="14848" width="9.140625" style="152"/>
    <col min="14849" max="14849" width="8.140625" style="152" customWidth="1"/>
    <col min="14850" max="14850" width="52.140625" style="152" customWidth="1"/>
    <col min="14851" max="14853" width="13.5703125" style="152" customWidth="1"/>
    <col min="14854" max="15104" width="9.140625" style="152"/>
    <col min="15105" max="15105" width="8.140625" style="152" customWidth="1"/>
    <col min="15106" max="15106" width="52.140625" style="152" customWidth="1"/>
    <col min="15107" max="15109" width="13.5703125" style="152" customWidth="1"/>
    <col min="15110" max="15360" width="9.140625" style="152"/>
    <col min="15361" max="15361" width="8.140625" style="152" customWidth="1"/>
    <col min="15362" max="15362" width="52.140625" style="152" customWidth="1"/>
    <col min="15363" max="15365" width="13.5703125" style="152" customWidth="1"/>
    <col min="15366" max="15616" width="9.140625" style="152"/>
    <col min="15617" max="15617" width="8.140625" style="152" customWidth="1"/>
    <col min="15618" max="15618" width="52.140625" style="152" customWidth="1"/>
    <col min="15619" max="15621" width="13.5703125" style="152" customWidth="1"/>
    <col min="15622" max="15872" width="9.140625" style="152"/>
    <col min="15873" max="15873" width="8.140625" style="152" customWidth="1"/>
    <col min="15874" max="15874" width="52.140625" style="152" customWidth="1"/>
    <col min="15875" max="15877" width="13.5703125" style="152" customWidth="1"/>
    <col min="15878" max="16128" width="9.140625" style="152"/>
    <col min="16129" max="16129" width="8.140625" style="152" customWidth="1"/>
    <col min="16130" max="16130" width="52.140625" style="152" customWidth="1"/>
    <col min="16131" max="16133" width="13.5703125" style="152" customWidth="1"/>
    <col min="16134" max="16384" width="9.140625" style="152"/>
  </cols>
  <sheetData>
    <row r="1" spans="1:5" s="126" customFormat="1" ht="11.25" x14ac:dyDescent="0.15">
      <c r="B1" s="133" t="s">
        <v>236</v>
      </c>
      <c r="C1" s="133"/>
      <c r="D1" s="133"/>
      <c r="E1" s="133"/>
    </row>
    <row r="2" spans="1:5" s="126" customFormat="1" ht="12" x14ac:dyDescent="0.2">
      <c r="A2" s="131" t="s">
        <v>211</v>
      </c>
      <c r="B2" s="131"/>
      <c r="C2" s="131"/>
      <c r="D2" s="131"/>
      <c r="E2" s="131"/>
    </row>
    <row r="3" spans="1:5" s="126" customFormat="1" ht="11.25" x14ac:dyDescent="0.2">
      <c r="A3" s="132" t="s">
        <v>234</v>
      </c>
      <c r="B3" s="132"/>
      <c r="C3" s="132"/>
      <c r="D3" s="132"/>
      <c r="E3" s="132"/>
    </row>
    <row r="4" spans="1:5" s="126" customFormat="1" ht="11.25" x14ac:dyDescent="0.2">
      <c r="A4" s="128"/>
      <c r="B4" s="128"/>
      <c r="C4" s="128"/>
      <c r="D4" s="128"/>
      <c r="E4" s="128"/>
    </row>
    <row r="5" spans="1:5" x14ac:dyDescent="0.25">
      <c r="A5" s="134" t="s">
        <v>0</v>
      </c>
      <c r="B5" s="134"/>
      <c r="C5" s="134"/>
      <c r="D5" s="134"/>
      <c r="E5" s="134"/>
    </row>
    <row r="6" spans="1:5" ht="16.5" thickBot="1" x14ac:dyDescent="0.3">
      <c r="A6" s="7" t="s">
        <v>1</v>
      </c>
      <c r="B6" s="7"/>
      <c r="C6" s="8"/>
      <c r="D6" s="8"/>
      <c r="E6" s="8" t="s">
        <v>2</v>
      </c>
    </row>
    <row r="7" spans="1:5" x14ac:dyDescent="0.25">
      <c r="A7" s="135" t="s">
        <v>3</v>
      </c>
      <c r="B7" s="137" t="s">
        <v>4</v>
      </c>
      <c r="C7" s="139" t="s">
        <v>5</v>
      </c>
      <c r="D7" s="139"/>
      <c r="E7" s="140"/>
    </row>
    <row r="8" spans="1:5" s="1" customFormat="1" ht="12" thickBot="1" x14ac:dyDescent="0.25">
      <c r="A8" s="136"/>
      <c r="B8" s="138"/>
      <c r="C8" s="9" t="s">
        <v>6</v>
      </c>
      <c r="D8" s="9" t="s">
        <v>7</v>
      </c>
      <c r="E8" s="10" t="s">
        <v>8</v>
      </c>
    </row>
    <row r="9" spans="1:5" s="153" customFormat="1" ht="13.5" thickBot="1" x14ac:dyDescent="0.25">
      <c r="A9" s="11">
        <v>1</v>
      </c>
      <c r="B9" s="12">
        <v>2</v>
      </c>
      <c r="C9" s="12">
        <v>3</v>
      </c>
      <c r="D9" s="12">
        <v>4</v>
      </c>
      <c r="E9" s="13">
        <v>5</v>
      </c>
    </row>
    <row r="10" spans="1:5" s="153" customFormat="1" ht="13.5" thickBot="1" x14ac:dyDescent="0.25">
      <c r="A10" s="14" t="s">
        <v>9</v>
      </c>
      <c r="B10" s="15" t="s">
        <v>10</v>
      </c>
      <c r="C10" s="16">
        <f>+C11+C16+C25</f>
        <v>18033</v>
      </c>
      <c r="D10" s="16">
        <f>+D11+D16+D25</f>
        <v>8548</v>
      </c>
      <c r="E10" s="17">
        <f>+E11+E16+E25</f>
        <v>5729</v>
      </c>
    </row>
    <row r="11" spans="1:5" s="153" customFormat="1" ht="13.5" thickBot="1" x14ac:dyDescent="0.25">
      <c r="A11" s="18" t="s">
        <v>11</v>
      </c>
      <c r="B11" s="19" t="s">
        <v>12</v>
      </c>
      <c r="C11" s="20">
        <f>+C12+C13+C14+C15</f>
        <v>18033</v>
      </c>
      <c r="D11" s="20">
        <f>+D12+D13+D14+D15</f>
        <v>8548</v>
      </c>
      <c r="E11" s="21">
        <f>+E12+E13+E14+E15</f>
        <v>5729</v>
      </c>
    </row>
    <row r="12" spans="1:5" s="153" customFormat="1" ht="12.75" x14ac:dyDescent="0.2">
      <c r="A12" s="22" t="s">
        <v>13</v>
      </c>
      <c r="B12" s="23" t="s">
        <v>14</v>
      </c>
      <c r="C12" s="24">
        <v>7400</v>
      </c>
      <c r="D12" s="24"/>
      <c r="E12" s="25"/>
    </row>
    <row r="13" spans="1:5" s="153" customFormat="1" ht="12.75" x14ac:dyDescent="0.2">
      <c r="A13" s="22" t="s">
        <v>15</v>
      </c>
      <c r="B13" s="26" t="s">
        <v>223</v>
      </c>
      <c r="C13" s="24">
        <v>10633</v>
      </c>
      <c r="D13" s="24">
        <v>8548</v>
      </c>
      <c r="E13" s="25">
        <v>5729</v>
      </c>
    </row>
    <row r="14" spans="1:5" s="153" customFormat="1" ht="12.75" x14ac:dyDescent="0.2">
      <c r="A14" s="22" t="s">
        <v>17</v>
      </c>
      <c r="B14" s="26" t="s">
        <v>18</v>
      </c>
      <c r="C14" s="24"/>
      <c r="D14" s="24"/>
      <c r="E14" s="25"/>
    </row>
    <row r="15" spans="1:5" s="153" customFormat="1" ht="13.5" thickBot="1" x14ac:dyDescent="0.25">
      <c r="A15" s="22" t="s">
        <v>19</v>
      </c>
      <c r="B15" s="27" t="s">
        <v>224</v>
      </c>
      <c r="C15" s="24"/>
      <c r="D15" s="24"/>
      <c r="E15" s="25"/>
    </row>
    <row r="16" spans="1:5" s="153" customFormat="1" ht="13.5" thickBot="1" x14ac:dyDescent="0.25">
      <c r="A16" s="18" t="s">
        <v>21</v>
      </c>
      <c r="B16" s="15" t="s">
        <v>22</v>
      </c>
      <c r="C16" s="20">
        <f>+C17+C18+C19+C20+C21+C22+C23+C24</f>
        <v>0</v>
      </c>
      <c r="D16" s="20">
        <f>+D17+D18+D19+D20+D21+D22+D23+D24</f>
        <v>0</v>
      </c>
      <c r="E16" s="21">
        <f>+E17+E18+E19+E20+E21+E22+E23+E24</f>
        <v>0</v>
      </c>
    </row>
    <row r="17" spans="1:5" s="153" customFormat="1" ht="12.75" x14ac:dyDescent="0.2">
      <c r="A17" s="28" t="s">
        <v>23</v>
      </c>
      <c r="B17" s="29" t="s">
        <v>24</v>
      </c>
      <c r="C17" s="30"/>
      <c r="D17" s="30"/>
      <c r="E17" s="31"/>
    </row>
    <row r="18" spans="1:5" s="153" customFormat="1" ht="12.75" x14ac:dyDescent="0.2">
      <c r="A18" s="22" t="s">
        <v>25</v>
      </c>
      <c r="B18" s="32" t="s">
        <v>26</v>
      </c>
      <c r="C18" s="24"/>
      <c r="D18" s="24"/>
      <c r="E18" s="25"/>
    </row>
    <row r="19" spans="1:5" s="153" customFormat="1" ht="12.75" x14ac:dyDescent="0.2">
      <c r="A19" s="22" t="s">
        <v>27</v>
      </c>
      <c r="B19" s="32" t="s">
        <v>28</v>
      </c>
      <c r="C19" s="24"/>
      <c r="D19" s="24"/>
      <c r="E19" s="25"/>
    </row>
    <row r="20" spans="1:5" s="153" customFormat="1" ht="12.75" x14ac:dyDescent="0.2">
      <c r="A20" s="22" t="s">
        <v>29</v>
      </c>
      <c r="B20" s="32" t="s">
        <v>30</v>
      </c>
      <c r="C20" s="24"/>
      <c r="D20" s="24"/>
      <c r="E20" s="25"/>
    </row>
    <row r="21" spans="1:5" s="153" customFormat="1" ht="12.75" x14ac:dyDescent="0.2">
      <c r="A21" s="33" t="s">
        <v>31</v>
      </c>
      <c r="B21" s="34" t="s">
        <v>32</v>
      </c>
      <c r="C21" s="35"/>
      <c r="D21" s="35"/>
      <c r="E21" s="36"/>
    </row>
    <row r="22" spans="1:5" s="153" customFormat="1" ht="12.75" x14ac:dyDescent="0.2">
      <c r="A22" s="22" t="s">
        <v>33</v>
      </c>
      <c r="B22" s="32" t="s">
        <v>34</v>
      </c>
      <c r="C22" s="24"/>
      <c r="D22" s="24"/>
      <c r="E22" s="25"/>
    </row>
    <row r="23" spans="1:5" s="153" customFormat="1" ht="12.75" x14ac:dyDescent="0.2">
      <c r="A23" s="22" t="s">
        <v>35</v>
      </c>
      <c r="B23" s="32" t="s">
        <v>36</v>
      </c>
      <c r="C23" s="24"/>
      <c r="D23" s="24"/>
      <c r="E23" s="25"/>
    </row>
    <row r="24" spans="1:5" s="153" customFormat="1" ht="13.5" thickBot="1" x14ac:dyDescent="0.25">
      <c r="A24" s="37" t="s">
        <v>37</v>
      </c>
      <c r="B24" s="38" t="s">
        <v>38</v>
      </c>
      <c r="C24" s="39"/>
      <c r="D24" s="39"/>
      <c r="E24" s="40"/>
    </row>
    <row r="25" spans="1:5" s="153" customFormat="1" ht="13.5" thickBot="1" x14ac:dyDescent="0.25">
      <c r="A25" s="18" t="s">
        <v>39</v>
      </c>
      <c r="B25" s="15" t="s">
        <v>214</v>
      </c>
      <c r="C25" s="41"/>
      <c r="D25" s="41"/>
      <c r="E25" s="42"/>
    </row>
    <row r="26" spans="1:5" s="153" customFormat="1" ht="13.5" thickBot="1" x14ac:dyDescent="0.25">
      <c r="A26" s="18" t="s">
        <v>41</v>
      </c>
      <c r="B26" s="15" t="s">
        <v>207</v>
      </c>
      <c r="C26" s="20">
        <f>+C27+C28+C29+C30+C31+C32+C33+C34</f>
        <v>76762</v>
      </c>
      <c r="D26" s="20">
        <f>+D27+D28+D29+D30+D31+D32+D33+D34</f>
        <v>81487</v>
      </c>
      <c r="E26" s="21">
        <f>+E27+E28+E29+E30+E31+E32+E33+E34</f>
        <v>81487</v>
      </c>
    </row>
    <row r="27" spans="1:5" s="153" customFormat="1" ht="12.75" x14ac:dyDescent="0.2">
      <c r="A27" s="43" t="s">
        <v>42</v>
      </c>
      <c r="B27" s="44" t="s">
        <v>43</v>
      </c>
      <c r="C27" s="45">
        <v>46762</v>
      </c>
      <c r="D27" s="45">
        <v>46762</v>
      </c>
      <c r="E27" s="46">
        <v>46762</v>
      </c>
    </row>
    <row r="28" spans="1:5" s="153" customFormat="1" ht="12.75" x14ac:dyDescent="0.2">
      <c r="A28" s="22" t="s">
        <v>44</v>
      </c>
      <c r="B28" s="32" t="s">
        <v>226</v>
      </c>
      <c r="C28" s="24"/>
      <c r="D28" s="24"/>
      <c r="E28" s="25"/>
    </row>
    <row r="29" spans="1:5" s="153" customFormat="1" ht="12.75" x14ac:dyDescent="0.2">
      <c r="A29" s="22" t="s">
        <v>46</v>
      </c>
      <c r="B29" s="32" t="s">
        <v>227</v>
      </c>
      <c r="C29" s="24"/>
      <c r="D29" s="24"/>
      <c r="E29" s="25"/>
    </row>
    <row r="30" spans="1:5" s="153" customFormat="1" ht="12.75" x14ac:dyDescent="0.2">
      <c r="A30" s="47" t="s">
        <v>48</v>
      </c>
      <c r="B30" s="32" t="s">
        <v>47</v>
      </c>
      <c r="C30" s="48"/>
      <c r="D30" s="48"/>
      <c r="E30" s="49"/>
    </row>
    <row r="31" spans="1:5" s="153" customFormat="1" ht="12.75" x14ac:dyDescent="0.2">
      <c r="A31" s="47" t="s">
        <v>50</v>
      </c>
      <c r="B31" s="32" t="s">
        <v>235</v>
      </c>
      <c r="C31" s="48">
        <v>30000</v>
      </c>
      <c r="D31" s="48">
        <v>34725</v>
      </c>
      <c r="E31" s="49">
        <v>34725</v>
      </c>
    </row>
    <row r="32" spans="1:5" s="153" customFormat="1" ht="12.75" x14ac:dyDescent="0.2">
      <c r="A32" s="22" t="s">
        <v>52</v>
      </c>
      <c r="B32" s="32" t="s">
        <v>229</v>
      </c>
      <c r="C32" s="24"/>
      <c r="D32" s="24"/>
      <c r="E32" s="25"/>
    </row>
    <row r="33" spans="1:5" s="153" customFormat="1" ht="12.75" x14ac:dyDescent="0.2">
      <c r="A33" s="22" t="s">
        <v>54</v>
      </c>
      <c r="B33" s="32" t="s">
        <v>230</v>
      </c>
      <c r="C33" s="50"/>
      <c r="D33" s="50"/>
      <c r="E33" s="51"/>
    </row>
    <row r="34" spans="1:5" s="153" customFormat="1" ht="13.5" thickBot="1" x14ac:dyDescent="0.25">
      <c r="A34" s="22" t="s">
        <v>56</v>
      </c>
      <c r="B34" s="52" t="s">
        <v>231</v>
      </c>
      <c r="C34" s="50"/>
      <c r="D34" s="50"/>
      <c r="E34" s="51"/>
    </row>
    <row r="35" spans="1:5" s="153" customFormat="1" ht="13.5" thickBot="1" x14ac:dyDescent="0.25">
      <c r="A35" s="53" t="s">
        <v>58</v>
      </c>
      <c r="B35" s="15" t="s">
        <v>208</v>
      </c>
      <c r="C35" s="20">
        <f>+C36+C42</f>
        <v>0</v>
      </c>
      <c r="D35" s="20">
        <f>+D36+D42</f>
        <v>0</v>
      </c>
      <c r="E35" s="21">
        <f>+E36+E42</f>
        <v>0</v>
      </c>
    </row>
    <row r="36" spans="1:5" s="153" customFormat="1" ht="12.75" x14ac:dyDescent="0.2">
      <c r="A36" s="54" t="s">
        <v>59</v>
      </c>
      <c r="B36" s="55" t="s">
        <v>60</v>
      </c>
      <c r="C36" s="56">
        <f>+C37+C38+C39+C40+C41</f>
        <v>0</v>
      </c>
      <c r="D36" s="56">
        <f>+D37+D38+D39+D40+D41</f>
        <v>0</v>
      </c>
      <c r="E36" s="57">
        <f>+E37+E38+E39+E40+E41</f>
        <v>0</v>
      </c>
    </row>
    <row r="37" spans="1:5" s="153" customFormat="1" ht="12.75" x14ac:dyDescent="0.2">
      <c r="A37" s="58" t="s">
        <v>61</v>
      </c>
      <c r="B37" s="59" t="s">
        <v>62</v>
      </c>
      <c r="C37" s="50"/>
      <c r="D37" s="50"/>
      <c r="E37" s="51"/>
    </row>
    <row r="38" spans="1:5" s="153" customFormat="1" ht="12.75" x14ac:dyDescent="0.2">
      <c r="A38" s="58" t="s">
        <v>63</v>
      </c>
      <c r="B38" s="59" t="s">
        <v>218</v>
      </c>
      <c r="C38" s="50"/>
      <c r="D38" s="50"/>
      <c r="E38" s="51"/>
    </row>
    <row r="39" spans="1:5" s="153" customFormat="1" ht="12.75" x14ac:dyDescent="0.2">
      <c r="A39" s="58" t="s">
        <v>65</v>
      </c>
      <c r="B39" s="59" t="s">
        <v>66</v>
      </c>
      <c r="C39" s="50"/>
      <c r="D39" s="50"/>
      <c r="E39" s="51"/>
    </row>
    <row r="40" spans="1:5" s="153" customFormat="1" ht="12.75" x14ac:dyDescent="0.2">
      <c r="A40" s="58" t="s">
        <v>67</v>
      </c>
      <c r="B40" s="59" t="s">
        <v>79</v>
      </c>
      <c r="C40" s="50"/>
      <c r="D40" s="50"/>
      <c r="E40" s="51"/>
    </row>
    <row r="41" spans="1:5" s="153" customFormat="1" ht="12.75" x14ac:dyDescent="0.2">
      <c r="A41" s="58" t="s">
        <v>69</v>
      </c>
      <c r="B41" s="59" t="s">
        <v>70</v>
      </c>
      <c r="C41" s="50"/>
      <c r="D41" s="50"/>
      <c r="E41" s="51"/>
    </row>
    <row r="42" spans="1:5" s="153" customFormat="1" ht="12.75" x14ac:dyDescent="0.2">
      <c r="A42" s="58" t="s">
        <v>71</v>
      </c>
      <c r="B42" s="60" t="s">
        <v>72</v>
      </c>
      <c r="C42" s="61">
        <f>+C43+C44+C45+C46+C47</f>
        <v>0</v>
      </c>
      <c r="D42" s="61">
        <f>+D43+D44+D45+D46+D47</f>
        <v>0</v>
      </c>
      <c r="E42" s="62">
        <f>+E43+E44+E45+E46+E47</f>
        <v>0</v>
      </c>
    </row>
    <row r="43" spans="1:5" s="153" customFormat="1" ht="12.75" x14ac:dyDescent="0.2">
      <c r="A43" s="58" t="s">
        <v>73</v>
      </c>
      <c r="B43" s="59" t="s">
        <v>62</v>
      </c>
      <c r="C43" s="50"/>
      <c r="D43" s="50"/>
      <c r="E43" s="51"/>
    </row>
    <row r="44" spans="1:5" s="153" customFormat="1" ht="12.75" x14ac:dyDescent="0.2">
      <c r="A44" s="58" t="s">
        <v>74</v>
      </c>
      <c r="B44" s="59" t="s">
        <v>218</v>
      </c>
      <c r="C44" s="50"/>
      <c r="D44" s="50"/>
      <c r="E44" s="51"/>
    </row>
    <row r="45" spans="1:5" s="153" customFormat="1" ht="12.75" x14ac:dyDescent="0.2">
      <c r="A45" s="58" t="s">
        <v>76</v>
      </c>
      <c r="B45" s="59" t="s">
        <v>66</v>
      </c>
      <c r="C45" s="50"/>
      <c r="D45" s="50"/>
      <c r="E45" s="51"/>
    </row>
    <row r="46" spans="1:5" s="153" customFormat="1" ht="12.75" x14ac:dyDescent="0.2">
      <c r="A46" s="58" t="s">
        <v>78</v>
      </c>
      <c r="B46" s="63" t="s">
        <v>79</v>
      </c>
      <c r="C46" s="50"/>
      <c r="D46" s="50"/>
      <c r="E46" s="51"/>
    </row>
    <row r="47" spans="1:5" s="153" customFormat="1" ht="13.5" thickBot="1" x14ac:dyDescent="0.25">
      <c r="A47" s="64" t="s">
        <v>80</v>
      </c>
      <c r="B47" s="65" t="s">
        <v>81</v>
      </c>
      <c r="C47" s="66"/>
      <c r="D47" s="66"/>
      <c r="E47" s="67"/>
    </row>
    <row r="48" spans="1:5" s="153" customFormat="1" ht="13.5" thickBot="1" x14ac:dyDescent="0.25">
      <c r="A48" s="18" t="s">
        <v>82</v>
      </c>
      <c r="B48" s="68" t="s">
        <v>83</v>
      </c>
      <c r="C48" s="20">
        <f>+C49+C50</f>
        <v>0</v>
      </c>
      <c r="D48" s="20">
        <f>+D49+D50</f>
        <v>0</v>
      </c>
      <c r="E48" s="21">
        <f>+E49+E50</f>
        <v>0</v>
      </c>
    </row>
    <row r="49" spans="1:5" s="153" customFormat="1" ht="12.75" x14ac:dyDescent="0.2">
      <c r="A49" s="43" t="s">
        <v>84</v>
      </c>
      <c r="B49" s="26" t="s">
        <v>85</v>
      </c>
      <c r="C49" s="45"/>
      <c r="D49" s="45"/>
      <c r="E49" s="46"/>
    </row>
    <row r="50" spans="1:5" s="153" customFormat="1" ht="13.5" thickBot="1" x14ac:dyDescent="0.25">
      <c r="A50" s="33" t="s">
        <v>86</v>
      </c>
      <c r="B50" s="69" t="s">
        <v>87</v>
      </c>
      <c r="C50" s="35"/>
      <c r="D50" s="35"/>
      <c r="E50" s="36"/>
    </row>
    <row r="51" spans="1:5" s="153" customFormat="1" ht="13.5" thickBot="1" x14ac:dyDescent="0.25">
      <c r="A51" s="18" t="s">
        <v>88</v>
      </c>
      <c r="B51" s="68" t="s">
        <v>89</v>
      </c>
      <c r="C51" s="20">
        <f>+C52+C53+C54</f>
        <v>0</v>
      </c>
      <c r="D51" s="20">
        <f>+D52+D53+D54</f>
        <v>0</v>
      </c>
      <c r="E51" s="21">
        <f>+E52+E53+E54</f>
        <v>0</v>
      </c>
    </row>
    <row r="52" spans="1:5" s="153" customFormat="1" ht="12.75" x14ac:dyDescent="0.2">
      <c r="A52" s="43" t="s">
        <v>90</v>
      </c>
      <c r="B52" s="26" t="s">
        <v>91</v>
      </c>
      <c r="C52" s="70"/>
      <c r="D52" s="70"/>
      <c r="E52" s="71"/>
    </row>
    <row r="53" spans="1:5" s="153" customFormat="1" ht="12.75" x14ac:dyDescent="0.2">
      <c r="A53" s="22" t="s">
        <v>92</v>
      </c>
      <c r="B53" s="59" t="s">
        <v>93</v>
      </c>
      <c r="C53" s="50"/>
      <c r="D53" s="50"/>
      <c r="E53" s="51"/>
    </row>
    <row r="54" spans="1:5" s="153" customFormat="1" ht="13.5" thickBot="1" x14ac:dyDescent="0.25">
      <c r="A54" s="33" t="s">
        <v>94</v>
      </c>
      <c r="B54" s="69" t="s">
        <v>95</v>
      </c>
      <c r="C54" s="72"/>
      <c r="D54" s="72"/>
      <c r="E54" s="73"/>
    </row>
    <row r="55" spans="1:5" s="153" customFormat="1" ht="13.5" thickBot="1" x14ac:dyDescent="0.25">
      <c r="A55" s="18" t="s">
        <v>96</v>
      </c>
      <c r="B55" s="74" t="s">
        <v>232</v>
      </c>
      <c r="C55" s="75"/>
      <c r="D55" s="75"/>
      <c r="E55" s="76"/>
    </row>
    <row r="56" spans="1:5" s="153" customFormat="1" ht="13.5" thickBot="1" x14ac:dyDescent="0.25">
      <c r="A56" s="18" t="s">
        <v>98</v>
      </c>
      <c r="B56" s="77" t="s">
        <v>99</v>
      </c>
      <c r="C56" s="78">
        <f>+C11+C16+C25+C26+C35+C48+C51+C55</f>
        <v>94795</v>
      </c>
      <c r="D56" s="78">
        <f>+D11+D16+D25+D26+D35+D48+D51+D55</f>
        <v>90035</v>
      </c>
      <c r="E56" s="79">
        <f>+E11+E16+E25+E26+E35+E48+E51+E55</f>
        <v>87216</v>
      </c>
    </row>
    <row r="57" spans="1:5" s="153" customFormat="1" ht="13.5" thickBot="1" x14ac:dyDescent="0.25">
      <c r="A57" s="80" t="s">
        <v>100</v>
      </c>
      <c r="B57" s="19" t="s">
        <v>101</v>
      </c>
      <c r="C57" s="81">
        <f>+C58+C64</f>
        <v>0</v>
      </c>
      <c r="D57" s="81">
        <f>+D58+D64</f>
        <v>0</v>
      </c>
      <c r="E57" s="82">
        <f>+E58+E64</f>
        <v>0</v>
      </c>
    </row>
    <row r="58" spans="1:5" s="153" customFormat="1" ht="12.75" x14ac:dyDescent="0.2">
      <c r="A58" s="83" t="s">
        <v>102</v>
      </c>
      <c r="B58" s="55" t="s">
        <v>103</v>
      </c>
      <c r="C58" s="24">
        <f>+C59+C60+C61+C62+C63</f>
        <v>0</v>
      </c>
      <c r="D58" s="24">
        <f>+D59+D60+D61+D62+D63</f>
        <v>0</v>
      </c>
      <c r="E58" s="25">
        <f>+E59+E60+E61+E62+E63</f>
        <v>0</v>
      </c>
    </row>
    <row r="59" spans="1:5" s="153" customFormat="1" ht="12.75" x14ac:dyDescent="0.2">
      <c r="A59" s="84" t="s">
        <v>104</v>
      </c>
      <c r="B59" s="59" t="s">
        <v>105</v>
      </c>
      <c r="C59" s="24"/>
      <c r="D59" s="24"/>
      <c r="E59" s="25"/>
    </row>
    <row r="60" spans="1:5" s="153" customFormat="1" ht="12.75" x14ac:dyDescent="0.2">
      <c r="A60" s="84" t="s">
        <v>106</v>
      </c>
      <c r="B60" s="59" t="s">
        <v>107</v>
      </c>
      <c r="C60" s="24"/>
      <c r="D60" s="24"/>
      <c r="E60" s="25"/>
    </row>
    <row r="61" spans="1:5" s="153" customFormat="1" ht="12.75" x14ac:dyDescent="0.2">
      <c r="A61" s="84" t="s">
        <v>108</v>
      </c>
      <c r="B61" s="59" t="s">
        <v>109</v>
      </c>
      <c r="C61" s="24"/>
      <c r="D61" s="24"/>
      <c r="E61" s="25"/>
    </row>
    <row r="62" spans="1:5" s="153" customFormat="1" ht="12.75" x14ac:dyDescent="0.2">
      <c r="A62" s="84" t="s">
        <v>110</v>
      </c>
      <c r="B62" s="59" t="s">
        <v>111</v>
      </c>
      <c r="C62" s="24"/>
      <c r="D62" s="24"/>
      <c r="E62" s="25"/>
    </row>
    <row r="63" spans="1:5" s="153" customFormat="1" ht="12.75" x14ac:dyDescent="0.2">
      <c r="A63" s="84" t="s">
        <v>112</v>
      </c>
      <c r="B63" s="59" t="s">
        <v>113</v>
      </c>
      <c r="C63" s="24"/>
      <c r="D63" s="24"/>
      <c r="E63" s="25"/>
    </row>
    <row r="64" spans="1:5" s="153" customFormat="1" ht="12.75" x14ac:dyDescent="0.2">
      <c r="A64" s="85" t="s">
        <v>114</v>
      </c>
      <c r="B64" s="60" t="s">
        <v>115</v>
      </c>
      <c r="C64" s="24">
        <f>+C65+C66+C67+C68+C69</f>
        <v>0</v>
      </c>
      <c r="D64" s="24">
        <f>+D65+D66+D67+D68+D69</f>
        <v>0</v>
      </c>
      <c r="E64" s="25">
        <f>+E65+E66+E67+E68+E69</f>
        <v>0</v>
      </c>
    </row>
    <row r="65" spans="1:5" s="153" customFormat="1" ht="12.75" x14ac:dyDescent="0.2">
      <c r="A65" s="84" t="s">
        <v>116</v>
      </c>
      <c r="B65" s="59" t="s">
        <v>117</v>
      </c>
      <c r="C65" s="24"/>
      <c r="D65" s="24"/>
      <c r="E65" s="25"/>
    </row>
    <row r="66" spans="1:5" s="153" customFormat="1" ht="12.75" x14ac:dyDescent="0.2">
      <c r="A66" s="84" t="s">
        <v>118</v>
      </c>
      <c r="B66" s="59" t="s">
        <v>119</v>
      </c>
      <c r="C66" s="24"/>
      <c r="D66" s="24"/>
      <c r="E66" s="25"/>
    </row>
    <row r="67" spans="1:5" s="153" customFormat="1" ht="12.75" x14ac:dyDescent="0.2">
      <c r="A67" s="84" t="s">
        <v>120</v>
      </c>
      <c r="B67" s="59" t="s">
        <v>121</v>
      </c>
      <c r="C67" s="24"/>
      <c r="D67" s="24"/>
      <c r="E67" s="25"/>
    </row>
    <row r="68" spans="1:5" s="153" customFormat="1" ht="12.75" x14ac:dyDescent="0.2">
      <c r="A68" s="84" t="s">
        <v>122</v>
      </c>
      <c r="B68" s="59" t="s">
        <v>123</v>
      </c>
      <c r="C68" s="24"/>
      <c r="D68" s="24"/>
      <c r="E68" s="25"/>
    </row>
    <row r="69" spans="1:5" s="153" customFormat="1" ht="13.5" thickBot="1" x14ac:dyDescent="0.25">
      <c r="A69" s="86" t="s">
        <v>124</v>
      </c>
      <c r="B69" s="69" t="s">
        <v>125</v>
      </c>
      <c r="C69" s="24"/>
      <c r="D69" s="24"/>
      <c r="E69" s="25"/>
    </row>
    <row r="70" spans="1:5" s="153" customFormat="1" ht="13.5" thickBot="1" x14ac:dyDescent="0.25">
      <c r="A70" s="80" t="s">
        <v>126</v>
      </c>
      <c r="B70" s="19" t="s">
        <v>127</v>
      </c>
      <c r="C70" s="81">
        <f>+C56+C57</f>
        <v>94795</v>
      </c>
      <c r="D70" s="81">
        <f>+D56+D57</f>
        <v>90035</v>
      </c>
      <c r="E70" s="82">
        <f>+E56+E57</f>
        <v>87216</v>
      </c>
    </row>
    <row r="71" spans="1:5" s="153" customFormat="1" ht="13.5" thickBot="1" x14ac:dyDescent="0.25">
      <c r="A71" s="89" t="s">
        <v>128</v>
      </c>
      <c r="B71" s="74" t="s">
        <v>129</v>
      </c>
      <c r="C71" s="90"/>
      <c r="D71" s="90"/>
      <c r="E71" s="91"/>
    </row>
    <row r="72" spans="1:5" s="153" customFormat="1" ht="13.5" thickBot="1" x14ac:dyDescent="0.25">
      <c r="A72" s="80" t="s">
        <v>130</v>
      </c>
      <c r="B72" s="19" t="s">
        <v>131</v>
      </c>
      <c r="C72" s="81">
        <f>+C70+C71</f>
        <v>94795</v>
      </c>
      <c r="D72" s="81">
        <f>+D70+D71</f>
        <v>90035</v>
      </c>
      <c r="E72" s="82">
        <f>+E70+E71</f>
        <v>87216</v>
      </c>
    </row>
    <row r="73" spans="1:5" s="153" customFormat="1" ht="12.75" x14ac:dyDescent="0.2">
      <c r="A73" s="129"/>
      <c r="B73" s="129"/>
      <c r="C73" s="130"/>
      <c r="D73" s="130"/>
      <c r="E73" s="130"/>
    </row>
    <row r="74" spans="1:5" s="126" customFormat="1" ht="11.25" x14ac:dyDescent="0.15">
      <c r="B74" s="133" t="s">
        <v>236</v>
      </c>
      <c r="C74" s="133"/>
      <c r="D74" s="133"/>
      <c r="E74" s="133"/>
    </row>
    <row r="75" spans="1:5" s="126" customFormat="1" ht="12" x14ac:dyDescent="0.2">
      <c r="A75" s="131" t="s">
        <v>211</v>
      </c>
      <c r="B75" s="131"/>
      <c r="C75" s="131"/>
      <c r="D75" s="131"/>
      <c r="E75" s="131"/>
    </row>
    <row r="76" spans="1:5" s="126" customFormat="1" ht="11.25" x14ac:dyDescent="0.2">
      <c r="A76" s="132" t="s">
        <v>234</v>
      </c>
      <c r="B76" s="132"/>
      <c r="C76" s="132"/>
      <c r="D76" s="132"/>
      <c r="E76" s="132"/>
    </row>
    <row r="77" spans="1:5" x14ac:dyDescent="0.25">
      <c r="A77" s="146"/>
      <c r="B77" s="147"/>
      <c r="C77" s="148"/>
      <c r="D77" s="148"/>
      <c r="E77" s="148"/>
    </row>
    <row r="78" spans="1:5" s="154" customFormat="1" x14ac:dyDescent="0.25">
      <c r="A78" s="134" t="s">
        <v>132</v>
      </c>
      <c r="B78" s="134"/>
      <c r="C78" s="134"/>
      <c r="D78" s="134"/>
      <c r="E78" s="134"/>
    </row>
    <row r="79" spans="1:5" ht="16.5" thickBot="1" x14ac:dyDescent="0.3">
      <c r="A79" s="92" t="s">
        <v>133</v>
      </c>
      <c r="B79" s="92"/>
      <c r="C79" s="93"/>
      <c r="D79" s="93"/>
      <c r="E79" s="93" t="s">
        <v>2</v>
      </c>
    </row>
    <row r="80" spans="1:5" s="1" customFormat="1" ht="11.25" x14ac:dyDescent="0.2">
      <c r="A80" s="135" t="s">
        <v>3</v>
      </c>
      <c r="B80" s="137" t="s">
        <v>134</v>
      </c>
      <c r="C80" s="139" t="s">
        <v>5</v>
      </c>
      <c r="D80" s="139"/>
      <c r="E80" s="140"/>
    </row>
    <row r="81" spans="1:5" ht="16.5" thickBot="1" x14ac:dyDescent="0.3">
      <c r="A81" s="136"/>
      <c r="B81" s="138"/>
      <c r="C81" s="9" t="s">
        <v>6</v>
      </c>
      <c r="D81" s="9" t="s">
        <v>7</v>
      </c>
      <c r="E81" s="10" t="s">
        <v>8</v>
      </c>
    </row>
    <row r="82" spans="1:5" ht="16.5" thickBot="1" x14ac:dyDescent="0.3">
      <c r="A82" s="11">
        <v>1</v>
      </c>
      <c r="B82" s="12">
        <v>2</v>
      </c>
      <c r="C82" s="12">
        <v>3</v>
      </c>
      <c r="D82" s="12">
        <v>4</v>
      </c>
      <c r="E82" s="13">
        <v>5</v>
      </c>
    </row>
    <row r="83" spans="1:5" ht="16.5" thickBot="1" x14ac:dyDescent="0.3">
      <c r="A83" s="14" t="s">
        <v>9</v>
      </c>
      <c r="B83" s="94" t="s">
        <v>209</v>
      </c>
      <c r="C83" s="16">
        <f>+C84+C85+C86+C87+C88</f>
        <v>94795</v>
      </c>
      <c r="D83" s="16">
        <f>+D84+D85+D86+D87+D88</f>
        <v>90035</v>
      </c>
      <c r="E83" s="17">
        <f>+E84+E85+E86+E87+E88</f>
        <v>87216</v>
      </c>
    </row>
    <row r="84" spans="1:5" x14ac:dyDescent="0.25">
      <c r="A84" s="28" t="s">
        <v>135</v>
      </c>
      <c r="B84" s="29" t="s">
        <v>136</v>
      </c>
      <c r="C84" s="30">
        <v>36634</v>
      </c>
      <c r="D84" s="30">
        <v>29714</v>
      </c>
      <c r="E84" s="31">
        <v>29713</v>
      </c>
    </row>
    <row r="85" spans="1:5" x14ac:dyDescent="0.25">
      <c r="A85" s="22" t="s">
        <v>137</v>
      </c>
      <c r="B85" s="32" t="s">
        <v>138</v>
      </c>
      <c r="C85" s="24">
        <v>9891</v>
      </c>
      <c r="D85" s="24">
        <v>8022</v>
      </c>
      <c r="E85" s="25">
        <v>8022</v>
      </c>
    </row>
    <row r="86" spans="1:5" x14ac:dyDescent="0.25">
      <c r="A86" s="22" t="s">
        <v>139</v>
      </c>
      <c r="B86" s="32" t="s">
        <v>140</v>
      </c>
      <c r="C86" s="48">
        <v>10870</v>
      </c>
      <c r="D86" s="48">
        <v>11170</v>
      </c>
      <c r="E86" s="49">
        <v>9817</v>
      </c>
    </row>
    <row r="87" spans="1:5" x14ac:dyDescent="0.25">
      <c r="A87" s="22" t="s">
        <v>141</v>
      </c>
      <c r="B87" s="95" t="s">
        <v>142</v>
      </c>
      <c r="C87" s="48"/>
      <c r="D87" s="48"/>
      <c r="E87" s="49"/>
    </row>
    <row r="88" spans="1:5" x14ac:dyDescent="0.25">
      <c r="A88" s="22" t="s">
        <v>143</v>
      </c>
      <c r="B88" s="96" t="s">
        <v>144</v>
      </c>
      <c r="C88" s="48">
        <v>37400</v>
      </c>
      <c r="D88" s="48">
        <v>41129</v>
      </c>
      <c r="E88" s="49">
        <v>39664</v>
      </c>
    </row>
    <row r="89" spans="1:5" x14ac:dyDescent="0.25">
      <c r="A89" s="22" t="s">
        <v>145</v>
      </c>
      <c r="B89" s="32" t="s">
        <v>146</v>
      </c>
      <c r="C89" s="48"/>
      <c r="D89" s="48"/>
      <c r="E89" s="49"/>
    </row>
    <row r="90" spans="1:5" x14ac:dyDescent="0.25">
      <c r="A90" s="22" t="s">
        <v>147</v>
      </c>
      <c r="B90" s="97" t="s">
        <v>148</v>
      </c>
      <c r="C90" s="48">
        <v>37400</v>
      </c>
      <c r="D90" s="48">
        <v>41129</v>
      </c>
      <c r="E90" s="49">
        <v>39664</v>
      </c>
    </row>
    <row r="91" spans="1:5" x14ac:dyDescent="0.25">
      <c r="A91" s="22" t="s">
        <v>149</v>
      </c>
      <c r="B91" s="97" t="s">
        <v>150</v>
      </c>
      <c r="C91" s="48"/>
      <c r="D91" s="48"/>
      <c r="E91" s="49"/>
    </row>
    <row r="92" spans="1:5" x14ac:dyDescent="0.25">
      <c r="A92" s="22" t="s">
        <v>151</v>
      </c>
      <c r="B92" s="98" t="s">
        <v>152</v>
      </c>
      <c r="C92" s="48"/>
      <c r="D92" s="48"/>
      <c r="E92" s="49"/>
    </row>
    <row r="93" spans="1:5" x14ac:dyDescent="0.25">
      <c r="A93" s="33" t="s">
        <v>153</v>
      </c>
      <c r="B93" s="99" t="s">
        <v>154</v>
      </c>
      <c r="C93" s="48"/>
      <c r="D93" s="48"/>
      <c r="E93" s="49"/>
    </row>
    <row r="94" spans="1:5" x14ac:dyDescent="0.25">
      <c r="A94" s="22" t="s">
        <v>155</v>
      </c>
      <c r="B94" s="99" t="s">
        <v>156</v>
      </c>
      <c r="C94" s="48"/>
      <c r="D94" s="48"/>
      <c r="E94" s="49"/>
    </row>
    <row r="95" spans="1:5" ht="16.5" thickBot="1" x14ac:dyDescent="0.3">
      <c r="A95" s="100" t="s">
        <v>157</v>
      </c>
      <c r="B95" s="101" t="s">
        <v>158</v>
      </c>
      <c r="C95" s="102"/>
      <c r="D95" s="102"/>
      <c r="E95" s="103"/>
    </row>
    <row r="96" spans="1:5" ht="16.5" thickBot="1" x14ac:dyDescent="0.3">
      <c r="A96" s="18" t="s">
        <v>11</v>
      </c>
      <c r="B96" s="104" t="s">
        <v>210</v>
      </c>
      <c r="C96" s="20">
        <f>+C97+C98+C99</f>
        <v>0</v>
      </c>
      <c r="D96" s="20">
        <f>+D97+D98+D99</f>
        <v>0</v>
      </c>
      <c r="E96" s="21">
        <f>+E97+E98+E99</f>
        <v>0</v>
      </c>
    </row>
    <row r="97" spans="1:5" x14ac:dyDescent="0.25">
      <c r="A97" s="43" t="s">
        <v>13</v>
      </c>
      <c r="B97" s="32" t="s">
        <v>159</v>
      </c>
      <c r="C97" s="45"/>
      <c r="D97" s="45"/>
      <c r="E97" s="46"/>
    </row>
    <row r="98" spans="1:5" x14ac:dyDescent="0.25">
      <c r="A98" s="43" t="s">
        <v>15</v>
      </c>
      <c r="B98" s="52" t="s">
        <v>160</v>
      </c>
      <c r="C98" s="24"/>
      <c r="D98" s="24"/>
      <c r="E98" s="25"/>
    </row>
    <row r="99" spans="1:5" x14ac:dyDescent="0.25">
      <c r="A99" s="43" t="s">
        <v>17</v>
      </c>
      <c r="B99" s="59" t="s">
        <v>161</v>
      </c>
      <c r="C99" s="24"/>
      <c r="D99" s="24"/>
      <c r="E99" s="25"/>
    </row>
    <row r="100" spans="1:5" x14ac:dyDescent="0.25">
      <c r="A100" s="43" t="s">
        <v>19</v>
      </c>
      <c r="B100" s="59" t="s">
        <v>162</v>
      </c>
      <c r="C100" s="24"/>
      <c r="D100" s="24"/>
      <c r="E100" s="25"/>
    </row>
    <row r="101" spans="1:5" x14ac:dyDescent="0.25">
      <c r="A101" s="43" t="s">
        <v>163</v>
      </c>
      <c r="B101" s="59" t="s">
        <v>164</v>
      </c>
      <c r="C101" s="24"/>
      <c r="D101" s="24"/>
      <c r="E101" s="25"/>
    </row>
    <row r="102" spans="1:5" x14ac:dyDescent="0.25">
      <c r="A102" s="43" t="s">
        <v>165</v>
      </c>
      <c r="B102" s="59" t="s">
        <v>166</v>
      </c>
      <c r="C102" s="24"/>
      <c r="D102" s="24"/>
      <c r="E102" s="25"/>
    </row>
    <row r="103" spans="1:5" x14ac:dyDescent="0.25">
      <c r="A103" s="43" t="s">
        <v>167</v>
      </c>
      <c r="B103" s="105" t="s">
        <v>168</v>
      </c>
      <c r="C103" s="24"/>
      <c r="D103" s="24"/>
      <c r="E103" s="25"/>
    </row>
    <row r="104" spans="1:5" x14ac:dyDescent="0.25">
      <c r="A104" s="43" t="s">
        <v>169</v>
      </c>
      <c r="B104" s="105" t="s">
        <v>170</v>
      </c>
      <c r="C104" s="24"/>
      <c r="D104" s="24"/>
      <c r="E104" s="25"/>
    </row>
    <row r="105" spans="1:5" x14ac:dyDescent="0.25">
      <c r="A105" s="43" t="s">
        <v>171</v>
      </c>
      <c r="B105" s="105" t="s">
        <v>172</v>
      </c>
      <c r="C105" s="24"/>
      <c r="D105" s="24"/>
      <c r="E105" s="25"/>
    </row>
    <row r="106" spans="1:5" ht="17.25" thickBot="1" x14ac:dyDescent="0.3">
      <c r="A106" s="33" t="s">
        <v>173</v>
      </c>
      <c r="B106" s="106" t="s">
        <v>174</v>
      </c>
      <c r="C106" s="48"/>
      <c r="D106" s="48"/>
      <c r="E106" s="49"/>
    </row>
    <row r="107" spans="1:5" ht="16.5" thickBot="1" x14ac:dyDescent="0.3">
      <c r="A107" s="18" t="s">
        <v>21</v>
      </c>
      <c r="B107" s="107" t="s">
        <v>175</v>
      </c>
      <c r="C107" s="20">
        <f>+C108+C109</f>
        <v>0</v>
      </c>
      <c r="D107" s="20">
        <f>+D108+D109</f>
        <v>0</v>
      </c>
      <c r="E107" s="21">
        <f>+E108+E109</f>
        <v>0</v>
      </c>
    </row>
    <row r="108" spans="1:5" s="155" customFormat="1" x14ac:dyDescent="0.25">
      <c r="A108" s="43" t="s">
        <v>23</v>
      </c>
      <c r="B108" s="44" t="s">
        <v>176</v>
      </c>
      <c r="C108" s="45"/>
      <c r="D108" s="45"/>
      <c r="E108" s="46"/>
    </row>
    <row r="109" spans="1:5" ht="16.5" thickBot="1" x14ac:dyDescent="0.3">
      <c r="A109" s="47" t="s">
        <v>25</v>
      </c>
      <c r="B109" s="52" t="s">
        <v>177</v>
      </c>
      <c r="C109" s="48"/>
      <c r="D109" s="48"/>
      <c r="E109" s="49"/>
    </row>
    <row r="110" spans="1:5" ht="16.5" thickBot="1" x14ac:dyDescent="0.3">
      <c r="A110" s="80" t="s">
        <v>178</v>
      </c>
      <c r="B110" s="19" t="s">
        <v>179</v>
      </c>
      <c r="C110" s="108"/>
      <c r="D110" s="108"/>
      <c r="E110" s="109"/>
    </row>
    <row r="111" spans="1:5" ht="16.5" thickBot="1" x14ac:dyDescent="0.3">
      <c r="A111" s="110" t="s">
        <v>41</v>
      </c>
      <c r="B111" s="111" t="s">
        <v>180</v>
      </c>
      <c r="C111" s="16">
        <f>+C83+C96+C107+C110</f>
        <v>94795</v>
      </c>
      <c r="D111" s="16">
        <f>+D83+D96+D107+D110</f>
        <v>90035</v>
      </c>
      <c r="E111" s="17">
        <f>+E83+E96+E107+E110</f>
        <v>87216</v>
      </c>
    </row>
    <row r="112" spans="1:5" ht="16.5" thickBot="1" x14ac:dyDescent="0.3">
      <c r="A112" s="80" t="s">
        <v>58</v>
      </c>
      <c r="B112" s="19" t="s">
        <v>181</v>
      </c>
      <c r="C112" s="20">
        <f>+C113+C121</f>
        <v>0</v>
      </c>
      <c r="D112" s="20">
        <f>+D113+D121</f>
        <v>0</v>
      </c>
      <c r="E112" s="21">
        <f>+E113+E121</f>
        <v>0</v>
      </c>
    </row>
    <row r="113" spans="1:5" ht="16.5" thickBot="1" x14ac:dyDescent="0.3">
      <c r="A113" s="112" t="s">
        <v>59</v>
      </c>
      <c r="B113" s="113" t="s">
        <v>182</v>
      </c>
      <c r="C113" s="20">
        <f>+C114+C115+C116+C117+C118+C119+C120</f>
        <v>0</v>
      </c>
      <c r="D113" s="20">
        <f>+D114+D115+D116+D117+D118+D119+D120</f>
        <v>0</v>
      </c>
      <c r="E113" s="21">
        <f>+E114+E115+E116+E117+E118+E119+E120</f>
        <v>0</v>
      </c>
    </row>
    <row r="114" spans="1:5" x14ac:dyDescent="0.25">
      <c r="A114" s="114" t="s">
        <v>61</v>
      </c>
      <c r="B114" s="26" t="s">
        <v>183</v>
      </c>
      <c r="C114" s="24"/>
      <c r="D114" s="24"/>
      <c r="E114" s="25"/>
    </row>
    <row r="115" spans="1:5" x14ac:dyDescent="0.25">
      <c r="A115" s="84" t="s">
        <v>63</v>
      </c>
      <c r="B115" s="59" t="s">
        <v>184</v>
      </c>
      <c r="C115" s="24"/>
      <c r="D115" s="24"/>
      <c r="E115" s="25"/>
    </row>
    <row r="116" spans="1:5" x14ac:dyDescent="0.25">
      <c r="A116" s="84" t="s">
        <v>65</v>
      </c>
      <c r="B116" s="59" t="s">
        <v>185</v>
      </c>
      <c r="C116" s="24"/>
      <c r="D116" s="24"/>
      <c r="E116" s="25"/>
    </row>
    <row r="117" spans="1:5" x14ac:dyDescent="0.25">
      <c r="A117" s="84" t="s">
        <v>67</v>
      </c>
      <c r="B117" s="59" t="s">
        <v>186</v>
      </c>
      <c r="C117" s="24"/>
      <c r="D117" s="24"/>
      <c r="E117" s="25"/>
    </row>
    <row r="118" spans="1:5" x14ac:dyDescent="0.25">
      <c r="A118" s="84" t="s">
        <v>69</v>
      </c>
      <c r="B118" s="59" t="s">
        <v>187</v>
      </c>
      <c r="C118" s="24"/>
      <c r="D118" s="24"/>
      <c r="E118" s="25"/>
    </row>
    <row r="119" spans="1:5" x14ac:dyDescent="0.25">
      <c r="A119" s="84" t="s">
        <v>188</v>
      </c>
      <c r="B119" s="59" t="s">
        <v>189</v>
      </c>
      <c r="C119" s="24"/>
      <c r="D119" s="24"/>
      <c r="E119" s="25"/>
    </row>
    <row r="120" spans="1:5" ht="16.5" thickBot="1" x14ac:dyDescent="0.3">
      <c r="A120" s="115" t="s">
        <v>190</v>
      </c>
      <c r="B120" s="116" t="s">
        <v>191</v>
      </c>
      <c r="C120" s="24"/>
      <c r="D120" s="24"/>
      <c r="E120" s="25"/>
    </row>
    <row r="121" spans="1:5" ht="16.5" thickBot="1" x14ac:dyDescent="0.3">
      <c r="A121" s="112" t="s">
        <v>71</v>
      </c>
      <c r="B121" s="113" t="s">
        <v>192</v>
      </c>
      <c r="C121" s="20">
        <f>+C122+C123+C124+C125+C126+C127+C128+C129</f>
        <v>0</v>
      </c>
      <c r="D121" s="20">
        <f>+D122+D123+D124+D125+D126+D127+D128+D129</f>
        <v>0</v>
      </c>
      <c r="E121" s="21">
        <f>+E122+E123+E124+E125+E126+E127+E128+E129</f>
        <v>0</v>
      </c>
    </row>
    <row r="122" spans="1:5" x14ac:dyDescent="0.25">
      <c r="A122" s="114" t="s">
        <v>73</v>
      </c>
      <c r="B122" s="26" t="s">
        <v>183</v>
      </c>
      <c r="C122" s="24"/>
      <c r="D122" s="24"/>
      <c r="E122" s="25"/>
    </row>
    <row r="123" spans="1:5" x14ac:dyDescent="0.25">
      <c r="A123" s="84" t="s">
        <v>74</v>
      </c>
      <c r="B123" s="59" t="s">
        <v>193</v>
      </c>
      <c r="C123" s="24"/>
      <c r="D123" s="24"/>
      <c r="E123" s="25"/>
    </row>
    <row r="124" spans="1:5" x14ac:dyDescent="0.25">
      <c r="A124" s="84" t="s">
        <v>76</v>
      </c>
      <c r="B124" s="59" t="s">
        <v>185</v>
      </c>
      <c r="C124" s="24"/>
      <c r="D124" s="24"/>
      <c r="E124" s="25"/>
    </row>
    <row r="125" spans="1:5" x14ac:dyDescent="0.25">
      <c r="A125" s="84" t="s">
        <v>78</v>
      </c>
      <c r="B125" s="59" t="s">
        <v>186</v>
      </c>
      <c r="C125" s="24"/>
      <c r="D125" s="24"/>
      <c r="E125" s="25"/>
    </row>
    <row r="126" spans="1:5" x14ac:dyDescent="0.25">
      <c r="A126" s="84" t="s">
        <v>80</v>
      </c>
      <c r="B126" s="59" t="s">
        <v>187</v>
      </c>
      <c r="C126" s="24"/>
      <c r="D126" s="24"/>
      <c r="E126" s="25"/>
    </row>
    <row r="127" spans="1:5" x14ac:dyDescent="0.25">
      <c r="A127" s="84" t="s">
        <v>194</v>
      </c>
      <c r="B127" s="59" t="s">
        <v>195</v>
      </c>
      <c r="C127" s="24"/>
      <c r="D127" s="24"/>
      <c r="E127" s="25"/>
    </row>
    <row r="128" spans="1:5" x14ac:dyDescent="0.25">
      <c r="A128" s="84" t="s">
        <v>196</v>
      </c>
      <c r="B128" s="59" t="s">
        <v>191</v>
      </c>
      <c r="C128" s="24"/>
      <c r="D128" s="24"/>
      <c r="E128" s="25"/>
    </row>
    <row r="129" spans="1:9" ht="16.5" thickBot="1" x14ac:dyDescent="0.3">
      <c r="A129" s="115" t="s">
        <v>197</v>
      </c>
      <c r="B129" s="116" t="s">
        <v>198</v>
      </c>
      <c r="C129" s="24"/>
      <c r="D129" s="24"/>
      <c r="E129" s="25"/>
      <c r="F129" s="156"/>
      <c r="G129" s="157"/>
      <c r="H129" s="157"/>
      <c r="I129" s="157"/>
    </row>
    <row r="130" spans="1:9" s="153" customFormat="1" ht="13.5" thickBot="1" x14ac:dyDescent="0.25">
      <c r="A130" s="80" t="s">
        <v>199</v>
      </c>
      <c r="B130" s="19" t="s">
        <v>200</v>
      </c>
      <c r="C130" s="117">
        <f>+C111+C112</f>
        <v>94795</v>
      </c>
      <c r="D130" s="117">
        <f>+D111+D112</f>
        <v>90035</v>
      </c>
      <c r="E130" s="118">
        <f>+E111+E112</f>
        <v>87216</v>
      </c>
    </row>
    <row r="131" spans="1:9" ht="16.5" thickBot="1" x14ac:dyDescent="0.3">
      <c r="A131" s="80" t="s">
        <v>88</v>
      </c>
      <c r="B131" s="19" t="s">
        <v>201</v>
      </c>
      <c r="C131" s="119"/>
      <c r="D131" s="119"/>
      <c r="E131" s="120"/>
    </row>
    <row r="132" spans="1:9" ht="16.5" thickBot="1" x14ac:dyDescent="0.3">
      <c r="A132" s="121" t="s">
        <v>202</v>
      </c>
      <c r="B132" s="74" t="s">
        <v>203</v>
      </c>
      <c r="C132" s="81">
        <f>+C130+C131</f>
        <v>94795</v>
      </c>
      <c r="D132" s="81">
        <f>+D130+D131</f>
        <v>90035</v>
      </c>
      <c r="E132" s="82">
        <f>+E130+E131</f>
        <v>87216</v>
      </c>
    </row>
    <row r="133" spans="1:9" x14ac:dyDescent="0.25">
      <c r="A133" s="122"/>
      <c r="B133" s="122"/>
      <c r="C133" s="123"/>
      <c r="D133" s="123"/>
      <c r="E133" s="123"/>
    </row>
    <row r="134" spans="1:9" x14ac:dyDescent="0.25">
      <c r="A134" s="124" t="s">
        <v>204</v>
      </c>
      <c r="B134" s="124"/>
      <c r="C134" s="124"/>
      <c r="D134" s="124"/>
      <c r="E134" s="124"/>
    </row>
    <row r="135" spans="1:9" ht="16.5" thickBot="1" x14ac:dyDescent="0.3">
      <c r="A135" s="7" t="s">
        <v>205</v>
      </c>
      <c r="B135" s="7"/>
      <c r="C135" s="8"/>
      <c r="D135" s="8"/>
      <c r="E135" s="8" t="s">
        <v>2</v>
      </c>
    </row>
    <row r="136" spans="1:9" ht="16.5" thickBot="1" x14ac:dyDescent="0.3">
      <c r="A136" s="18">
        <v>1</v>
      </c>
      <c r="B136" s="104" t="s">
        <v>206</v>
      </c>
      <c r="C136" s="125">
        <f>+C56-C111</f>
        <v>0</v>
      </c>
      <c r="D136" s="125">
        <f>+D56-D111</f>
        <v>0</v>
      </c>
      <c r="E136" s="21">
        <f>+E56-E111</f>
        <v>0</v>
      </c>
    </row>
  </sheetData>
  <mergeCells count="14">
    <mergeCell ref="B74:E74"/>
    <mergeCell ref="A75:E75"/>
    <mergeCell ref="A76:E76"/>
    <mergeCell ref="A78:E78"/>
    <mergeCell ref="A80:A81"/>
    <mergeCell ref="B80:B81"/>
    <mergeCell ref="C80:E80"/>
    <mergeCell ref="B1:E1"/>
    <mergeCell ref="A2:E2"/>
    <mergeCell ref="A3:E3"/>
    <mergeCell ref="A5:E5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D1" zoomScaleNormal="100" workbookViewId="0">
      <selection activeCell="G1" sqref="G1"/>
    </sheetView>
  </sheetViews>
  <sheetFormatPr defaultRowHeight="15" x14ac:dyDescent="0.25"/>
  <cols>
    <col min="1" max="1" width="5.85546875" style="158" customWidth="1"/>
    <col min="2" max="2" width="47.28515625" style="162" customWidth="1"/>
    <col min="3" max="5" width="14" style="158" customWidth="1"/>
    <col min="6" max="6" width="47.28515625" style="158" customWidth="1"/>
    <col min="7" max="9" width="14" style="158" customWidth="1"/>
    <col min="10" max="10" width="4.140625" style="158" customWidth="1"/>
    <col min="11" max="16384" width="9.140625" style="158"/>
  </cols>
  <sheetData>
    <row r="1" spans="1:10" ht="31.5" x14ac:dyDescent="0.25">
      <c r="B1" s="159" t="s">
        <v>237</v>
      </c>
      <c r="C1" s="160"/>
      <c r="D1" s="160"/>
      <c r="E1" s="160"/>
      <c r="F1" s="160"/>
      <c r="G1" s="160"/>
      <c r="H1" s="160"/>
      <c r="I1" s="160"/>
      <c r="J1" s="161" t="s">
        <v>298</v>
      </c>
    </row>
    <row r="2" spans="1:10" ht="15.75" thickBot="1" x14ac:dyDescent="0.3">
      <c r="G2" s="163"/>
      <c r="H2" s="163"/>
      <c r="I2" s="163" t="s">
        <v>238</v>
      </c>
      <c r="J2" s="161"/>
    </row>
    <row r="3" spans="1:10" ht="15.75" thickBot="1" x14ac:dyDescent="0.3">
      <c r="A3" s="164" t="s">
        <v>3</v>
      </c>
      <c r="B3" s="165" t="s">
        <v>239</v>
      </c>
      <c r="C3" s="166"/>
      <c r="D3" s="166"/>
      <c r="E3" s="166"/>
      <c r="F3" s="165" t="s">
        <v>240</v>
      </c>
      <c r="G3" s="167"/>
      <c r="H3" s="167"/>
      <c r="I3" s="167"/>
      <c r="J3" s="161"/>
    </row>
    <row r="4" spans="1:10" s="172" customFormat="1" ht="36.75" thickBot="1" x14ac:dyDescent="0.3">
      <c r="A4" s="168"/>
      <c r="B4" s="169" t="s">
        <v>241</v>
      </c>
      <c r="C4" s="170" t="s">
        <v>242</v>
      </c>
      <c r="D4" s="171" t="s">
        <v>243</v>
      </c>
      <c r="E4" s="170" t="s">
        <v>244</v>
      </c>
      <c r="F4" s="169" t="s">
        <v>241</v>
      </c>
      <c r="G4" s="170" t="s">
        <v>242</v>
      </c>
      <c r="H4" s="171" t="s">
        <v>243</v>
      </c>
      <c r="I4" s="170" t="s">
        <v>244</v>
      </c>
      <c r="J4" s="161"/>
    </row>
    <row r="5" spans="1:10" s="177" customFormat="1" ht="11.25" thickBot="1" x14ac:dyDescent="0.3">
      <c r="A5" s="173">
        <v>1</v>
      </c>
      <c r="B5" s="174">
        <v>2</v>
      </c>
      <c r="C5" s="175">
        <v>3</v>
      </c>
      <c r="D5" s="175">
        <v>4</v>
      </c>
      <c r="E5" s="175">
        <v>5</v>
      </c>
      <c r="F5" s="174">
        <v>6</v>
      </c>
      <c r="G5" s="175">
        <v>7</v>
      </c>
      <c r="H5" s="175">
        <v>8</v>
      </c>
      <c r="I5" s="176">
        <v>9</v>
      </c>
      <c r="J5" s="161"/>
    </row>
    <row r="6" spans="1:10" x14ac:dyDescent="0.25">
      <c r="A6" s="178" t="s">
        <v>9</v>
      </c>
      <c r="B6" s="179" t="s">
        <v>245</v>
      </c>
      <c r="C6" s="180">
        <v>59000</v>
      </c>
      <c r="D6" s="180">
        <v>65000</v>
      </c>
      <c r="E6" s="180">
        <v>70813</v>
      </c>
      <c r="F6" s="179" t="s">
        <v>246</v>
      </c>
      <c r="G6" s="180">
        <v>121571</v>
      </c>
      <c r="H6" s="180">
        <v>150922</v>
      </c>
      <c r="I6" s="181">
        <v>150521</v>
      </c>
      <c r="J6" s="161"/>
    </row>
    <row r="7" spans="1:10" x14ac:dyDescent="0.25">
      <c r="A7" s="182" t="s">
        <v>11</v>
      </c>
      <c r="B7" s="183" t="s">
        <v>247</v>
      </c>
      <c r="C7" s="184">
        <v>26016</v>
      </c>
      <c r="D7" s="184">
        <v>33908</v>
      </c>
      <c r="E7" s="184">
        <v>41126</v>
      </c>
      <c r="F7" s="183" t="s">
        <v>138</v>
      </c>
      <c r="G7" s="184">
        <v>32823</v>
      </c>
      <c r="H7" s="184">
        <v>38613</v>
      </c>
      <c r="I7" s="185">
        <v>37105</v>
      </c>
      <c r="J7" s="161"/>
    </row>
    <row r="8" spans="1:10" x14ac:dyDescent="0.25">
      <c r="A8" s="182" t="s">
        <v>21</v>
      </c>
      <c r="B8" s="183" t="s">
        <v>248</v>
      </c>
      <c r="C8" s="184">
        <v>12600</v>
      </c>
      <c r="D8" s="184">
        <v>12600</v>
      </c>
      <c r="E8" s="184">
        <v>11707</v>
      </c>
      <c r="F8" s="183" t="s">
        <v>249</v>
      </c>
      <c r="G8" s="184">
        <v>109180</v>
      </c>
      <c r="H8" s="184">
        <v>125518</v>
      </c>
      <c r="I8" s="185">
        <v>132907</v>
      </c>
      <c r="J8" s="161"/>
    </row>
    <row r="9" spans="1:10" x14ac:dyDescent="0.25">
      <c r="A9" s="182" t="s">
        <v>178</v>
      </c>
      <c r="B9" s="186" t="s">
        <v>250</v>
      </c>
      <c r="C9" s="184">
        <v>211388</v>
      </c>
      <c r="D9" s="184">
        <v>262847</v>
      </c>
      <c r="E9" s="184">
        <v>262847</v>
      </c>
      <c r="F9" s="183" t="s">
        <v>142</v>
      </c>
      <c r="G9" s="184"/>
      <c r="H9" s="184"/>
      <c r="I9" s="185"/>
      <c r="J9" s="161"/>
    </row>
    <row r="10" spans="1:10" x14ac:dyDescent="0.25">
      <c r="A10" s="182" t="s">
        <v>41</v>
      </c>
      <c r="B10" s="183" t="s">
        <v>251</v>
      </c>
      <c r="C10" s="184">
        <v>5570</v>
      </c>
      <c r="D10" s="184">
        <v>23497</v>
      </c>
      <c r="E10" s="184">
        <v>22493</v>
      </c>
      <c r="F10" s="183" t="s">
        <v>144</v>
      </c>
      <c r="G10" s="184">
        <v>51000</v>
      </c>
      <c r="H10" s="184">
        <v>95217</v>
      </c>
      <c r="I10" s="185">
        <v>90306</v>
      </c>
      <c r="J10" s="161"/>
    </row>
    <row r="11" spans="1:10" x14ac:dyDescent="0.25">
      <c r="A11" s="182" t="s">
        <v>58</v>
      </c>
      <c r="B11" s="183" t="s">
        <v>252</v>
      </c>
      <c r="C11" s="187"/>
      <c r="D11" s="187"/>
      <c r="E11" s="187"/>
      <c r="F11" s="183" t="s">
        <v>253</v>
      </c>
      <c r="G11" s="184"/>
      <c r="H11" s="184"/>
      <c r="I11" s="185"/>
      <c r="J11" s="161"/>
    </row>
    <row r="12" spans="1:10" x14ac:dyDescent="0.25">
      <c r="A12" s="182" t="s">
        <v>199</v>
      </c>
      <c r="B12" s="183" t="s">
        <v>254</v>
      </c>
      <c r="C12" s="184"/>
      <c r="D12" s="184"/>
      <c r="E12" s="184"/>
      <c r="F12" s="188" t="s">
        <v>255</v>
      </c>
      <c r="G12" s="184"/>
      <c r="H12" s="184"/>
      <c r="I12" s="185"/>
      <c r="J12" s="161"/>
    </row>
    <row r="13" spans="1:10" x14ac:dyDescent="0.25">
      <c r="A13" s="182" t="s">
        <v>88</v>
      </c>
      <c r="B13" s="183" t="s">
        <v>256</v>
      </c>
      <c r="C13" s="184"/>
      <c r="D13" s="184"/>
      <c r="E13" s="184"/>
      <c r="F13" s="188"/>
      <c r="G13" s="184"/>
      <c r="H13" s="184"/>
      <c r="I13" s="185"/>
      <c r="J13" s="161"/>
    </row>
    <row r="14" spans="1:10" x14ac:dyDescent="0.25">
      <c r="A14" s="182" t="s">
        <v>202</v>
      </c>
      <c r="B14" s="189" t="s">
        <v>257</v>
      </c>
      <c r="C14" s="187"/>
      <c r="D14" s="187"/>
      <c r="E14" s="187"/>
      <c r="F14" s="188"/>
      <c r="G14" s="184"/>
      <c r="H14" s="184"/>
      <c r="I14" s="185"/>
      <c r="J14" s="161"/>
    </row>
    <row r="15" spans="1:10" x14ac:dyDescent="0.25">
      <c r="A15" s="182" t="s">
        <v>98</v>
      </c>
      <c r="B15" s="188" t="s">
        <v>258</v>
      </c>
      <c r="C15" s="184"/>
      <c r="D15" s="184"/>
      <c r="E15" s="184">
        <v>1376</v>
      </c>
      <c r="F15" s="188"/>
      <c r="G15" s="184"/>
      <c r="H15" s="184"/>
      <c r="I15" s="185"/>
      <c r="J15" s="161"/>
    </row>
    <row r="16" spans="1:10" x14ac:dyDescent="0.25">
      <c r="A16" s="182" t="s">
        <v>100</v>
      </c>
      <c r="B16" s="188"/>
      <c r="C16" s="184"/>
      <c r="D16" s="184"/>
      <c r="E16" s="184"/>
      <c r="F16" s="188"/>
      <c r="G16" s="184"/>
      <c r="H16" s="184"/>
      <c r="I16" s="185"/>
      <c r="J16" s="161"/>
    </row>
    <row r="17" spans="1:10" ht="15.75" thickBot="1" x14ac:dyDescent="0.3">
      <c r="A17" s="182" t="s">
        <v>126</v>
      </c>
      <c r="B17" s="190"/>
      <c r="C17" s="191"/>
      <c r="D17" s="191"/>
      <c r="E17" s="191"/>
      <c r="F17" s="188"/>
      <c r="G17" s="191"/>
      <c r="H17" s="191"/>
      <c r="I17" s="192"/>
      <c r="J17" s="161"/>
    </row>
    <row r="18" spans="1:10" ht="15.75" thickBot="1" x14ac:dyDescent="0.3">
      <c r="A18" s="193" t="s">
        <v>128</v>
      </c>
      <c r="B18" s="194" t="s">
        <v>259</v>
      </c>
      <c r="C18" s="195">
        <f>+C6+C7+C8+C9+C10+C12+C13+C14+C15+C16+C17</f>
        <v>314574</v>
      </c>
      <c r="D18" s="195">
        <f>+D6+D7+D8+D9+D10+D12+D13+D14+D15+D16+D17</f>
        <v>397852</v>
      </c>
      <c r="E18" s="195">
        <f>+E6+E7+E8+E9+E10+E12+E13+E14+E15+E16+E17</f>
        <v>410362</v>
      </c>
      <c r="F18" s="194" t="s">
        <v>260</v>
      </c>
      <c r="G18" s="195">
        <f>SUM(G6:G17)</f>
        <v>314574</v>
      </c>
      <c r="H18" s="195">
        <f>SUM(H6:H17)</f>
        <v>410270</v>
      </c>
      <c r="I18" s="196">
        <f>SUM(I6:I17)</f>
        <v>410839</v>
      </c>
      <c r="J18" s="161"/>
    </row>
    <row r="19" spans="1:10" x14ac:dyDescent="0.25">
      <c r="A19" s="197" t="s">
        <v>130</v>
      </c>
      <c r="B19" s="198" t="s">
        <v>261</v>
      </c>
      <c r="C19" s="199">
        <f>+C20+C21+C22+C23</f>
        <v>0</v>
      </c>
      <c r="D19" s="199">
        <f>+D20+D21+D22+D23</f>
        <v>0</v>
      </c>
      <c r="E19" s="199">
        <f>+E20+E21+E22+E23</f>
        <v>0</v>
      </c>
      <c r="F19" s="200" t="s">
        <v>262</v>
      </c>
      <c r="G19" s="201"/>
      <c r="H19" s="201"/>
      <c r="I19" s="202"/>
      <c r="J19" s="161"/>
    </row>
    <row r="20" spans="1:10" x14ac:dyDescent="0.25">
      <c r="A20" s="203" t="s">
        <v>263</v>
      </c>
      <c r="B20" s="200" t="s">
        <v>105</v>
      </c>
      <c r="C20" s="204"/>
      <c r="D20" s="204"/>
      <c r="E20" s="204"/>
      <c r="F20" s="200" t="s">
        <v>264</v>
      </c>
      <c r="G20" s="204"/>
      <c r="H20" s="204"/>
      <c r="I20" s="205"/>
      <c r="J20" s="161"/>
    </row>
    <row r="21" spans="1:10" x14ac:dyDescent="0.25">
      <c r="A21" s="203" t="s">
        <v>265</v>
      </c>
      <c r="B21" s="200" t="s">
        <v>107</v>
      </c>
      <c r="C21" s="204"/>
      <c r="D21" s="204"/>
      <c r="E21" s="204"/>
      <c r="F21" s="200" t="s">
        <v>266</v>
      </c>
      <c r="G21" s="204"/>
      <c r="H21" s="204"/>
      <c r="I21" s="205"/>
      <c r="J21" s="161"/>
    </row>
    <row r="22" spans="1:10" x14ac:dyDescent="0.25">
      <c r="A22" s="203" t="s">
        <v>267</v>
      </c>
      <c r="B22" s="200" t="s">
        <v>268</v>
      </c>
      <c r="C22" s="204"/>
      <c r="D22" s="204"/>
      <c r="E22" s="204"/>
      <c r="F22" s="200" t="s">
        <v>269</v>
      </c>
      <c r="G22" s="204"/>
      <c r="H22" s="204"/>
      <c r="I22" s="205"/>
      <c r="J22" s="161"/>
    </row>
    <row r="23" spans="1:10" x14ac:dyDescent="0.25">
      <c r="A23" s="203" t="s">
        <v>270</v>
      </c>
      <c r="B23" s="200" t="s">
        <v>271</v>
      </c>
      <c r="C23" s="204"/>
      <c r="D23" s="204"/>
      <c r="E23" s="204"/>
      <c r="F23" s="198" t="s">
        <v>272</v>
      </c>
      <c r="G23" s="204"/>
      <c r="H23" s="204"/>
      <c r="I23" s="205"/>
      <c r="J23" s="161"/>
    </row>
    <row r="24" spans="1:10" x14ac:dyDescent="0.25">
      <c r="A24" s="203" t="s">
        <v>273</v>
      </c>
      <c r="B24" s="200" t="s">
        <v>274</v>
      </c>
      <c r="C24" s="206">
        <f>+C25+C26</f>
        <v>0</v>
      </c>
      <c r="D24" s="206">
        <f>+D25+D26</f>
        <v>0</v>
      </c>
      <c r="E24" s="206">
        <f>+E25+E26</f>
        <v>0</v>
      </c>
      <c r="F24" s="200" t="s">
        <v>275</v>
      </c>
      <c r="G24" s="204"/>
      <c r="H24" s="204"/>
      <c r="I24" s="205"/>
      <c r="J24" s="161"/>
    </row>
    <row r="25" spans="1:10" x14ac:dyDescent="0.25">
      <c r="A25" s="197" t="s">
        <v>276</v>
      </c>
      <c r="B25" s="198" t="s">
        <v>277</v>
      </c>
      <c r="C25" s="201"/>
      <c r="D25" s="201"/>
      <c r="E25" s="201"/>
      <c r="F25" s="179" t="s">
        <v>278</v>
      </c>
      <c r="G25" s="201"/>
      <c r="H25" s="201"/>
      <c r="I25" s="202"/>
      <c r="J25" s="161"/>
    </row>
    <row r="26" spans="1:10" ht="15.75" thickBot="1" x14ac:dyDescent="0.3">
      <c r="A26" s="203" t="s">
        <v>279</v>
      </c>
      <c r="B26" s="200" t="s">
        <v>125</v>
      </c>
      <c r="C26" s="204"/>
      <c r="D26" s="204"/>
      <c r="E26" s="204"/>
      <c r="F26" s="188"/>
      <c r="G26" s="204"/>
      <c r="H26" s="204"/>
      <c r="I26" s="205"/>
      <c r="J26" s="161"/>
    </row>
    <row r="27" spans="1:10" ht="21.75" thickBot="1" x14ac:dyDescent="0.3">
      <c r="A27" s="193" t="s">
        <v>280</v>
      </c>
      <c r="B27" s="194" t="s">
        <v>281</v>
      </c>
      <c r="C27" s="195">
        <f>+C19+C24</f>
        <v>0</v>
      </c>
      <c r="D27" s="195">
        <f>+D19+D24</f>
        <v>0</v>
      </c>
      <c r="E27" s="195">
        <f>+E19+E24</f>
        <v>0</v>
      </c>
      <c r="F27" s="194" t="s">
        <v>282</v>
      </c>
      <c r="G27" s="195">
        <f>SUM(G19:G26)</f>
        <v>0</v>
      </c>
      <c r="H27" s="195">
        <f>SUM(H19:H26)</f>
        <v>0</v>
      </c>
      <c r="I27" s="196">
        <f>SUM(I19:I26)</f>
        <v>0</v>
      </c>
      <c r="J27" s="161"/>
    </row>
    <row r="28" spans="1:10" ht="15.75" thickBot="1" x14ac:dyDescent="0.3">
      <c r="A28" s="193" t="s">
        <v>283</v>
      </c>
      <c r="B28" s="207" t="s">
        <v>284</v>
      </c>
      <c r="C28" s="195">
        <f>+C18+C27</f>
        <v>314574</v>
      </c>
      <c r="D28" s="195">
        <f>+D18+D27</f>
        <v>397852</v>
      </c>
      <c r="E28" s="195">
        <f>+E18+E27</f>
        <v>410362</v>
      </c>
      <c r="F28" s="207" t="s">
        <v>285</v>
      </c>
      <c r="G28" s="195">
        <f>+G18+G27</f>
        <v>314574</v>
      </c>
      <c r="H28" s="195">
        <f>+H18+H27</f>
        <v>410270</v>
      </c>
      <c r="I28" s="196">
        <f>+I18+I27</f>
        <v>410839</v>
      </c>
      <c r="J28" s="161"/>
    </row>
    <row r="29" spans="1:10" ht="15.75" thickBot="1" x14ac:dyDescent="0.3">
      <c r="A29" s="193" t="s">
        <v>286</v>
      </c>
      <c r="B29" s="194" t="s">
        <v>287</v>
      </c>
      <c r="C29" s="208"/>
      <c r="D29" s="208"/>
      <c r="E29" s="208">
        <v>7404</v>
      </c>
      <c r="F29" s="194" t="s">
        <v>288</v>
      </c>
      <c r="G29" s="208"/>
      <c r="H29" s="208"/>
      <c r="I29" s="209">
        <v>-770</v>
      </c>
      <c r="J29" s="161"/>
    </row>
    <row r="30" spans="1:10" ht="15.75" thickBot="1" x14ac:dyDescent="0.3">
      <c r="A30" s="193" t="s">
        <v>289</v>
      </c>
      <c r="B30" s="210" t="s">
        <v>290</v>
      </c>
      <c r="C30" s="211">
        <f>+C28+C29</f>
        <v>314574</v>
      </c>
      <c r="D30" s="211">
        <f>+D28+D29</f>
        <v>397852</v>
      </c>
      <c r="E30" s="212">
        <f>+E28+E29</f>
        <v>417766</v>
      </c>
      <c r="F30" s="210" t="s">
        <v>291</v>
      </c>
      <c r="G30" s="211">
        <f>+G28+G29</f>
        <v>314574</v>
      </c>
      <c r="H30" s="211">
        <f>+H28+H29</f>
        <v>410270</v>
      </c>
      <c r="I30" s="213">
        <f>+I28+I29</f>
        <v>410069</v>
      </c>
      <c r="J30" s="161"/>
    </row>
    <row r="31" spans="1:10" ht="15.75" thickBot="1" x14ac:dyDescent="0.3">
      <c r="A31" s="193" t="s">
        <v>292</v>
      </c>
      <c r="B31" s="210" t="s">
        <v>293</v>
      </c>
      <c r="C31" s="211" t="str">
        <f>IF(C18-G18&lt;0,G18-C18,"-")</f>
        <v>-</v>
      </c>
      <c r="D31" s="211" t="str">
        <f>IF(D18-G18&lt;0,H18-D18,"-")</f>
        <v>-</v>
      </c>
      <c r="E31" s="212">
        <f>IF(E18-I18&lt;0,I18-E18,"-")</f>
        <v>477</v>
      </c>
      <c r="F31" s="210" t="s">
        <v>294</v>
      </c>
      <c r="G31" s="211" t="str">
        <f>IF(C18-G18&gt;0,C18-G18,"-")</f>
        <v>-</v>
      </c>
      <c r="H31" s="211" t="str">
        <f>IF(D18-H18&gt;0,D18-H18,"-")</f>
        <v>-</v>
      </c>
      <c r="I31" s="213" t="str">
        <f>IF(E18-I18&gt;0,E18-I18,"-")</f>
        <v>-</v>
      </c>
      <c r="J31" s="161"/>
    </row>
    <row r="32" spans="1:10" ht="15.75" thickBot="1" x14ac:dyDescent="0.3">
      <c r="A32" s="193" t="s">
        <v>295</v>
      </c>
      <c r="B32" s="210" t="s">
        <v>296</v>
      </c>
      <c r="C32" s="211" t="str">
        <f>IF(C18+C19-G28&lt;0,G28-(C18+C19),"-")</f>
        <v>-</v>
      </c>
      <c r="D32" s="211">
        <f>IF(D18+D19-H28&lt;0,H28-(D18+D19),"-")</f>
        <v>12418</v>
      </c>
      <c r="E32" s="212">
        <f>IF(E18+E19-I28&lt;0,I28-(E18+E19),"-")</f>
        <v>477</v>
      </c>
      <c r="F32" s="210" t="s">
        <v>297</v>
      </c>
      <c r="G32" s="211" t="str">
        <f>IF(C18+C19-G28&gt;0,C18+C19-G28,"-")</f>
        <v>-</v>
      </c>
      <c r="H32" s="211" t="str">
        <f>IF(D18+D19-H28&gt;0,D18+D19-H28,"-")</f>
        <v>-</v>
      </c>
      <c r="I32" s="213" t="str">
        <f>IF(E18+E19-I28&gt;0,E18+E19-I28,"-")</f>
        <v>-</v>
      </c>
      <c r="J32" s="161"/>
    </row>
  </sheetData>
  <mergeCells count="2">
    <mergeCell ref="J1:J32"/>
    <mergeCell ref="A3:A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D1" zoomScaleNormal="100" workbookViewId="0">
      <selection activeCell="G13" sqref="G13"/>
    </sheetView>
  </sheetViews>
  <sheetFormatPr defaultRowHeight="15" x14ac:dyDescent="0.25"/>
  <cols>
    <col min="1" max="1" width="5.85546875" style="214" customWidth="1"/>
    <col min="2" max="2" width="47.28515625" style="218" customWidth="1"/>
    <col min="3" max="5" width="14" style="214" customWidth="1"/>
    <col min="6" max="6" width="47.28515625" style="214" customWidth="1"/>
    <col min="7" max="9" width="14" style="214" customWidth="1"/>
    <col min="10" max="10" width="4.140625" style="214" customWidth="1"/>
    <col min="11" max="256" width="9.140625" style="158"/>
    <col min="257" max="257" width="5.85546875" style="158" customWidth="1"/>
    <col min="258" max="258" width="47.28515625" style="158" customWidth="1"/>
    <col min="259" max="261" width="14" style="158" customWidth="1"/>
    <col min="262" max="262" width="47.28515625" style="158" customWidth="1"/>
    <col min="263" max="265" width="14" style="158" customWidth="1"/>
    <col min="266" max="266" width="4.140625" style="158" customWidth="1"/>
    <col min="267" max="512" width="9.140625" style="158"/>
    <col min="513" max="513" width="5.85546875" style="158" customWidth="1"/>
    <col min="514" max="514" width="47.28515625" style="158" customWidth="1"/>
    <col min="515" max="517" width="14" style="158" customWidth="1"/>
    <col min="518" max="518" width="47.28515625" style="158" customWidth="1"/>
    <col min="519" max="521" width="14" style="158" customWidth="1"/>
    <col min="522" max="522" width="4.140625" style="158" customWidth="1"/>
    <col min="523" max="768" width="9.140625" style="158"/>
    <col min="769" max="769" width="5.85546875" style="158" customWidth="1"/>
    <col min="770" max="770" width="47.28515625" style="158" customWidth="1"/>
    <col min="771" max="773" width="14" style="158" customWidth="1"/>
    <col min="774" max="774" width="47.28515625" style="158" customWidth="1"/>
    <col min="775" max="777" width="14" style="158" customWidth="1"/>
    <col min="778" max="778" width="4.140625" style="158" customWidth="1"/>
    <col min="779" max="1024" width="9.140625" style="158"/>
    <col min="1025" max="1025" width="5.85546875" style="158" customWidth="1"/>
    <col min="1026" max="1026" width="47.28515625" style="158" customWidth="1"/>
    <col min="1027" max="1029" width="14" style="158" customWidth="1"/>
    <col min="1030" max="1030" width="47.28515625" style="158" customWidth="1"/>
    <col min="1031" max="1033" width="14" style="158" customWidth="1"/>
    <col min="1034" max="1034" width="4.140625" style="158" customWidth="1"/>
    <col min="1035" max="1280" width="9.140625" style="158"/>
    <col min="1281" max="1281" width="5.85546875" style="158" customWidth="1"/>
    <col min="1282" max="1282" width="47.28515625" style="158" customWidth="1"/>
    <col min="1283" max="1285" width="14" style="158" customWidth="1"/>
    <col min="1286" max="1286" width="47.28515625" style="158" customWidth="1"/>
    <col min="1287" max="1289" width="14" style="158" customWidth="1"/>
    <col min="1290" max="1290" width="4.140625" style="158" customWidth="1"/>
    <col min="1291" max="1536" width="9.140625" style="158"/>
    <col min="1537" max="1537" width="5.85546875" style="158" customWidth="1"/>
    <col min="1538" max="1538" width="47.28515625" style="158" customWidth="1"/>
    <col min="1539" max="1541" width="14" style="158" customWidth="1"/>
    <col min="1542" max="1542" width="47.28515625" style="158" customWidth="1"/>
    <col min="1543" max="1545" width="14" style="158" customWidth="1"/>
    <col min="1546" max="1546" width="4.140625" style="158" customWidth="1"/>
    <col min="1547" max="1792" width="9.140625" style="158"/>
    <col min="1793" max="1793" width="5.85546875" style="158" customWidth="1"/>
    <col min="1794" max="1794" width="47.28515625" style="158" customWidth="1"/>
    <col min="1795" max="1797" width="14" style="158" customWidth="1"/>
    <col min="1798" max="1798" width="47.28515625" style="158" customWidth="1"/>
    <col min="1799" max="1801" width="14" style="158" customWidth="1"/>
    <col min="1802" max="1802" width="4.140625" style="158" customWidth="1"/>
    <col min="1803" max="2048" width="9.140625" style="158"/>
    <col min="2049" max="2049" width="5.85546875" style="158" customWidth="1"/>
    <col min="2050" max="2050" width="47.28515625" style="158" customWidth="1"/>
    <col min="2051" max="2053" width="14" style="158" customWidth="1"/>
    <col min="2054" max="2054" width="47.28515625" style="158" customWidth="1"/>
    <col min="2055" max="2057" width="14" style="158" customWidth="1"/>
    <col min="2058" max="2058" width="4.140625" style="158" customWidth="1"/>
    <col min="2059" max="2304" width="9.140625" style="158"/>
    <col min="2305" max="2305" width="5.85546875" style="158" customWidth="1"/>
    <col min="2306" max="2306" width="47.28515625" style="158" customWidth="1"/>
    <col min="2307" max="2309" width="14" style="158" customWidth="1"/>
    <col min="2310" max="2310" width="47.28515625" style="158" customWidth="1"/>
    <col min="2311" max="2313" width="14" style="158" customWidth="1"/>
    <col min="2314" max="2314" width="4.140625" style="158" customWidth="1"/>
    <col min="2315" max="2560" width="9.140625" style="158"/>
    <col min="2561" max="2561" width="5.85546875" style="158" customWidth="1"/>
    <col min="2562" max="2562" width="47.28515625" style="158" customWidth="1"/>
    <col min="2563" max="2565" width="14" style="158" customWidth="1"/>
    <col min="2566" max="2566" width="47.28515625" style="158" customWidth="1"/>
    <col min="2567" max="2569" width="14" style="158" customWidth="1"/>
    <col min="2570" max="2570" width="4.140625" style="158" customWidth="1"/>
    <col min="2571" max="2816" width="9.140625" style="158"/>
    <col min="2817" max="2817" width="5.85546875" style="158" customWidth="1"/>
    <col min="2818" max="2818" width="47.28515625" style="158" customWidth="1"/>
    <col min="2819" max="2821" width="14" style="158" customWidth="1"/>
    <col min="2822" max="2822" width="47.28515625" style="158" customWidth="1"/>
    <col min="2823" max="2825" width="14" style="158" customWidth="1"/>
    <col min="2826" max="2826" width="4.140625" style="158" customWidth="1"/>
    <col min="2827" max="3072" width="9.140625" style="158"/>
    <col min="3073" max="3073" width="5.85546875" style="158" customWidth="1"/>
    <col min="3074" max="3074" width="47.28515625" style="158" customWidth="1"/>
    <col min="3075" max="3077" width="14" style="158" customWidth="1"/>
    <col min="3078" max="3078" width="47.28515625" style="158" customWidth="1"/>
    <col min="3079" max="3081" width="14" style="158" customWidth="1"/>
    <col min="3082" max="3082" width="4.140625" style="158" customWidth="1"/>
    <col min="3083" max="3328" width="9.140625" style="158"/>
    <col min="3329" max="3329" width="5.85546875" style="158" customWidth="1"/>
    <col min="3330" max="3330" width="47.28515625" style="158" customWidth="1"/>
    <col min="3331" max="3333" width="14" style="158" customWidth="1"/>
    <col min="3334" max="3334" width="47.28515625" style="158" customWidth="1"/>
    <col min="3335" max="3337" width="14" style="158" customWidth="1"/>
    <col min="3338" max="3338" width="4.140625" style="158" customWidth="1"/>
    <col min="3339" max="3584" width="9.140625" style="158"/>
    <col min="3585" max="3585" width="5.85546875" style="158" customWidth="1"/>
    <col min="3586" max="3586" width="47.28515625" style="158" customWidth="1"/>
    <col min="3587" max="3589" width="14" style="158" customWidth="1"/>
    <col min="3590" max="3590" width="47.28515625" style="158" customWidth="1"/>
    <col min="3591" max="3593" width="14" style="158" customWidth="1"/>
    <col min="3594" max="3594" width="4.140625" style="158" customWidth="1"/>
    <col min="3595" max="3840" width="9.140625" style="158"/>
    <col min="3841" max="3841" width="5.85546875" style="158" customWidth="1"/>
    <col min="3842" max="3842" width="47.28515625" style="158" customWidth="1"/>
    <col min="3843" max="3845" width="14" style="158" customWidth="1"/>
    <col min="3846" max="3846" width="47.28515625" style="158" customWidth="1"/>
    <col min="3847" max="3849" width="14" style="158" customWidth="1"/>
    <col min="3850" max="3850" width="4.140625" style="158" customWidth="1"/>
    <col min="3851" max="4096" width="9.140625" style="158"/>
    <col min="4097" max="4097" width="5.85546875" style="158" customWidth="1"/>
    <col min="4098" max="4098" width="47.28515625" style="158" customWidth="1"/>
    <col min="4099" max="4101" width="14" style="158" customWidth="1"/>
    <col min="4102" max="4102" width="47.28515625" style="158" customWidth="1"/>
    <col min="4103" max="4105" width="14" style="158" customWidth="1"/>
    <col min="4106" max="4106" width="4.140625" style="158" customWidth="1"/>
    <col min="4107" max="4352" width="9.140625" style="158"/>
    <col min="4353" max="4353" width="5.85546875" style="158" customWidth="1"/>
    <col min="4354" max="4354" width="47.28515625" style="158" customWidth="1"/>
    <col min="4355" max="4357" width="14" style="158" customWidth="1"/>
    <col min="4358" max="4358" width="47.28515625" style="158" customWidth="1"/>
    <col min="4359" max="4361" width="14" style="158" customWidth="1"/>
    <col min="4362" max="4362" width="4.140625" style="158" customWidth="1"/>
    <col min="4363" max="4608" width="9.140625" style="158"/>
    <col min="4609" max="4609" width="5.85546875" style="158" customWidth="1"/>
    <col min="4610" max="4610" width="47.28515625" style="158" customWidth="1"/>
    <col min="4611" max="4613" width="14" style="158" customWidth="1"/>
    <col min="4614" max="4614" width="47.28515625" style="158" customWidth="1"/>
    <col min="4615" max="4617" width="14" style="158" customWidth="1"/>
    <col min="4618" max="4618" width="4.140625" style="158" customWidth="1"/>
    <col min="4619" max="4864" width="9.140625" style="158"/>
    <col min="4865" max="4865" width="5.85546875" style="158" customWidth="1"/>
    <col min="4866" max="4866" width="47.28515625" style="158" customWidth="1"/>
    <col min="4867" max="4869" width="14" style="158" customWidth="1"/>
    <col min="4870" max="4870" width="47.28515625" style="158" customWidth="1"/>
    <col min="4871" max="4873" width="14" style="158" customWidth="1"/>
    <col min="4874" max="4874" width="4.140625" style="158" customWidth="1"/>
    <col min="4875" max="5120" width="9.140625" style="158"/>
    <col min="5121" max="5121" width="5.85546875" style="158" customWidth="1"/>
    <col min="5122" max="5122" width="47.28515625" style="158" customWidth="1"/>
    <col min="5123" max="5125" width="14" style="158" customWidth="1"/>
    <col min="5126" max="5126" width="47.28515625" style="158" customWidth="1"/>
    <col min="5127" max="5129" width="14" style="158" customWidth="1"/>
    <col min="5130" max="5130" width="4.140625" style="158" customWidth="1"/>
    <col min="5131" max="5376" width="9.140625" style="158"/>
    <col min="5377" max="5377" width="5.85546875" style="158" customWidth="1"/>
    <col min="5378" max="5378" width="47.28515625" style="158" customWidth="1"/>
    <col min="5379" max="5381" width="14" style="158" customWidth="1"/>
    <col min="5382" max="5382" width="47.28515625" style="158" customWidth="1"/>
    <col min="5383" max="5385" width="14" style="158" customWidth="1"/>
    <col min="5386" max="5386" width="4.140625" style="158" customWidth="1"/>
    <col min="5387" max="5632" width="9.140625" style="158"/>
    <col min="5633" max="5633" width="5.85546875" style="158" customWidth="1"/>
    <col min="5634" max="5634" width="47.28515625" style="158" customWidth="1"/>
    <col min="5635" max="5637" width="14" style="158" customWidth="1"/>
    <col min="5638" max="5638" width="47.28515625" style="158" customWidth="1"/>
    <col min="5639" max="5641" width="14" style="158" customWidth="1"/>
    <col min="5642" max="5642" width="4.140625" style="158" customWidth="1"/>
    <col min="5643" max="5888" width="9.140625" style="158"/>
    <col min="5889" max="5889" width="5.85546875" style="158" customWidth="1"/>
    <col min="5890" max="5890" width="47.28515625" style="158" customWidth="1"/>
    <col min="5891" max="5893" width="14" style="158" customWidth="1"/>
    <col min="5894" max="5894" width="47.28515625" style="158" customWidth="1"/>
    <col min="5895" max="5897" width="14" style="158" customWidth="1"/>
    <col min="5898" max="5898" width="4.140625" style="158" customWidth="1"/>
    <col min="5899" max="6144" width="9.140625" style="158"/>
    <col min="6145" max="6145" width="5.85546875" style="158" customWidth="1"/>
    <col min="6146" max="6146" width="47.28515625" style="158" customWidth="1"/>
    <col min="6147" max="6149" width="14" style="158" customWidth="1"/>
    <col min="6150" max="6150" width="47.28515625" style="158" customWidth="1"/>
    <col min="6151" max="6153" width="14" style="158" customWidth="1"/>
    <col min="6154" max="6154" width="4.140625" style="158" customWidth="1"/>
    <col min="6155" max="6400" width="9.140625" style="158"/>
    <col min="6401" max="6401" width="5.85546875" style="158" customWidth="1"/>
    <col min="6402" max="6402" width="47.28515625" style="158" customWidth="1"/>
    <col min="6403" max="6405" width="14" style="158" customWidth="1"/>
    <col min="6406" max="6406" width="47.28515625" style="158" customWidth="1"/>
    <col min="6407" max="6409" width="14" style="158" customWidth="1"/>
    <col min="6410" max="6410" width="4.140625" style="158" customWidth="1"/>
    <col min="6411" max="6656" width="9.140625" style="158"/>
    <col min="6657" max="6657" width="5.85546875" style="158" customWidth="1"/>
    <col min="6658" max="6658" width="47.28515625" style="158" customWidth="1"/>
    <col min="6659" max="6661" width="14" style="158" customWidth="1"/>
    <col min="6662" max="6662" width="47.28515625" style="158" customWidth="1"/>
    <col min="6663" max="6665" width="14" style="158" customWidth="1"/>
    <col min="6666" max="6666" width="4.140625" style="158" customWidth="1"/>
    <col min="6667" max="6912" width="9.140625" style="158"/>
    <col min="6913" max="6913" width="5.85546875" style="158" customWidth="1"/>
    <col min="6914" max="6914" width="47.28515625" style="158" customWidth="1"/>
    <col min="6915" max="6917" width="14" style="158" customWidth="1"/>
    <col min="6918" max="6918" width="47.28515625" style="158" customWidth="1"/>
    <col min="6919" max="6921" width="14" style="158" customWidth="1"/>
    <col min="6922" max="6922" width="4.140625" style="158" customWidth="1"/>
    <col min="6923" max="7168" width="9.140625" style="158"/>
    <col min="7169" max="7169" width="5.85546875" style="158" customWidth="1"/>
    <col min="7170" max="7170" width="47.28515625" style="158" customWidth="1"/>
    <col min="7171" max="7173" width="14" style="158" customWidth="1"/>
    <col min="7174" max="7174" width="47.28515625" style="158" customWidth="1"/>
    <col min="7175" max="7177" width="14" style="158" customWidth="1"/>
    <col min="7178" max="7178" width="4.140625" style="158" customWidth="1"/>
    <col min="7179" max="7424" width="9.140625" style="158"/>
    <col min="7425" max="7425" width="5.85546875" style="158" customWidth="1"/>
    <col min="7426" max="7426" width="47.28515625" style="158" customWidth="1"/>
    <col min="7427" max="7429" width="14" style="158" customWidth="1"/>
    <col min="7430" max="7430" width="47.28515625" style="158" customWidth="1"/>
    <col min="7431" max="7433" width="14" style="158" customWidth="1"/>
    <col min="7434" max="7434" width="4.140625" style="158" customWidth="1"/>
    <col min="7435" max="7680" width="9.140625" style="158"/>
    <col min="7681" max="7681" width="5.85546875" style="158" customWidth="1"/>
    <col min="7682" max="7682" width="47.28515625" style="158" customWidth="1"/>
    <col min="7683" max="7685" width="14" style="158" customWidth="1"/>
    <col min="7686" max="7686" width="47.28515625" style="158" customWidth="1"/>
    <col min="7687" max="7689" width="14" style="158" customWidth="1"/>
    <col min="7690" max="7690" width="4.140625" style="158" customWidth="1"/>
    <col min="7691" max="7936" width="9.140625" style="158"/>
    <col min="7937" max="7937" width="5.85546875" style="158" customWidth="1"/>
    <col min="7938" max="7938" width="47.28515625" style="158" customWidth="1"/>
    <col min="7939" max="7941" width="14" style="158" customWidth="1"/>
    <col min="7942" max="7942" width="47.28515625" style="158" customWidth="1"/>
    <col min="7943" max="7945" width="14" style="158" customWidth="1"/>
    <col min="7946" max="7946" width="4.140625" style="158" customWidth="1"/>
    <col min="7947" max="8192" width="9.140625" style="158"/>
    <col min="8193" max="8193" width="5.85546875" style="158" customWidth="1"/>
    <col min="8194" max="8194" width="47.28515625" style="158" customWidth="1"/>
    <col min="8195" max="8197" width="14" style="158" customWidth="1"/>
    <col min="8198" max="8198" width="47.28515625" style="158" customWidth="1"/>
    <col min="8199" max="8201" width="14" style="158" customWidth="1"/>
    <col min="8202" max="8202" width="4.140625" style="158" customWidth="1"/>
    <col min="8203" max="8448" width="9.140625" style="158"/>
    <col min="8449" max="8449" width="5.85546875" style="158" customWidth="1"/>
    <col min="8450" max="8450" width="47.28515625" style="158" customWidth="1"/>
    <col min="8451" max="8453" width="14" style="158" customWidth="1"/>
    <col min="8454" max="8454" width="47.28515625" style="158" customWidth="1"/>
    <col min="8455" max="8457" width="14" style="158" customWidth="1"/>
    <col min="8458" max="8458" width="4.140625" style="158" customWidth="1"/>
    <col min="8459" max="8704" width="9.140625" style="158"/>
    <col min="8705" max="8705" width="5.85546875" style="158" customWidth="1"/>
    <col min="8706" max="8706" width="47.28515625" style="158" customWidth="1"/>
    <col min="8707" max="8709" width="14" style="158" customWidth="1"/>
    <col min="8710" max="8710" width="47.28515625" style="158" customWidth="1"/>
    <col min="8711" max="8713" width="14" style="158" customWidth="1"/>
    <col min="8714" max="8714" width="4.140625" style="158" customWidth="1"/>
    <col min="8715" max="8960" width="9.140625" style="158"/>
    <col min="8961" max="8961" width="5.85546875" style="158" customWidth="1"/>
    <col min="8962" max="8962" width="47.28515625" style="158" customWidth="1"/>
    <col min="8963" max="8965" width="14" style="158" customWidth="1"/>
    <col min="8966" max="8966" width="47.28515625" style="158" customWidth="1"/>
    <col min="8967" max="8969" width="14" style="158" customWidth="1"/>
    <col min="8970" max="8970" width="4.140625" style="158" customWidth="1"/>
    <col min="8971" max="9216" width="9.140625" style="158"/>
    <col min="9217" max="9217" width="5.85546875" style="158" customWidth="1"/>
    <col min="9218" max="9218" width="47.28515625" style="158" customWidth="1"/>
    <col min="9219" max="9221" width="14" style="158" customWidth="1"/>
    <col min="9222" max="9222" width="47.28515625" style="158" customWidth="1"/>
    <col min="9223" max="9225" width="14" style="158" customWidth="1"/>
    <col min="9226" max="9226" width="4.140625" style="158" customWidth="1"/>
    <col min="9227" max="9472" width="9.140625" style="158"/>
    <col min="9473" max="9473" width="5.85546875" style="158" customWidth="1"/>
    <col min="9474" max="9474" width="47.28515625" style="158" customWidth="1"/>
    <col min="9475" max="9477" width="14" style="158" customWidth="1"/>
    <col min="9478" max="9478" width="47.28515625" style="158" customWidth="1"/>
    <col min="9479" max="9481" width="14" style="158" customWidth="1"/>
    <col min="9482" max="9482" width="4.140625" style="158" customWidth="1"/>
    <col min="9483" max="9728" width="9.140625" style="158"/>
    <col min="9729" max="9729" width="5.85546875" style="158" customWidth="1"/>
    <col min="9730" max="9730" width="47.28515625" style="158" customWidth="1"/>
    <col min="9731" max="9733" width="14" style="158" customWidth="1"/>
    <col min="9734" max="9734" width="47.28515625" style="158" customWidth="1"/>
    <col min="9735" max="9737" width="14" style="158" customWidth="1"/>
    <col min="9738" max="9738" width="4.140625" style="158" customWidth="1"/>
    <col min="9739" max="9984" width="9.140625" style="158"/>
    <col min="9985" max="9985" width="5.85546875" style="158" customWidth="1"/>
    <col min="9986" max="9986" width="47.28515625" style="158" customWidth="1"/>
    <col min="9987" max="9989" width="14" style="158" customWidth="1"/>
    <col min="9990" max="9990" width="47.28515625" style="158" customWidth="1"/>
    <col min="9991" max="9993" width="14" style="158" customWidth="1"/>
    <col min="9994" max="9994" width="4.140625" style="158" customWidth="1"/>
    <col min="9995" max="10240" width="9.140625" style="158"/>
    <col min="10241" max="10241" width="5.85546875" style="158" customWidth="1"/>
    <col min="10242" max="10242" width="47.28515625" style="158" customWidth="1"/>
    <col min="10243" max="10245" width="14" style="158" customWidth="1"/>
    <col min="10246" max="10246" width="47.28515625" style="158" customWidth="1"/>
    <col min="10247" max="10249" width="14" style="158" customWidth="1"/>
    <col min="10250" max="10250" width="4.140625" style="158" customWidth="1"/>
    <col min="10251" max="10496" width="9.140625" style="158"/>
    <col min="10497" max="10497" width="5.85546875" style="158" customWidth="1"/>
    <col min="10498" max="10498" width="47.28515625" style="158" customWidth="1"/>
    <col min="10499" max="10501" width="14" style="158" customWidth="1"/>
    <col min="10502" max="10502" width="47.28515625" style="158" customWidth="1"/>
    <col min="10503" max="10505" width="14" style="158" customWidth="1"/>
    <col min="10506" max="10506" width="4.140625" style="158" customWidth="1"/>
    <col min="10507" max="10752" width="9.140625" style="158"/>
    <col min="10753" max="10753" width="5.85546875" style="158" customWidth="1"/>
    <col min="10754" max="10754" width="47.28515625" style="158" customWidth="1"/>
    <col min="10755" max="10757" width="14" style="158" customWidth="1"/>
    <col min="10758" max="10758" width="47.28515625" style="158" customWidth="1"/>
    <col min="10759" max="10761" width="14" style="158" customWidth="1"/>
    <col min="10762" max="10762" width="4.140625" style="158" customWidth="1"/>
    <col min="10763" max="11008" width="9.140625" style="158"/>
    <col min="11009" max="11009" width="5.85546875" style="158" customWidth="1"/>
    <col min="11010" max="11010" width="47.28515625" style="158" customWidth="1"/>
    <col min="11011" max="11013" width="14" style="158" customWidth="1"/>
    <col min="11014" max="11014" width="47.28515625" style="158" customWidth="1"/>
    <col min="11015" max="11017" width="14" style="158" customWidth="1"/>
    <col min="11018" max="11018" width="4.140625" style="158" customWidth="1"/>
    <col min="11019" max="11264" width="9.140625" style="158"/>
    <col min="11265" max="11265" width="5.85546875" style="158" customWidth="1"/>
    <col min="11266" max="11266" width="47.28515625" style="158" customWidth="1"/>
    <col min="11267" max="11269" width="14" style="158" customWidth="1"/>
    <col min="11270" max="11270" width="47.28515625" style="158" customWidth="1"/>
    <col min="11271" max="11273" width="14" style="158" customWidth="1"/>
    <col min="11274" max="11274" width="4.140625" style="158" customWidth="1"/>
    <col min="11275" max="11520" width="9.140625" style="158"/>
    <col min="11521" max="11521" width="5.85546875" style="158" customWidth="1"/>
    <col min="11522" max="11522" width="47.28515625" style="158" customWidth="1"/>
    <col min="11523" max="11525" width="14" style="158" customWidth="1"/>
    <col min="11526" max="11526" width="47.28515625" style="158" customWidth="1"/>
    <col min="11527" max="11529" width="14" style="158" customWidth="1"/>
    <col min="11530" max="11530" width="4.140625" style="158" customWidth="1"/>
    <col min="11531" max="11776" width="9.140625" style="158"/>
    <col min="11777" max="11777" width="5.85546875" style="158" customWidth="1"/>
    <col min="11778" max="11778" width="47.28515625" style="158" customWidth="1"/>
    <col min="11779" max="11781" width="14" style="158" customWidth="1"/>
    <col min="11782" max="11782" width="47.28515625" style="158" customWidth="1"/>
    <col min="11783" max="11785" width="14" style="158" customWidth="1"/>
    <col min="11786" max="11786" width="4.140625" style="158" customWidth="1"/>
    <col min="11787" max="12032" width="9.140625" style="158"/>
    <col min="12033" max="12033" width="5.85546875" style="158" customWidth="1"/>
    <col min="12034" max="12034" width="47.28515625" style="158" customWidth="1"/>
    <col min="12035" max="12037" width="14" style="158" customWidth="1"/>
    <col min="12038" max="12038" width="47.28515625" style="158" customWidth="1"/>
    <col min="12039" max="12041" width="14" style="158" customWidth="1"/>
    <col min="12042" max="12042" width="4.140625" style="158" customWidth="1"/>
    <col min="12043" max="12288" width="9.140625" style="158"/>
    <col min="12289" max="12289" width="5.85546875" style="158" customWidth="1"/>
    <col min="12290" max="12290" width="47.28515625" style="158" customWidth="1"/>
    <col min="12291" max="12293" width="14" style="158" customWidth="1"/>
    <col min="12294" max="12294" width="47.28515625" style="158" customWidth="1"/>
    <col min="12295" max="12297" width="14" style="158" customWidth="1"/>
    <col min="12298" max="12298" width="4.140625" style="158" customWidth="1"/>
    <col min="12299" max="12544" width="9.140625" style="158"/>
    <col min="12545" max="12545" width="5.85546875" style="158" customWidth="1"/>
    <col min="12546" max="12546" width="47.28515625" style="158" customWidth="1"/>
    <col min="12547" max="12549" width="14" style="158" customWidth="1"/>
    <col min="12550" max="12550" width="47.28515625" style="158" customWidth="1"/>
    <col min="12551" max="12553" width="14" style="158" customWidth="1"/>
    <col min="12554" max="12554" width="4.140625" style="158" customWidth="1"/>
    <col min="12555" max="12800" width="9.140625" style="158"/>
    <col min="12801" max="12801" width="5.85546875" style="158" customWidth="1"/>
    <col min="12802" max="12802" width="47.28515625" style="158" customWidth="1"/>
    <col min="12803" max="12805" width="14" style="158" customWidth="1"/>
    <col min="12806" max="12806" width="47.28515625" style="158" customWidth="1"/>
    <col min="12807" max="12809" width="14" style="158" customWidth="1"/>
    <col min="12810" max="12810" width="4.140625" style="158" customWidth="1"/>
    <col min="12811" max="13056" width="9.140625" style="158"/>
    <col min="13057" max="13057" width="5.85546875" style="158" customWidth="1"/>
    <col min="13058" max="13058" width="47.28515625" style="158" customWidth="1"/>
    <col min="13059" max="13061" width="14" style="158" customWidth="1"/>
    <col min="13062" max="13062" width="47.28515625" style="158" customWidth="1"/>
    <col min="13063" max="13065" width="14" style="158" customWidth="1"/>
    <col min="13066" max="13066" width="4.140625" style="158" customWidth="1"/>
    <col min="13067" max="13312" width="9.140625" style="158"/>
    <col min="13313" max="13313" width="5.85546875" style="158" customWidth="1"/>
    <col min="13314" max="13314" width="47.28515625" style="158" customWidth="1"/>
    <col min="13315" max="13317" width="14" style="158" customWidth="1"/>
    <col min="13318" max="13318" width="47.28515625" style="158" customWidth="1"/>
    <col min="13319" max="13321" width="14" style="158" customWidth="1"/>
    <col min="13322" max="13322" width="4.140625" style="158" customWidth="1"/>
    <col min="13323" max="13568" width="9.140625" style="158"/>
    <col min="13569" max="13569" width="5.85546875" style="158" customWidth="1"/>
    <col min="13570" max="13570" width="47.28515625" style="158" customWidth="1"/>
    <col min="13571" max="13573" width="14" style="158" customWidth="1"/>
    <col min="13574" max="13574" width="47.28515625" style="158" customWidth="1"/>
    <col min="13575" max="13577" width="14" style="158" customWidth="1"/>
    <col min="13578" max="13578" width="4.140625" style="158" customWidth="1"/>
    <col min="13579" max="13824" width="9.140625" style="158"/>
    <col min="13825" max="13825" width="5.85546875" style="158" customWidth="1"/>
    <col min="13826" max="13826" width="47.28515625" style="158" customWidth="1"/>
    <col min="13827" max="13829" width="14" style="158" customWidth="1"/>
    <col min="13830" max="13830" width="47.28515625" style="158" customWidth="1"/>
    <col min="13831" max="13833" width="14" style="158" customWidth="1"/>
    <col min="13834" max="13834" width="4.140625" style="158" customWidth="1"/>
    <col min="13835" max="14080" width="9.140625" style="158"/>
    <col min="14081" max="14081" width="5.85546875" style="158" customWidth="1"/>
    <col min="14082" max="14082" width="47.28515625" style="158" customWidth="1"/>
    <col min="14083" max="14085" width="14" style="158" customWidth="1"/>
    <col min="14086" max="14086" width="47.28515625" style="158" customWidth="1"/>
    <col min="14087" max="14089" width="14" style="158" customWidth="1"/>
    <col min="14090" max="14090" width="4.140625" style="158" customWidth="1"/>
    <col min="14091" max="14336" width="9.140625" style="158"/>
    <col min="14337" max="14337" width="5.85546875" style="158" customWidth="1"/>
    <col min="14338" max="14338" width="47.28515625" style="158" customWidth="1"/>
    <col min="14339" max="14341" width="14" style="158" customWidth="1"/>
    <col min="14342" max="14342" width="47.28515625" style="158" customWidth="1"/>
    <col min="14343" max="14345" width="14" style="158" customWidth="1"/>
    <col min="14346" max="14346" width="4.140625" style="158" customWidth="1"/>
    <col min="14347" max="14592" width="9.140625" style="158"/>
    <col min="14593" max="14593" width="5.85546875" style="158" customWidth="1"/>
    <col min="14594" max="14594" width="47.28515625" style="158" customWidth="1"/>
    <col min="14595" max="14597" width="14" style="158" customWidth="1"/>
    <col min="14598" max="14598" width="47.28515625" style="158" customWidth="1"/>
    <col min="14599" max="14601" width="14" style="158" customWidth="1"/>
    <col min="14602" max="14602" width="4.140625" style="158" customWidth="1"/>
    <col min="14603" max="14848" width="9.140625" style="158"/>
    <col min="14849" max="14849" width="5.85546875" style="158" customWidth="1"/>
    <col min="14850" max="14850" width="47.28515625" style="158" customWidth="1"/>
    <col min="14851" max="14853" width="14" style="158" customWidth="1"/>
    <col min="14854" max="14854" width="47.28515625" style="158" customWidth="1"/>
    <col min="14855" max="14857" width="14" style="158" customWidth="1"/>
    <col min="14858" max="14858" width="4.140625" style="158" customWidth="1"/>
    <col min="14859" max="15104" width="9.140625" style="158"/>
    <col min="15105" max="15105" width="5.85546875" style="158" customWidth="1"/>
    <col min="15106" max="15106" width="47.28515625" style="158" customWidth="1"/>
    <col min="15107" max="15109" width="14" style="158" customWidth="1"/>
    <col min="15110" max="15110" width="47.28515625" style="158" customWidth="1"/>
    <col min="15111" max="15113" width="14" style="158" customWidth="1"/>
    <col min="15114" max="15114" width="4.140625" style="158" customWidth="1"/>
    <col min="15115" max="15360" width="9.140625" style="158"/>
    <col min="15361" max="15361" width="5.85546875" style="158" customWidth="1"/>
    <col min="15362" max="15362" width="47.28515625" style="158" customWidth="1"/>
    <col min="15363" max="15365" width="14" style="158" customWidth="1"/>
    <col min="15366" max="15366" width="47.28515625" style="158" customWidth="1"/>
    <col min="15367" max="15369" width="14" style="158" customWidth="1"/>
    <col min="15370" max="15370" width="4.140625" style="158" customWidth="1"/>
    <col min="15371" max="15616" width="9.140625" style="158"/>
    <col min="15617" max="15617" width="5.85546875" style="158" customWidth="1"/>
    <col min="15618" max="15618" width="47.28515625" style="158" customWidth="1"/>
    <col min="15619" max="15621" width="14" style="158" customWidth="1"/>
    <col min="15622" max="15622" width="47.28515625" style="158" customWidth="1"/>
    <col min="15623" max="15625" width="14" style="158" customWidth="1"/>
    <col min="15626" max="15626" width="4.140625" style="158" customWidth="1"/>
    <col min="15627" max="15872" width="9.140625" style="158"/>
    <col min="15873" max="15873" width="5.85546875" style="158" customWidth="1"/>
    <col min="15874" max="15874" width="47.28515625" style="158" customWidth="1"/>
    <col min="15875" max="15877" width="14" style="158" customWidth="1"/>
    <col min="15878" max="15878" width="47.28515625" style="158" customWidth="1"/>
    <col min="15879" max="15881" width="14" style="158" customWidth="1"/>
    <col min="15882" max="15882" width="4.140625" style="158" customWidth="1"/>
    <col min="15883" max="16128" width="9.140625" style="158"/>
    <col min="16129" max="16129" width="5.85546875" style="158" customWidth="1"/>
    <col min="16130" max="16130" width="47.28515625" style="158" customWidth="1"/>
    <col min="16131" max="16133" width="14" style="158" customWidth="1"/>
    <col min="16134" max="16134" width="47.28515625" style="158" customWidth="1"/>
    <col min="16135" max="16137" width="14" style="158" customWidth="1"/>
    <col min="16138" max="16138" width="4.140625" style="158" customWidth="1"/>
    <col min="16139" max="16384" width="9.140625" style="158"/>
  </cols>
  <sheetData>
    <row r="1" spans="1:10" ht="19.5" x14ac:dyDescent="0.25">
      <c r="B1" s="215" t="s">
        <v>299</v>
      </c>
      <c r="C1" s="216"/>
      <c r="D1" s="216"/>
      <c r="E1" s="216"/>
      <c r="F1" s="216"/>
      <c r="G1" s="216"/>
      <c r="H1" s="216"/>
      <c r="I1" s="216"/>
      <c r="J1" s="217" t="s">
        <v>300</v>
      </c>
    </row>
    <row r="2" spans="1:10" ht="15.75" thickBot="1" x14ac:dyDescent="0.3">
      <c r="G2" s="219"/>
      <c r="H2" s="219"/>
      <c r="I2" s="219" t="s">
        <v>238</v>
      </c>
      <c r="J2" s="217"/>
    </row>
    <row r="3" spans="1:10" ht="15.75" thickBot="1" x14ac:dyDescent="0.3">
      <c r="A3" s="220" t="s">
        <v>3</v>
      </c>
      <c r="B3" s="221" t="s">
        <v>239</v>
      </c>
      <c r="C3" s="222"/>
      <c r="D3" s="222"/>
      <c r="E3" s="222"/>
      <c r="F3" s="221" t="s">
        <v>240</v>
      </c>
      <c r="G3" s="223"/>
      <c r="H3" s="223"/>
      <c r="I3" s="223"/>
      <c r="J3" s="217"/>
    </row>
    <row r="4" spans="1:10" s="172" customFormat="1" ht="20.25" thickBot="1" x14ac:dyDescent="0.3">
      <c r="A4" s="224"/>
      <c r="B4" s="225" t="s">
        <v>241</v>
      </c>
      <c r="C4" s="226" t="s">
        <v>242</v>
      </c>
      <c r="D4" s="227" t="s">
        <v>243</v>
      </c>
      <c r="E4" s="226" t="s">
        <v>301</v>
      </c>
      <c r="F4" s="225" t="s">
        <v>241</v>
      </c>
      <c r="G4" s="226" t="s">
        <v>242</v>
      </c>
      <c r="H4" s="227" t="s">
        <v>243</v>
      </c>
      <c r="I4" s="226" t="s">
        <v>301</v>
      </c>
      <c r="J4" s="217"/>
    </row>
    <row r="5" spans="1:10" s="172" customFormat="1" ht="13.5" thickBot="1" x14ac:dyDescent="0.3">
      <c r="A5" s="228">
        <v>1</v>
      </c>
      <c r="B5" s="229">
        <v>2</v>
      </c>
      <c r="C5" s="230">
        <v>3</v>
      </c>
      <c r="D5" s="230">
        <v>4</v>
      </c>
      <c r="E5" s="230">
        <v>5</v>
      </c>
      <c r="F5" s="229">
        <v>6</v>
      </c>
      <c r="G5" s="230">
        <v>7</v>
      </c>
      <c r="H5" s="230">
        <v>8</v>
      </c>
      <c r="I5" s="231">
        <v>9</v>
      </c>
      <c r="J5" s="217"/>
    </row>
    <row r="6" spans="1:10" x14ac:dyDescent="0.25">
      <c r="A6" s="232" t="s">
        <v>9</v>
      </c>
      <c r="B6" s="233" t="s">
        <v>302</v>
      </c>
      <c r="C6" s="234"/>
      <c r="D6" s="234">
        <v>2737</v>
      </c>
      <c r="E6" s="234">
        <v>2737</v>
      </c>
      <c r="F6" s="233" t="s">
        <v>159</v>
      </c>
      <c r="G6" s="234">
        <v>231523</v>
      </c>
      <c r="H6" s="234">
        <v>241452</v>
      </c>
      <c r="I6" s="235">
        <v>124776</v>
      </c>
      <c r="J6" s="217"/>
    </row>
    <row r="7" spans="1:10" x14ac:dyDescent="0.25">
      <c r="A7" s="236" t="s">
        <v>11</v>
      </c>
      <c r="B7" s="237" t="s">
        <v>303</v>
      </c>
      <c r="C7" s="238"/>
      <c r="D7" s="238"/>
      <c r="E7" s="238"/>
      <c r="F7" s="237" t="s">
        <v>160</v>
      </c>
      <c r="G7" s="238">
        <v>34400</v>
      </c>
      <c r="H7" s="238">
        <v>30038</v>
      </c>
      <c r="I7" s="239">
        <v>2420</v>
      </c>
      <c r="J7" s="217"/>
    </row>
    <row r="8" spans="1:10" x14ac:dyDescent="0.25">
      <c r="A8" s="236" t="s">
        <v>21</v>
      </c>
      <c r="B8" s="237" t="s">
        <v>304</v>
      </c>
      <c r="C8" s="238"/>
      <c r="D8" s="238"/>
      <c r="E8" s="238"/>
      <c r="F8" s="237" t="s">
        <v>161</v>
      </c>
      <c r="G8" s="238"/>
      <c r="H8" s="238"/>
      <c r="I8" s="239"/>
      <c r="J8" s="217"/>
    </row>
    <row r="9" spans="1:10" x14ac:dyDescent="0.25">
      <c r="A9" s="236" t="s">
        <v>178</v>
      </c>
      <c r="B9" s="237" t="s">
        <v>229</v>
      </c>
      <c r="C9" s="238"/>
      <c r="D9" s="238"/>
      <c r="E9" s="238"/>
      <c r="F9" s="237" t="s">
        <v>305</v>
      </c>
      <c r="G9" s="238"/>
      <c r="H9" s="238"/>
      <c r="I9" s="239"/>
      <c r="J9" s="217"/>
    </row>
    <row r="10" spans="1:10" x14ac:dyDescent="0.25">
      <c r="A10" s="236" t="s">
        <v>41</v>
      </c>
      <c r="B10" s="237" t="s">
        <v>230</v>
      </c>
      <c r="C10" s="238"/>
      <c r="D10" s="238"/>
      <c r="E10" s="238"/>
      <c r="F10" s="237" t="s">
        <v>306</v>
      </c>
      <c r="G10" s="238"/>
      <c r="H10" s="238"/>
      <c r="I10" s="239"/>
      <c r="J10" s="217"/>
    </row>
    <row r="11" spans="1:10" x14ac:dyDescent="0.25">
      <c r="A11" s="236" t="s">
        <v>58</v>
      </c>
      <c r="B11" s="237" t="s">
        <v>307</v>
      </c>
      <c r="C11" s="240"/>
      <c r="D11" s="240"/>
      <c r="E11" s="240"/>
      <c r="F11" s="241" t="s">
        <v>308</v>
      </c>
      <c r="G11" s="238"/>
      <c r="H11" s="238"/>
      <c r="I11" s="239"/>
      <c r="J11" s="217"/>
    </row>
    <row r="12" spans="1:10" x14ac:dyDescent="0.25">
      <c r="A12" s="236" t="s">
        <v>199</v>
      </c>
      <c r="B12" s="237" t="s">
        <v>309</v>
      </c>
      <c r="C12" s="238"/>
      <c r="D12" s="238"/>
      <c r="E12" s="238"/>
      <c r="F12" s="241" t="s">
        <v>168</v>
      </c>
      <c r="G12" s="238"/>
      <c r="H12" s="238"/>
      <c r="I12" s="239"/>
      <c r="J12" s="217"/>
    </row>
    <row r="13" spans="1:10" x14ac:dyDescent="0.25">
      <c r="A13" s="236" t="s">
        <v>88</v>
      </c>
      <c r="B13" s="237" t="s">
        <v>310</v>
      </c>
      <c r="C13" s="238">
        <v>210660</v>
      </c>
      <c r="D13" s="238">
        <v>210688</v>
      </c>
      <c r="E13" s="238">
        <v>111498</v>
      </c>
      <c r="F13" s="242" t="s">
        <v>170</v>
      </c>
      <c r="G13" s="238"/>
      <c r="H13" s="238"/>
      <c r="I13" s="239"/>
      <c r="J13" s="217"/>
    </row>
    <row r="14" spans="1:10" x14ac:dyDescent="0.25">
      <c r="A14" s="236" t="s">
        <v>202</v>
      </c>
      <c r="B14" s="243" t="s">
        <v>311</v>
      </c>
      <c r="C14" s="240">
        <v>210660</v>
      </c>
      <c r="D14" s="240">
        <v>210660</v>
      </c>
      <c r="E14" s="240">
        <v>103487</v>
      </c>
      <c r="F14" s="241" t="s">
        <v>312</v>
      </c>
      <c r="G14" s="238"/>
      <c r="H14" s="238"/>
      <c r="I14" s="239"/>
      <c r="J14" s="217"/>
    </row>
    <row r="15" spans="1:10" ht="16.5" x14ac:dyDescent="0.25">
      <c r="A15" s="236" t="s">
        <v>98</v>
      </c>
      <c r="B15" s="237" t="s">
        <v>313</v>
      </c>
      <c r="C15" s="240"/>
      <c r="D15" s="240"/>
      <c r="E15" s="240"/>
      <c r="F15" s="241" t="s">
        <v>314</v>
      </c>
      <c r="G15" s="238"/>
      <c r="H15" s="238"/>
      <c r="I15" s="239"/>
      <c r="J15" s="217"/>
    </row>
    <row r="16" spans="1:10" x14ac:dyDescent="0.25">
      <c r="A16" s="236" t="s">
        <v>100</v>
      </c>
      <c r="B16" s="237" t="s">
        <v>315</v>
      </c>
      <c r="C16" s="244"/>
      <c r="D16" s="245"/>
      <c r="E16" s="246"/>
      <c r="F16" s="237" t="s">
        <v>253</v>
      </c>
      <c r="G16" s="238"/>
      <c r="H16" s="238"/>
      <c r="I16" s="239"/>
      <c r="J16" s="217"/>
    </row>
    <row r="17" spans="1:10" ht="15.75" thickBot="1" x14ac:dyDescent="0.3">
      <c r="A17" s="247" t="s">
        <v>126</v>
      </c>
      <c r="B17" s="248"/>
      <c r="C17" s="249"/>
      <c r="D17" s="250"/>
      <c r="E17" s="251"/>
      <c r="F17" s="248" t="s">
        <v>316</v>
      </c>
      <c r="G17" s="252"/>
      <c r="H17" s="252"/>
      <c r="I17" s="253"/>
      <c r="J17" s="217"/>
    </row>
    <row r="18" spans="1:10" ht="15.75" thickBot="1" x14ac:dyDescent="0.3">
      <c r="A18" s="254" t="s">
        <v>128</v>
      </c>
      <c r="B18" s="255" t="s">
        <v>317</v>
      </c>
      <c r="C18" s="256">
        <f>+C6+C7+C8+C9+C10+C11+C12+C13+C15+C16+C17</f>
        <v>210660</v>
      </c>
      <c r="D18" s="256">
        <f>+D6+D7+D8+D9+D10+D11+D12+D13+D15+D16+D17</f>
        <v>213425</v>
      </c>
      <c r="E18" s="256">
        <f>+E6+E7+E8+E9+E10+E11+E12+E13+E15+E16+E17</f>
        <v>114235</v>
      </c>
      <c r="F18" s="255" t="s">
        <v>318</v>
      </c>
      <c r="G18" s="257">
        <f>+G6+G7+G8+G16+G17</f>
        <v>265923</v>
      </c>
      <c r="H18" s="257">
        <f>+H6+H7+H8+H16+H17</f>
        <v>271490</v>
      </c>
      <c r="I18" s="258">
        <f>+I6+I7+I8+I16+I17</f>
        <v>127196</v>
      </c>
      <c r="J18" s="217"/>
    </row>
    <row r="19" spans="1:10" x14ac:dyDescent="0.25">
      <c r="A19" s="259" t="s">
        <v>130</v>
      </c>
      <c r="B19" s="260" t="s">
        <v>319</v>
      </c>
      <c r="C19" s="261">
        <f>+C20+C21+C22+C23+C24</f>
        <v>55263</v>
      </c>
      <c r="D19" s="261">
        <f>+D20+D21+D22+D23+D24</f>
        <v>70483</v>
      </c>
      <c r="E19" s="261">
        <f>+E20+E21+E22+E23+E24</f>
        <v>70496</v>
      </c>
      <c r="F19" s="262" t="s">
        <v>262</v>
      </c>
      <c r="G19" s="263"/>
      <c r="H19" s="263"/>
      <c r="I19" s="264"/>
      <c r="J19" s="217"/>
    </row>
    <row r="20" spans="1:10" x14ac:dyDescent="0.25">
      <c r="A20" s="236" t="s">
        <v>263</v>
      </c>
      <c r="B20" s="265" t="s">
        <v>320</v>
      </c>
      <c r="C20" s="266">
        <v>55263</v>
      </c>
      <c r="D20" s="266">
        <v>70483</v>
      </c>
      <c r="E20" s="266">
        <v>70496</v>
      </c>
      <c r="F20" s="262" t="s">
        <v>321</v>
      </c>
      <c r="G20" s="266"/>
      <c r="H20" s="266"/>
      <c r="I20" s="267"/>
      <c r="J20" s="217"/>
    </row>
    <row r="21" spans="1:10" x14ac:dyDescent="0.25">
      <c r="A21" s="259" t="s">
        <v>265</v>
      </c>
      <c r="B21" s="265" t="s">
        <v>322</v>
      </c>
      <c r="C21" s="266"/>
      <c r="D21" s="266"/>
      <c r="E21" s="266"/>
      <c r="F21" s="262" t="s">
        <v>266</v>
      </c>
      <c r="G21" s="266"/>
      <c r="H21" s="266"/>
      <c r="I21" s="267"/>
      <c r="J21" s="217"/>
    </row>
    <row r="22" spans="1:10" x14ac:dyDescent="0.25">
      <c r="A22" s="236" t="s">
        <v>267</v>
      </c>
      <c r="B22" s="265" t="s">
        <v>323</v>
      </c>
      <c r="C22" s="266"/>
      <c r="D22" s="266"/>
      <c r="E22" s="266"/>
      <c r="F22" s="262" t="s">
        <v>269</v>
      </c>
      <c r="G22" s="266"/>
      <c r="H22" s="266"/>
      <c r="I22" s="267"/>
      <c r="J22" s="217"/>
    </row>
    <row r="23" spans="1:10" x14ac:dyDescent="0.25">
      <c r="A23" s="259" t="s">
        <v>270</v>
      </c>
      <c r="B23" s="265" t="s">
        <v>324</v>
      </c>
      <c r="C23" s="266"/>
      <c r="D23" s="266"/>
      <c r="E23" s="266"/>
      <c r="F23" s="268" t="s">
        <v>272</v>
      </c>
      <c r="G23" s="266"/>
      <c r="H23" s="266"/>
      <c r="I23" s="267"/>
      <c r="J23" s="217"/>
    </row>
    <row r="24" spans="1:10" x14ac:dyDescent="0.25">
      <c r="A24" s="236" t="s">
        <v>273</v>
      </c>
      <c r="B24" s="269" t="s">
        <v>325</v>
      </c>
      <c r="C24" s="266"/>
      <c r="D24" s="266"/>
      <c r="E24" s="266"/>
      <c r="F24" s="262" t="s">
        <v>326</v>
      </c>
      <c r="G24" s="266"/>
      <c r="H24" s="266"/>
      <c r="I24" s="267"/>
      <c r="J24" s="217"/>
    </row>
    <row r="25" spans="1:10" x14ac:dyDescent="0.25">
      <c r="A25" s="259" t="s">
        <v>276</v>
      </c>
      <c r="B25" s="270" t="s">
        <v>327</v>
      </c>
      <c r="C25" s="271">
        <f>+C26+C27+C28+C29+C30</f>
        <v>0</v>
      </c>
      <c r="D25" s="271">
        <f>+D26+D27+D28+D29+D30</f>
        <v>0</v>
      </c>
      <c r="E25" s="271">
        <f>+E26+E27+E28+E29+E30</f>
        <v>0</v>
      </c>
      <c r="F25" s="272" t="s">
        <v>278</v>
      </c>
      <c r="G25" s="266"/>
      <c r="H25" s="266"/>
      <c r="I25" s="267"/>
      <c r="J25" s="217"/>
    </row>
    <row r="26" spans="1:10" x14ac:dyDescent="0.25">
      <c r="A26" s="236" t="s">
        <v>279</v>
      </c>
      <c r="B26" s="269" t="s">
        <v>328</v>
      </c>
      <c r="C26" s="266"/>
      <c r="D26" s="266"/>
      <c r="E26" s="266"/>
      <c r="F26" s="272" t="s">
        <v>329</v>
      </c>
      <c r="G26" s="266"/>
      <c r="H26" s="266"/>
      <c r="I26" s="267"/>
      <c r="J26" s="217"/>
    </row>
    <row r="27" spans="1:10" x14ac:dyDescent="0.25">
      <c r="A27" s="259" t="s">
        <v>280</v>
      </c>
      <c r="B27" s="269" t="s">
        <v>330</v>
      </c>
      <c r="C27" s="266"/>
      <c r="D27" s="266"/>
      <c r="E27" s="266"/>
      <c r="F27" s="273"/>
      <c r="G27" s="266"/>
      <c r="H27" s="266"/>
      <c r="I27" s="267"/>
      <c r="J27" s="217"/>
    </row>
    <row r="28" spans="1:10" x14ac:dyDescent="0.25">
      <c r="A28" s="236" t="s">
        <v>283</v>
      </c>
      <c r="B28" s="265" t="s">
        <v>331</v>
      </c>
      <c r="C28" s="266"/>
      <c r="D28" s="266"/>
      <c r="E28" s="266"/>
      <c r="F28" s="274"/>
      <c r="G28" s="266"/>
      <c r="H28" s="266"/>
      <c r="I28" s="267"/>
      <c r="J28" s="217"/>
    </row>
    <row r="29" spans="1:10" x14ac:dyDescent="0.25">
      <c r="A29" s="259" t="s">
        <v>286</v>
      </c>
      <c r="B29" s="275" t="s">
        <v>332</v>
      </c>
      <c r="C29" s="266"/>
      <c r="D29" s="266"/>
      <c r="E29" s="266"/>
      <c r="F29" s="276"/>
      <c r="G29" s="266"/>
      <c r="H29" s="266"/>
      <c r="I29" s="267"/>
      <c r="J29" s="217"/>
    </row>
    <row r="30" spans="1:10" ht="15.75" thickBot="1" x14ac:dyDescent="0.3">
      <c r="A30" s="236" t="s">
        <v>289</v>
      </c>
      <c r="B30" s="277" t="s">
        <v>333</v>
      </c>
      <c r="C30" s="266"/>
      <c r="D30" s="266"/>
      <c r="E30" s="266"/>
      <c r="F30" s="274"/>
      <c r="G30" s="266"/>
      <c r="H30" s="266"/>
      <c r="I30" s="267"/>
      <c r="J30" s="217"/>
    </row>
    <row r="31" spans="1:10" ht="20.25" thickBot="1" x14ac:dyDescent="0.3">
      <c r="A31" s="254" t="s">
        <v>292</v>
      </c>
      <c r="B31" s="255" t="s">
        <v>334</v>
      </c>
      <c r="C31" s="257">
        <f>+C19+C25</f>
        <v>55263</v>
      </c>
      <c r="D31" s="257">
        <f>+D19+D25</f>
        <v>70483</v>
      </c>
      <c r="E31" s="257">
        <f>+E19+E25</f>
        <v>70496</v>
      </c>
      <c r="F31" s="255" t="s">
        <v>335</v>
      </c>
      <c r="G31" s="257">
        <f>SUM(G19:G30)</f>
        <v>0</v>
      </c>
      <c r="H31" s="257">
        <f>SUM(H19:H30)</f>
        <v>0</v>
      </c>
      <c r="I31" s="258">
        <f>SUM(I19:I30)</f>
        <v>0</v>
      </c>
      <c r="J31" s="217"/>
    </row>
    <row r="32" spans="1:10" ht="15.75" thickBot="1" x14ac:dyDescent="0.3">
      <c r="A32" s="254" t="s">
        <v>295</v>
      </c>
      <c r="B32" s="255" t="s">
        <v>336</v>
      </c>
      <c r="C32" s="257">
        <f>+C18+C31</f>
        <v>265923</v>
      </c>
      <c r="D32" s="257">
        <f>+D18+D31</f>
        <v>283908</v>
      </c>
      <c r="E32" s="257">
        <f>+E18+E31</f>
        <v>184731</v>
      </c>
      <c r="F32" s="255" t="s">
        <v>337</v>
      </c>
      <c r="G32" s="257">
        <f>+G18+G31</f>
        <v>265923</v>
      </c>
      <c r="H32" s="257">
        <f>+H18+H31</f>
        <v>271490</v>
      </c>
      <c r="I32" s="258">
        <f>+I18+I31</f>
        <v>127196</v>
      </c>
      <c r="J32" s="217"/>
    </row>
    <row r="33" spans="1:10" ht="15.75" thickBot="1" x14ac:dyDescent="0.3">
      <c r="A33" s="254" t="s">
        <v>338</v>
      </c>
      <c r="B33" s="255" t="s">
        <v>287</v>
      </c>
      <c r="C33" s="278"/>
      <c r="D33" s="278"/>
      <c r="E33" s="278"/>
      <c r="F33" s="255" t="s">
        <v>288</v>
      </c>
      <c r="G33" s="278"/>
      <c r="H33" s="278"/>
      <c r="I33" s="279"/>
      <c r="J33" s="217"/>
    </row>
    <row r="34" spans="1:10" ht="15.75" thickBot="1" x14ac:dyDescent="0.3">
      <c r="A34" s="254" t="s">
        <v>339</v>
      </c>
      <c r="B34" s="255" t="s">
        <v>340</v>
      </c>
      <c r="C34" s="257">
        <f>+C32+C33</f>
        <v>265923</v>
      </c>
      <c r="D34" s="257">
        <f>+D32+D33</f>
        <v>283908</v>
      </c>
      <c r="E34" s="280">
        <f>+E32+E33</f>
        <v>184731</v>
      </c>
      <c r="F34" s="255" t="s">
        <v>341</v>
      </c>
      <c r="G34" s="257">
        <f>+G32+G33</f>
        <v>265923</v>
      </c>
      <c r="H34" s="257">
        <f>+H32+H33</f>
        <v>271490</v>
      </c>
      <c r="I34" s="258">
        <f>+I32+I33</f>
        <v>127196</v>
      </c>
      <c r="J34" s="217"/>
    </row>
    <row r="35" spans="1:10" ht="15.75" thickBot="1" x14ac:dyDescent="0.3">
      <c r="A35" s="254" t="s">
        <v>342</v>
      </c>
      <c r="B35" s="255" t="s">
        <v>293</v>
      </c>
      <c r="C35" s="257">
        <f>IF(C18-G18&lt;0,G18-C18,"-")</f>
        <v>55263</v>
      </c>
      <c r="D35" s="257">
        <f>IF(D18-H18&lt;0,H18-D18,"-")</f>
        <v>58065</v>
      </c>
      <c r="E35" s="280">
        <f>IF(E18-I18&lt;0,I18-E18,"-")</f>
        <v>12961</v>
      </c>
      <c r="F35" s="255" t="s">
        <v>294</v>
      </c>
      <c r="G35" s="257" t="str">
        <f>IF(C18-G18&gt;0,C18-G18,"-")</f>
        <v>-</v>
      </c>
      <c r="H35" s="257" t="str">
        <f>IF(D18-H18&gt;0,D18-H18,"-")</f>
        <v>-</v>
      </c>
      <c r="I35" s="258" t="str">
        <f>IF(E18-I18&gt;0,E18-I18,"-")</f>
        <v>-</v>
      </c>
      <c r="J35" s="217"/>
    </row>
    <row r="36" spans="1:10" ht="15.75" thickBot="1" x14ac:dyDescent="0.3">
      <c r="A36" s="254" t="s">
        <v>343</v>
      </c>
      <c r="B36" s="255" t="s">
        <v>296</v>
      </c>
      <c r="C36" s="257" t="str">
        <f>IF(C18+C19-G32&lt;0,G32-(C18+C19),"-")</f>
        <v>-</v>
      </c>
      <c r="D36" s="257" t="str">
        <f>IF(D18+D19-H32&lt;0,H32-(D18+D19),"-")</f>
        <v>-</v>
      </c>
      <c r="E36" s="280" t="str">
        <f>IF(E18+E19-I32&lt;0,I32-(E18+E19),"-")</f>
        <v>-</v>
      </c>
      <c r="F36" s="255" t="s">
        <v>297</v>
      </c>
      <c r="G36" s="257" t="str">
        <f>IF(C18+C19-G32&gt;0,C18+C19-G32,"-")</f>
        <v>-</v>
      </c>
      <c r="H36" s="257">
        <f>IF(D18+D19-H32&gt;0,D18+D19-H32,"-")</f>
        <v>12418</v>
      </c>
      <c r="I36" s="258">
        <f>IF(E18+E19-I32&gt;0,E18+E19-I32,"-")</f>
        <v>57535</v>
      </c>
      <c r="J36" s="217"/>
    </row>
  </sheetData>
  <mergeCells count="2">
    <mergeCell ref="J1:J36"/>
    <mergeCell ref="A3:A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Normal="100" workbookViewId="0">
      <selection activeCell="A4" sqref="A4"/>
    </sheetView>
  </sheetViews>
  <sheetFormatPr defaultRowHeight="15" x14ac:dyDescent="0.25"/>
  <cols>
    <col min="1" max="1" width="74.5703125" style="304" customWidth="1"/>
    <col min="2" max="5" width="13.42578125" style="282" customWidth="1"/>
    <col min="6" max="6" width="17" style="282" customWidth="1"/>
    <col min="7" max="7" width="11.85546875" style="282" customWidth="1"/>
    <col min="8" max="256" width="9.140625" style="282"/>
    <col min="257" max="257" width="39.7109375" style="282" customWidth="1"/>
    <col min="258" max="262" width="13.42578125" style="282" customWidth="1"/>
    <col min="263" max="263" width="11.85546875" style="282" customWidth="1"/>
    <col min="264" max="512" width="9.140625" style="282"/>
    <col min="513" max="513" width="39.7109375" style="282" customWidth="1"/>
    <col min="514" max="518" width="13.42578125" style="282" customWidth="1"/>
    <col min="519" max="519" width="11.85546875" style="282" customWidth="1"/>
    <col min="520" max="768" width="9.140625" style="282"/>
    <col min="769" max="769" width="39.7109375" style="282" customWidth="1"/>
    <col min="770" max="774" width="13.42578125" style="282" customWidth="1"/>
    <col min="775" max="775" width="11.85546875" style="282" customWidth="1"/>
    <col min="776" max="1024" width="9.140625" style="282"/>
    <col min="1025" max="1025" width="39.7109375" style="282" customWidth="1"/>
    <col min="1026" max="1030" width="13.42578125" style="282" customWidth="1"/>
    <col min="1031" max="1031" width="11.85546875" style="282" customWidth="1"/>
    <col min="1032" max="1280" width="9.140625" style="282"/>
    <col min="1281" max="1281" width="39.7109375" style="282" customWidth="1"/>
    <col min="1282" max="1286" width="13.42578125" style="282" customWidth="1"/>
    <col min="1287" max="1287" width="11.85546875" style="282" customWidth="1"/>
    <col min="1288" max="1536" width="9.140625" style="282"/>
    <col min="1537" max="1537" width="39.7109375" style="282" customWidth="1"/>
    <col min="1538" max="1542" width="13.42578125" style="282" customWidth="1"/>
    <col min="1543" max="1543" width="11.85546875" style="282" customWidth="1"/>
    <col min="1544" max="1792" width="9.140625" style="282"/>
    <col min="1793" max="1793" width="39.7109375" style="282" customWidth="1"/>
    <col min="1794" max="1798" width="13.42578125" style="282" customWidth="1"/>
    <col min="1799" max="1799" width="11.85546875" style="282" customWidth="1"/>
    <col min="1800" max="2048" width="9.140625" style="282"/>
    <col min="2049" max="2049" width="39.7109375" style="282" customWidth="1"/>
    <col min="2050" max="2054" width="13.42578125" style="282" customWidth="1"/>
    <col min="2055" max="2055" width="11.85546875" style="282" customWidth="1"/>
    <col min="2056" max="2304" width="9.140625" style="282"/>
    <col min="2305" max="2305" width="39.7109375" style="282" customWidth="1"/>
    <col min="2306" max="2310" width="13.42578125" style="282" customWidth="1"/>
    <col min="2311" max="2311" width="11.85546875" style="282" customWidth="1"/>
    <col min="2312" max="2560" width="9.140625" style="282"/>
    <col min="2561" max="2561" width="39.7109375" style="282" customWidth="1"/>
    <col min="2562" max="2566" width="13.42578125" style="282" customWidth="1"/>
    <col min="2567" max="2567" width="11.85546875" style="282" customWidth="1"/>
    <col min="2568" max="2816" width="9.140625" style="282"/>
    <col min="2817" max="2817" width="39.7109375" style="282" customWidth="1"/>
    <col min="2818" max="2822" width="13.42578125" style="282" customWidth="1"/>
    <col min="2823" max="2823" width="11.85546875" style="282" customWidth="1"/>
    <col min="2824" max="3072" width="9.140625" style="282"/>
    <col min="3073" max="3073" width="39.7109375" style="282" customWidth="1"/>
    <col min="3074" max="3078" width="13.42578125" style="282" customWidth="1"/>
    <col min="3079" max="3079" width="11.85546875" style="282" customWidth="1"/>
    <col min="3080" max="3328" width="9.140625" style="282"/>
    <col min="3329" max="3329" width="39.7109375" style="282" customWidth="1"/>
    <col min="3330" max="3334" width="13.42578125" style="282" customWidth="1"/>
    <col min="3335" max="3335" width="11.85546875" style="282" customWidth="1"/>
    <col min="3336" max="3584" width="9.140625" style="282"/>
    <col min="3585" max="3585" width="39.7109375" style="282" customWidth="1"/>
    <col min="3586" max="3590" width="13.42578125" style="282" customWidth="1"/>
    <col min="3591" max="3591" width="11.85546875" style="282" customWidth="1"/>
    <col min="3592" max="3840" width="9.140625" style="282"/>
    <col min="3841" max="3841" width="39.7109375" style="282" customWidth="1"/>
    <col min="3842" max="3846" width="13.42578125" style="282" customWidth="1"/>
    <col min="3847" max="3847" width="11.85546875" style="282" customWidth="1"/>
    <col min="3848" max="4096" width="9.140625" style="282"/>
    <col min="4097" max="4097" width="39.7109375" style="282" customWidth="1"/>
    <col min="4098" max="4102" width="13.42578125" style="282" customWidth="1"/>
    <col min="4103" max="4103" width="11.85546875" style="282" customWidth="1"/>
    <col min="4104" max="4352" width="9.140625" style="282"/>
    <col min="4353" max="4353" width="39.7109375" style="282" customWidth="1"/>
    <col min="4354" max="4358" width="13.42578125" style="282" customWidth="1"/>
    <col min="4359" max="4359" width="11.85546875" style="282" customWidth="1"/>
    <col min="4360" max="4608" width="9.140625" style="282"/>
    <col min="4609" max="4609" width="39.7109375" style="282" customWidth="1"/>
    <col min="4610" max="4614" width="13.42578125" style="282" customWidth="1"/>
    <col min="4615" max="4615" width="11.85546875" style="282" customWidth="1"/>
    <col min="4616" max="4864" width="9.140625" style="282"/>
    <col min="4865" max="4865" width="39.7109375" style="282" customWidth="1"/>
    <col min="4866" max="4870" width="13.42578125" style="282" customWidth="1"/>
    <col min="4871" max="4871" width="11.85546875" style="282" customWidth="1"/>
    <col min="4872" max="5120" width="9.140625" style="282"/>
    <col min="5121" max="5121" width="39.7109375" style="282" customWidth="1"/>
    <col min="5122" max="5126" width="13.42578125" style="282" customWidth="1"/>
    <col min="5127" max="5127" width="11.85546875" style="282" customWidth="1"/>
    <col min="5128" max="5376" width="9.140625" style="282"/>
    <col min="5377" max="5377" width="39.7109375" style="282" customWidth="1"/>
    <col min="5378" max="5382" width="13.42578125" style="282" customWidth="1"/>
    <col min="5383" max="5383" width="11.85546875" style="282" customWidth="1"/>
    <col min="5384" max="5632" width="9.140625" style="282"/>
    <col min="5633" max="5633" width="39.7109375" style="282" customWidth="1"/>
    <col min="5634" max="5638" width="13.42578125" style="282" customWidth="1"/>
    <col min="5639" max="5639" width="11.85546875" style="282" customWidth="1"/>
    <col min="5640" max="5888" width="9.140625" style="282"/>
    <col min="5889" max="5889" width="39.7109375" style="282" customWidth="1"/>
    <col min="5890" max="5894" width="13.42578125" style="282" customWidth="1"/>
    <col min="5895" max="5895" width="11.85546875" style="282" customWidth="1"/>
    <col min="5896" max="6144" width="9.140625" style="282"/>
    <col min="6145" max="6145" width="39.7109375" style="282" customWidth="1"/>
    <col min="6146" max="6150" width="13.42578125" style="282" customWidth="1"/>
    <col min="6151" max="6151" width="11.85546875" style="282" customWidth="1"/>
    <col min="6152" max="6400" width="9.140625" style="282"/>
    <col min="6401" max="6401" width="39.7109375" style="282" customWidth="1"/>
    <col min="6402" max="6406" width="13.42578125" style="282" customWidth="1"/>
    <col min="6407" max="6407" width="11.85546875" style="282" customWidth="1"/>
    <col min="6408" max="6656" width="9.140625" style="282"/>
    <col min="6657" max="6657" width="39.7109375" style="282" customWidth="1"/>
    <col min="6658" max="6662" width="13.42578125" style="282" customWidth="1"/>
    <col min="6663" max="6663" width="11.85546875" style="282" customWidth="1"/>
    <col min="6664" max="6912" width="9.140625" style="282"/>
    <col min="6913" max="6913" width="39.7109375" style="282" customWidth="1"/>
    <col min="6914" max="6918" width="13.42578125" style="282" customWidth="1"/>
    <col min="6919" max="6919" width="11.85546875" style="282" customWidth="1"/>
    <col min="6920" max="7168" width="9.140625" style="282"/>
    <col min="7169" max="7169" width="39.7109375" style="282" customWidth="1"/>
    <col min="7170" max="7174" width="13.42578125" style="282" customWidth="1"/>
    <col min="7175" max="7175" width="11.85546875" style="282" customWidth="1"/>
    <col min="7176" max="7424" width="9.140625" style="282"/>
    <col min="7425" max="7425" width="39.7109375" style="282" customWidth="1"/>
    <col min="7426" max="7430" width="13.42578125" style="282" customWidth="1"/>
    <col min="7431" max="7431" width="11.85546875" style="282" customWidth="1"/>
    <col min="7432" max="7680" width="9.140625" style="282"/>
    <col min="7681" max="7681" width="39.7109375" style="282" customWidth="1"/>
    <col min="7682" max="7686" width="13.42578125" style="282" customWidth="1"/>
    <col min="7687" max="7687" width="11.85546875" style="282" customWidth="1"/>
    <col min="7688" max="7936" width="9.140625" style="282"/>
    <col min="7937" max="7937" width="39.7109375" style="282" customWidth="1"/>
    <col min="7938" max="7942" width="13.42578125" style="282" customWidth="1"/>
    <col min="7943" max="7943" width="11.85546875" style="282" customWidth="1"/>
    <col min="7944" max="8192" width="9.140625" style="282"/>
    <col min="8193" max="8193" width="39.7109375" style="282" customWidth="1"/>
    <col min="8194" max="8198" width="13.42578125" style="282" customWidth="1"/>
    <col min="8199" max="8199" width="11.85546875" style="282" customWidth="1"/>
    <col min="8200" max="8448" width="9.140625" style="282"/>
    <col min="8449" max="8449" width="39.7109375" style="282" customWidth="1"/>
    <col min="8450" max="8454" width="13.42578125" style="282" customWidth="1"/>
    <col min="8455" max="8455" width="11.85546875" style="282" customWidth="1"/>
    <col min="8456" max="8704" width="9.140625" style="282"/>
    <col min="8705" max="8705" width="39.7109375" style="282" customWidth="1"/>
    <col min="8706" max="8710" width="13.42578125" style="282" customWidth="1"/>
    <col min="8711" max="8711" width="11.85546875" style="282" customWidth="1"/>
    <col min="8712" max="8960" width="9.140625" style="282"/>
    <col min="8961" max="8961" width="39.7109375" style="282" customWidth="1"/>
    <col min="8962" max="8966" width="13.42578125" style="282" customWidth="1"/>
    <col min="8967" max="8967" width="11.85546875" style="282" customWidth="1"/>
    <col min="8968" max="9216" width="9.140625" style="282"/>
    <col min="9217" max="9217" width="39.7109375" style="282" customWidth="1"/>
    <col min="9218" max="9222" width="13.42578125" style="282" customWidth="1"/>
    <col min="9223" max="9223" width="11.85546875" style="282" customWidth="1"/>
    <col min="9224" max="9472" width="9.140625" style="282"/>
    <col min="9473" max="9473" width="39.7109375" style="282" customWidth="1"/>
    <col min="9474" max="9478" width="13.42578125" style="282" customWidth="1"/>
    <col min="9479" max="9479" width="11.85546875" style="282" customWidth="1"/>
    <col min="9480" max="9728" width="9.140625" style="282"/>
    <col min="9729" max="9729" width="39.7109375" style="282" customWidth="1"/>
    <col min="9730" max="9734" width="13.42578125" style="282" customWidth="1"/>
    <col min="9735" max="9735" width="11.85546875" style="282" customWidth="1"/>
    <col min="9736" max="9984" width="9.140625" style="282"/>
    <col min="9985" max="9985" width="39.7109375" style="282" customWidth="1"/>
    <col min="9986" max="9990" width="13.42578125" style="282" customWidth="1"/>
    <col min="9991" max="9991" width="11.85546875" style="282" customWidth="1"/>
    <col min="9992" max="10240" width="9.140625" style="282"/>
    <col min="10241" max="10241" width="39.7109375" style="282" customWidth="1"/>
    <col min="10242" max="10246" width="13.42578125" style="282" customWidth="1"/>
    <col min="10247" max="10247" width="11.85546875" style="282" customWidth="1"/>
    <col min="10248" max="10496" width="9.140625" style="282"/>
    <col min="10497" max="10497" width="39.7109375" style="282" customWidth="1"/>
    <col min="10498" max="10502" width="13.42578125" style="282" customWidth="1"/>
    <col min="10503" max="10503" width="11.85546875" style="282" customWidth="1"/>
    <col min="10504" max="10752" width="9.140625" style="282"/>
    <col min="10753" max="10753" width="39.7109375" style="282" customWidth="1"/>
    <col min="10754" max="10758" width="13.42578125" style="282" customWidth="1"/>
    <col min="10759" max="10759" width="11.85546875" style="282" customWidth="1"/>
    <col min="10760" max="11008" width="9.140625" style="282"/>
    <col min="11009" max="11009" width="39.7109375" style="282" customWidth="1"/>
    <col min="11010" max="11014" width="13.42578125" style="282" customWidth="1"/>
    <col min="11015" max="11015" width="11.85546875" style="282" customWidth="1"/>
    <col min="11016" max="11264" width="9.140625" style="282"/>
    <col min="11265" max="11265" width="39.7109375" style="282" customWidth="1"/>
    <col min="11266" max="11270" width="13.42578125" style="282" customWidth="1"/>
    <col min="11271" max="11271" width="11.85546875" style="282" customWidth="1"/>
    <col min="11272" max="11520" width="9.140625" style="282"/>
    <col min="11521" max="11521" width="39.7109375" style="282" customWidth="1"/>
    <col min="11522" max="11526" width="13.42578125" style="282" customWidth="1"/>
    <col min="11527" max="11527" width="11.85546875" style="282" customWidth="1"/>
    <col min="11528" max="11776" width="9.140625" style="282"/>
    <col min="11777" max="11777" width="39.7109375" style="282" customWidth="1"/>
    <col min="11778" max="11782" width="13.42578125" style="282" customWidth="1"/>
    <col min="11783" max="11783" width="11.85546875" style="282" customWidth="1"/>
    <col min="11784" max="12032" width="9.140625" style="282"/>
    <col min="12033" max="12033" width="39.7109375" style="282" customWidth="1"/>
    <col min="12034" max="12038" width="13.42578125" style="282" customWidth="1"/>
    <col min="12039" max="12039" width="11.85546875" style="282" customWidth="1"/>
    <col min="12040" max="12288" width="9.140625" style="282"/>
    <col min="12289" max="12289" width="39.7109375" style="282" customWidth="1"/>
    <col min="12290" max="12294" width="13.42578125" style="282" customWidth="1"/>
    <col min="12295" max="12295" width="11.85546875" style="282" customWidth="1"/>
    <col min="12296" max="12544" width="9.140625" style="282"/>
    <col min="12545" max="12545" width="39.7109375" style="282" customWidth="1"/>
    <col min="12546" max="12550" width="13.42578125" style="282" customWidth="1"/>
    <col min="12551" max="12551" width="11.85546875" style="282" customWidth="1"/>
    <col min="12552" max="12800" width="9.140625" style="282"/>
    <col min="12801" max="12801" width="39.7109375" style="282" customWidth="1"/>
    <col min="12802" max="12806" width="13.42578125" style="282" customWidth="1"/>
    <col min="12807" max="12807" width="11.85546875" style="282" customWidth="1"/>
    <col min="12808" max="13056" width="9.140625" style="282"/>
    <col min="13057" max="13057" width="39.7109375" style="282" customWidth="1"/>
    <col min="13058" max="13062" width="13.42578125" style="282" customWidth="1"/>
    <col min="13063" max="13063" width="11.85546875" style="282" customWidth="1"/>
    <col min="13064" max="13312" width="9.140625" style="282"/>
    <col min="13313" max="13313" width="39.7109375" style="282" customWidth="1"/>
    <col min="13314" max="13318" width="13.42578125" style="282" customWidth="1"/>
    <col min="13319" max="13319" width="11.85546875" style="282" customWidth="1"/>
    <col min="13320" max="13568" width="9.140625" style="282"/>
    <col min="13569" max="13569" width="39.7109375" style="282" customWidth="1"/>
    <col min="13570" max="13574" width="13.42578125" style="282" customWidth="1"/>
    <col min="13575" max="13575" width="11.85546875" style="282" customWidth="1"/>
    <col min="13576" max="13824" width="9.140625" style="282"/>
    <col min="13825" max="13825" width="39.7109375" style="282" customWidth="1"/>
    <col min="13826" max="13830" width="13.42578125" style="282" customWidth="1"/>
    <col min="13831" max="13831" width="11.85546875" style="282" customWidth="1"/>
    <col min="13832" max="14080" width="9.140625" style="282"/>
    <col min="14081" max="14081" width="39.7109375" style="282" customWidth="1"/>
    <col min="14082" max="14086" width="13.42578125" style="282" customWidth="1"/>
    <col min="14087" max="14087" width="11.85546875" style="282" customWidth="1"/>
    <col min="14088" max="14336" width="9.140625" style="282"/>
    <col min="14337" max="14337" width="39.7109375" style="282" customWidth="1"/>
    <col min="14338" max="14342" width="13.42578125" style="282" customWidth="1"/>
    <col min="14343" max="14343" width="11.85546875" style="282" customWidth="1"/>
    <col min="14344" max="14592" width="9.140625" style="282"/>
    <col min="14593" max="14593" width="39.7109375" style="282" customWidth="1"/>
    <col min="14594" max="14598" width="13.42578125" style="282" customWidth="1"/>
    <col min="14599" max="14599" width="11.85546875" style="282" customWidth="1"/>
    <col min="14600" max="14848" width="9.140625" style="282"/>
    <col min="14849" max="14849" width="39.7109375" style="282" customWidth="1"/>
    <col min="14850" max="14854" width="13.42578125" style="282" customWidth="1"/>
    <col min="14855" max="14855" width="11.85546875" style="282" customWidth="1"/>
    <col min="14856" max="15104" width="9.140625" style="282"/>
    <col min="15105" max="15105" width="39.7109375" style="282" customWidth="1"/>
    <col min="15106" max="15110" width="13.42578125" style="282" customWidth="1"/>
    <col min="15111" max="15111" width="11.85546875" style="282" customWidth="1"/>
    <col min="15112" max="15360" width="9.140625" style="282"/>
    <col min="15361" max="15361" width="39.7109375" style="282" customWidth="1"/>
    <col min="15362" max="15366" width="13.42578125" style="282" customWidth="1"/>
    <col min="15367" max="15367" width="11.85546875" style="282" customWidth="1"/>
    <col min="15368" max="15616" width="9.140625" style="282"/>
    <col min="15617" max="15617" width="39.7109375" style="282" customWidth="1"/>
    <col min="15618" max="15622" width="13.42578125" style="282" customWidth="1"/>
    <col min="15623" max="15623" width="11.85546875" style="282" customWidth="1"/>
    <col min="15624" max="15872" width="9.140625" style="282"/>
    <col min="15873" max="15873" width="39.7109375" style="282" customWidth="1"/>
    <col min="15874" max="15878" width="13.42578125" style="282" customWidth="1"/>
    <col min="15879" max="15879" width="11.85546875" style="282" customWidth="1"/>
    <col min="15880" max="16128" width="9.140625" style="282"/>
    <col min="16129" max="16129" width="39.7109375" style="282" customWidth="1"/>
    <col min="16130" max="16134" width="13.42578125" style="282" customWidth="1"/>
    <col min="16135" max="16135" width="11.85546875" style="282" customWidth="1"/>
    <col min="16136" max="16384" width="9.140625" style="282"/>
  </cols>
  <sheetData>
    <row r="1" spans="1:6" x14ac:dyDescent="0.25">
      <c r="A1" s="281" t="s">
        <v>358</v>
      </c>
      <c r="B1" s="281"/>
      <c r="C1" s="281"/>
      <c r="D1" s="281"/>
      <c r="E1" s="281"/>
      <c r="F1" s="281"/>
    </row>
    <row r="2" spans="1:6" ht="15.75" x14ac:dyDescent="0.25">
      <c r="A2" s="283" t="s">
        <v>344</v>
      </c>
      <c r="B2" s="283"/>
      <c r="C2" s="283"/>
      <c r="D2" s="283"/>
      <c r="E2" s="283"/>
      <c r="F2" s="283"/>
    </row>
    <row r="3" spans="1:6" ht="15.75" thickBot="1" x14ac:dyDescent="0.3">
      <c r="A3" s="162"/>
      <c r="B3" s="158"/>
      <c r="C3" s="158"/>
      <c r="D3" s="158"/>
      <c r="E3" s="158"/>
      <c r="F3" s="284" t="s">
        <v>238</v>
      </c>
    </row>
    <row r="4" spans="1:6" s="287" customFormat="1" ht="36.75" thickBot="1" x14ac:dyDescent="0.3">
      <c r="A4" s="169" t="s">
        <v>345</v>
      </c>
      <c r="B4" s="285" t="s">
        <v>346</v>
      </c>
      <c r="C4" s="285" t="s">
        <v>347</v>
      </c>
      <c r="D4" s="285" t="s">
        <v>242</v>
      </c>
      <c r="E4" s="285" t="s">
        <v>243</v>
      </c>
      <c r="F4" s="286" t="s">
        <v>348</v>
      </c>
    </row>
    <row r="5" spans="1:6" s="158" customFormat="1" ht="15.75" thickBot="1" x14ac:dyDescent="0.3">
      <c r="A5" s="288">
        <v>1</v>
      </c>
      <c r="B5" s="289">
        <v>2</v>
      </c>
      <c r="C5" s="289">
        <v>3</v>
      </c>
      <c r="D5" s="289">
        <v>4</v>
      </c>
      <c r="E5" s="289">
        <v>5</v>
      </c>
      <c r="F5" s="290" t="s">
        <v>58</v>
      </c>
    </row>
    <row r="6" spans="1:6" x14ac:dyDescent="0.25">
      <c r="A6" s="188" t="s">
        <v>349</v>
      </c>
      <c r="B6" s="291">
        <v>10196</v>
      </c>
      <c r="C6" s="292">
        <v>2013</v>
      </c>
      <c r="D6" s="291">
        <v>10196</v>
      </c>
      <c r="E6" s="291">
        <v>10196</v>
      </c>
      <c r="F6" s="293">
        <v>9839</v>
      </c>
    </row>
    <row r="7" spans="1:6" x14ac:dyDescent="0.25">
      <c r="A7" s="188" t="s">
        <v>350</v>
      </c>
      <c r="B7" s="291">
        <v>7995</v>
      </c>
      <c r="C7" s="292">
        <v>2013</v>
      </c>
      <c r="D7" s="291">
        <v>7995</v>
      </c>
      <c r="E7" s="291">
        <v>7995</v>
      </c>
      <c r="F7" s="293">
        <v>5792</v>
      </c>
    </row>
    <row r="8" spans="1:6" x14ac:dyDescent="0.25">
      <c r="A8" s="188" t="s">
        <v>351</v>
      </c>
      <c r="B8" s="291">
        <v>213332</v>
      </c>
      <c r="C8" s="292">
        <v>2013</v>
      </c>
      <c r="D8" s="291">
        <v>213332</v>
      </c>
      <c r="E8" s="291">
        <v>213332</v>
      </c>
      <c r="F8" s="293">
        <v>104965</v>
      </c>
    </row>
    <row r="9" spans="1:6" x14ac:dyDescent="0.25">
      <c r="A9" s="294" t="s">
        <v>352</v>
      </c>
      <c r="B9" s="291">
        <v>399</v>
      </c>
      <c r="C9" s="292">
        <v>2013</v>
      </c>
      <c r="D9" s="291"/>
      <c r="E9" s="291">
        <v>399</v>
      </c>
      <c r="F9" s="293">
        <v>399</v>
      </c>
    </row>
    <row r="10" spans="1:6" x14ac:dyDescent="0.25">
      <c r="A10" s="188" t="s">
        <v>353</v>
      </c>
      <c r="B10" s="291">
        <v>9530</v>
      </c>
      <c r="C10" s="292">
        <v>2013</v>
      </c>
      <c r="D10" s="291"/>
      <c r="E10" s="291">
        <v>9530</v>
      </c>
      <c r="F10" s="293"/>
    </row>
    <row r="11" spans="1:6" x14ac:dyDescent="0.25">
      <c r="A11" s="295" t="s">
        <v>354</v>
      </c>
      <c r="B11" s="291"/>
      <c r="C11" s="292"/>
      <c r="D11" s="291"/>
      <c r="E11" s="291"/>
      <c r="F11" s="293">
        <v>1895</v>
      </c>
    </row>
    <row r="12" spans="1:6" x14ac:dyDescent="0.25">
      <c r="A12" s="188" t="s">
        <v>355</v>
      </c>
      <c r="B12" s="291"/>
      <c r="C12" s="292"/>
      <c r="D12" s="291"/>
      <c r="E12" s="291"/>
      <c r="F12" s="293">
        <v>1808</v>
      </c>
    </row>
    <row r="13" spans="1:6" x14ac:dyDescent="0.25">
      <c r="A13" s="188" t="s">
        <v>356</v>
      </c>
      <c r="B13" s="291"/>
      <c r="C13" s="292"/>
      <c r="D13" s="291"/>
      <c r="E13" s="291"/>
      <c r="F13" s="293">
        <v>78</v>
      </c>
    </row>
    <row r="14" spans="1:6" x14ac:dyDescent="0.25">
      <c r="A14" s="188"/>
      <c r="B14" s="291"/>
      <c r="C14" s="292"/>
      <c r="D14" s="291"/>
      <c r="E14" s="291"/>
      <c r="F14" s="293"/>
    </row>
    <row r="15" spans="1:6" x14ac:dyDescent="0.25">
      <c r="A15" s="188"/>
      <c r="B15" s="291"/>
      <c r="C15" s="292"/>
      <c r="D15" s="291"/>
      <c r="E15" s="291"/>
      <c r="F15" s="293"/>
    </row>
    <row r="16" spans="1:6" x14ac:dyDescent="0.25">
      <c r="A16" s="188"/>
      <c r="B16" s="291"/>
      <c r="C16" s="292"/>
      <c r="D16" s="291"/>
      <c r="E16" s="291"/>
      <c r="F16" s="293"/>
    </row>
    <row r="17" spans="1:6" x14ac:dyDescent="0.25">
      <c r="A17" s="188"/>
      <c r="B17" s="291"/>
      <c r="C17" s="292"/>
      <c r="D17" s="291"/>
      <c r="E17" s="291"/>
      <c r="F17" s="293"/>
    </row>
    <row r="18" spans="1:6" x14ac:dyDescent="0.25">
      <c r="A18" s="188"/>
      <c r="B18" s="291"/>
      <c r="C18" s="292"/>
      <c r="D18" s="291"/>
      <c r="E18" s="291"/>
      <c r="F18" s="293"/>
    </row>
    <row r="19" spans="1:6" x14ac:dyDescent="0.25">
      <c r="A19" s="188"/>
      <c r="B19" s="291"/>
      <c r="C19" s="292"/>
      <c r="D19" s="291"/>
      <c r="E19" s="291"/>
      <c r="F19" s="293"/>
    </row>
    <row r="20" spans="1:6" x14ac:dyDescent="0.25">
      <c r="A20" s="188"/>
      <c r="B20" s="291"/>
      <c r="C20" s="292"/>
      <c r="D20" s="291"/>
      <c r="E20" s="291"/>
      <c r="F20" s="293"/>
    </row>
    <row r="21" spans="1:6" x14ac:dyDescent="0.25">
      <c r="A21" s="188"/>
      <c r="B21" s="291"/>
      <c r="C21" s="292"/>
      <c r="D21" s="291"/>
      <c r="E21" s="291"/>
      <c r="F21" s="293"/>
    </row>
    <row r="22" spans="1:6" ht="15.75" thickBot="1" x14ac:dyDescent="0.3">
      <c r="A22" s="190"/>
      <c r="B22" s="296"/>
      <c r="C22" s="297"/>
      <c r="D22" s="296"/>
      <c r="E22" s="296"/>
      <c r="F22" s="298"/>
    </row>
    <row r="23" spans="1:6" s="303" customFormat="1" ht="13.5" thickBot="1" x14ac:dyDescent="0.3">
      <c r="A23" s="299" t="s">
        <v>357</v>
      </c>
      <c r="B23" s="300">
        <f>SUM(B6:B22)</f>
        <v>241452</v>
      </c>
      <c r="C23" s="301"/>
      <c r="D23" s="300">
        <f>SUM(D6:D22)</f>
        <v>231523</v>
      </c>
      <c r="E23" s="300">
        <f>SUM(E6:E22)</f>
        <v>241452</v>
      </c>
      <c r="F23" s="302">
        <f>SUM(F6:F22)</f>
        <v>124776</v>
      </c>
    </row>
    <row r="24" spans="1:6" x14ac:dyDescent="0.25">
      <c r="F24" s="30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D3" sqref="D3"/>
    </sheetView>
  </sheetViews>
  <sheetFormatPr defaultRowHeight="15" x14ac:dyDescent="0.25"/>
  <cols>
    <col min="1" max="1" width="45" style="304" customWidth="1"/>
    <col min="2" max="5" width="13.42578125" style="282" customWidth="1"/>
    <col min="6" max="6" width="17" style="282" customWidth="1"/>
    <col min="7" max="7" width="11.85546875" style="282" customWidth="1"/>
    <col min="8" max="256" width="9.140625" style="282"/>
    <col min="257" max="257" width="39.7109375" style="282" customWidth="1"/>
    <col min="258" max="262" width="13.42578125" style="282" customWidth="1"/>
    <col min="263" max="263" width="11.85546875" style="282" customWidth="1"/>
    <col min="264" max="512" width="9.140625" style="282"/>
    <col min="513" max="513" width="39.7109375" style="282" customWidth="1"/>
    <col min="514" max="518" width="13.42578125" style="282" customWidth="1"/>
    <col min="519" max="519" width="11.85546875" style="282" customWidth="1"/>
    <col min="520" max="768" width="9.140625" style="282"/>
    <col min="769" max="769" width="39.7109375" style="282" customWidth="1"/>
    <col min="770" max="774" width="13.42578125" style="282" customWidth="1"/>
    <col min="775" max="775" width="11.85546875" style="282" customWidth="1"/>
    <col min="776" max="1024" width="9.140625" style="282"/>
    <col min="1025" max="1025" width="39.7109375" style="282" customWidth="1"/>
    <col min="1026" max="1030" width="13.42578125" style="282" customWidth="1"/>
    <col min="1031" max="1031" width="11.85546875" style="282" customWidth="1"/>
    <col min="1032" max="1280" width="9.140625" style="282"/>
    <col min="1281" max="1281" width="39.7109375" style="282" customWidth="1"/>
    <col min="1282" max="1286" width="13.42578125" style="282" customWidth="1"/>
    <col min="1287" max="1287" width="11.85546875" style="282" customWidth="1"/>
    <col min="1288" max="1536" width="9.140625" style="282"/>
    <col min="1537" max="1537" width="39.7109375" style="282" customWidth="1"/>
    <col min="1538" max="1542" width="13.42578125" style="282" customWidth="1"/>
    <col min="1543" max="1543" width="11.85546875" style="282" customWidth="1"/>
    <col min="1544" max="1792" width="9.140625" style="282"/>
    <col min="1793" max="1793" width="39.7109375" style="282" customWidth="1"/>
    <col min="1794" max="1798" width="13.42578125" style="282" customWidth="1"/>
    <col min="1799" max="1799" width="11.85546875" style="282" customWidth="1"/>
    <col min="1800" max="2048" width="9.140625" style="282"/>
    <col min="2049" max="2049" width="39.7109375" style="282" customWidth="1"/>
    <col min="2050" max="2054" width="13.42578125" style="282" customWidth="1"/>
    <col min="2055" max="2055" width="11.85546875" style="282" customWidth="1"/>
    <col min="2056" max="2304" width="9.140625" style="282"/>
    <col min="2305" max="2305" width="39.7109375" style="282" customWidth="1"/>
    <col min="2306" max="2310" width="13.42578125" style="282" customWidth="1"/>
    <col min="2311" max="2311" width="11.85546875" style="282" customWidth="1"/>
    <col min="2312" max="2560" width="9.140625" style="282"/>
    <col min="2561" max="2561" width="39.7109375" style="282" customWidth="1"/>
    <col min="2562" max="2566" width="13.42578125" style="282" customWidth="1"/>
    <col min="2567" max="2567" width="11.85546875" style="282" customWidth="1"/>
    <col min="2568" max="2816" width="9.140625" style="282"/>
    <col min="2817" max="2817" width="39.7109375" style="282" customWidth="1"/>
    <col min="2818" max="2822" width="13.42578125" style="282" customWidth="1"/>
    <col min="2823" max="2823" width="11.85546875" style="282" customWidth="1"/>
    <col min="2824" max="3072" width="9.140625" style="282"/>
    <col min="3073" max="3073" width="39.7109375" style="282" customWidth="1"/>
    <col min="3074" max="3078" width="13.42578125" style="282" customWidth="1"/>
    <col min="3079" max="3079" width="11.85546875" style="282" customWidth="1"/>
    <col min="3080" max="3328" width="9.140625" style="282"/>
    <col min="3329" max="3329" width="39.7109375" style="282" customWidth="1"/>
    <col min="3330" max="3334" width="13.42578125" style="282" customWidth="1"/>
    <col min="3335" max="3335" width="11.85546875" style="282" customWidth="1"/>
    <col min="3336" max="3584" width="9.140625" style="282"/>
    <col min="3585" max="3585" width="39.7109375" style="282" customWidth="1"/>
    <col min="3586" max="3590" width="13.42578125" style="282" customWidth="1"/>
    <col min="3591" max="3591" width="11.85546875" style="282" customWidth="1"/>
    <col min="3592" max="3840" width="9.140625" style="282"/>
    <col min="3841" max="3841" width="39.7109375" style="282" customWidth="1"/>
    <col min="3842" max="3846" width="13.42578125" style="282" customWidth="1"/>
    <col min="3847" max="3847" width="11.85546875" style="282" customWidth="1"/>
    <col min="3848" max="4096" width="9.140625" style="282"/>
    <col min="4097" max="4097" width="39.7109375" style="282" customWidth="1"/>
    <col min="4098" max="4102" width="13.42578125" style="282" customWidth="1"/>
    <col min="4103" max="4103" width="11.85546875" style="282" customWidth="1"/>
    <col min="4104" max="4352" width="9.140625" style="282"/>
    <col min="4353" max="4353" width="39.7109375" style="282" customWidth="1"/>
    <col min="4354" max="4358" width="13.42578125" style="282" customWidth="1"/>
    <col min="4359" max="4359" width="11.85546875" style="282" customWidth="1"/>
    <col min="4360" max="4608" width="9.140625" style="282"/>
    <col min="4609" max="4609" width="39.7109375" style="282" customWidth="1"/>
    <col min="4610" max="4614" width="13.42578125" style="282" customWidth="1"/>
    <col min="4615" max="4615" width="11.85546875" style="282" customWidth="1"/>
    <col min="4616" max="4864" width="9.140625" style="282"/>
    <col min="4865" max="4865" width="39.7109375" style="282" customWidth="1"/>
    <col min="4866" max="4870" width="13.42578125" style="282" customWidth="1"/>
    <col min="4871" max="4871" width="11.85546875" style="282" customWidth="1"/>
    <col min="4872" max="5120" width="9.140625" style="282"/>
    <col min="5121" max="5121" width="39.7109375" style="282" customWidth="1"/>
    <col min="5122" max="5126" width="13.42578125" style="282" customWidth="1"/>
    <col min="5127" max="5127" width="11.85546875" style="282" customWidth="1"/>
    <col min="5128" max="5376" width="9.140625" style="282"/>
    <col min="5377" max="5377" width="39.7109375" style="282" customWidth="1"/>
    <col min="5378" max="5382" width="13.42578125" style="282" customWidth="1"/>
    <col min="5383" max="5383" width="11.85546875" style="282" customWidth="1"/>
    <col min="5384" max="5632" width="9.140625" style="282"/>
    <col min="5633" max="5633" width="39.7109375" style="282" customWidth="1"/>
    <col min="5634" max="5638" width="13.42578125" style="282" customWidth="1"/>
    <col min="5639" max="5639" width="11.85546875" style="282" customWidth="1"/>
    <col min="5640" max="5888" width="9.140625" style="282"/>
    <col min="5889" max="5889" width="39.7109375" style="282" customWidth="1"/>
    <col min="5890" max="5894" width="13.42578125" style="282" customWidth="1"/>
    <col min="5895" max="5895" width="11.85546875" style="282" customWidth="1"/>
    <col min="5896" max="6144" width="9.140625" style="282"/>
    <col min="6145" max="6145" width="39.7109375" style="282" customWidth="1"/>
    <col min="6146" max="6150" width="13.42578125" style="282" customWidth="1"/>
    <col min="6151" max="6151" width="11.85546875" style="282" customWidth="1"/>
    <col min="6152" max="6400" width="9.140625" style="282"/>
    <col min="6401" max="6401" width="39.7109375" style="282" customWidth="1"/>
    <col min="6402" max="6406" width="13.42578125" style="282" customWidth="1"/>
    <col min="6407" max="6407" width="11.85546875" style="282" customWidth="1"/>
    <col min="6408" max="6656" width="9.140625" style="282"/>
    <col min="6657" max="6657" width="39.7109375" style="282" customWidth="1"/>
    <col min="6658" max="6662" width="13.42578125" style="282" customWidth="1"/>
    <col min="6663" max="6663" width="11.85546875" style="282" customWidth="1"/>
    <col min="6664" max="6912" width="9.140625" style="282"/>
    <col min="6913" max="6913" width="39.7109375" style="282" customWidth="1"/>
    <col min="6914" max="6918" width="13.42578125" style="282" customWidth="1"/>
    <col min="6919" max="6919" width="11.85546875" style="282" customWidth="1"/>
    <col min="6920" max="7168" width="9.140625" style="282"/>
    <col min="7169" max="7169" width="39.7109375" style="282" customWidth="1"/>
    <col min="7170" max="7174" width="13.42578125" style="282" customWidth="1"/>
    <col min="7175" max="7175" width="11.85546875" style="282" customWidth="1"/>
    <col min="7176" max="7424" width="9.140625" style="282"/>
    <col min="7425" max="7425" width="39.7109375" style="282" customWidth="1"/>
    <col min="7426" max="7430" width="13.42578125" style="282" customWidth="1"/>
    <col min="7431" max="7431" width="11.85546875" style="282" customWidth="1"/>
    <col min="7432" max="7680" width="9.140625" style="282"/>
    <col min="7681" max="7681" width="39.7109375" style="282" customWidth="1"/>
    <col min="7682" max="7686" width="13.42578125" style="282" customWidth="1"/>
    <col min="7687" max="7687" width="11.85546875" style="282" customWidth="1"/>
    <col min="7688" max="7936" width="9.140625" style="282"/>
    <col min="7937" max="7937" width="39.7109375" style="282" customWidth="1"/>
    <col min="7938" max="7942" width="13.42578125" style="282" customWidth="1"/>
    <col min="7943" max="7943" width="11.85546875" style="282" customWidth="1"/>
    <col min="7944" max="8192" width="9.140625" style="282"/>
    <col min="8193" max="8193" width="39.7109375" style="282" customWidth="1"/>
    <col min="8194" max="8198" width="13.42578125" style="282" customWidth="1"/>
    <col min="8199" max="8199" width="11.85546875" style="282" customWidth="1"/>
    <col min="8200" max="8448" width="9.140625" style="282"/>
    <col min="8449" max="8449" width="39.7109375" style="282" customWidth="1"/>
    <col min="8450" max="8454" width="13.42578125" style="282" customWidth="1"/>
    <col min="8455" max="8455" width="11.85546875" style="282" customWidth="1"/>
    <col min="8456" max="8704" width="9.140625" style="282"/>
    <col min="8705" max="8705" width="39.7109375" style="282" customWidth="1"/>
    <col min="8706" max="8710" width="13.42578125" style="282" customWidth="1"/>
    <col min="8711" max="8711" width="11.85546875" style="282" customWidth="1"/>
    <col min="8712" max="8960" width="9.140625" style="282"/>
    <col min="8961" max="8961" width="39.7109375" style="282" customWidth="1"/>
    <col min="8962" max="8966" width="13.42578125" style="282" customWidth="1"/>
    <col min="8967" max="8967" width="11.85546875" style="282" customWidth="1"/>
    <col min="8968" max="9216" width="9.140625" style="282"/>
    <col min="9217" max="9217" width="39.7109375" style="282" customWidth="1"/>
    <col min="9218" max="9222" width="13.42578125" style="282" customWidth="1"/>
    <col min="9223" max="9223" width="11.85546875" style="282" customWidth="1"/>
    <col min="9224" max="9472" width="9.140625" style="282"/>
    <col min="9473" max="9473" width="39.7109375" style="282" customWidth="1"/>
    <col min="9474" max="9478" width="13.42578125" style="282" customWidth="1"/>
    <col min="9479" max="9479" width="11.85546875" style="282" customWidth="1"/>
    <col min="9480" max="9728" width="9.140625" style="282"/>
    <col min="9729" max="9729" width="39.7109375" style="282" customWidth="1"/>
    <col min="9730" max="9734" width="13.42578125" style="282" customWidth="1"/>
    <col min="9735" max="9735" width="11.85546875" style="282" customWidth="1"/>
    <col min="9736" max="9984" width="9.140625" style="282"/>
    <col min="9985" max="9985" width="39.7109375" style="282" customWidth="1"/>
    <col min="9986" max="9990" width="13.42578125" style="282" customWidth="1"/>
    <col min="9991" max="9991" width="11.85546875" style="282" customWidth="1"/>
    <col min="9992" max="10240" width="9.140625" style="282"/>
    <col min="10241" max="10241" width="39.7109375" style="282" customWidth="1"/>
    <col min="10242" max="10246" width="13.42578125" style="282" customWidth="1"/>
    <col min="10247" max="10247" width="11.85546875" style="282" customWidth="1"/>
    <col min="10248" max="10496" width="9.140625" style="282"/>
    <col min="10497" max="10497" width="39.7109375" style="282" customWidth="1"/>
    <col min="10498" max="10502" width="13.42578125" style="282" customWidth="1"/>
    <col min="10503" max="10503" width="11.85546875" style="282" customWidth="1"/>
    <col min="10504" max="10752" width="9.140625" style="282"/>
    <col min="10753" max="10753" width="39.7109375" style="282" customWidth="1"/>
    <col min="10754" max="10758" width="13.42578125" style="282" customWidth="1"/>
    <col min="10759" max="10759" width="11.85546875" style="282" customWidth="1"/>
    <col min="10760" max="11008" width="9.140625" style="282"/>
    <col min="11009" max="11009" width="39.7109375" style="282" customWidth="1"/>
    <col min="11010" max="11014" width="13.42578125" style="282" customWidth="1"/>
    <col min="11015" max="11015" width="11.85546875" style="282" customWidth="1"/>
    <col min="11016" max="11264" width="9.140625" style="282"/>
    <col min="11265" max="11265" width="39.7109375" style="282" customWidth="1"/>
    <col min="11266" max="11270" width="13.42578125" style="282" customWidth="1"/>
    <col min="11271" max="11271" width="11.85546875" style="282" customWidth="1"/>
    <col min="11272" max="11520" width="9.140625" style="282"/>
    <col min="11521" max="11521" width="39.7109375" style="282" customWidth="1"/>
    <col min="11522" max="11526" width="13.42578125" style="282" customWidth="1"/>
    <col min="11527" max="11527" width="11.85546875" style="282" customWidth="1"/>
    <col min="11528" max="11776" width="9.140625" style="282"/>
    <col min="11777" max="11777" width="39.7109375" style="282" customWidth="1"/>
    <col min="11778" max="11782" width="13.42578125" style="282" customWidth="1"/>
    <col min="11783" max="11783" width="11.85546875" style="282" customWidth="1"/>
    <col min="11784" max="12032" width="9.140625" style="282"/>
    <col min="12033" max="12033" width="39.7109375" style="282" customWidth="1"/>
    <col min="12034" max="12038" width="13.42578125" style="282" customWidth="1"/>
    <col min="12039" max="12039" width="11.85546875" style="282" customWidth="1"/>
    <col min="12040" max="12288" width="9.140625" style="282"/>
    <col min="12289" max="12289" width="39.7109375" style="282" customWidth="1"/>
    <col min="12290" max="12294" width="13.42578125" style="282" customWidth="1"/>
    <col min="12295" max="12295" width="11.85546875" style="282" customWidth="1"/>
    <col min="12296" max="12544" width="9.140625" style="282"/>
    <col min="12545" max="12545" width="39.7109375" style="282" customWidth="1"/>
    <col min="12546" max="12550" width="13.42578125" style="282" customWidth="1"/>
    <col min="12551" max="12551" width="11.85546875" style="282" customWidth="1"/>
    <col min="12552" max="12800" width="9.140625" style="282"/>
    <col min="12801" max="12801" width="39.7109375" style="282" customWidth="1"/>
    <col min="12802" max="12806" width="13.42578125" style="282" customWidth="1"/>
    <col min="12807" max="12807" width="11.85546875" style="282" customWidth="1"/>
    <col min="12808" max="13056" width="9.140625" style="282"/>
    <col min="13057" max="13057" width="39.7109375" style="282" customWidth="1"/>
    <col min="13058" max="13062" width="13.42578125" style="282" customWidth="1"/>
    <col min="13063" max="13063" width="11.85546875" style="282" customWidth="1"/>
    <col min="13064" max="13312" width="9.140625" style="282"/>
    <col min="13313" max="13313" width="39.7109375" style="282" customWidth="1"/>
    <col min="13314" max="13318" width="13.42578125" style="282" customWidth="1"/>
    <col min="13319" max="13319" width="11.85546875" style="282" customWidth="1"/>
    <col min="13320" max="13568" width="9.140625" style="282"/>
    <col min="13569" max="13569" width="39.7109375" style="282" customWidth="1"/>
    <col min="13570" max="13574" width="13.42578125" style="282" customWidth="1"/>
    <col min="13575" max="13575" width="11.85546875" style="282" customWidth="1"/>
    <col min="13576" max="13824" width="9.140625" style="282"/>
    <col min="13825" max="13825" width="39.7109375" style="282" customWidth="1"/>
    <col min="13826" max="13830" width="13.42578125" style="282" customWidth="1"/>
    <col min="13831" max="13831" width="11.85546875" style="282" customWidth="1"/>
    <col min="13832" max="14080" width="9.140625" style="282"/>
    <col min="14081" max="14081" width="39.7109375" style="282" customWidth="1"/>
    <col min="14082" max="14086" width="13.42578125" style="282" customWidth="1"/>
    <col min="14087" max="14087" width="11.85546875" style="282" customWidth="1"/>
    <col min="14088" max="14336" width="9.140625" style="282"/>
    <col min="14337" max="14337" width="39.7109375" style="282" customWidth="1"/>
    <col min="14338" max="14342" width="13.42578125" style="282" customWidth="1"/>
    <col min="14343" max="14343" width="11.85546875" style="282" customWidth="1"/>
    <col min="14344" max="14592" width="9.140625" style="282"/>
    <col min="14593" max="14593" width="39.7109375" style="282" customWidth="1"/>
    <col min="14594" max="14598" width="13.42578125" style="282" customWidth="1"/>
    <col min="14599" max="14599" width="11.85546875" style="282" customWidth="1"/>
    <col min="14600" max="14848" width="9.140625" style="282"/>
    <col min="14849" max="14849" width="39.7109375" style="282" customWidth="1"/>
    <col min="14850" max="14854" width="13.42578125" style="282" customWidth="1"/>
    <col min="14855" max="14855" width="11.85546875" style="282" customWidth="1"/>
    <col min="14856" max="15104" width="9.140625" style="282"/>
    <col min="15105" max="15105" width="39.7109375" style="282" customWidth="1"/>
    <col min="15106" max="15110" width="13.42578125" style="282" customWidth="1"/>
    <col min="15111" max="15111" width="11.85546875" style="282" customWidth="1"/>
    <col min="15112" max="15360" width="9.140625" style="282"/>
    <col min="15361" max="15361" width="39.7109375" style="282" customWidth="1"/>
    <col min="15362" max="15366" width="13.42578125" style="282" customWidth="1"/>
    <col min="15367" max="15367" width="11.85546875" style="282" customWidth="1"/>
    <col min="15368" max="15616" width="9.140625" style="282"/>
    <col min="15617" max="15617" width="39.7109375" style="282" customWidth="1"/>
    <col min="15618" max="15622" width="13.42578125" style="282" customWidth="1"/>
    <col min="15623" max="15623" width="11.85546875" style="282" customWidth="1"/>
    <col min="15624" max="15872" width="9.140625" style="282"/>
    <col min="15873" max="15873" width="39.7109375" style="282" customWidth="1"/>
    <col min="15874" max="15878" width="13.42578125" style="282" customWidth="1"/>
    <col min="15879" max="15879" width="11.85546875" style="282" customWidth="1"/>
    <col min="15880" max="16128" width="9.140625" style="282"/>
    <col min="16129" max="16129" width="39.7109375" style="282" customWidth="1"/>
    <col min="16130" max="16134" width="13.42578125" style="282" customWidth="1"/>
    <col min="16135" max="16135" width="11.85546875" style="282" customWidth="1"/>
    <col min="16136" max="16384" width="9.140625" style="282"/>
  </cols>
  <sheetData>
    <row r="1" spans="1:7" x14ac:dyDescent="0.25">
      <c r="A1" s="281" t="s">
        <v>370</v>
      </c>
      <c r="B1" s="281"/>
      <c r="C1" s="281"/>
      <c r="D1" s="281"/>
      <c r="E1" s="281"/>
      <c r="F1" s="281"/>
    </row>
    <row r="2" spans="1:7" ht="15.75" x14ac:dyDescent="0.25">
      <c r="A2" s="283" t="s">
        <v>359</v>
      </c>
      <c r="B2" s="283"/>
      <c r="C2" s="283"/>
      <c r="D2" s="283"/>
      <c r="E2" s="283"/>
      <c r="F2" s="283"/>
      <c r="G2" s="283"/>
    </row>
    <row r="3" spans="1:7" ht="15.75" thickBot="1" x14ac:dyDescent="0.3">
      <c r="A3" s="162"/>
      <c r="B3" s="158"/>
      <c r="C3" s="158"/>
      <c r="D3" s="158"/>
      <c r="E3" s="158"/>
      <c r="F3" s="305" t="s">
        <v>238</v>
      </c>
      <c r="G3" s="305"/>
    </row>
    <row r="4" spans="1:7" s="287" customFormat="1" ht="48.75" thickBot="1" x14ac:dyDescent="0.3">
      <c r="A4" s="169" t="s">
        <v>360</v>
      </c>
      <c r="B4" s="285" t="s">
        <v>346</v>
      </c>
      <c r="C4" s="285" t="s">
        <v>347</v>
      </c>
      <c r="D4" s="285" t="s">
        <v>361</v>
      </c>
      <c r="E4" s="285" t="s">
        <v>243</v>
      </c>
      <c r="F4" s="306" t="s">
        <v>348</v>
      </c>
      <c r="G4" s="307" t="s">
        <v>362</v>
      </c>
    </row>
    <row r="5" spans="1:7" s="158" customFormat="1" ht="15.75" thickBot="1" x14ac:dyDescent="0.3">
      <c r="A5" s="288">
        <v>1</v>
      </c>
      <c r="B5" s="289">
        <v>2</v>
      </c>
      <c r="C5" s="289">
        <v>3</v>
      </c>
      <c r="D5" s="289">
        <v>4</v>
      </c>
      <c r="E5" s="289">
        <v>5</v>
      </c>
      <c r="F5" s="308">
        <v>6</v>
      </c>
      <c r="G5" s="290" t="s">
        <v>363</v>
      </c>
    </row>
    <row r="6" spans="1:7" x14ac:dyDescent="0.25">
      <c r="A6" s="309" t="s">
        <v>364</v>
      </c>
      <c r="B6" s="291">
        <v>8250</v>
      </c>
      <c r="C6" s="310">
        <v>2013</v>
      </c>
      <c r="D6" s="291">
        <v>8250</v>
      </c>
      <c r="E6" s="291">
        <v>8250</v>
      </c>
      <c r="F6" s="311"/>
      <c r="G6" s="312">
        <f>+D6+F6</f>
        <v>8250</v>
      </c>
    </row>
    <row r="7" spans="1:7" x14ac:dyDescent="0.25">
      <c r="A7" s="309" t="s">
        <v>365</v>
      </c>
      <c r="B7" s="291">
        <v>5750</v>
      </c>
      <c r="C7" s="310">
        <v>2013</v>
      </c>
      <c r="D7" s="291">
        <v>5750</v>
      </c>
      <c r="E7" s="291">
        <v>5750</v>
      </c>
      <c r="F7" s="311"/>
      <c r="G7" s="312">
        <f t="shared" ref="G7:G24" si="0">+D7+F7</f>
        <v>5750</v>
      </c>
    </row>
    <row r="8" spans="1:7" x14ac:dyDescent="0.25">
      <c r="A8" s="309" t="s">
        <v>366</v>
      </c>
      <c r="B8" s="291">
        <v>15000</v>
      </c>
      <c r="C8" s="310">
        <v>2013</v>
      </c>
      <c r="D8" s="291">
        <v>15000</v>
      </c>
      <c r="E8" s="291">
        <v>15000</v>
      </c>
      <c r="F8" s="311"/>
      <c r="G8" s="312">
        <f t="shared" si="0"/>
        <v>15000</v>
      </c>
    </row>
    <row r="9" spans="1:7" x14ac:dyDescent="0.25">
      <c r="A9" s="309" t="s">
        <v>367</v>
      </c>
      <c r="B9" s="291">
        <v>5400</v>
      </c>
      <c r="C9" s="310">
        <v>2013</v>
      </c>
      <c r="D9" s="291">
        <v>5400</v>
      </c>
      <c r="E9" s="291">
        <v>5400</v>
      </c>
      <c r="F9" s="311"/>
      <c r="G9" s="312">
        <f t="shared" si="0"/>
        <v>5400</v>
      </c>
    </row>
    <row r="10" spans="1:7" x14ac:dyDescent="0.25">
      <c r="A10" s="309" t="s">
        <v>368</v>
      </c>
      <c r="B10" s="291"/>
      <c r="C10" s="313"/>
      <c r="D10" s="291"/>
      <c r="E10" s="291"/>
      <c r="F10" s="311">
        <v>1455</v>
      </c>
      <c r="G10" s="312">
        <f t="shared" si="0"/>
        <v>1455</v>
      </c>
    </row>
    <row r="11" spans="1:7" x14ac:dyDescent="0.25">
      <c r="A11" s="309" t="s">
        <v>369</v>
      </c>
      <c r="B11" s="291"/>
      <c r="C11" s="313"/>
      <c r="D11" s="291"/>
      <c r="E11" s="291"/>
      <c r="F11" s="311">
        <v>965</v>
      </c>
      <c r="G11" s="312">
        <f t="shared" si="0"/>
        <v>965</v>
      </c>
    </row>
    <row r="12" spans="1:7" x14ac:dyDescent="0.25">
      <c r="A12" s="309"/>
      <c r="B12" s="291"/>
      <c r="C12" s="313"/>
      <c r="D12" s="291"/>
      <c r="E12" s="291"/>
      <c r="F12" s="311"/>
      <c r="G12" s="312">
        <f t="shared" si="0"/>
        <v>0</v>
      </c>
    </row>
    <row r="13" spans="1:7" x14ac:dyDescent="0.25">
      <c r="A13" s="309"/>
      <c r="B13" s="291"/>
      <c r="C13" s="313"/>
      <c r="D13" s="291"/>
      <c r="E13" s="291"/>
      <c r="F13" s="311"/>
      <c r="G13" s="312">
        <f t="shared" si="0"/>
        <v>0</v>
      </c>
    </row>
    <row r="14" spans="1:7" x14ac:dyDescent="0.25">
      <c r="A14" s="309"/>
      <c r="B14" s="291"/>
      <c r="C14" s="313"/>
      <c r="D14" s="291"/>
      <c r="E14" s="291"/>
      <c r="F14" s="311"/>
      <c r="G14" s="312">
        <f t="shared" si="0"/>
        <v>0</v>
      </c>
    </row>
    <row r="15" spans="1:7" x14ac:dyDescent="0.25">
      <c r="A15" s="309"/>
      <c r="B15" s="291"/>
      <c r="C15" s="313"/>
      <c r="D15" s="291"/>
      <c r="E15" s="291"/>
      <c r="F15" s="311"/>
      <c r="G15" s="312">
        <f t="shared" si="0"/>
        <v>0</v>
      </c>
    </row>
    <row r="16" spans="1:7" x14ac:dyDescent="0.25">
      <c r="A16" s="309"/>
      <c r="B16" s="291"/>
      <c r="C16" s="313"/>
      <c r="D16" s="291"/>
      <c r="E16" s="291"/>
      <c r="F16" s="311"/>
      <c r="G16" s="312">
        <f t="shared" si="0"/>
        <v>0</v>
      </c>
    </row>
    <row r="17" spans="1:7" x14ac:dyDescent="0.25">
      <c r="A17" s="309"/>
      <c r="B17" s="291"/>
      <c r="C17" s="313"/>
      <c r="D17" s="291"/>
      <c r="E17" s="291"/>
      <c r="F17" s="311"/>
      <c r="G17" s="312">
        <f t="shared" si="0"/>
        <v>0</v>
      </c>
    </row>
    <row r="18" spans="1:7" x14ac:dyDescent="0.25">
      <c r="A18" s="309"/>
      <c r="B18" s="291"/>
      <c r="C18" s="313"/>
      <c r="D18" s="291"/>
      <c r="E18" s="291"/>
      <c r="F18" s="311"/>
      <c r="G18" s="312">
        <f t="shared" si="0"/>
        <v>0</v>
      </c>
    </row>
    <row r="19" spans="1:7" x14ac:dyDescent="0.25">
      <c r="A19" s="309"/>
      <c r="B19" s="291"/>
      <c r="C19" s="313"/>
      <c r="D19" s="291"/>
      <c r="E19" s="291"/>
      <c r="F19" s="311"/>
      <c r="G19" s="312">
        <f t="shared" si="0"/>
        <v>0</v>
      </c>
    </row>
    <row r="20" spans="1:7" x14ac:dyDescent="0.25">
      <c r="A20" s="309"/>
      <c r="B20" s="291"/>
      <c r="C20" s="313"/>
      <c r="D20" s="291"/>
      <c r="E20" s="291"/>
      <c r="F20" s="311"/>
      <c r="G20" s="312">
        <f t="shared" si="0"/>
        <v>0</v>
      </c>
    </row>
    <row r="21" spans="1:7" x14ac:dyDescent="0.25">
      <c r="A21" s="309"/>
      <c r="B21" s="291"/>
      <c r="C21" s="313"/>
      <c r="D21" s="291"/>
      <c r="E21" s="291"/>
      <c r="F21" s="311"/>
      <c r="G21" s="312">
        <f t="shared" si="0"/>
        <v>0</v>
      </c>
    </row>
    <row r="22" spans="1:7" x14ac:dyDescent="0.25">
      <c r="A22" s="309"/>
      <c r="B22" s="291"/>
      <c r="C22" s="313"/>
      <c r="D22" s="291"/>
      <c r="E22" s="291"/>
      <c r="F22" s="311"/>
      <c r="G22" s="312">
        <f t="shared" si="0"/>
        <v>0</v>
      </c>
    </row>
    <row r="23" spans="1:7" s="303" customFormat="1" ht="12.75" x14ac:dyDescent="0.25">
      <c r="A23" s="309"/>
      <c r="B23" s="291"/>
      <c r="C23" s="313"/>
      <c r="D23" s="291"/>
      <c r="E23" s="291"/>
      <c r="F23" s="311"/>
      <c r="G23" s="312">
        <f t="shared" si="0"/>
        <v>0</v>
      </c>
    </row>
    <row r="24" spans="1:7" ht="15.75" thickBot="1" x14ac:dyDescent="0.3">
      <c r="A24" s="314"/>
      <c r="B24" s="296"/>
      <c r="C24" s="315"/>
      <c r="D24" s="296"/>
      <c r="E24" s="296"/>
      <c r="F24" s="316"/>
      <c r="G24" s="312">
        <f t="shared" si="0"/>
        <v>0</v>
      </c>
    </row>
    <row r="25" spans="1:7" ht="15.75" thickBot="1" x14ac:dyDescent="0.3">
      <c r="A25" s="299" t="s">
        <v>357</v>
      </c>
      <c r="B25" s="300">
        <f>SUM(B6:B24)</f>
        <v>34400</v>
      </c>
      <c r="C25" s="301"/>
      <c r="D25" s="300">
        <f>SUM(D6:D24)</f>
        <v>34400</v>
      </c>
      <c r="E25" s="300">
        <f>SUM(E6:E24)</f>
        <v>34400</v>
      </c>
      <c r="F25" s="300">
        <f>SUM(F6:F24)</f>
        <v>2420</v>
      </c>
      <c r="G25" s="302">
        <f>SUM(G6:G24)</f>
        <v>36820</v>
      </c>
    </row>
  </sheetData>
  <mergeCells count="3">
    <mergeCell ref="A1:F1"/>
    <mergeCell ref="A2:G2"/>
    <mergeCell ref="F3:G3"/>
  </mergeCells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opLeftCell="A49" zoomScaleNormal="100" workbookViewId="0">
      <selection activeCell="L38" sqref="L38:M38"/>
    </sheetView>
  </sheetViews>
  <sheetFormatPr defaultRowHeight="15" x14ac:dyDescent="0.25"/>
  <cols>
    <col min="1" max="1" width="24.42578125" style="319" customWidth="1"/>
    <col min="2" max="13" width="8.5703125" style="319" customWidth="1"/>
    <col min="14" max="16384" width="9.140625" style="319"/>
  </cols>
  <sheetData>
    <row r="1" spans="1:14" ht="20.25" customHeight="1" x14ac:dyDescent="0.25">
      <c r="A1" s="317"/>
      <c r="B1" s="317"/>
      <c r="C1" s="317"/>
      <c r="D1" s="317"/>
      <c r="E1" s="317"/>
      <c r="F1" s="317"/>
      <c r="G1" s="317"/>
      <c r="H1" s="317"/>
      <c r="I1" s="318" t="s">
        <v>405</v>
      </c>
      <c r="J1" s="318"/>
      <c r="K1" s="318"/>
      <c r="L1" s="318"/>
      <c r="M1" s="318"/>
      <c r="N1" s="388"/>
    </row>
    <row r="2" spans="1:14" ht="15.75" customHeight="1" x14ac:dyDescent="0.25">
      <c r="A2" s="320"/>
      <c r="B2" s="321" t="s">
        <v>371</v>
      </c>
      <c r="C2" s="321"/>
      <c r="D2" s="321"/>
      <c r="E2" s="321"/>
      <c r="F2" s="321"/>
      <c r="G2" s="321"/>
      <c r="H2" s="321"/>
      <c r="I2" s="321"/>
      <c r="J2" s="321"/>
      <c r="K2" s="320"/>
      <c r="L2" s="320"/>
      <c r="M2" s="320"/>
      <c r="N2" s="320"/>
    </row>
    <row r="3" spans="1:14" ht="15.75" x14ac:dyDescent="0.25">
      <c r="A3" s="322" t="s">
        <v>372</v>
      </c>
      <c r="B3" s="322"/>
      <c r="C3" s="322"/>
      <c r="D3" s="323" t="s">
        <v>373</v>
      </c>
      <c r="E3" s="323"/>
      <c r="F3" s="323"/>
      <c r="G3" s="323"/>
      <c r="H3" s="323"/>
      <c r="I3" s="323"/>
      <c r="J3" s="323"/>
      <c r="K3" s="323"/>
      <c r="L3" s="323"/>
      <c r="M3" s="323"/>
    </row>
    <row r="4" spans="1:14" ht="15.75" x14ac:dyDescent="0.25">
      <c r="A4" s="324"/>
      <c r="B4" s="324"/>
      <c r="C4" s="324"/>
      <c r="D4" s="325"/>
      <c r="E4" s="325"/>
      <c r="F4" s="325"/>
      <c r="G4" s="325"/>
      <c r="H4" s="325"/>
      <c r="I4" s="325"/>
      <c r="J4" s="325"/>
      <c r="K4" s="325"/>
      <c r="L4" s="325"/>
      <c r="M4" s="325"/>
    </row>
    <row r="5" spans="1:14" ht="15" customHeight="1" thickBot="1" x14ac:dyDescent="0.3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7" t="s">
        <v>238</v>
      </c>
      <c r="M5" s="327"/>
    </row>
    <row r="6" spans="1:14" ht="15.75" thickBot="1" x14ac:dyDescent="0.3">
      <c r="A6" s="328" t="s">
        <v>374</v>
      </c>
      <c r="B6" s="329" t="s">
        <v>375</v>
      </c>
      <c r="C6" s="329"/>
      <c r="D6" s="329"/>
      <c r="E6" s="329"/>
      <c r="F6" s="329"/>
      <c r="G6" s="329"/>
      <c r="H6" s="329"/>
      <c r="I6" s="329"/>
      <c r="J6" s="330" t="s">
        <v>8</v>
      </c>
      <c r="K6" s="330"/>
      <c r="L6" s="330"/>
      <c r="M6" s="330"/>
    </row>
    <row r="7" spans="1:14" ht="15.75" thickBot="1" x14ac:dyDescent="0.3">
      <c r="A7" s="331"/>
      <c r="B7" s="332" t="s">
        <v>376</v>
      </c>
      <c r="C7" s="333" t="s">
        <v>377</v>
      </c>
      <c r="D7" s="334" t="s">
        <v>378</v>
      </c>
      <c r="E7" s="334"/>
      <c r="F7" s="334"/>
      <c r="G7" s="334"/>
      <c r="H7" s="334"/>
      <c r="I7" s="334"/>
      <c r="J7" s="335"/>
      <c r="K7" s="335"/>
      <c r="L7" s="335"/>
      <c r="M7" s="335"/>
    </row>
    <row r="8" spans="1:14" ht="21.75" thickBot="1" x14ac:dyDescent="0.3">
      <c r="A8" s="331"/>
      <c r="B8" s="332"/>
      <c r="C8" s="333"/>
      <c r="D8" s="336" t="s">
        <v>376</v>
      </c>
      <c r="E8" s="336" t="s">
        <v>377</v>
      </c>
      <c r="F8" s="336" t="s">
        <v>376</v>
      </c>
      <c r="G8" s="336" t="s">
        <v>377</v>
      </c>
      <c r="H8" s="336" t="s">
        <v>376</v>
      </c>
      <c r="I8" s="336" t="s">
        <v>377</v>
      </c>
      <c r="J8" s="335"/>
      <c r="K8" s="335"/>
      <c r="L8" s="335"/>
      <c r="M8" s="335"/>
    </row>
    <row r="9" spans="1:14" ht="13.5" customHeight="1" thickBot="1" x14ac:dyDescent="0.3">
      <c r="A9" s="337"/>
      <c r="B9" s="333" t="s">
        <v>379</v>
      </c>
      <c r="C9" s="333"/>
      <c r="D9" s="333" t="s">
        <v>380</v>
      </c>
      <c r="E9" s="333"/>
      <c r="F9" s="333" t="s">
        <v>381</v>
      </c>
      <c r="G9" s="333"/>
      <c r="H9" s="332" t="s">
        <v>382</v>
      </c>
      <c r="I9" s="332"/>
      <c r="J9" s="338" t="s">
        <v>380</v>
      </c>
      <c r="K9" s="336" t="s">
        <v>381</v>
      </c>
      <c r="L9" s="338" t="s">
        <v>383</v>
      </c>
      <c r="M9" s="336" t="s">
        <v>384</v>
      </c>
    </row>
    <row r="10" spans="1:14" ht="13.5" customHeight="1" thickBot="1" x14ac:dyDescent="0.3">
      <c r="A10" s="339">
        <v>1</v>
      </c>
      <c r="B10" s="338">
        <v>2</v>
      </c>
      <c r="C10" s="338">
        <v>3</v>
      </c>
      <c r="D10" s="340">
        <v>4</v>
      </c>
      <c r="E10" s="336">
        <v>5</v>
      </c>
      <c r="F10" s="336">
        <v>6</v>
      </c>
      <c r="G10" s="336">
        <v>7</v>
      </c>
      <c r="H10" s="338">
        <v>8</v>
      </c>
      <c r="I10" s="340">
        <v>9</v>
      </c>
      <c r="J10" s="340">
        <v>10</v>
      </c>
      <c r="K10" s="340">
        <v>11</v>
      </c>
      <c r="L10" s="340" t="s">
        <v>385</v>
      </c>
      <c r="M10" s="341" t="s">
        <v>386</v>
      </c>
    </row>
    <row r="11" spans="1:14" ht="13.5" customHeight="1" x14ac:dyDescent="0.25">
      <c r="A11" s="342" t="s">
        <v>387</v>
      </c>
      <c r="B11" s="343"/>
      <c r="C11" s="344"/>
      <c r="D11" s="344"/>
      <c r="E11" s="345"/>
      <c r="F11" s="344"/>
      <c r="G11" s="344"/>
      <c r="H11" s="344"/>
      <c r="I11" s="344"/>
      <c r="J11" s="344"/>
      <c r="K11" s="344"/>
      <c r="L11" s="346">
        <f t="shared" ref="L11:L17" si="0">+J11+K11</f>
        <v>0</v>
      </c>
      <c r="M11" s="347" t="str">
        <f>IF((C11&lt;&gt;0),ROUND((L11/C11)*100,1),"")</f>
        <v/>
      </c>
    </row>
    <row r="12" spans="1:14" ht="9.75" customHeight="1" x14ac:dyDescent="0.25">
      <c r="A12" s="348" t="s">
        <v>388</v>
      </c>
      <c r="B12" s="349"/>
      <c r="C12" s="350"/>
      <c r="D12" s="350"/>
      <c r="E12" s="350"/>
      <c r="F12" s="350"/>
      <c r="G12" s="350"/>
      <c r="H12" s="350"/>
      <c r="I12" s="350"/>
      <c r="J12" s="350"/>
      <c r="K12" s="350"/>
      <c r="L12" s="351">
        <f t="shared" si="0"/>
        <v>0</v>
      </c>
      <c r="M12" s="352" t="str">
        <f t="shared" ref="M12:M17" si="1">IF((C12&lt;&gt;0),ROUND((L12/C12)*100,1),"")</f>
        <v/>
      </c>
    </row>
    <row r="13" spans="1:14" ht="13.5" customHeight="1" x14ac:dyDescent="0.25">
      <c r="A13" s="353" t="s">
        <v>389</v>
      </c>
      <c r="B13" s="354">
        <v>7247</v>
      </c>
      <c r="C13" s="355">
        <v>7247</v>
      </c>
      <c r="D13" s="355"/>
      <c r="E13" s="355"/>
      <c r="F13" s="355">
        <v>7247</v>
      </c>
      <c r="G13" s="355">
        <v>7247</v>
      </c>
      <c r="H13" s="355"/>
      <c r="I13" s="355"/>
      <c r="J13" s="355"/>
      <c r="K13" s="355">
        <v>7247</v>
      </c>
      <c r="L13" s="351">
        <f t="shared" si="0"/>
        <v>7247</v>
      </c>
      <c r="M13" s="352">
        <f t="shared" si="1"/>
        <v>100</v>
      </c>
    </row>
    <row r="14" spans="1:14" ht="13.5" customHeight="1" x14ac:dyDescent="0.25">
      <c r="A14" s="353" t="s">
        <v>390</v>
      </c>
      <c r="B14" s="354"/>
      <c r="C14" s="355"/>
      <c r="D14" s="355"/>
      <c r="E14" s="355"/>
      <c r="F14" s="355"/>
      <c r="G14" s="355"/>
      <c r="H14" s="355"/>
      <c r="I14" s="355"/>
      <c r="J14" s="355"/>
      <c r="K14" s="355"/>
      <c r="L14" s="351">
        <f t="shared" si="0"/>
        <v>0</v>
      </c>
      <c r="M14" s="352" t="str">
        <f t="shared" si="1"/>
        <v/>
      </c>
    </row>
    <row r="15" spans="1:14" ht="13.5" customHeight="1" x14ac:dyDescent="0.25">
      <c r="A15" s="353" t="s">
        <v>391</v>
      </c>
      <c r="B15" s="354"/>
      <c r="C15" s="355"/>
      <c r="D15" s="355"/>
      <c r="E15" s="355"/>
      <c r="F15" s="355"/>
      <c r="G15" s="355"/>
      <c r="H15" s="355"/>
      <c r="I15" s="355"/>
      <c r="J15" s="355"/>
      <c r="K15" s="355"/>
      <c r="L15" s="351">
        <f t="shared" si="0"/>
        <v>0</v>
      </c>
      <c r="M15" s="352" t="str">
        <f t="shared" si="1"/>
        <v/>
      </c>
    </row>
    <row r="16" spans="1:14" x14ac:dyDescent="0.25">
      <c r="A16" s="353" t="s">
        <v>392</v>
      </c>
      <c r="B16" s="354"/>
      <c r="C16" s="355"/>
      <c r="D16" s="355"/>
      <c r="E16" s="355"/>
      <c r="F16" s="355"/>
      <c r="G16" s="355"/>
      <c r="H16" s="355"/>
      <c r="I16" s="355"/>
      <c r="J16" s="355"/>
      <c r="K16" s="355"/>
      <c r="L16" s="351">
        <f t="shared" si="0"/>
        <v>0</v>
      </c>
      <c r="M16" s="352" t="str">
        <f t="shared" si="1"/>
        <v/>
      </c>
    </row>
    <row r="17" spans="1:13" ht="15.75" thickBot="1" x14ac:dyDescent="0.3">
      <c r="A17" s="356"/>
      <c r="B17" s="357"/>
      <c r="C17" s="358"/>
      <c r="D17" s="358"/>
      <c r="E17" s="358"/>
      <c r="F17" s="358"/>
      <c r="G17" s="358"/>
      <c r="H17" s="358"/>
      <c r="I17" s="358"/>
      <c r="J17" s="358"/>
      <c r="K17" s="358"/>
      <c r="L17" s="351">
        <f t="shared" si="0"/>
        <v>0</v>
      </c>
      <c r="M17" s="359" t="str">
        <f t="shared" si="1"/>
        <v/>
      </c>
    </row>
    <row r="18" spans="1:13" ht="15.75" thickBot="1" x14ac:dyDescent="0.3">
      <c r="A18" s="360" t="s">
        <v>393</v>
      </c>
      <c r="B18" s="361">
        <f>B11+SUM(B13:B17)</f>
        <v>7247</v>
      </c>
      <c r="C18" s="361">
        <f t="shared" ref="C18:L18" si="2">C11+SUM(C13:C17)</f>
        <v>7247</v>
      </c>
      <c r="D18" s="361">
        <f t="shared" si="2"/>
        <v>0</v>
      </c>
      <c r="E18" s="361">
        <f t="shared" si="2"/>
        <v>0</v>
      </c>
      <c r="F18" s="361">
        <f t="shared" si="2"/>
        <v>7247</v>
      </c>
      <c r="G18" s="361">
        <f t="shared" si="2"/>
        <v>7247</v>
      </c>
      <c r="H18" s="361">
        <f t="shared" si="2"/>
        <v>0</v>
      </c>
      <c r="I18" s="361">
        <f t="shared" si="2"/>
        <v>0</v>
      </c>
      <c r="J18" s="361">
        <f t="shared" si="2"/>
        <v>0</v>
      </c>
      <c r="K18" s="361">
        <f t="shared" si="2"/>
        <v>7247</v>
      </c>
      <c r="L18" s="361">
        <f t="shared" si="2"/>
        <v>7247</v>
      </c>
      <c r="M18" s="362">
        <f>IF((C18&lt;&gt;0),ROUND((L18/C18)*100,1),"")</f>
        <v>100</v>
      </c>
    </row>
    <row r="19" spans="1:13" x14ac:dyDescent="0.25">
      <c r="A19" s="363"/>
      <c r="B19" s="364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</row>
    <row r="20" spans="1:13" ht="15.75" thickBot="1" x14ac:dyDescent="0.3">
      <c r="A20" s="366" t="s">
        <v>394</v>
      </c>
      <c r="B20" s="367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</row>
    <row r="21" spans="1:13" x14ac:dyDescent="0.25">
      <c r="A21" s="369" t="s">
        <v>395</v>
      </c>
      <c r="B21" s="343"/>
      <c r="C21" s="344"/>
      <c r="D21" s="344"/>
      <c r="E21" s="345"/>
      <c r="F21" s="344"/>
      <c r="G21" s="344"/>
      <c r="H21" s="344"/>
      <c r="I21" s="344"/>
      <c r="J21" s="344"/>
      <c r="K21" s="344"/>
      <c r="L21" s="370">
        <f t="shared" ref="L21:L26" si="3">+J21+K21</f>
        <v>0</v>
      </c>
      <c r="M21" s="347" t="str">
        <f t="shared" ref="M21:M27" si="4">IF((C21&lt;&gt;0),ROUND((L21/C21)*100,1),"")</f>
        <v/>
      </c>
    </row>
    <row r="22" spans="1:13" x14ac:dyDescent="0.25">
      <c r="A22" s="371" t="s">
        <v>396</v>
      </c>
      <c r="B22" s="349">
        <v>7247</v>
      </c>
      <c r="C22" s="355">
        <v>7247</v>
      </c>
      <c r="D22" s="355"/>
      <c r="E22" s="355"/>
      <c r="F22" s="355">
        <v>7247</v>
      </c>
      <c r="G22" s="355">
        <v>7247</v>
      </c>
      <c r="H22" s="355"/>
      <c r="I22" s="355"/>
      <c r="J22" s="355"/>
      <c r="K22" s="355">
        <v>7247</v>
      </c>
      <c r="L22" s="372">
        <v>7247</v>
      </c>
      <c r="M22" s="352">
        <f t="shared" si="4"/>
        <v>100</v>
      </c>
    </row>
    <row r="23" spans="1:13" x14ac:dyDescent="0.25">
      <c r="A23" s="371" t="s">
        <v>397</v>
      </c>
      <c r="B23" s="354"/>
      <c r="C23" s="355"/>
      <c r="D23" s="355"/>
      <c r="E23" s="355"/>
      <c r="F23" s="355"/>
      <c r="G23" s="355"/>
      <c r="H23" s="355"/>
      <c r="I23" s="355"/>
      <c r="J23" s="355"/>
      <c r="K23" s="355"/>
      <c r="L23" s="372">
        <f t="shared" si="3"/>
        <v>0</v>
      </c>
      <c r="M23" s="352" t="str">
        <f t="shared" si="4"/>
        <v/>
      </c>
    </row>
    <row r="24" spans="1:13" x14ac:dyDescent="0.25">
      <c r="A24" s="371" t="s">
        <v>398</v>
      </c>
      <c r="B24" s="354"/>
      <c r="C24" s="355"/>
      <c r="D24" s="355"/>
      <c r="E24" s="355"/>
      <c r="F24" s="355"/>
      <c r="G24" s="355"/>
      <c r="H24" s="355"/>
      <c r="I24" s="355"/>
      <c r="J24" s="355"/>
      <c r="K24" s="355"/>
      <c r="L24" s="372">
        <f t="shared" si="3"/>
        <v>0</v>
      </c>
      <c r="M24" s="352" t="str">
        <f t="shared" si="4"/>
        <v/>
      </c>
    </row>
    <row r="25" spans="1:13" x14ac:dyDescent="0.25">
      <c r="A25" s="373"/>
      <c r="B25" s="354"/>
      <c r="C25" s="355"/>
      <c r="D25" s="355"/>
      <c r="E25" s="355"/>
      <c r="F25" s="355"/>
      <c r="G25" s="355"/>
      <c r="H25" s="355"/>
      <c r="I25" s="355"/>
      <c r="J25" s="355"/>
      <c r="K25" s="355"/>
      <c r="L25" s="372">
        <f t="shared" si="3"/>
        <v>0</v>
      </c>
      <c r="M25" s="352" t="str">
        <f t="shared" si="4"/>
        <v/>
      </c>
    </row>
    <row r="26" spans="1:13" ht="15.75" thickBot="1" x14ac:dyDescent="0.3">
      <c r="A26" s="374"/>
      <c r="B26" s="357"/>
      <c r="C26" s="358"/>
      <c r="D26" s="358"/>
      <c r="E26" s="358"/>
      <c r="F26" s="358"/>
      <c r="G26" s="358"/>
      <c r="H26" s="358"/>
      <c r="I26" s="358"/>
      <c r="J26" s="358"/>
      <c r="K26" s="358"/>
      <c r="L26" s="372">
        <f t="shared" si="3"/>
        <v>0</v>
      </c>
      <c r="M26" s="359" t="str">
        <f t="shared" si="4"/>
        <v/>
      </c>
    </row>
    <row r="27" spans="1:13" ht="15.75" thickBot="1" x14ac:dyDescent="0.3">
      <c r="A27" s="375" t="s">
        <v>399</v>
      </c>
      <c r="B27" s="361">
        <f t="shared" ref="B27:L27" si="5">SUM(B21:B26)</f>
        <v>7247</v>
      </c>
      <c r="C27" s="361">
        <f t="shared" si="5"/>
        <v>7247</v>
      </c>
      <c r="D27" s="361">
        <f t="shared" si="5"/>
        <v>0</v>
      </c>
      <c r="E27" s="361">
        <f t="shared" si="5"/>
        <v>0</v>
      </c>
      <c r="F27" s="361">
        <f t="shared" si="5"/>
        <v>7247</v>
      </c>
      <c r="G27" s="361">
        <f t="shared" si="5"/>
        <v>7247</v>
      </c>
      <c r="H27" s="361">
        <f t="shared" si="5"/>
        <v>0</v>
      </c>
      <c r="I27" s="361">
        <f t="shared" si="5"/>
        <v>0</v>
      </c>
      <c r="J27" s="361">
        <f t="shared" si="5"/>
        <v>0</v>
      </c>
      <c r="K27" s="361">
        <f t="shared" si="5"/>
        <v>7247</v>
      </c>
      <c r="L27" s="361">
        <f t="shared" si="5"/>
        <v>7247</v>
      </c>
      <c r="M27" s="362">
        <f t="shared" si="4"/>
        <v>100</v>
      </c>
    </row>
    <row r="28" spans="1:13" x14ac:dyDescent="0.25">
      <c r="A28" s="376" t="s">
        <v>400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</row>
    <row r="29" spans="1:13" x14ac:dyDescent="0.25">
      <c r="A29" s="377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</row>
    <row r="30" spans="1:13" ht="15.75" x14ac:dyDescent="0.25">
      <c r="A30" s="378" t="s">
        <v>401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</row>
    <row r="31" spans="1:13" ht="15.75" thickBot="1" x14ac:dyDescent="0.3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327" t="s">
        <v>238</v>
      </c>
      <c r="M31" s="327"/>
    </row>
    <row r="32" spans="1:13" ht="21" x14ac:dyDescent="0.25">
      <c r="A32" s="379" t="s">
        <v>402</v>
      </c>
      <c r="B32" s="380"/>
      <c r="C32" s="380"/>
      <c r="D32" s="380"/>
      <c r="E32" s="380"/>
      <c r="F32" s="380"/>
      <c r="G32" s="380"/>
      <c r="H32" s="380"/>
      <c r="I32" s="380"/>
      <c r="J32" s="380"/>
      <c r="K32" s="381" t="s">
        <v>376</v>
      </c>
      <c r="L32" s="381" t="s">
        <v>377</v>
      </c>
      <c r="M32" s="381" t="s">
        <v>8</v>
      </c>
    </row>
    <row r="33" spans="1:14" ht="15.75" thickBot="1" x14ac:dyDescent="0.3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  <c r="L33" s="384"/>
      <c r="M33" s="384"/>
    </row>
    <row r="34" spans="1:14" x14ac:dyDescent="0.25">
      <c r="A34" s="385"/>
      <c r="B34" s="385"/>
      <c r="C34" s="385"/>
      <c r="D34" s="385"/>
      <c r="E34" s="385"/>
      <c r="F34" s="385"/>
      <c r="G34" s="385"/>
      <c r="H34" s="385"/>
      <c r="I34" s="385"/>
      <c r="J34" s="385"/>
      <c r="K34" s="386"/>
      <c r="L34" s="386"/>
      <c r="M34" s="386"/>
    </row>
    <row r="35" spans="1:14" ht="20.25" customHeight="1" x14ac:dyDescent="0.25">
      <c r="A35" s="317"/>
      <c r="B35" s="317"/>
      <c r="C35" s="317"/>
      <c r="D35" s="317"/>
      <c r="E35" s="317"/>
      <c r="F35" s="317"/>
      <c r="G35" s="317"/>
      <c r="H35" s="317"/>
      <c r="I35" s="318" t="s">
        <v>406</v>
      </c>
      <c r="J35" s="318"/>
      <c r="K35" s="318"/>
      <c r="L35" s="318"/>
      <c r="M35" s="318"/>
      <c r="N35" s="388"/>
    </row>
    <row r="36" spans="1:14" x14ac:dyDescent="0.25">
      <c r="A36" s="320"/>
      <c r="B36" s="387" t="s">
        <v>371</v>
      </c>
      <c r="C36" s="387"/>
      <c r="D36" s="387"/>
      <c r="E36" s="387"/>
      <c r="F36" s="387"/>
      <c r="G36" s="387"/>
      <c r="H36" s="387"/>
      <c r="I36" s="387"/>
      <c r="J36" s="387"/>
      <c r="K36" s="320"/>
      <c r="L36" s="320"/>
      <c r="M36" s="320"/>
      <c r="N36" s="320"/>
    </row>
    <row r="37" spans="1:14" ht="15.75" x14ac:dyDescent="0.25">
      <c r="A37" s="322" t="s">
        <v>403</v>
      </c>
      <c r="B37" s="322"/>
      <c r="C37" s="322"/>
      <c r="D37" s="323" t="s">
        <v>404</v>
      </c>
      <c r="E37" s="323"/>
      <c r="F37" s="323"/>
      <c r="G37" s="323"/>
      <c r="H37" s="323"/>
      <c r="I37" s="323"/>
      <c r="J37" s="323"/>
      <c r="K37" s="323"/>
      <c r="L37" s="323"/>
      <c r="M37" s="323"/>
    </row>
    <row r="38" spans="1:14" ht="15.75" thickBot="1" x14ac:dyDescent="0.3">
      <c r="A38" s="326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7" t="s">
        <v>238</v>
      </c>
      <c r="M38" s="327"/>
    </row>
    <row r="39" spans="1:14" ht="15.75" thickBot="1" x14ac:dyDescent="0.3">
      <c r="A39" s="328" t="s">
        <v>374</v>
      </c>
      <c r="B39" s="329" t="s">
        <v>375</v>
      </c>
      <c r="C39" s="329"/>
      <c r="D39" s="329"/>
      <c r="E39" s="329"/>
      <c r="F39" s="329"/>
      <c r="G39" s="329"/>
      <c r="H39" s="329"/>
      <c r="I39" s="329"/>
      <c r="J39" s="330" t="s">
        <v>8</v>
      </c>
      <c r="K39" s="330"/>
      <c r="L39" s="330"/>
      <c r="M39" s="330"/>
    </row>
    <row r="40" spans="1:14" ht="15.75" thickBot="1" x14ac:dyDescent="0.3">
      <c r="A40" s="331"/>
      <c r="B40" s="332" t="s">
        <v>376</v>
      </c>
      <c r="C40" s="333" t="s">
        <v>377</v>
      </c>
      <c r="D40" s="334" t="s">
        <v>378</v>
      </c>
      <c r="E40" s="334"/>
      <c r="F40" s="334"/>
      <c r="G40" s="334"/>
      <c r="H40" s="334"/>
      <c r="I40" s="334"/>
      <c r="J40" s="335"/>
      <c r="K40" s="335"/>
      <c r="L40" s="335"/>
      <c r="M40" s="335"/>
    </row>
    <row r="41" spans="1:14" ht="21.75" thickBot="1" x14ac:dyDescent="0.3">
      <c r="A41" s="331"/>
      <c r="B41" s="332"/>
      <c r="C41" s="333"/>
      <c r="D41" s="336" t="s">
        <v>376</v>
      </c>
      <c r="E41" s="336" t="s">
        <v>377</v>
      </c>
      <c r="F41" s="336" t="s">
        <v>376</v>
      </c>
      <c r="G41" s="336" t="s">
        <v>377</v>
      </c>
      <c r="H41" s="336" t="s">
        <v>376</v>
      </c>
      <c r="I41" s="336" t="s">
        <v>377</v>
      </c>
      <c r="J41" s="335"/>
      <c r="K41" s="335"/>
      <c r="L41" s="335"/>
      <c r="M41" s="335"/>
    </row>
    <row r="42" spans="1:14" ht="42.75" thickBot="1" x14ac:dyDescent="0.3">
      <c r="A42" s="337"/>
      <c r="B42" s="333" t="s">
        <v>379</v>
      </c>
      <c r="C42" s="333"/>
      <c r="D42" s="333" t="s">
        <v>380</v>
      </c>
      <c r="E42" s="333"/>
      <c r="F42" s="333" t="s">
        <v>381</v>
      </c>
      <c r="G42" s="333"/>
      <c r="H42" s="332" t="s">
        <v>382</v>
      </c>
      <c r="I42" s="332"/>
      <c r="J42" s="338" t="s">
        <v>380</v>
      </c>
      <c r="K42" s="336" t="s">
        <v>381</v>
      </c>
      <c r="L42" s="338" t="s">
        <v>383</v>
      </c>
      <c r="M42" s="336" t="s">
        <v>384</v>
      </c>
    </row>
    <row r="43" spans="1:14" ht="15.75" thickBot="1" x14ac:dyDescent="0.3">
      <c r="A43" s="339">
        <v>1</v>
      </c>
      <c r="B43" s="338">
        <v>2</v>
      </c>
      <c r="C43" s="338">
        <v>3</v>
      </c>
      <c r="D43" s="340">
        <v>4</v>
      </c>
      <c r="E43" s="336">
        <v>5</v>
      </c>
      <c r="F43" s="336">
        <v>6</v>
      </c>
      <c r="G43" s="336">
        <v>7</v>
      </c>
      <c r="H43" s="338">
        <v>8</v>
      </c>
      <c r="I43" s="340">
        <v>9</v>
      </c>
      <c r="J43" s="340">
        <v>10</v>
      </c>
      <c r="K43" s="340">
        <v>11</v>
      </c>
      <c r="L43" s="340" t="s">
        <v>385</v>
      </c>
      <c r="M43" s="341" t="s">
        <v>386</v>
      </c>
    </row>
    <row r="44" spans="1:14" x14ac:dyDescent="0.25">
      <c r="A44" s="342" t="s">
        <v>387</v>
      </c>
      <c r="B44" s="343">
        <v>10667</v>
      </c>
      <c r="C44" s="344">
        <v>10667</v>
      </c>
      <c r="D44" s="344"/>
      <c r="E44" s="345"/>
      <c r="F44" s="344">
        <v>10667</v>
      </c>
      <c r="G44" s="344">
        <v>10667</v>
      </c>
      <c r="H44" s="344"/>
      <c r="I44" s="344"/>
      <c r="J44" s="344">
        <v>7589</v>
      </c>
      <c r="K44" s="344">
        <v>1478</v>
      </c>
      <c r="L44" s="346">
        <f t="shared" ref="L44:L50" si="6">+J44+K44</f>
        <v>9067</v>
      </c>
      <c r="M44" s="347">
        <f>IF((C44&lt;&gt;0),ROUND((L44/C44)*100,1),"")</f>
        <v>85</v>
      </c>
    </row>
    <row r="45" spans="1:14" x14ac:dyDescent="0.25">
      <c r="A45" s="348" t="s">
        <v>388</v>
      </c>
      <c r="B45" s="349"/>
      <c r="C45" s="350"/>
      <c r="D45" s="350"/>
      <c r="E45" s="350"/>
      <c r="F45" s="350"/>
      <c r="G45" s="350"/>
      <c r="H45" s="350"/>
      <c r="I45" s="350"/>
      <c r="J45" s="350"/>
      <c r="K45" s="350"/>
      <c r="L45" s="351">
        <f t="shared" si="6"/>
        <v>0</v>
      </c>
      <c r="M45" s="352" t="str">
        <f t="shared" ref="M45:M50" si="7">IF((C45&lt;&gt;0),ROUND((L45/C45)*100,1),"")</f>
        <v/>
      </c>
    </row>
    <row r="46" spans="1:14" x14ac:dyDescent="0.25">
      <c r="A46" s="353" t="s">
        <v>389</v>
      </c>
      <c r="B46" s="354">
        <v>202665</v>
      </c>
      <c r="C46" s="355">
        <v>202665</v>
      </c>
      <c r="D46" s="355"/>
      <c r="E46" s="355"/>
      <c r="F46" s="355">
        <v>202665</v>
      </c>
      <c r="G46" s="355">
        <v>202665</v>
      </c>
      <c r="H46" s="355"/>
      <c r="I46" s="355"/>
      <c r="J46" s="355"/>
      <c r="K46" s="355">
        <v>103487</v>
      </c>
      <c r="L46" s="351">
        <f t="shared" si="6"/>
        <v>103487</v>
      </c>
      <c r="M46" s="352">
        <f t="shared" si="7"/>
        <v>51.1</v>
      </c>
    </row>
    <row r="47" spans="1:14" x14ac:dyDescent="0.25">
      <c r="A47" s="353" t="s">
        <v>390</v>
      </c>
      <c r="B47" s="354"/>
      <c r="C47" s="355"/>
      <c r="D47" s="355"/>
      <c r="E47" s="355"/>
      <c r="F47" s="355"/>
      <c r="G47" s="355"/>
      <c r="H47" s="355"/>
      <c r="I47" s="355"/>
      <c r="J47" s="355"/>
      <c r="K47" s="355"/>
      <c r="L47" s="351"/>
      <c r="M47" s="352" t="str">
        <f t="shared" si="7"/>
        <v/>
      </c>
    </row>
    <row r="48" spans="1:14" x14ac:dyDescent="0.25">
      <c r="A48" s="353" t="s">
        <v>391</v>
      </c>
      <c r="B48" s="354"/>
      <c r="C48" s="355"/>
      <c r="D48" s="355"/>
      <c r="E48" s="355"/>
      <c r="F48" s="355"/>
      <c r="G48" s="355"/>
      <c r="H48" s="355"/>
      <c r="I48" s="355"/>
      <c r="J48" s="355"/>
      <c r="K48" s="355"/>
      <c r="L48" s="351">
        <f t="shared" si="6"/>
        <v>0</v>
      </c>
      <c r="M48" s="352" t="str">
        <f t="shared" si="7"/>
        <v/>
      </c>
    </row>
    <row r="49" spans="1:13" x14ac:dyDescent="0.25">
      <c r="A49" s="353" t="s">
        <v>392</v>
      </c>
      <c r="B49" s="354"/>
      <c r="C49" s="355"/>
      <c r="D49" s="355"/>
      <c r="E49" s="355"/>
      <c r="F49" s="355"/>
      <c r="G49" s="355"/>
      <c r="H49" s="355"/>
      <c r="I49" s="355"/>
      <c r="J49" s="355"/>
      <c r="K49" s="355"/>
      <c r="L49" s="351">
        <f t="shared" si="6"/>
        <v>0</v>
      </c>
      <c r="M49" s="352" t="str">
        <f t="shared" si="7"/>
        <v/>
      </c>
    </row>
    <row r="50" spans="1:13" ht="15.75" thickBot="1" x14ac:dyDescent="0.3">
      <c r="A50" s="356"/>
      <c r="B50" s="357"/>
      <c r="C50" s="358"/>
      <c r="D50" s="358"/>
      <c r="E50" s="358"/>
      <c r="F50" s="358"/>
      <c r="G50" s="358"/>
      <c r="H50" s="358"/>
      <c r="I50" s="358"/>
      <c r="J50" s="358"/>
      <c r="K50" s="358"/>
      <c r="L50" s="351">
        <f t="shared" si="6"/>
        <v>0</v>
      </c>
      <c r="M50" s="359" t="str">
        <f t="shared" si="7"/>
        <v/>
      </c>
    </row>
    <row r="51" spans="1:13" ht="15.75" thickBot="1" x14ac:dyDescent="0.3">
      <c r="A51" s="360" t="s">
        <v>393</v>
      </c>
      <c r="B51" s="361">
        <f>B44+SUM(B46:B50)</f>
        <v>213332</v>
      </c>
      <c r="C51" s="361">
        <f t="shared" ref="C51:L51" si="8">C44+SUM(C46:C50)</f>
        <v>213332</v>
      </c>
      <c r="D51" s="361">
        <f t="shared" si="8"/>
        <v>0</v>
      </c>
      <c r="E51" s="361">
        <f t="shared" si="8"/>
        <v>0</v>
      </c>
      <c r="F51" s="361">
        <f t="shared" si="8"/>
        <v>213332</v>
      </c>
      <c r="G51" s="361">
        <f t="shared" si="8"/>
        <v>213332</v>
      </c>
      <c r="H51" s="361">
        <f t="shared" si="8"/>
        <v>0</v>
      </c>
      <c r="I51" s="361">
        <f t="shared" si="8"/>
        <v>0</v>
      </c>
      <c r="J51" s="361">
        <f t="shared" si="8"/>
        <v>7589</v>
      </c>
      <c r="K51" s="361">
        <f t="shared" si="8"/>
        <v>104965</v>
      </c>
      <c r="L51" s="361">
        <f t="shared" si="8"/>
        <v>112554</v>
      </c>
      <c r="M51" s="362">
        <f>IF((C51&lt;&gt;0),ROUND((L51/C51)*100,1),"")</f>
        <v>52.8</v>
      </c>
    </row>
    <row r="52" spans="1:13" x14ac:dyDescent="0.25">
      <c r="A52" s="363"/>
      <c r="B52" s="364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</row>
    <row r="53" spans="1:13" ht="15.75" thickBot="1" x14ac:dyDescent="0.3">
      <c r="A53" s="366" t="s">
        <v>394</v>
      </c>
      <c r="B53" s="367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</row>
    <row r="54" spans="1:13" x14ac:dyDescent="0.25">
      <c r="A54" s="369" t="s">
        <v>395</v>
      </c>
      <c r="B54" s="343"/>
      <c r="C54" s="344"/>
      <c r="D54" s="344"/>
      <c r="E54" s="345"/>
      <c r="F54" s="344"/>
      <c r="G54" s="344"/>
      <c r="H54" s="344"/>
      <c r="I54" s="344"/>
      <c r="J54" s="344"/>
      <c r="K54" s="344"/>
      <c r="L54" s="370">
        <f>+J54+K54</f>
        <v>0</v>
      </c>
      <c r="M54" s="347" t="str">
        <f t="shared" ref="M54:M60" si="9">IF((C54&lt;&gt;0),ROUND((L54/C54)*100,1),"")</f>
        <v/>
      </c>
    </row>
    <row r="55" spans="1:13" x14ac:dyDescent="0.25">
      <c r="A55" s="371" t="s">
        <v>396</v>
      </c>
      <c r="B55" s="349"/>
      <c r="C55" s="355"/>
      <c r="D55" s="355"/>
      <c r="E55" s="355"/>
      <c r="F55" s="355"/>
      <c r="G55" s="355"/>
      <c r="H55" s="355"/>
      <c r="I55" s="355"/>
      <c r="J55" s="355">
        <v>7589</v>
      </c>
      <c r="K55" s="355">
        <v>104965</v>
      </c>
      <c r="L55" s="372">
        <v>112554</v>
      </c>
      <c r="M55" s="352" t="str">
        <f t="shared" si="9"/>
        <v/>
      </c>
    </row>
    <row r="56" spans="1:13" x14ac:dyDescent="0.25">
      <c r="A56" s="371" t="s">
        <v>397</v>
      </c>
      <c r="B56" s="354"/>
      <c r="C56" s="355"/>
      <c r="D56" s="355"/>
      <c r="E56" s="355"/>
      <c r="F56" s="355"/>
      <c r="G56" s="355"/>
      <c r="H56" s="355"/>
      <c r="I56" s="355"/>
      <c r="J56" s="355"/>
      <c r="K56" s="355"/>
      <c r="L56" s="372">
        <f>+J56+K56</f>
        <v>0</v>
      </c>
      <c r="M56" s="352" t="str">
        <f t="shared" si="9"/>
        <v/>
      </c>
    </row>
    <row r="57" spans="1:13" x14ac:dyDescent="0.25">
      <c r="A57" s="371" t="s">
        <v>398</v>
      </c>
      <c r="B57" s="354"/>
      <c r="C57" s="355"/>
      <c r="D57" s="355"/>
      <c r="E57" s="355"/>
      <c r="F57" s="355"/>
      <c r="G57" s="355"/>
      <c r="H57" s="355"/>
      <c r="I57" s="355"/>
      <c r="J57" s="355"/>
      <c r="K57" s="355"/>
      <c r="L57" s="372">
        <f>+J57+K57</f>
        <v>0</v>
      </c>
      <c r="M57" s="352" t="str">
        <f t="shared" si="9"/>
        <v/>
      </c>
    </row>
    <row r="58" spans="1:13" x14ac:dyDescent="0.25">
      <c r="A58" s="373"/>
      <c r="B58" s="354"/>
      <c r="C58" s="355"/>
      <c r="D58" s="355"/>
      <c r="E58" s="355"/>
      <c r="F58" s="355"/>
      <c r="G58" s="355"/>
      <c r="H58" s="355"/>
      <c r="I58" s="355"/>
      <c r="J58" s="355"/>
      <c r="K58" s="355"/>
      <c r="L58" s="372">
        <f>+J58+K58</f>
        <v>0</v>
      </c>
      <c r="M58" s="352" t="str">
        <f t="shared" si="9"/>
        <v/>
      </c>
    </row>
    <row r="59" spans="1:13" ht="15.75" thickBot="1" x14ac:dyDescent="0.3">
      <c r="A59" s="374"/>
      <c r="B59" s="357"/>
      <c r="C59" s="358"/>
      <c r="D59" s="358"/>
      <c r="E59" s="358"/>
      <c r="F59" s="358"/>
      <c r="G59" s="358"/>
      <c r="H59" s="358"/>
      <c r="I59" s="358"/>
      <c r="J59" s="358"/>
      <c r="K59" s="358"/>
      <c r="L59" s="372">
        <f>+J59+K59</f>
        <v>0</v>
      </c>
      <c r="M59" s="359" t="str">
        <f t="shared" si="9"/>
        <v/>
      </c>
    </row>
    <row r="60" spans="1:13" ht="15.75" thickBot="1" x14ac:dyDescent="0.3">
      <c r="A60" s="375" t="s">
        <v>399</v>
      </c>
      <c r="B60" s="361">
        <v>213332</v>
      </c>
      <c r="C60" s="361">
        <v>213332</v>
      </c>
      <c r="D60" s="361">
        <f t="shared" ref="D60:L60" si="10">SUM(D54:D59)</f>
        <v>0</v>
      </c>
      <c r="E60" s="361">
        <f t="shared" si="10"/>
        <v>0</v>
      </c>
      <c r="F60" s="361">
        <v>213332</v>
      </c>
      <c r="G60" s="361">
        <v>213332</v>
      </c>
      <c r="H60" s="361">
        <f t="shared" si="10"/>
        <v>0</v>
      </c>
      <c r="I60" s="361">
        <f t="shared" si="10"/>
        <v>0</v>
      </c>
      <c r="J60" s="361">
        <f t="shared" si="10"/>
        <v>7589</v>
      </c>
      <c r="K60" s="361">
        <f t="shared" si="10"/>
        <v>104965</v>
      </c>
      <c r="L60" s="361">
        <f t="shared" si="10"/>
        <v>112554</v>
      </c>
      <c r="M60" s="362">
        <f t="shared" si="9"/>
        <v>52.8</v>
      </c>
    </row>
    <row r="61" spans="1:13" x14ac:dyDescent="0.25">
      <c r="A61" s="376" t="s">
        <v>400</v>
      </c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</row>
    <row r="62" spans="1:13" x14ac:dyDescent="0.25">
      <c r="A62" s="377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</row>
    <row r="63" spans="1:13" ht="15.75" x14ac:dyDescent="0.25">
      <c r="A63" s="378" t="s">
        <v>401</v>
      </c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</row>
    <row r="64" spans="1:13" ht="15.75" thickBot="1" x14ac:dyDescent="0.3">
      <c r="A64" s="282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327" t="s">
        <v>238</v>
      </c>
      <c r="M64" s="327"/>
    </row>
    <row r="65" spans="1:13" ht="21" x14ac:dyDescent="0.25">
      <c r="A65" s="379" t="s">
        <v>402</v>
      </c>
      <c r="B65" s="380"/>
      <c r="C65" s="380"/>
      <c r="D65" s="380"/>
      <c r="E65" s="380"/>
      <c r="F65" s="380"/>
      <c r="G65" s="380"/>
      <c r="H65" s="380"/>
      <c r="I65" s="380"/>
      <c r="J65" s="380"/>
      <c r="K65" s="381" t="s">
        <v>376</v>
      </c>
      <c r="L65" s="381" t="s">
        <v>377</v>
      </c>
      <c r="M65" s="381" t="s">
        <v>8</v>
      </c>
    </row>
    <row r="66" spans="1:13" ht="15.75" thickBot="1" x14ac:dyDescent="0.3">
      <c r="A66" s="382"/>
      <c r="B66" s="383"/>
      <c r="C66" s="383"/>
      <c r="D66" s="383"/>
      <c r="E66" s="383"/>
      <c r="F66" s="383"/>
      <c r="G66" s="383"/>
      <c r="H66" s="383"/>
      <c r="I66" s="383"/>
      <c r="J66" s="383"/>
      <c r="K66" s="384"/>
      <c r="L66" s="384"/>
      <c r="M66" s="384"/>
    </row>
  </sheetData>
  <mergeCells count="40">
    <mergeCell ref="A65:J65"/>
    <mergeCell ref="A66:J66"/>
    <mergeCell ref="I35:M35"/>
    <mergeCell ref="I1:M1"/>
    <mergeCell ref="D42:E42"/>
    <mergeCell ref="F42:G42"/>
    <mergeCell ref="H42:I42"/>
    <mergeCell ref="A61:M61"/>
    <mergeCell ref="A63:M63"/>
    <mergeCell ref="L64:M64"/>
    <mergeCell ref="A37:C37"/>
    <mergeCell ref="D37:M37"/>
    <mergeCell ref="L38:M38"/>
    <mergeCell ref="A39:A42"/>
    <mergeCell ref="B39:I39"/>
    <mergeCell ref="J39:M41"/>
    <mergeCell ref="B40:B41"/>
    <mergeCell ref="C40:C41"/>
    <mergeCell ref="D40:I40"/>
    <mergeCell ref="B42:C42"/>
    <mergeCell ref="A30:M30"/>
    <mergeCell ref="L31:M31"/>
    <mergeCell ref="A32:J32"/>
    <mergeCell ref="A33:J33"/>
    <mergeCell ref="B36:J36"/>
    <mergeCell ref="D7:I7"/>
    <mergeCell ref="B9:C9"/>
    <mergeCell ref="D9:E9"/>
    <mergeCell ref="F9:G9"/>
    <mergeCell ref="H9:I9"/>
    <mergeCell ref="A28:M28"/>
    <mergeCell ref="B2:J2"/>
    <mergeCell ref="A3:C3"/>
    <mergeCell ref="D3:M3"/>
    <mergeCell ref="L5:M5"/>
    <mergeCell ref="A6:A9"/>
    <mergeCell ref="B6:I6"/>
    <mergeCell ref="J6:M8"/>
    <mergeCell ref="B7:B8"/>
    <mergeCell ref="C7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1.1 sz. melléklet</vt:lpstr>
      <vt:lpstr>1.2 sz. melléklet</vt:lpstr>
      <vt:lpstr>1.3 sz. melléklet</vt:lpstr>
      <vt:lpstr>1.4 sz. melléklet</vt:lpstr>
      <vt:lpstr>2.1. sz. melléklet</vt:lpstr>
      <vt:lpstr>2.2 sz. melléklet</vt:lpstr>
      <vt:lpstr>3. sz. melléklet</vt:lpstr>
      <vt:lpstr>4. sz. melléklet</vt:lpstr>
      <vt:lpstr>5. sz. melléklet</vt:lpstr>
      <vt:lpstr>6. sz. melléklet</vt:lpstr>
      <vt:lpstr>7. sz. melléklet</vt:lpstr>
      <vt:lpstr>8. sz. melléklet</vt:lpstr>
      <vt:lpstr>9. sz. melléklet</vt:lpstr>
      <vt:lpstr>10. sz. melléklet</vt:lpstr>
      <vt:lpstr>11. sz. melléklet</vt:lpstr>
      <vt:lpstr>1. sz. tájékoztató tábla</vt:lpstr>
      <vt:lpstr>2. sz. tájékoztató tábla</vt:lpstr>
      <vt:lpstr>5. sz. tájékoztató tábla</vt:lpstr>
      <vt:lpstr>6. sz. tájékoztató tábla</vt:lpstr>
      <vt:lpstr>7. sz. tájékoztató tábla</vt:lpstr>
      <vt:lpstr>8. sz. tájékoztató tábla</vt:lpstr>
      <vt:lpstr>9. sz. tájékoztató tábla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tp17</cp:lastModifiedBy>
  <cp:lastPrinted>2014-05-14T13:01:54Z</cp:lastPrinted>
  <dcterms:created xsi:type="dcterms:W3CDTF">2014-04-17T07:23:56Z</dcterms:created>
  <dcterms:modified xsi:type="dcterms:W3CDTF">2014-05-14T13:10:06Z</dcterms:modified>
</cp:coreProperties>
</file>