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Munka1" sheetId="1" r:id="rId1"/>
    <sheet name="Munka2" sheetId="2" r:id="rId2"/>
    <sheet name="Munka3" sheetId="3" r:id="rId3"/>
  </sheets>
  <definedNames>
    <definedName name="_xlnm.Print_Titles" localSheetId="0">'Munka1'!$1:$4</definedName>
  </definedNames>
  <calcPr fullCalcOnLoad="1"/>
</workbook>
</file>

<file path=xl/sharedStrings.xml><?xml version="1.0" encoding="utf-8"?>
<sst xmlns="http://schemas.openxmlformats.org/spreadsheetml/2006/main" count="105" uniqueCount="87">
  <si>
    <t xml:space="preserve"> NEMESNÁDUDVAR KÖZSÉG KÖLTSÉGVETÉSI MÉRLEGE EZER FT-BAN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</si>
  <si>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</si>
  <si>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</si>
  <si>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</si>
  <si>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</si>
  <si>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</si>
  <si>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</si>
  <si>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</si>
  <si>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</si>
  <si>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</si>
  <si>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</si>
  <si>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</si>
  <si>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</si>
  <si>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</si>
  <si>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Előirányzat Csop.</t>
  </si>
  <si>
    <t>Kiem. eir.</t>
  </si>
  <si>
    <t>KIADÁSOK</t>
  </si>
  <si>
    <t>Eredeti előirányzat</t>
  </si>
  <si>
    <t>Kötelező</t>
  </si>
  <si>
    <t>Önként vállalt</t>
  </si>
  <si>
    <t>Állami</t>
  </si>
  <si>
    <t>Módosítás 1.</t>
  </si>
  <si>
    <t>Módosítás 2.</t>
  </si>
  <si>
    <t>Módosított előirányzat</t>
  </si>
  <si>
    <t>I.</t>
  </si>
  <si>
    <t>Működési kiadások</t>
  </si>
  <si>
    <t>Személyi juttatások</t>
  </si>
  <si>
    <t>Munkaadókat terhelő járulékok és szociális hozzájárulási adó</t>
  </si>
  <si>
    <t>Dologi kiadások</t>
  </si>
  <si>
    <t>Ellátottak pénzbeli juttatása</t>
  </si>
  <si>
    <t>Egyéb működési célú kiadások</t>
  </si>
  <si>
    <t>II.</t>
  </si>
  <si>
    <t>Felhalmozási kiadások</t>
  </si>
  <si>
    <t>Beruházások</t>
  </si>
  <si>
    <t>Felújítások</t>
  </si>
  <si>
    <t>Egyéb felhalmozási célú kiadások</t>
  </si>
  <si>
    <t>Költségvetési kiadások összesen (I+II)</t>
  </si>
  <si>
    <t>III.</t>
  </si>
  <si>
    <t>Finanszírozási kiadások</t>
  </si>
  <si>
    <t>9.1</t>
  </si>
  <si>
    <t>Betétlekötés</t>
  </si>
  <si>
    <t>9.1.1</t>
  </si>
  <si>
    <t>Betétlekötés éven belül</t>
  </si>
  <si>
    <t>9.1.2</t>
  </si>
  <si>
    <t>Betétlekötés éven túl</t>
  </si>
  <si>
    <t>9.2</t>
  </si>
  <si>
    <t>Megelőlegzés</t>
  </si>
  <si>
    <t>9.2.1</t>
  </si>
  <si>
    <t>Felhalmozási célú kiadások</t>
  </si>
  <si>
    <t>9.2.2</t>
  </si>
  <si>
    <t>Működési célú kiadások</t>
  </si>
  <si>
    <t>Tárgyévi kiadások (I.+II.+III.)</t>
  </si>
  <si>
    <t>BEVÉTELEK</t>
  </si>
  <si>
    <t>Működési bevételek</t>
  </si>
  <si>
    <t>Működési célú támogatások államháztartáson belülről</t>
  </si>
  <si>
    <t>Közhatalmi bevételek</t>
  </si>
  <si>
    <t xml:space="preserve">Működési célú átvett pénzeszközök </t>
  </si>
  <si>
    <t>Felhalmozási bevételek</t>
  </si>
  <si>
    <t>Felhalmozási célú támogatások államháztartáson belülről</t>
  </si>
  <si>
    <t xml:space="preserve">Felhalmozási célú átvett pénzeszközök </t>
  </si>
  <si>
    <t>Költségvetési bevételek összesen (I+II)</t>
  </si>
  <si>
    <t>KÖLTSÉGVETÉSI MŰKÖDÉSI KIADÁSOK ÉS BEVÉTELEK EGYENLEGE       (A I. - B I.)</t>
  </si>
  <si>
    <t>KÖLTSÉGVETÉSI FELHALMOZÁSI KIADÁSOK ÉS BEVÉTELEK EGYENLEGE (A II. - B II.)</t>
  </si>
  <si>
    <t>Finanszírozási bevételek</t>
  </si>
  <si>
    <t>8.1.</t>
  </si>
  <si>
    <t>Lekötött betét megszüntetése</t>
  </si>
  <si>
    <t>8.1.1</t>
  </si>
  <si>
    <t>Éven belüli betét megszüntetése</t>
  </si>
  <si>
    <t>8.1.2</t>
  </si>
  <si>
    <t>Éven túli betét megszüntetése</t>
  </si>
  <si>
    <t>8.2</t>
  </si>
  <si>
    <t>Belföldi értékpapírok bevételei</t>
  </si>
  <si>
    <t>8.2.1</t>
  </si>
  <si>
    <t>Forgatási célú</t>
  </si>
  <si>
    <t>8.2.2</t>
  </si>
  <si>
    <t>Befektetési célú</t>
  </si>
  <si>
    <t>8.3</t>
  </si>
  <si>
    <t>Maradvány igénybevétele</t>
  </si>
  <si>
    <t>8.3.1</t>
  </si>
  <si>
    <t>Felhalmozási célú</t>
  </si>
  <si>
    <t>8.3.2</t>
  </si>
  <si>
    <t>Működési célú</t>
  </si>
  <si>
    <t>Tárgyévi bevételek (I.+II.+III.)</t>
  </si>
  <si>
    <t>Költségvetési egyenleg</t>
  </si>
  <si>
    <t>Működési egyenleg</t>
  </si>
  <si>
    <t>felhalmozási egyenleg</t>
  </si>
  <si>
    <t>1. melléklet a    11/2016.  (VIII.24.) önkormányzati rendelethez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</si>
</sst>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0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5" fillId="26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7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8" borderId="7" applyNumberFormat="0" applyFont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6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1" fillId="0" borderId="0" applyFill="0" applyBorder="0" applyAlignment="0" applyProtection="0"/>
  </cellStyleXfs>
  <cellXfs count="98">
    <xf numFmtId="0" fontId="0" fillId="0" borderId="0" xfId="0" applyAlignment="1">
      <alignment/>
    </xf>
    <xf numFmtId="0" fontId="3" fillId="0" borderId="0" xfId="55" applyFont="1">
      <alignment/>
      <protection/>
    </xf>
    <xf numFmtId="0" fontId="4" fillId="0" borderId="0" xfId="55" applyFont="1" applyAlignment="1">
      <alignment wrapText="1"/>
      <protection/>
    </xf>
    <xf numFmtId="0" fontId="3" fillId="0" borderId="0" xfId="55" applyFont="1" applyAlignment="1">
      <alignment horizontal="right"/>
      <protection/>
    </xf>
    <xf numFmtId="0" fontId="3" fillId="0" borderId="10" xfId="55" applyFont="1" applyBorder="1">
      <alignment/>
      <protection/>
    </xf>
    <xf numFmtId="0" fontId="5" fillId="0" borderId="11" xfId="56" applyFont="1" applyFill="1" applyBorder="1" applyAlignment="1">
      <alignment horizontal="center" wrapText="1"/>
      <protection/>
    </xf>
    <xf numFmtId="0" fontId="4" fillId="0" borderId="11" xfId="55" applyFont="1" applyBorder="1" applyAlignment="1">
      <alignment horizontal="center"/>
      <protection/>
    </xf>
    <xf numFmtId="0" fontId="4" fillId="0" borderId="12" xfId="55" applyFont="1" applyBorder="1" applyAlignment="1">
      <alignment horizontal="center"/>
      <protection/>
    </xf>
    <xf numFmtId="0" fontId="4" fillId="0" borderId="13" xfId="55" applyFont="1" applyBorder="1" applyAlignment="1">
      <alignment horizontal="center"/>
      <protection/>
    </xf>
    <xf numFmtId="0" fontId="5" fillId="33" borderId="14" xfId="54" applyFont="1" applyFill="1" applyBorder="1" applyAlignment="1">
      <alignment horizontal="center" vertical="center" wrapText="1"/>
      <protection/>
    </xf>
    <xf numFmtId="0" fontId="5" fillId="33" borderId="15" xfId="54" applyFont="1" applyFill="1" applyBorder="1" applyAlignment="1">
      <alignment horizontal="center" vertical="center" wrapText="1"/>
      <protection/>
    </xf>
    <xf numFmtId="0" fontId="5" fillId="33" borderId="16" xfId="54" applyFont="1" applyFill="1" applyBorder="1" applyAlignment="1">
      <alignment horizontal="center" vertical="center" wrapText="1"/>
      <protection/>
    </xf>
    <xf numFmtId="0" fontId="5" fillId="33" borderId="17" xfId="54" applyFont="1" applyFill="1" applyBorder="1" applyAlignment="1">
      <alignment horizontal="center" vertical="center" wrapText="1"/>
      <protection/>
    </xf>
    <xf numFmtId="0" fontId="4" fillId="0" borderId="18" xfId="55" applyFont="1" applyBorder="1" applyAlignment="1">
      <alignment horizontal="center"/>
      <protection/>
    </xf>
    <xf numFmtId="0" fontId="5" fillId="34" borderId="19" xfId="55" applyFont="1" applyFill="1" applyBorder="1" applyAlignment="1">
      <alignment horizontal="center"/>
      <protection/>
    </xf>
    <xf numFmtId="49" fontId="5" fillId="34" borderId="19" xfId="55" applyNumberFormat="1" applyFont="1" applyFill="1" applyBorder="1" applyAlignment="1">
      <alignment horizontal="center"/>
      <protection/>
    </xf>
    <xf numFmtId="0" fontId="5" fillId="34" borderId="19" xfId="55" applyFont="1" applyFill="1" applyBorder="1">
      <alignment/>
      <protection/>
    </xf>
    <xf numFmtId="3" fontId="5" fillId="34" borderId="19" xfId="55" applyNumberFormat="1" applyFont="1" applyFill="1" applyBorder="1">
      <alignment/>
      <protection/>
    </xf>
    <xf numFmtId="3" fontId="5" fillId="34" borderId="20" xfId="55" applyNumberFormat="1" applyFont="1" applyFill="1" applyBorder="1">
      <alignment/>
      <protection/>
    </xf>
    <xf numFmtId="0" fontId="6" fillId="35" borderId="19" xfId="55" applyFont="1" applyFill="1" applyBorder="1" applyAlignment="1">
      <alignment horizontal="center"/>
      <protection/>
    </xf>
    <xf numFmtId="49" fontId="6" fillId="35" borderId="19" xfId="55" applyNumberFormat="1" applyFont="1" applyFill="1" applyBorder="1" applyAlignment="1">
      <alignment horizontal="center"/>
      <protection/>
    </xf>
    <xf numFmtId="0" fontId="6" fillId="35" borderId="19" xfId="55" applyFont="1" applyFill="1" applyBorder="1">
      <alignment/>
      <protection/>
    </xf>
    <xf numFmtId="3" fontId="6" fillId="35" borderId="19" xfId="55" applyNumberFormat="1" applyFont="1" applyFill="1" applyBorder="1">
      <alignment/>
      <protection/>
    </xf>
    <xf numFmtId="3" fontId="0" fillId="0" borderId="0" xfId="0" applyNumberFormat="1" applyAlignment="1">
      <alignment/>
    </xf>
    <xf numFmtId="0" fontId="4" fillId="36" borderId="19" xfId="55" applyFont="1" applyFill="1" applyBorder="1">
      <alignment/>
      <protection/>
    </xf>
    <xf numFmtId="3" fontId="4" fillId="36" borderId="19" xfId="55" applyNumberFormat="1" applyFont="1" applyFill="1" applyBorder="1">
      <alignment/>
      <protection/>
    </xf>
    <xf numFmtId="3" fontId="4" fillId="36" borderId="20" xfId="55" applyNumberFormat="1" applyFont="1" applyFill="1" applyBorder="1">
      <alignment/>
      <protection/>
    </xf>
    <xf numFmtId="0" fontId="4" fillId="34" borderId="19" xfId="55" applyFont="1" applyFill="1" applyBorder="1">
      <alignment/>
      <protection/>
    </xf>
    <xf numFmtId="3" fontId="4" fillId="34" borderId="19" xfId="55" applyNumberFormat="1" applyFont="1" applyFill="1" applyBorder="1">
      <alignment/>
      <protection/>
    </xf>
    <xf numFmtId="3" fontId="4" fillId="34" borderId="20" xfId="55" applyNumberFormat="1" applyFont="1" applyFill="1" applyBorder="1">
      <alignment/>
      <protection/>
    </xf>
    <xf numFmtId="0" fontId="4" fillId="0" borderId="19" xfId="55" applyFont="1" applyFill="1" applyBorder="1">
      <alignment/>
      <protection/>
    </xf>
    <xf numFmtId="0" fontId="3" fillId="0" borderId="19" xfId="55" applyFont="1" applyFill="1" applyBorder="1" applyAlignment="1">
      <alignment horizontal="center"/>
      <protection/>
    </xf>
    <xf numFmtId="3" fontId="4" fillId="0" borderId="19" xfId="55" applyNumberFormat="1" applyFont="1" applyFill="1" applyBorder="1">
      <alignment/>
      <protection/>
    </xf>
    <xf numFmtId="0" fontId="4" fillId="0" borderId="19" xfId="55" applyFont="1" applyFill="1" applyBorder="1" applyAlignment="1">
      <alignment horizontal="center"/>
      <protection/>
    </xf>
    <xf numFmtId="49" fontId="3" fillId="0" borderId="19" xfId="55" applyNumberFormat="1" applyFont="1" applyFill="1" applyBorder="1">
      <alignment/>
      <protection/>
    </xf>
    <xf numFmtId="0" fontId="3" fillId="0" borderId="19" xfId="55" applyFont="1" applyFill="1" applyBorder="1">
      <alignment/>
      <protection/>
    </xf>
    <xf numFmtId="3" fontId="4" fillId="0" borderId="20" xfId="55" applyNumberFormat="1" applyFont="1" applyFill="1" applyBorder="1">
      <alignment/>
      <protection/>
    </xf>
    <xf numFmtId="49" fontId="3" fillId="0" borderId="19" xfId="55" applyNumberFormat="1" applyFont="1" applyFill="1" applyBorder="1" applyAlignment="1">
      <alignment horizontal="center"/>
      <protection/>
    </xf>
    <xf numFmtId="0" fontId="3" fillId="0" borderId="19" xfId="55" applyFont="1" applyFill="1" applyBorder="1" applyAlignment="1">
      <alignment wrapText="1"/>
      <protection/>
    </xf>
    <xf numFmtId="3" fontId="3" fillId="0" borderId="19" xfId="55" applyNumberFormat="1" applyFont="1" applyFill="1" applyBorder="1">
      <alignment/>
      <protection/>
    </xf>
    <xf numFmtId="49" fontId="4" fillId="0" borderId="19" xfId="55" applyNumberFormat="1" applyFont="1" applyFill="1" applyBorder="1" applyAlignment="1">
      <alignment horizontal="center"/>
      <protection/>
    </xf>
    <xf numFmtId="0" fontId="3" fillId="0" borderId="19" xfId="55" applyFont="1" applyBorder="1">
      <alignment/>
      <protection/>
    </xf>
    <xf numFmtId="49" fontId="3" fillId="0" borderId="19" xfId="55" applyNumberFormat="1" applyFont="1" applyBorder="1" applyAlignment="1">
      <alignment horizontal="center"/>
      <protection/>
    </xf>
    <xf numFmtId="0" fontId="4" fillId="33" borderId="21" xfId="55" applyFont="1" applyFill="1" applyBorder="1">
      <alignment/>
      <protection/>
    </xf>
    <xf numFmtId="0" fontId="4" fillId="33" borderId="21" xfId="55" applyFont="1" applyFill="1" applyBorder="1" applyAlignment="1">
      <alignment horizontal="center"/>
      <protection/>
    </xf>
    <xf numFmtId="3" fontId="4" fillId="33" borderId="21" xfId="55" applyNumberFormat="1" applyFont="1" applyFill="1" applyBorder="1">
      <alignment/>
      <protection/>
    </xf>
    <xf numFmtId="3" fontId="4" fillId="33" borderId="22" xfId="55" applyNumberFormat="1" applyFont="1" applyFill="1" applyBorder="1">
      <alignment/>
      <protection/>
    </xf>
    <xf numFmtId="0" fontId="5" fillId="33" borderId="11" xfId="54" applyFont="1" applyFill="1" applyBorder="1" applyAlignment="1">
      <alignment horizontal="center" vertical="center" wrapText="1"/>
      <protection/>
    </xf>
    <xf numFmtId="0" fontId="4" fillId="0" borderId="18" xfId="55" applyFont="1" applyBorder="1" applyAlignment="1">
      <alignment horizontal="right"/>
      <protection/>
    </xf>
    <xf numFmtId="0" fontId="5" fillId="34" borderId="19" xfId="56" applyFont="1" applyFill="1" applyBorder="1" applyAlignment="1">
      <alignment horizontal="center"/>
      <protection/>
    </xf>
    <xf numFmtId="0" fontId="5" fillId="34" borderId="19" xfId="56" applyFont="1" applyFill="1" applyBorder="1">
      <alignment/>
      <protection/>
    </xf>
    <xf numFmtId="3" fontId="5" fillId="34" borderId="19" xfId="56" applyNumberFormat="1" applyFont="1" applyFill="1" applyBorder="1">
      <alignment/>
      <protection/>
    </xf>
    <xf numFmtId="3" fontId="5" fillId="34" borderId="20" xfId="56" applyNumberFormat="1" applyFont="1" applyFill="1" applyBorder="1">
      <alignment/>
      <protection/>
    </xf>
    <xf numFmtId="0" fontId="4" fillId="0" borderId="18" xfId="55" applyFont="1" applyBorder="1" applyAlignment="1">
      <alignment horizontal="right" vertical="center"/>
      <protection/>
    </xf>
    <xf numFmtId="0" fontId="6" fillId="0" borderId="19" xfId="56" applyFont="1" applyBorder="1" applyAlignment="1">
      <alignment horizontal="center"/>
      <protection/>
    </xf>
    <xf numFmtId="0" fontId="6" fillId="0" borderId="19" xfId="56" applyFont="1" applyBorder="1">
      <alignment/>
      <protection/>
    </xf>
    <xf numFmtId="3" fontId="6" fillId="35" borderId="19" xfId="56" applyNumberFormat="1" applyFont="1" applyFill="1" applyBorder="1">
      <alignment/>
      <protection/>
    </xf>
    <xf numFmtId="49" fontId="6" fillId="0" borderId="19" xfId="56" applyNumberFormat="1" applyFont="1" applyBorder="1" applyAlignment="1">
      <alignment horizontal="center"/>
      <protection/>
    </xf>
    <xf numFmtId="49" fontId="5" fillId="34" borderId="19" xfId="56" applyNumberFormat="1" applyFont="1" applyFill="1" applyBorder="1" applyAlignment="1">
      <alignment horizontal="center"/>
      <protection/>
    </xf>
    <xf numFmtId="49" fontId="6" fillId="0" borderId="19" xfId="56" applyNumberFormat="1" applyFont="1" applyBorder="1">
      <alignment/>
      <protection/>
    </xf>
    <xf numFmtId="0" fontId="5" fillId="37" borderId="19" xfId="56" applyFont="1" applyFill="1" applyBorder="1" applyAlignment="1">
      <alignment horizontal="center"/>
      <protection/>
    </xf>
    <xf numFmtId="49" fontId="5" fillId="37" borderId="19" xfId="56" applyNumberFormat="1" applyFont="1" applyFill="1" applyBorder="1" applyAlignment="1">
      <alignment horizontal="center"/>
      <protection/>
    </xf>
    <xf numFmtId="0" fontId="5" fillId="37" borderId="19" xfId="56" applyFont="1" applyFill="1" applyBorder="1">
      <alignment/>
      <protection/>
    </xf>
    <xf numFmtId="3" fontId="5" fillId="37" borderId="19" xfId="56" applyNumberFormat="1" applyFont="1" applyFill="1" applyBorder="1">
      <alignment/>
      <protection/>
    </xf>
    <xf numFmtId="3" fontId="5" fillId="37" borderId="20" xfId="56" applyNumberFormat="1" applyFont="1" applyFill="1" applyBorder="1">
      <alignment/>
      <protection/>
    </xf>
    <xf numFmtId="0" fontId="5" fillId="38" borderId="19" xfId="56" applyFont="1" applyFill="1" applyBorder="1" applyAlignment="1">
      <alignment horizontal="center"/>
      <protection/>
    </xf>
    <xf numFmtId="49" fontId="5" fillId="38" borderId="19" xfId="56" applyNumberFormat="1" applyFont="1" applyFill="1" applyBorder="1" applyAlignment="1">
      <alignment horizontal="center"/>
      <protection/>
    </xf>
    <xf numFmtId="0" fontId="5" fillId="38" borderId="19" xfId="56" applyFont="1" applyFill="1" applyBorder="1" applyAlignment="1">
      <alignment horizontal="center" vertical="center" wrapText="1"/>
      <protection/>
    </xf>
    <xf numFmtId="3" fontId="5" fillId="38" borderId="19" xfId="56" applyNumberFormat="1" applyFont="1" applyFill="1" applyBorder="1">
      <alignment/>
      <protection/>
    </xf>
    <xf numFmtId="3" fontId="5" fillId="38" borderId="20" xfId="56" applyNumberFormat="1" applyFont="1" applyFill="1" applyBorder="1">
      <alignment/>
      <protection/>
    </xf>
    <xf numFmtId="0" fontId="5" fillId="0" borderId="19" xfId="56" applyFont="1" applyFill="1" applyBorder="1" applyAlignment="1">
      <alignment horizontal="center"/>
      <protection/>
    </xf>
    <xf numFmtId="0" fontId="6" fillId="0" borderId="19" xfId="56" applyFont="1" applyFill="1" applyBorder="1" applyAlignment="1">
      <alignment horizontal="center"/>
      <protection/>
    </xf>
    <xf numFmtId="49" fontId="6" fillId="0" borderId="19" xfId="56" applyNumberFormat="1" applyFont="1" applyFill="1" applyBorder="1" applyAlignment="1">
      <alignment horizontal="center"/>
      <protection/>
    </xf>
    <xf numFmtId="0" fontId="6" fillId="0" borderId="19" xfId="56" applyFont="1" applyFill="1" applyBorder="1">
      <alignment/>
      <protection/>
    </xf>
    <xf numFmtId="3" fontId="5" fillId="0" borderId="19" xfId="56" applyNumberFormat="1" applyFont="1" applyFill="1" applyBorder="1">
      <alignment/>
      <protection/>
    </xf>
    <xf numFmtId="0" fontId="6" fillId="0" borderId="19" xfId="56" applyFont="1" applyFill="1" applyBorder="1" applyAlignment="1">
      <alignment vertical="center" wrapText="1"/>
      <protection/>
    </xf>
    <xf numFmtId="3" fontId="5" fillId="0" borderId="20" xfId="56" applyNumberFormat="1" applyFont="1" applyFill="1" applyBorder="1">
      <alignment/>
      <protection/>
    </xf>
    <xf numFmtId="0" fontId="6" fillId="0" borderId="19" xfId="56" applyFont="1" applyFill="1" applyBorder="1" applyAlignment="1">
      <alignment wrapText="1"/>
      <protection/>
    </xf>
    <xf numFmtId="3" fontId="6" fillId="0" borderId="19" xfId="56" applyNumberFormat="1" applyFont="1" applyFill="1" applyBorder="1">
      <alignment/>
      <protection/>
    </xf>
    <xf numFmtId="49" fontId="5" fillId="0" borderId="19" xfId="56" applyNumberFormat="1" applyFont="1" applyFill="1" applyBorder="1" applyAlignment="1">
      <alignment horizontal="center"/>
      <protection/>
    </xf>
    <xf numFmtId="0" fontId="6" fillId="0" borderId="0" xfId="56" applyFont="1" applyFill="1" applyBorder="1" applyAlignment="1">
      <alignment wrapText="1"/>
      <protection/>
    </xf>
    <xf numFmtId="0" fontId="5" fillId="33" borderId="11" xfId="54" applyFont="1" applyFill="1" applyBorder="1" applyAlignment="1">
      <alignment horizontal="center" vertical="center" wrapText="1"/>
      <protection/>
    </xf>
    <xf numFmtId="0" fontId="4" fillId="33" borderId="23" xfId="57" applyFont="1" applyFill="1" applyBorder="1" applyAlignment="1">
      <alignment horizontal="center" vertical="center" wrapText="1"/>
      <protection/>
    </xf>
    <xf numFmtId="0" fontId="4" fillId="33" borderId="19" xfId="57" applyFont="1" applyFill="1" applyBorder="1" applyAlignment="1">
      <alignment horizontal="center" vertical="center" wrapText="1"/>
      <protection/>
    </xf>
    <xf numFmtId="0" fontId="4" fillId="33" borderId="20" xfId="57" applyFont="1" applyFill="1" applyBorder="1" applyAlignment="1">
      <alignment horizontal="center" vertical="center" wrapText="1"/>
      <protection/>
    </xf>
    <xf numFmtId="0" fontId="4" fillId="0" borderId="10" xfId="55" applyFont="1" applyBorder="1" applyAlignment="1">
      <alignment horizontal="right" vertical="center"/>
      <protection/>
    </xf>
    <xf numFmtId="0" fontId="5" fillId="33" borderId="11" xfId="55" applyFont="1" applyFill="1" applyBorder="1" applyAlignment="1">
      <alignment horizontal="center" textRotation="90"/>
      <protection/>
    </xf>
    <xf numFmtId="0" fontId="4" fillId="33" borderId="11" xfId="55" applyFont="1" applyFill="1" applyBorder="1" applyAlignment="1">
      <alignment horizontal="center" textRotation="90" wrapText="1"/>
      <protection/>
    </xf>
    <xf numFmtId="49" fontId="5" fillId="33" borderId="11" xfId="55" applyNumberFormat="1" applyFont="1" applyFill="1" applyBorder="1" applyAlignment="1">
      <alignment horizontal="center" textRotation="90"/>
      <protection/>
    </xf>
    <xf numFmtId="0" fontId="5" fillId="33" borderId="11" xfId="54" applyFont="1" applyFill="1" applyBorder="1" applyAlignment="1">
      <alignment horizontal="left" vertical="center"/>
      <protection/>
    </xf>
    <xf numFmtId="0" fontId="4" fillId="0" borderId="0" xfId="55" applyFont="1" applyBorder="1" applyAlignment="1">
      <alignment horizontal="center" wrapText="1"/>
      <protection/>
    </xf>
    <xf numFmtId="0" fontId="4" fillId="0" borderId="18" xfId="55" applyFont="1" applyBorder="1" applyAlignment="1">
      <alignment horizontal="center" vertical="center"/>
      <protection/>
    </xf>
    <xf numFmtId="0" fontId="5" fillId="33" borderId="19" xfId="55" applyFont="1" applyFill="1" applyBorder="1" applyAlignment="1">
      <alignment horizontal="center" textRotation="90"/>
      <protection/>
    </xf>
    <xf numFmtId="0" fontId="4" fillId="33" borderId="19" xfId="55" applyFont="1" applyFill="1" applyBorder="1" applyAlignment="1">
      <alignment horizontal="center" vertical="center" textRotation="90" wrapText="1"/>
      <protection/>
    </xf>
    <xf numFmtId="0" fontId="4" fillId="33" borderId="19" xfId="55" applyFont="1" applyFill="1" applyBorder="1" applyAlignment="1">
      <alignment horizontal="center" textRotation="90" wrapText="1"/>
      <protection/>
    </xf>
    <xf numFmtId="49" fontId="5" fillId="33" borderId="19" xfId="55" applyNumberFormat="1" applyFont="1" applyFill="1" applyBorder="1" applyAlignment="1">
      <alignment horizontal="center" textRotation="90"/>
      <protection/>
    </xf>
    <xf numFmtId="0" fontId="5" fillId="33" borderId="19" xfId="54" applyFont="1" applyFill="1" applyBorder="1" applyAlignment="1">
      <alignment horizontal="left" vertical="center"/>
      <protection/>
    </xf>
    <xf numFmtId="0" fontId="5" fillId="33" borderId="24" xfId="54" applyFont="1" applyFill="1" applyBorder="1" applyAlignment="1">
      <alignment horizontal="center" vertical="center" wrapText="1"/>
      <protection/>
    </xf>
  </cellXfs>
  <cellStyles count="51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2" xfId="54"/>
    <cellStyle name="Normál 2 2" xfId="55"/>
    <cellStyle name="Normál 4 2" xfId="56"/>
    <cellStyle name="Normál_Részletes költségvetés táblák 2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2"/>
  <sheetViews>
    <sheetView tabSelected="1" zoomScalePageLayoutView="0" workbookViewId="0" topLeftCell="A1">
      <selection activeCell="N1" sqref="N1"/>
    </sheetView>
  </sheetViews>
  <sheetFormatPr defaultColWidth="9.00390625" defaultRowHeight="12.75"/>
  <cols>
    <col min="1" max="1" width="4.00390625" style="0" customWidth="1"/>
    <col min="2" max="2" width="2.375" style="0" customWidth="1"/>
    <col min="3" max="3" width="4.375" style="0" customWidth="1"/>
    <col min="4" max="4" width="4.75390625" style="0" customWidth="1"/>
    <col min="5" max="5" width="4.125" style="0" customWidth="1"/>
    <col min="6" max="6" width="5.125" style="0" customWidth="1"/>
    <col min="7" max="7" width="52.00390625" style="0" customWidth="1"/>
    <col min="8" max="11" width="9.25390625" style="0" customWidth="1"/>
    <col min="12" max="12" width="11.125" style="0" customWidth="1"/>
    <col min="13" max="13" width="17.375" style="0" customWidth="1"/>
    <col min="14" max="14" width="9.25390625" style="0" customWidth="1"/>
  </cols>
  <sheetData>
    <row r="1" spans="1:14" ht="12.75">
      <c r="A1" s="1"/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 t="s">
        <v>86</v>
      </c>
    </row>
    <row r="2" spans="1:14" ht="12.75">
      <c r="A2" s="1"/>
      <c r="B2" s="2"/>
      <c r="C2" s="2"/>
      <c r="D2" s="2"/>
      <c r="E2" s="2"/>
      <c r="F2" s="2"/>
      <c r="G2" s="2"/>
      <c r="H2" s="3"/>
      <c r="I2" s="3"/>
      <c r="J2" s="3"/>
      <c r="K2" s="3"/>
      <c r="L2" s="3"/>
      <c r="M2" s="3"/>
      <c r="N2" s="3"/>
    </row>
    <row r="3" spans="1:14" ht="12.75" customHeight="1">
      <c r="A3" s="1"/>
      <c r="B3" s="90" t="s">
        <v>0</v>
      </c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</row>
    <row r="4" spans="1:14" ht="13.5" customHeight="1">
      <c r="A4" s="1"/>
      <c r="B4" s="90">
        <v>2016</v>
      </c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</row>
    <row r="5" spans="1:14" ht="12.75">
      <c r="A5" s="4"/>
      <c r="B5" s="5" t="s">
        <v>1</v>
      </c>
      <c r="C5" s="5" t="s">
        <v>2</v>
      </c>
      <c r="D5" s="5" t="s">
        <v>3</v>
      </c>
      <c r="E5" s="5" t="s">
        <v>4</v>
      </c>
      <c r="F5" s="5" t="s">
        <v>5</v>
      </c>
      <c r="G5" s="5" t="s">
        <v>6</v>
      </c>
      <c r="H5" s="6" t="s">
        <v>7</v>
      </c>
      <c r="I5" s="7" t="s">
        <v>8</v>
      </c>
      <c r="J5" s="7" t="s">
        <v>9</v>
      </c>
      <c r="K5" s="7" t="s">
        <v>10</v>
      </c>
      <c r="L5" s="6" t="s">
        <v>11</v>
      </c>
      <c r="M5" s="6" t="s">
        <v>12</v>
      </c>
      <c r="N5" s="8" t="s">
        <v>13</v>
      </c>
    </row>
    <row r="6" spans="1:14" ht="12.75" customHeight="1" hidden="1">
      <c r="A6" s="91">
        <v>1</v>
      </c>
      <c r="B6" s="92"/>
      <c r="C6" s="93" t="s">
        <v>14</v>
      </c>
      <c r="D6" s="94" t="s">
        <v>15</v>
      </c>
      <c r="E6" s="95"/>
      <c r="F6" s="95"/>
      <c r="G6" s="96" t="s">
        <v>16</v>
      </c>
      <c r="H6" s="97" t="s">
        <v>17</v>
      </c>
      <c r="I6" s="9"/>
      <c r="J6" s="9"/>
      <c r="K6" s="10"/>
      <c r="L6" s="82" t="s">
        <v>18</v>
      </c>
      <c r="M6" s="83" t="s">
        <v>19</v>
      </c>
      <c r="N6" s="84" t="s">
        <v>20</v>
      </c>
    </row>
    <row r="7" spans="1:14" ht="54" customHeight="1">
      <c r="A7" s="91"/>
      <c r="B7" s="92"/>
      <c r="C7" s="93"/>
      <c r="D7" s="94"/>
      <c r="E7" s="95"/>
      <c r="F7" s="95"/>
      <c r="G7" s="96"/>
      <c r="H7" s="97"/>
      <c r="I7" s="11" t="s">
        <v>21</v>
      </c>
      <c r="J7" s="11" t="s">
        <v>22</v>
      </c>
      <c r="K7" s="12" t="s">
        <v>23</v>
      </c>
      <c r="L7" s="82"/>
      <c r="M7" s="83"/>
      <c r="N7" s="84"/>
    </row>
    <row r="8" spans="1:14" ht="12.75">
      <c r="A8" s="13">
        <v>2</v>
      </c>
      <c r="B8" s="14"/>
      <c r="C8" s="14" t="s">
        <v>24</v>
      </c>
      <c r="D8" s="14"/>
      <c r="E8" s="15"/>
      <c r="F8" s="15"/>
      <c r="G8" s="16" t="s">
        <v>25</v>
      </c>
      <c r="H8" s="17">
        <f aca="true" t="shared" si="0" ref="H8:N8">SUM(H9:H13)</f>
        <v>252744</v>
      </c>
      <c r="I8" s="17">
        <f t="shared" si="0"/>
        <v>-500</v>
      </c>
      <c r="J8" s="17">
        <f t="shared" si="0"/>
        <v>28187</v>
      </c>
      <c r="K8" s="17">
        <f t="shared" si="0"/>
        <v>280431</v>
      </c>
      <c r="L8" s="17">
        <f t="shared" si="0"/>
        <v>260431</v>
      </c>
      <c r="M8" s="17">
        <f t="shared" si="0"/>
        <v>20000</v>
      </c>
      <c r="N8" s="18">
        <f t="shared" si="0"/>
        <v>0</v>
      </c>
    </row>
    <row r="9" spans="1:14" ht="12.75">
      <c r="A9" s="13">
        <v>3</v>
      </c>
      <c r="B9" s="19"/>
      <c r="C9" s="19"/>
      <c r="D9" s="19">
        <v>1</v>
      </c>
      <c r="E9" s="20"/>
      <c r="F9" s="20"/>
      <c r="G9" s="21" t="s">
        <v>26</v>
      </c>
      <c r="H9" s="22">
        <v>104438</v>
      </c>
      <c r="I9" s="22"/>
      <c r="J9" s="22">
        <v>1070</v>
      </c>
      <c r="K9" s="22">
        <f>H9+I9+J9</f>
        <v>105508</v>
      </c>
      <c r="L9" s="22">
        <v>105508</v>
      </c>
      <c r="M9" s="22">
        <v>0</v>
      </c>
      <c r="N9" s="22">
        <v>0</v>
      </c>
    </row>
    <row r="10" spans="1:14" ht="12.75">
      <c r="A10" s="13">
        <v>4</v>
      </c>
      <c r="B10" s="19"/>
      <c r="C10" s="19"/>
      <c r="D10" s="19">
        <v>2</v>
      </c>
      <c r="E10" s="20"/>
      <c r="F10" s="20"/>
      <c r="G10" s="21" t="s">
        <v>27</v>
      </c>
      <c r="H10" s="22">
        <v>28594</v>
      </c>
      <c r="I10" s="22"/>
      <c r="J10" s="22"/>
      <c r="K10" s="22">
        <f>H10+I10+J10</f>
        <v>28594</v>
      </c>
      <c r="L10" s="22">
        <v>28594</v>
      </c>
      <c r="M10" s="22">
        <v>0</v>
      </c>
      <c r="N10" s="22">
        <v>0</v>
      </c>
    </row>
    <row r="11" spans="1:14" ht="12.75">
      <c r="A11" s="13">
        <v>5</v>
      </c>
      <c r="B11" s="19"/>
      <c r="C11" s="19"/>
      <c r="D11" s="19">
        <v>3</v>
      </c>
      <c r="E11" s="20"/>
      <c r="F11" s="20"/>
      <c r="G11" s="21" t="s">
        <v>28</v>
      </c>
      <c r="H11" s="22">
        <v>59519</v>
      </c>
      <c r="I11" s="22">
        <v>500</v>
      </c>
      <c r="J11" s="22">
        <v>7117</v>
      </c>
      <c r="K11" s="22">
        <f>H11+I11+J11</f>
        <v>67136</v>
      </c>
      <c r="L11" s="22">
        <v>67136</v>
      </c>
      <c r="M11" s="22">
        <v>0</v>
      </c>
      <c r="N11" s="22">
        <v>0</v>
      </c>
    </row>
    <row r="12" spans="1:14" ht="12.75">
      <c r="A12" s="13">
        <v>6</v>
      </c>
      <c r="B12" s="19"/>
      <c r="C12" s="19"/>
      <c r="D12" s="19">
        <v>4</v>
      </c>
      <c r="E12" s="20"/>
      <c r="F12" s="20"/>
      <c r="G12" s="21" t="s">
        <v>29</v>
      </c>
      <c r="H12" s="22">
        <v>2685</v>
      </c>
      <c r="I12" s="22">
        <v>2300</v>
      </c>
      <c r="J12" s="22"/>
      <c r="K12" s="22">
        <f>H12+I12+J12</f>
        <v>4985</v>
      </c>
      <c r="L12" s="22">
        <v>4985</v>
      </c>
      <c r="M12" s="22">
        <v>0</v>
      </c>
      <c r="N12" s="22">
        <v>0</v>
      </c>
    </row>
    <row r="13" spans="1:14" ht="12.75">
      <c r="A13" s="13">
        <v>7</v>
      </c>
      <c r="B13" s="19"/>
      <c r="C13" s="19"/>
      <c r="D13" s="19">
        <v>5</v>
      </c>
      <c r="E13" s="20"/>
      <c r="F13" s="20"/>
      <c r="G13" s="21" t="s">
        <v>30</v>
      </c>
      <c r="H13" s="22">
        <v>57508</v>
      </c>
      <c r="I13" s="22">
        <v>-3300</v>
      </c>
      <c r="J13" s="22">
        <v>20000</v>
      </c>
      <c r="K13" s="22">
        <f>H13+I13+J13</f>
        <v>74208</v>
      </c>
      <c r="L13" s="22">
        <v>54208</v>
      </c>
      <c r="M13" s="22">
        <v>20000</v>
      </c>
      <c r="N13" s="22">
        <v>0</v>
      </c>
    </row>
    <row r="14" spans="1:16" ht="12.75">
      <c r="A14" s="13">
        <v>8</v>
      </c>
      <c r="B14" s="14"/>
      <c r="C14" s="14" t="s">
        <v>31</v>
      </c>
      <c r="D14" s="14"/>
      <c r="E14" s="15"/>
      <c r="F14" s="15"/>
      <c r="G14" s="16" t="s">
        <v>32</v>
      </c>
      <c r="H14" s="17">
        <f aca="true" t="shared" si="1" ref="H14:N14">SUM(H15:H17)</f>
        <v>116014</v>
      </c>
      <c r="I14" s="17">
        <f t="shared" si="1"/>
        <v>500</v>
      </c>
      <c r="J14" s="17">
        <f t="shared" si="1"/>
        <v>-7000</v>
      </c>
      <c r="K14" s="17">
        <f t="shared" si="1"/>
        <v>109514</v>
      </c>
      <c r="L14" s="17">
        <f t="shared" si="1"/>
        <v>94481</v>
      </c>
      <c r="M14" s="17">
        <f t="shared" si="1"/>
        <v>15033</v>
      </c>
      <c r="N14" s="18">
        <f t="shared" si="1"/>
        <v>0</v>
      </c>
      <c r="P14" s="23"/>
    </row>
    <row r="15" spans="1:14" ht="12.75">
      <c r="A15" s="13">
        <v>9</v>
      </c>
      <c r="B15" s="19"/>
      <c r="C15" s="19"/>
      <c r="D15" s="19">
        <v>6</v>
      </c>
      <c r="E15" s="20"/>
      <c r="F15" s="20"/>
      <c r="G15" s="21" t="s">
        <v>33</v>
      </c>
      <c r="H15" s="22">
        <v>7021</v>
      </c>
      <c r="I15" s="22">
        <v>5500</v>
      </c>
      <c r="J15" s="22"/>
      <c r="K15" s="22">
        <f>H15+I15+J15</f>
        <v>12521</v>
      </c>
      <c r="L15" s="22">
        <v>0</v>
      </c>
      <c r="M15" s="22">
        <v>12521</v>
      </c>
      <c r="N15" s="22">
        <v>0</v>
      </c>
    </row>
    <row r="16" spans="1:14" ht="12.75">
      <c r="A16" s="13">
        <v>10</v>
      </c>
      <c r="B16" s="19"/>
      <c r="C16" s="19"/>
      <c r="D16" s="19">
        <v>7</v>
      </c>
      <c r="E16" s="20"/>
      <c r="F16" s="20"/>
      <c r="G16" s="21" t="s">
        <v>34</v>
      </c>
      <c r="H16" s="22">
        <v>107993</v>
      </c>
      <c r="I16" s="22">
        <v>-5000</v>
      </c>
      <c r="J16" s="22">
        <v>-7000</v>
      </c>
      <c r="K16" s="22">
        <f>H16+I16+J16</f>
        <v>95993</v>
      </c>
      <c r="L16" s="22">
        <v>94481</v>
      </c>
      <c r="M16" s="22">
        <v>1512</v>
      </c>
      <c r="N16" s="22">
        <v>0</v>
      </c>
    </row>
    <row r="17" spans="1:14" ht="12.75">
      <c r="A17" s="13">
        <v>11</v>
      </c>
      <c r="B17" s="19"/>
      <c r="C17" s="19"/>
      <c r="D17" s="19">
        <v>8</v>
      </c>
      <c r="E17" s="20"/>
      <c r="F17" s="20"/>
      <c r="G17" s="21" t="s">
        <v>35</v>
      </c>
      <c r="H17" s="22">
        <v>1000</v>
      </c>
      <c r="I17" s="22"/>
      <c r="J17" s="22"/>
      <c r="K17" s="22">
        <f>H17+I17+J17</f>
        <v>1000</v>
      </c>
      <c r="L17" s="22">
        <v>0</v>
      </c>
      <c r="M17" s="22">
        <v>1000</v>
      </c>
      <c r="N17" s="22">
        <v>0</v>
      </c>
    </row>
    <row r="18" spans="1:14" ht="12.75">
      <c r="A18" s="13">
        <v>12</v>
      </c>
      <c r="B18" s="24" t="s">
        <v>1</v>
      </c>
      <c r="C18" s="24"/>
      <c r="D18" s="24"/>
      <c r="E18" s="24"/>
      <c r="F18" s="24"/>
      <c r="G18" s="24" t="s">
        <v>36</v>
      </c>
      <c r="H18" s="25">
        <f>H8+H14</f>
        <v>368758</v>
      </c>
      <c r="I18" s="25">
        <f>I8+I14</f>
        <v>0</v>
      </c>
      <c r="J18" s="25">
        <f>J8+J14</f>
        <v>21187</v>
      </c>
      <c r="K18" s="25">
        <f>K8+K14</f>
        <v>389945</v>
      </c>
      <c r="L18" s="25">
        <f>L8+L14</f>
        <v>354912</v>
      </c>
      <c r="M18" s="25">
        <f>SUM(M8,M14)</f>
        <v>35033</v>
      </c>
      <c r="N18" s="26">
        <v>0</v>
      </c>
    </row>
    <row r="19" spans="1:14" ht="12.75">
      <c r="A19" s="13">
        <v>13</v>
      </c>
      <c r="B19" s="27"/>
      <c r="C19" s="27" t="s">
        <v>37</v>
      </c>
      <c r="D19" s="27"/>
      <c r="E19" s="27"/>
      <c r="F19" s="27"/>
      <c r="G19" s="27" t="s">
        <v>38</v>
      </c>
      <c r="H19" s="28">
        <f aca="true" t="shared" si="2" ref="H19:N19">H20</f>
        <v>103814</v>
      </c>
      <c r="I19" s="28">
        <f t="shared" si="2"/>
        <v>100000</v>
      </c>
      <c r="J19" s="28">
        <f t="shared" si="2"/>
        <v>0</v>
      </c>
      <c r="K19" s="28">
        <f t="shared" si="2"/>
        <v>203814</v>
      </c>
      <c r="L19" s="28">
        <f t="shared" si="2"/>
        <v>3814</v>
      </c>
      <c r="M19" s="28">
        <f t="shared" si="2"/>
        <v>200000</v>
      </c>
      <c r="N19" s="29">
        <f t="shared" si="2"/>
        <v>0</v>
      </c>
    </row>
    <row r="20" spans="1:14" ht="12.75">
      <c r="A20" s="13">
        <v>14</v>
      </c>
      <c r="B20" s="30"/>
      <c r="C20" s="30"/>
      <c r="D20" s="31">
        <v>9</v>
      </c>
      <c r="E20" s="30"/>
      <c r="F20" s="30"/>
      <c r="G20" s="30" t="s">
        <v>38</v>
      </c>
      <c r="H20" s="32">
        <f>H21+H24</f>
        <v>103814</v>
      </c>
      <c r="I20" s="32">
        <f>I21+I24</f>
        <v>100000</v>
      </c>
      <c r="J20" s="32">
        <f>J21+J24</f>
        <v>0</v>
      </c>
      <c r="K20" s="22">
        <f aca="true" t="shared" si="3" ref="K20:K26">H20+I20+J20</f>
        <v>203814</v>
      </c>
      <c r="L20" s="32">
        <f>L21+L24</f>
        <v>3814</v>
      </c>
      <c r="M20" s="32">
        <f>M21+M24</f>
        <v>200000</v>
      </c>
      <c r="N20" s="32">
        <f>N21+N24</f>
        <v>0</v>
      </c>
    </row>
    <row r="21" spans="1:14" ht="12.75">
      <c r="A21" s="13">
        <v>15</v>
      </c>
      <c r="B21" s="30"/>
      <c r="C21" s="33"/>
      <c r="D21" s="30"/>
      <c r="E21" s="34" t="s">
        <v>39</v>
      </c>
      <c r="F21" s="35"/>
      <c r="G21" s="35" t="s">
        <v>40</v>
      </c>
      <c r="H21" s="32">
        <f>SUM(H22:H23)</f>
        <v>100000</v>
      </c>
      <c r="I21" s="32">
        <f>SUM(I22:I23)</f>
        <v>100000</v>
      </c>
      <c r="J21" s="32">
        <f>SUM(J22:J23)</f>
        <v>0</v>
      </c>
      <c r="K21" s="22">
        <f t="shared" si="3"/>
        <v>200000</v>
      </c>
      <c r="L21" s="32">
        <f>SUM(L22:L23)</f>
        <v>0</v>
      </c>
      <c r="M21" s="32">
        <f>SUM(M22:M23)</f>
        <v>200000</v>
      </c>
      <c r="N21" s="36">
        <f>SUM(N22:N23)</f>
        <v>0</v>
      </c>
    </row>
    <row r="22" spans="1:14" ht="24.75" customHeight="1">
      <c r="A22" s="13">
        <v>16</v>
      </c>
      <c r="B22" s="35"/>
      <c r="C22" s="35"/>
      <c r="D22" s="31"/>
      <c r="E22" s="31"/>
      <c r="F22" s="37" t="s">
        <v>41</v>
      </c>
      <c r="G22" s="38" t="s">
        <v>42</v>
      </c>
      <c r="H22" s="22">
        <v>100000</v>
      </c>
      <c r="I22" s="22">
        <v>100000</v>
      </c>
      <c r="J22" s="22">
        <v>0</v>
      </c>
      <c r="K22" s="22">
        <f t="shared" si="3"/>
        <v>200000</v>
      </c>
      <c r="L22" s="39">
        <v>0</v>
      </c>
      <c r="M22" s="39">
        <v>200000</v>
      </c>
      <c r="N22" s="39">
        <v>0</v>
      </c>
    </row>
    <row r="23" spans="1:14" ht="24.75" customHeight="1">
      <c r="A23" s="13">
        <v>17</v>
      </c>
      <c r="B23" s="35"/>
      <c r="C23" s="35"/>
      <c r="D23" s="31"/>
      <c r="E23" s="31"/>
      <c r="F23" s="37" t="s">
        <v>43</v>
      </c>
      <c r="G23" s="38" t="s">
        <v>44</v>
      </c>
      <c r="H23" s="22">
        <f>L23+M23+N23</f>
        <v>0</v>
      </c>
      <c r="I23" s="22"/>
      <c r="J23" s="22"/>
      <c r="K23" s="22">
        <f t="shared" si="3"/>
        <v>0</v>
      </c>
      <c r="L23" s="39">
        <v>0</v>
      </c>
      <c r="M23" s="39">
        <v>0</v>
      </c>
      <c r="N23" s="39">
        <v>0</v>
      </c>
    </row>
    <row r="24" spans="1:14" ht="12.75">
      <c r="A24" s="13">
        <v>18</v>
      </c>
      <c r="B24" s="35"/>
      <c r="C24" s="33"/>
      <c r="D24" s="40"/>
      <c r="E24" s="37" t="s">
        <v>45</v>
      </c>
      <c r="F24" s="40"/>
      <c r="G24" s="35" t="s">
        <v>46</v>
      </c>
      <c r="H24" s="32">
        <f>SUM(H25:H26)</f>
        <v>3814</v>
      </c>
      <c r="I24" s="32"/>
      <c r="J24" s="32"/>
      <c r="K24" s="22">
        <f t="shared" si="3"/>
        <v>3814</v>
      </c>
      <c r="L24" s="32">
        <f>SUM(L25:L26)</f>
        <v>3814</v>
      </c>
      <c r="M24" s="32">
        <f>SUM(M25:M26)</f>
        <v>0</v>
      </c>
      <c r="N24" s="36">
        <f>SUM(N25:N26)</f>
        <v>0</v>
      </c>
    </row>
    <row r="25" spans="1:14" ht="12.75">
      <c r="A25" s="13">
        <v>19</v>
      </c>
      <c r="B25" s="41"/>
      <c r="C25" s="35"/>
      <c r="D25" s="37"/>
      <c r="E25" s="37"/>
      <c r="F25" s="37" t="s">
        <v>47</v>
      </c>
      <c r="G25" s="35" t="s">
        <v>48</v>
      </c>
      <c r="H25" s="22">
        <f>L25+M25+N25</f>
        <v>0</v>
      </c>
      <c r="I25" s="22"/>
      <c r="J25" s="22"/>
      <c r="K25" s="22">
        <f t="shared" si="3"/>
        <v>0</v>
      </c>
      <c r="L25" s="39">
        <v>0</v>
      </c>
      <c r="M25" s="39">
        <v>0</v>
      </c>
      <c r="N25" s="39">
        <v>0</v>
      </c>
    </row>
    <row r="26" spans="1:18" ht="12.75">
      <c r="A26" s="13">
        <v>20</v>
      </c>
      <c r="B26" s="41"/>
      <c r="C26" s="41"/>
      <c r="D26" s="42"/>
      <c r="E26" s="42"/>
      <c r="F26" s="42" t="s">
        <v>49</v>
      </c>
      <c r="G26" s="41" t="s">
        <v>50</v>
      </c>
      <c r="H26" s="22">
        <v>3814</v>
      </c>
      <c r="I26" s="22"/>
      <c r="J26" s="22"/>
      <c r="K26" s="22">
        <f t="shared" si="3"/>
        <v>3814</v>
      </c>
      <c r="L26" s="39">
        <v>3814</v>
      </c>
      <c r="M26" s="39">
        <v>0</v>
      </c>
      <c r="N26" s="39">
        <v>0</v>
      </c>
      <c r="R26" s="23"/>
    </row>
    <row r="27" spans="1:14" ht="12.75">
      <c r="A27" s="13">
        <v>21</v>
      </c>
      <c r="B27" s="43"/>
      <c r="C27" s="44"/>
      <c r="D27" s="43"/>
      <c r="E27" s="43"/>
      <c r="F27" s="43"/>
      <c r="G27" s="43" t="s">
        <v>51</v>
      </c>
      <c r="H27" s="45">
        <f aca="true" t="shared" si="4" ref="H27:N27">H18+H19</f>
        <v>472572</v>
      </c>
      <c r="I27" s="45">
        <f t="shared" si="4"/>
        <v>100000</v>
      </c>
      <c r="J27" s="45">
        <f t="shared" si="4"/>
        <v>21187</v>
      </c>
      <c r="K27" s="45">
        <f t="shared" si="4"/>
        <v>593759</v>
      </c>
      <c r="L27" s="45">
        <f t="shared" si="4"/>
        <v>358726</v>
      </c>
      <c r="M27" s="45">
        <f t="shared" si="4"/>
        <v>235033</v>
      </c>
      <c r="N27" s="46">
        <f t="shared" si="4"/>
        <v>0</v>
      </c>
    </row>
    <row r="28" spans="1:14" ht="12.75" customHeight="1" hidden="1">
      <c r="A28" s="85">
        <v>22</v>
      </c>
      <c r="B28" s="86"/>
      <c r="C28" s="87" t="s">
        <v>14</v>
      </c>
      <c r="D28" s="87" t="s">
        <v>15</v>
      </c>
      <c r="E28" s="88"/>
      <c r="F28" s="88"/>
      <c r="G28" s="89" t="s">
        <v>52</v>
      </c>
      <c r="H28" s="81" t="s">
        <v>17</v>
      </c>
      <c r="I28" s="47"/>
      <c r="J28" s="47"/>
      <c r="K28" s="47"/>
      <c r="L28" s="82" t="s">
        <v>18</v>
      </c>
      <c r="M28" s="83" t="s">
        <v>19</v>
      </c>
      <c r="N28" s="84" t="s">
        <v>20</v>
      </c>
    </row>
    <row r="29" spans="1:14" ht="57" customHeight="1">
      <c r="A29" s="85"/>
      <c r="B29" s="86"/>
      <c r="C29" s="87"/>
      <c r="D29" s="87"/>
      <c r="E29" s="88"/>
      <c r="F29" s="88"/>
      <c r="G29" s="89"/>
      <c r="H29" s="81"/>
      <c r="I29" s="11" t="s">
        <v>21</v>
      </c>
      <c r="J29" s="11" t="s">
        <v>22</v>
      </c>
      <c r="K29" s="12" t="s">
        <v>23</v>
      </c>
      <c r="L29" s="82"/>
      <c r="M29" s="83"/>
      <c r="N29" s="84"/>
    </row>
    <row r="30" spans="1:14" ht="12.75">
      <c r="A30" s="48">
        <v>23</v>
      </c>
      <c r="B30" s="49"/>
      <c r="C30" s="49" t="s">
        <v>24</v>
      </c>
      <c r="D30" s="49"/>
      <c r="E30" s="49"/>
      <c r="F30" s="49"/>
      <c r="G30" s="50" t="s">
        <v>53</v>
      </c>
      <c r="H30" s="51">
        <f aca="true" t="shared" si="5" ref="H30:N30">H31+H32+H33+H34</f>
        <v>201519</v>
      </c>
      <c r="I30" s="51">
        <f t="shared" si="5"/>
        <v>-28000</v>
      </c>
      <c r="J30" s="51">
        <f t="shared" si="5"/>
        <v>21187</v>
      </c>
      <c r="K30" s="51">
        <f t="shared" si="5"/>
        <v>194706</v>
      </c>
      <c r="L30" s="51">
        <f t="shared" si="5"/>
        <v>174706</v>
      </c>
      <c r="M30" s="51">
        <f t="shared" si="5"/>
        <v>20000</v>
      </c>
      <c r="N30" s="52">
        <f t="shared" si="5"/>
        <v>0</v>
      </c>
    </row>
    <row r="31" spans="1:14" ht="12.75">
      <c r="A31" s="53">
        <v>24</v>
      </c>
      <c r="B31" s="54"/>
      <c r="C31" s="54"/>
      <c r="D31" s="54">
        <v>1</v>
      </c>
      <c r="E31" s="54"/>
      <c r="F31" s="54"/>
      <c r="G31" s="55" t="s">
        <v>54</v>
      </c>
      <c r="H31" s="22">
        <v>138899</v>
      </c>
      <c r="I31" s="22">
        <v>-28000</v>
      </c>
      <c r="J31" s="22">
        <v>21187</v>
      </c>
      <c r="K31" s="22">
        <f>H31+I31+J31</f>
        <v>132086</v>
      </c>
      <c r="L31" s="56">
        <v>112086</v>
      </c>
      <c r="M31" s="56">
        <v>20000</v>
      </c>
      <c r="N31" s="56">
        <v>0</v>
      </c>
    </row>
    <row r="32" spans="1:14" ht="12.75">
      <c r="A32" s="48">
        <v>25</v>
      </c>
      <c r="B32" s="54"/>
      <c r="C32" s="54"/>
      <c r="D32" s="54">
        <v>3</v>
      </c>
      <c r="E32" s="54"/>
      <c r="F32" s="54"/>
      <c r="G32" s="55" t="s">
        <v>55</v>
      </c>
      <c r="H32" s="22">
        <v>55000</v>
      </c>
      <c r="I32" s="22"/>
      <c r="J32" s="22"/>
      <c r="K32" s="22">
        <f>H32+I32+J32</f>
        <v>55000</v>
      </c>
      <c r="L32" s="56">
        <v>55000</v>
      </c>
      <c r="M32" s="56">
        <v>0</v>
      </c>
      <c r="N32" s="56">
        <v>0</v>
      </c>
    </row>
    <row r="33" spans="1:14" ht="12.75">
      <c r="A33" s="53">
        <v>26</v>
      </c>
      <c r="B33" s="54"/>
      <c r="C33" s="54"/>
      <c r="D33" s="54">
        <v>4</v>
      </c>
      <c r="E33" s="57"/>
      <c r="F33" s="57"/>
      <c r="G33" s="55" t="s">
        <v>53</v>
      </c>
      <c r="H33" s="22">
        <v>7620</v>
      </c>
      <c r="I33" s="22"/>
      <c r="J33" s="22"/>
      <c r="K33" s="22">
        <f>H33+I33+J33</f>
        <v>7620</v>
      </c>
      <c r="L33" s="56">
        <v>7620</v>
      </c>
      <c r="M33" s="56">
        <v>0</v>
      </c>
      <c r="N33" s="56">
        <v>0</v>
      </c>
    </row>
    <row r="34" spans="1:14" ht="12.75">
      <c r="A34" s="48">
        <v>27</v>
      </c>
      <c r="B34" s="54"/>
      <c r="C34" s="54"/>
      <c r="D34" s="54">
        <v>6</v>
      </c>
      <c r="E34" s="57"/>
      <c r="F34" s="57"/>
      <c r="G34" s="55" t="s">
        <v>56</v>
      </c>
      <c r="H34" s="22">
        <v>0</v>
      </c>
      <c r="I34" s="22"/>
      <c r="J34" s="22"/>
      <c r="K34" s="22">
        <f>H34+I34+J34</f>
        <v>0</v>
      </c>
      <c r="L34" s="56">
        <v>0</v>
      </c>
      <c r="M34" s="56">
        <v>0</v>
      </c>
      <c r="N34" s="56">
        <v>0</v>
      </c>
    </row>
    <row r="35" spans="1:14" ht="12.75">
      <c r="A35" s="53">
        <v>28</v>
      </c>
      <c r="B35" s="49"/>
      <c r="C35" s="49" t="s">
        <v>31</v>
      </c>
      <c r="D35" s="49"/>
      <c r="E35" s="58"/>
      <c r="F35" s="58"/>
      <c r="G35" s="50" t="s">
        <v>57</v>
      </c>
      <c r="H35" s="51">
        <f aca="true" t="shared" si="6" ref="H35:N35">SUM(H36:H38)</f>
        <v>56160</v>
      </c>
      <c r="I35" s="51">
        <f t="shared" si="6"/>
        <v>28000</v>
      </c>
      <c r="J35" s="51">
        <f t="shared" si="6"/>
        <v>0</v>
      </c>
      <c r="K35" s="51">
        <f t="shared" si="6"/>
        <v>84160</v>
      </c>
      <c r="L35" s="51">
        <f t="shared" si="6"/>
        <v>84160</v>
      </c>
      <c r="M35" s="51">
        <f t="shared" si="6"/>
        <v>0</v>
      </c>
      <c r="N35" s="52">
        <f t="shared" si="6"/>
        <v>0</v>
      </c>
    </row>
    <row r="36" spans="1:14" ht="12.75">
      <c r="A36" s="48">
        <v>29</v>
      </c>
      <c r="B36" s="54"/>
      <c r="C36" s="54"/>
      <c r="D36" s="54">
        <v>2</v>
      </c>
      <c r="E36" s="57"/>
      <c r="F36" s="57"/>
      <c r="G36" s="55" t="s">
        <v>58</v>
      </c>
      <c r="H36" s="22">
        <v>56160</v>
      </c>
      <c r="I36" s="22">
        <v>28000</v>
      </c>
      <c r="J36" s="22"/>
      <c r="K36" s="22">
        <f>H36+I36+J36</f>
        <v>84160</v>
      </c>
      <c r="L36" s="56">
        <v>84160</v>
      </c>
      <c r="M36" s="56">
        <v>0</v>
      </c>
      <c r="N36" s="56">
        <v>0</v>
      </c>
    </row>
    <row r="37" spans="1:14" ht="12.75">
      <c r="A37" s="53">
        <v>30</v>
      </c>
      <c r="B37" s="54"/>
      <c r="C37" s="54"/>
      <c r="D37" s="54">
        <v>5</v>
      </c>
      <c r="E37" s="57"/>
      <c r="F37" s="57"/>
      <c r="G37" s="59" t="s">
        <v>57</v>
      </c>
      <c r="H37" s="22">
        <f>L37+M37+N37</f>
        <v>0</v>
      </c>
      <c r="I37" s="22"/>
      <c r="J37" s="22"/>
      <c r="K37" s="22">
        <f>H37+I37+J37</f>
        <v>0</v>
      </c>
      <c r="L37" s="56">
        <v>0</v>
      </c>
      <c r="M37" s="56">
        <v>0</v>
      </c>
      <c r="N37" s="56">
        <v>0</v>
      </c>
    </row>
    <row r="38" spans="1:14" ht="12.75">
      <c r="A38" s="48">
        <v>31</v>
      </c>
      <c r="B38" s="54"/>
      <c r="C38" s="54"/>
      <c r="D38" s="54">
        <v>7</v>
      </c>
      <c r="E38" s="57"/>
      <c r="F38" s="57"/>
      <c r="G38" s="55" t="s">
        <v>59</v>
      </c>
      <c r="H38" s="22">
        <v>0</v>
      </c>
      <c r="I38" s="22"/>
      <c r="J38" s="22"/>
      <c r="K38" s="22">
        <f>H38+I38+J38</f>
        <v>0</v>
      </c>
      <c r="L38" s="56">
        <v>0</v>
      </c>
      <c r="M38" s="56">
        <v>0</v>
      </c>
      <c r="N38" s="56">
        <v>0</v>
      </c>
    </row>
    <row r="39" spans="1:16" ht="12.75">
      <c r="A39" s="53">
        <v>32</v>
      </c>
      <c r="B39" s="60" t="s">
        <v>2</v>
      </c>
      <c r="C39" s="60"/>
      <c r="D39" s="60"/>
      <c r="E39" s="61"/>
      <c r="F39" s="61"/>
      <c r="G39" s="62" t="s">
        <v>60</v>
      </c>
      <c r="H39" s="63">
        <f aca="true" t="shared" si="7" ref="H39:N39">H35+H30</f>
        <v>257679</v>
      </c>
      <c r="I39" s="63">
        <f t="shared" si="7"/>
        <v>0</v>
      </c>
      <c r="J39" s="63">
        <f t="shared" si="7"/>
        <v>21187</v>
      </c>
      <c r="K39" s="63">
        <f t="shared" si="7"/>
        <v>278866</v>
      </c>
      <c r="L39" s="63">
        <f t="shared" si="7"/>
        <v>258866</v>
      </c>
      <c r="M39" s="63">
        <f t="shared" si="7"/>
        <v>20000</v>
      </c>
      <c r="N39" s="64">
        <f t="shared" si="7"/>
        <v>0</v>
      </c>
      <c r="P39" s="23"/>
    </row>
    <row r="40" spans="1:19" ht="33.75" customHeight="1">
      <c r="A40" s="48">
        <v>33</v>
      </c>
      <c r="B40" s="65"/>
      <c r="C40" s="65"/>
      <c r="D40" s="65"/>
      <c r="E40" s="66"/>
      <c r="F40" s="66"/>
      <c r="G40" s="67" t="s">
        <v>61</v>
      </c>
      <c r="H40" s="68">
        <f>H8-H30</f>
        <v>51225</v>
      </c>
      <c r="I40" s="68"/>
      <c r="J40" s="68"/>
      <c r="K40" s="68">
        <f>K8-K30</f>
        <v>85725</v>
      </c>
      <c r="L40" s="68">
        <f>L8-L30</f>
        <v>85725</v>
      </c>
      <c r="M40" s="68">
        <f>M8-M30</f>
        <v>0</v>
      </c>
      <c r="N40" s="69">
        <f>N8-N30</f>
        <v>0</v>
      </c>
      <c r="P40" s="23"/>
      <c r="Q40" s="23"/>
      <c r="S40" s="23"/>
    </row>
    <row r="41" spans="1:14" ht="30" customHeight="1">
      <c r="A41" s="53">
        <v>34</v>
      </c>
      <c r="B41" s="65"/>
      <c r="C41" s="65"/>
      <c r="D41" s="65"/>
      <c r="E41" s="66"/>
      <c r="F41" s="66"/>
      <c r="G41" s="67" t="s">
        <v>62</v>
      </c>
      <c r="H41" s="68">
        <f>H14-H35</f>
        <v>59854</v>
      </c>
      <c r="I41" s="68"/>
      <c r="J41" s="68"/>
      <c r="K41" s="68">
        <f>K14-K35</f>
        <v>25354</v>
      </c>
      <c r="L41" s="68">
        <f>L14-L35</f>
        <v>10321</v>
      </c>
      <c r="M41" s="68">
        <f>M14-M35</f>
        <v>15033</v>
      </c>
      <c r="N41" s="69">
        <f>N14-N35</f>
        <v>0</v>
      </c>
    </row>
    <row r="42" spans="1:14" ht="12.75">
      <c r="A42" s="48">
        <v>35</v>
      </c>
      <c r="B42" s="49"/>
      <c r="C42" s="49" t="s">
        <v>37</v>
      </c>
      <c r="D42" s="49"/>
      <c r="E42" s="58"/>
      <c r="F42" s="58"/>
      <c r="G42" s="50" t="s">
        <v>63</v>
      </c>
      <c r="H42" s="51">
        <f aca="true" t="shared" si="8" ref="H42:N42">H43</f>
        <v>214893</v>
      </c>
      <c r="I42" s="51">
        <f t="shared" si="8"/>
        <v>100000</v>
      </c>
      <c r="J42" s="51">
        <f t="shared" si="8"/>
        <v>0</v>
      </c>
      <c r="K42" s="51">
        <f t="shared" si="8"/>
        <v>314893</v>
      </c>
      <c r="L42" s="51">
        <f t="shared" si="8"/>
        <v>99860</v>
      </c>
      <c r="M42" s="51">
        <f t="shared" si="8"/>
        <v>215033</v>
      </c>
      <c r="N42" s="52">
        <f t="shared" si="8"/>
        <v>0</v>
      </c>
    </row>
    <row r="43" spans="1:14" ht="12.75">
      <c r="A43" s="53">
        <v>36</v>
      </c>
      <c r="B43" s="70"/>
      <c r="C43" s="70"/>
      <c r="D43" s="71">
        <v>8</v>
      </c>
      <c r="E43" s="72"/>
      <c r="F43" s="72"/>
      <c r="G43" s="73" t="s">
        <v>63</v>
      </c>
      <c r="H43" s="74">
        <f>H44+H47+H50</f>
        <v>214893</v>
      </c>
      <c r="I43" s="74">
        <f>I44+I47+I50</f>
        <v>100000</v>
      </c>
      <c r="J43" s="74">
        <f>J44+J47+J50</f>
        <v>0</v>
      </c>
      <c r="K43" s="22">
        <f aca="true" t="shared" si="9" ref="K43:K49">H43+I43+J43</f>
        <v>314893</v>
      </c>
      <c r="L43" s="74">
        <f>L44+L47+L50</f>
        <v>99860</v>
      </c>
      <c r="M43" s="74">
        <f>M44+M47+M50</f>
        <v>215033</v>
      </c>
      <c r="N43" s="74">
        <f>N44+N47+N50</f>
        <v>0</v>
      </c>
    </row>
    <row r="44" spans="1:14" ht="15" customHeight="1">
      <c r="A44" s="48">
        <v>37</v>
      </c>
      <c r="B44" s="70"/>
      <c r="C44" s="70"/>
      <c r="D44" s="70"/>
      <c r="E44" s="72" t="s">
        <v>64</v>
      </c>
      <c r="F44" s="72"/>
      <c r="G44" s="75" t="s">
        <v>65</v>
      </c>
      <c r="H44" s="74">
        <f>SUM(H45:H46)</f>
        <v>100000</v>
      </c>
      <c r="I44" s="74">
        <f>SUM(I45:I46)</f>
        <v>100000</v>
      </c>
      <c r="J44" s="74">
        <f>SUM(J45:J46)</f>
        <v>0</v>
      </c>
      <c r="K44" s="22">
        <f t="shared" si="9"/>
        <v>200000</v>
      </c>
      <c r="L44" s="74">
        <f>SUM(L45:L46)</f>
        <v>0</v>
      </c>
      <c r="M44" s="74">
        <f>SUM(M45:M46)</f>
        <v>200000</v>
      </c>
      <c r="N44" s="76">
        <f>SUM(N45:N46)</f>
        <v>0</v>
      </c>
    </row>
    <row r="45" spans="1:14" ht="19.5" customHeight="1">
      <c r="A45" s="53">
        <v>38</v>
      </c>
      <c r="B45" s="71"/>
      <c r="C45" s="71"/>
      <c r="D45" s="71"/>
      <c r="E45" s="72"/>
      <c r="F45" s="72" t="s">
        <v>66</v>
      </c>
      <c r="G45" s="77" t="s">
        <v>67</v>
      </c>
      <c r="H45" s="22">
        <v>100000</v>
      </c>
      <c r="I45" s="22">
        <v>100000</v>
      </c>
      <c r="J45" s="22"/>
      <c r="K45" s="22">
        <f t="shared" si="9"/>
        <v>200000</v>
      </c>
      <c r="L45" s="78">
        <v>0</v>
      </c>
      <c r="M45" s="78">
        <v>200000</v>
      </c>
      <c r="N45" s="78">
        <v>0</v>
      </c>
    </row>
    <row r="46" spans="1:14" ht="15" customHeight="1">
      <c r="A46" s="48">
        <v>39</v>
      </c>
      <c r="B46" s="71"/>
      <c r="C46" s="71"/>
      <c r="D46" s="71"/>
      <c r="E46" s="72"/>
      <c r="F46" s="72" t="s">
        <v>68</v>
      </c>
      <c r="G46" s="77" t="s">
        <v>69</v>
      </c>
      <c r="H46" s="22">
        <f>L46+M46+N46</f>
        <v>0</v>
      </c>
      <c r="I46" s="22"/>
      <c r="J46" s="22"/>
      <c r="K46" s="22">
        <f t="shared" si="9"/>
        <v>0</v>
      </c>
      <c r="L46" s="78">
        <v>0</v>
      </c>
      <c r="M46" s="78">
        <v>0</v>
      </c>
      <c r="N46" s="78">
        <v>0</v>
      </c>
    </row>
    <row r="47" spans="1:14" ht="15.75" customHeight="1">
      <c r="A47" s="53">
        <v>40</v>
      </c>
      <c r="B47" s="70"/>
      <c r="C47" s="70"/>
      <c r="D47" s="70"/>
      <c r="E47" s="72" t="s">
        <v>70</v>
      </c>
      <c r="F47" s="79"/>
      <c r="G47" s="75" t="s">
        <v>71</v>
      </c>
      <c r="H47" s="74">
        <f>SUM(H48:H49)</f>
        <v>0</v>
      </c>
      <c r="I47" s="74"/>
      <c r="J47" s="74"/>
      <c r="K47" s="22">
        <f t="shared" si="9"/>
        <v>0</v>
      </c>
      <c r="L47" s="74">
        <f>SUM(L48:L49)</f>
        <v>0</v>
      </c>
      <c r="M47" s="74">
        <f>SUM(M48:M49)</f>
        <v>0</v>
      </c>
      <c r="N47" s="76">
        <f>SUM(N48:N49)</f>
        <v>0</v>
      </c>
    </row>
    <row r="48" spans="1:14" ht="12.75">
      <c r="A48" s="48">
        <v>41</v>
      </c>
      <c r="B48" s="71"/>
      <c r="C48" s="71"/>
      <c r="D48" s="71"/>
      <c r="E48" s="72"/>
      <c r="F48" s="72" t="s">
        <v>72</v>
      </c>
      <c r="G48" s="77" t="s">
        <v>73</v>
      </c>
      <c r="H48" s="22">
        <f>L48+M48+N48</f>
        <v>0</v>
      </c>
      <c r="I48" s="22"/>
      <c r="J48" s="22"/>
      <c r="K48" s="22">
        <f t="shared" si="9"/>
        <v>0</v>
      </c>
      <c r="L48" s="78">
        <v>0</v>
      </c>
      <c r="M48" s="78">
        <v>0</v>
      </c>
      <c r="N48" s="78">
        <v>0</v>
      </c>
    </row>
    <row r="49" spans="1:14" ht="12.75">
      <c r="A49" s="53">
        <v>42</v>
      </c>
      <c r="B49" s="71"/>
      <c r="C49" s="71"/>
      <c r="D49" s="71"/>
      <c r="E49" s="72"/>
      <c r="F49" s="72" t="s">
        <v>74</v>
      </c>
      <c r="G49" s="77" t="s">
        <v>75</v>
      </c>
      <c r="H49" s="22">
        <f>L49+M49+N49</f>
        <v>0</v>
      </c>
      <c r="I49" s="22"/>
      <c r="J49" s="22"/>
      <c r="K49" s="22">
        <f t="shared" si="9"/>
        <v>0</v>
      </c>
      <c r="L49" s="78">
        <v>0</v>
      </c>
      <c r="M49" s="78">
        <v>0</v>
      </c>
      <c r="N49" s="78">
        <v>0</v>
      </c>
    </row>
    <row r="50" spans="1:14" ht="15" customHeight="1">
      <c r="A50" s="48">
        <v>43</v>
      </c>
      <c r="B50" s="71"/>
      <c r="C50" s="71"/>
      <c r="D50" s="71"/>
      <c r="E50" s="72" t="s">
        <v>76</v>
      </c>
      <c r="F50" s="72"/>
      <c r="G50" s="77" t="s">
        <v>77</v>
      </c>
      <c r="H50" s="74">
        <f>SUM(H51:H52)</f>
        <v>114893</v>
      </c>
      <c r="I50" s="74"/>
      <c r="J50" s="74"/>
      <c r="K50" s="22">
        <f>H50+I50</f>
        <v>114893</v>
      </c>
      <c r="L50" s="74">
        <f>SUM(L51:L52)</f>
        <v>99860</v>
      </c>
      <c r="M50" s="74">
        <f>SUM(M51:M52)</f>
        <v>15033</v>
      </c>
      <c r="N50" s="76">
        <f>SUM(N51:N52)</f>
        <v>0</v>
      </c>
    </row>
    <row r="51" spans="1:14" ht="17.25" customHeight="1">
      <c r="A51" s="53">
        <v>44</v>
      </c>
      <c r="B51" s="71"/>
      <c r="C51" s="71"/>
      <c r="D51" s="71"/>
      <c r="E51" s="72"/>
      <c r="F51" s="72" t="s">
        <v>78</v>
      </c>
      <c r="G51" s="77" t="s">
        <v>79</v>
      </c>
      <c r="H51" s="22">
        <v>114893</v>
      </c>
      <c r="I51" s="22"/>
      <c r="J51" s="22"/>
      <c r="K51" s="22">
        <v>78725</v>
      </c>
      <c r="L51" s="78">
        <v>78725</v>
      </c>
      <c r="M51" s="78">
        <v>0</v>
      </c>
      <c r="N51" s="78">
        <v>0</v>
      </c>
    </row>
    <row r="52" spans="1:14" ht="18.75" customHeight="1">
      <c r="A52" s="48">
        <v>45</v>
      </c>
      <c r="B52" s="71"/>
      <c r="C52" s="71"/>
      <c r="D52" s="71"/>
      <c r="E52" s="72"/>
      <c r="F52" s="72" t="s">
        <v>80</v>
      </c>
      <c r="G52" s="77" t="s">
        <v>81</v>
      </c>
      <c r="H52" s="22">
        <v>0</v>
      </c>
      <c r="I52" s="22"/>
      <c r="J52" s="22"/>
      <c r="K52" s="22">
        <v>36168</v>
      </c>
      <c r="L52" s="78">
        <v>21135</v>
      </c>
      <c r="M52" s="78">
        <v>15033</v>
      </c>
      <c r="N52" s="78">
        <v>0</v>
      </c>
    </row>
    <row r="53" spans="1:14" ht="12.75">
      <c r="A53" s="53">
        <v>46</v>
      </c>
      <c r="B53" s="43"/>
      <c r="C53" s="43"/>
      <c r="D53" s="43"/>
      <c r="E53" s="43"/>
      <c r="F53" s="43"/>
      <c r="G53" s="43" t="s">
        <v>82</v>
      </c>
      <c r="H53" s="45">
        <f aca="true" t="shared" si="10" ref="H53:N53">H39+H42</f>
        <v>472572</v>
      </c>
      <c r="I53" s="45">
        <f t="shared" si="10"/>
        <v>100000</v>
      </c>
      <c r="J53" s="45">
        <f t="shared" si="10"/>
        <v>21187</v>
      </c>
      <c r="K53" s="45">
        <f t="shared" si="10"/>
        <v>593759</v>
      </c>
      <c r="L53" s="45">
        <f t="shared" si="10"/>
        <v>358726</v>
      </c>
      <c r="M53" s="45">
        <f t="shared" si="10"/>
        <v>235033</v>
      </c>
      <c r="N53" s="45">
        <f t="shared" si="10"/>
        <v>0</v>
      </c>
    </row>
    <row r="54" ht="12.75">
      <c r="Q54" s="23"/>
    </row>
    <row r="55" spans="7:11" ht="12.75">
      <c r="G55" s="80" t="s">
        <v>83</v>
      </c>
      <c r="H55" s="23"/>
      <c r="I55" s="23"/>
      <c r="J55" s="23"/>
      <c r="K55" s="23">
        <f>K39-K18</f>
        <v>-111079</v>
      </c>
    </row>
    <row r="56" spans="7:11" ht="12.75">
      <c r="G56" s="80" t="s">
        <v>84</v>
      </c>
      <c r="H56" s="23"/>
      <c r="I56" s="23"/>
      <c r="J56" s="23"/>
      <c r="K56" s="23">
        <f>K30-K8</f>
        <v>-85725</v>
      </c>
    </row>
    <row r="57" spans="7:11" ht="12.75">
      <c r="G57" s="80" t="s">
        <v>85</v>
      </c>
      <c r="K57" s="23">
        <f>K35-K14</f>
        <v>-25354</v>
      </c>
    </row>
    <row r="58" spans="8:10" ht="12.75">
      <c r="H58" s="23"/>
      <c r="I58" s="23"/>
      <c r="J58" s="23"/>
    </row>
    <row r="59" spans="8:11" ht="12.75">
      <c r="H59" s="23"/>
      <c r="I59" s="23"/>
      <c r="J59" s="23"/>
      <c r="K59" s="23"/>
    </row>
    <row r="60" ht="12.75">
      <c r="O60" s="23"/>
    </row>
    <row r="62" ht="12.75">
      <c r="O62" s="23"/>
    </row>
  </sheetData>
  <sheetProtection selectLockedCells="1" selectUnlockedCells="1"/>
  <mergeCells count="24">
    <mergeCell ref="G28:G29"/>
    <mergeCell ref="B3:N3"/>
    <mergeCell ref="B4:N4"/>
    <mergeCell ref="A6:A7"/>
    <mergeCell ref="B6:B7"/>
    <mergeCell ref="C6:C7"/>
    <mergeCell ref="D6:D7"/>
    <mergeCell ref="E6:E7"/>
    <mergeCell ref="F6:F7"/>
    <mergeCell ref="G6:G7"/>
    <mergeCell ref="A28:A29"/>
    <mergeCell ref="B28:B29"/>
    <mergeCell ref="C28:C29"/>
    <mergeCell ref="D28:D29"/>
    <mergeCell ref="E28:E29"/>
    <mergeCell ref="F28:F29"/>
    <mergeCell ref="H28:H29"/>
    <mergeCell ref="L28:L29"/>
    <mergeCell ref="M28:M29"/>
    <mergeCell ref="N28:N29"/>
    <mergeCell ref="L6:L7"/>
    <mergeCell ref="M6:M7"/>
    <mergeCell ref="N6:N7"/>
    <mergeCell ref="H6:H7"/>
  </mergeCells>
  <printOptions/>
  <pageMargins left="0.7479166666666667" right="0.7479166666666667" top="0.9840277777777777" bottom="0.9840277777777777" header="0.5118055555555555" footer="0.5"/>
  <pageSetup fitToHeight="2" fitToWidth="1" horizontalDpi="300" verticalDpi="300" orientation="landscape" paperSize="9" scale="87" r:id="rId1"/>
  <headerFooter alignWithMargins="0">
    <oddFooter>&amp;C&amp;P</oddFooter>
  </headerFooter>
  <rowBreaks count="1" manualBreakCount="1">
    <brk id="2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2016-09-15T09:42:25Z</cp:lastPrinted>
  <dcterms:created xsi:type="dcterms:W3CDTF">2016-09-15T09:42:37Z</dcterms:created>
  <dcterms:modified xsi:type="dcterms:W3CDTF">2016-09-15T09:42:37Z</dcterms:modified>
  <cp:category/>
  <cp:version/>
  <cp:contentType/>
  <cp:contentStatus/>
</cp:coreProperties>
</file>