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y\Desktop\Hőgyész2018\TESTÜLET\Ülések\2018.06.01\Rendelet 06.01\06.06\Kihirdetett rendelet mellékletei\"/>
    </mc:Choice>
  </mc:AlternateContent>
  <xr:revisionPtr revIDLastSave="0" documentId="8_{10781B35-D2EE-4063-B750-1EDB4BC2C8E0}" xr6:coauthVersionLast="33" xr6:coauthVersionMax="33" xr10:uidLastSave="{00000000-0000-0000-0000-000000000000}"/>
  <bookViews>
    <workbookView xWindow="0" yWindow="0" windowWidth="28800" windowHeight="11625" activeTab="3" xr2:uid="{F957D726-4CAA-4DF6-8C6D-5F93E196011D}"/>
  </bookViews>
  <sheets>
    <sheet name="Tartalom" sheetId="1" r:id="rId1"/>
    <sheet name="1.sz. melléklete" sheetId="2" r:id="rId2"/>
    <sheet name="2.sz. melléklete" sheetId="3" r:id="rId3"/>
    <sheet name="3.sz. melléklete" sheetId="4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4" l="1"/>
  <c r="E30" i="4"/>
  <c r="L28" i="4"/>
  <c r="L30" i="4" s="1"/>
  <c r="K28" i="4"/>
  <c r="K30" i="4" s="1"/>
  <c r="J28" i="4"/>
  <c r="J30" i="4" s="1"/>
  <c r="I28" i="4"/>
  <c r="H28" i="4"/>
  <c r="H30" i="4" s="1"/>
  <c r="G28" i="4"/>
  <c r="G30" i="4" s="1"/>
  <c r="F28" i="4"/>
  <c r="F30" i="4" s="1"/>
  <c r="E28" i="4"/>
  <c r="D28" i="4"/>
  <c r="D30" i="4" s="1"/>
  <c r="L17" i="4"/>
  <c r="L19" i="4" s="1"/>
  <c r="H17" i="4"/>
  <c r="H19" i="4" s="1"/>
  <c r="D17" i="4"/>
  <c r="D19" i="4" s="1"/>
  <c r="L15" i="4"/>
  <c r="J15" i="4"/>
  <c r="J17" i="4" s="1"/>
  <c r="J19" i="4" s="1"/>
  <c r="I15" i="4"/>
  <c r="I17" i="4" s="1"/>
  <c r="I19" i="4" s="1"/>
  <c r="H15" i="4"/>
  <c r="G15" i="4"/>
  <c r="G17" i="4" s="1"/>
  <c r="G19" i="4" s="1"/>
  <c r="F15" i="4"/>
  <c r="F17" i="4" s="1"/>
  <c r="F19" i="4" s="1"/>
  <c r="E15" i="4"/>
  <c r="E17" i="4" s="1"/>
  <c r="E19" i="4" s="1"/>
  <c r="D15" i="4"/>
  <c r="K14" i="4"/>
  <c r="K15" i="4" s="1"/>
  <c r="K17" i="4" s="1"/>
  <c r="K19" i="4" s="1"/>
  <c r="E14" i="4"/>
  <c r="F240" i="3"/>
  <c r="E240" i="3"/>
  <c r="D240" i="3"/>
  <c r="F232" i="3"/>
  <c r="E232" i="3"/>
  <c r="D232" i="3"/>
  <c r="F226" i="3"/>
  <c r="F235" i="3" s="1"/>
  <c r="F225" i="3"/>
  <c r="E225" i="3"/>
  <c r="D225" i="3"/>
  <c r="F216" i="3"/>
  <c r="E216" i="3"/>
  <c r="D216" i="3"/>
  <c r="F209" i="3"/>
  <c r="E209" i="3"/>
  <c r="E226" i="3" s="1"/>
  <c r="E235" i="3" s="1"/>
  <c r="D209" i="3"/>
  <c r="D226" i="3" s="1"/>
  <c r="D235" i="3" s="1"/>
  <c r="F204" i="3"/>
  <c r="E204" i="3"/>
  <c r="D204" i="3"/>
  <c r="F194" i="3"/>
  <c r="E194" i="3"/>
  <c r="D194" i="3"/>
  <c r="F189" i="3"/>
  <c r="E189" i="3"/>
  <c r="D189" i="3"/>
  <c r="F181" i="3"/>
  <c r="F169" i="3"/>
  <c r="E169" i="3"/>
  <c r="E181" i="3" s="1"/>
  <c r="D169" i="3"/>
  <c r="D181" i="3" s="1"/>
  <c r="F164" i="3"/>
  <c r="E164" i="3"/>
  <c r="D164" i="3"/>
  <c r="F154" i="3"/>
  <c r="E154" i="3"/>
  <c r="D154" i="3"/>
  <c r="F148" i="3"/>
  <c r="E148" i="3"/>
  <c r="D148" i="3"/>
  <c r="F145" i="3"/>
  <c r="E145" i="3"/>
  <c r="D145" i="3"/>
  <c r="F137" i="3"/>
  <c r="E137" i="3"/>
  <c r="D137" i="3"/>
  <c r="F134" i="3"/>
  <c r="F155" i="3" s="1"/>
  <c r="E134" i="3"/>
  <c r="E155" i="3" s="1"/>
  <c r="D134" i="3"/>
  <c r="D155" i="3" s="1"/>
  <c r="E129" i="3"/>
  <c r="F128" i="3"/>
  <c r="E128" i="3"/>
  <c r="D128" i="3"/>
  <c r="F124" i="3"/>
  <c r="F129" i="3" s="1"/>
  <c r="E124" i="3"/>
  <c r="D124" i="3"/>
  <c r="D129" i="3" s="1"/>
  <c r="F101" i="3"/>
  <c r="E101" i="3"/>
  <c r="D101" i="3"/>
  <c r="F94" i="3"/>
  <c r="E94" i="3"/>
  <c r="D94" i="3"/>
  <c r="F86" i="3"/>
  <c r="E86" i="3"/>
  <c r="D86" i="3"/>
  <c r="F83" i="3"/>
  <c r="E83" i="3"/>
  <c r="D83" i="3"/>
  <c r="F78" i="3"/>
  <c r="F95" i="3" s="1"/>
  <c r="F104" i="3" s="1"/>
  <c r="F105" i="3" s="1"/>
  <c r="E78" i="3"/>
  <c r="E95" i="3" s="1"/>
  <c r="E104" i="3" s="1"/>
  <c r="E105" i="3" s="1"/>
  <c r="D78" i="3"/>
  <c r="D95" i="3" s="1"/>
  <c r="D104" i="3" s="1"/>
  <c r="F73" i="3"/>
  <c r="E73" i="3"/>
  <c r="D73" i="3"/>
  <c r="F67" i="3"/>
  <c r="E67" i="3"/>
  <c r="D67" i="3"/>
  <c r="F61" i="3"/>
  <c r="E61" i="3"/>
  <c r="D61" i="3"/>
  <c r="F55" i="3"/>
  <c r="F52" i="3"/>
  <c r="E52" i="3"/>
  <c r="E55" i="3" s="1"/>
  <c r="D52" i="3"/>
  <c r="F49" i="3"/>
  <c r="E49" i="3"/>
  <c r="D49" i="3"/>
  <c r="D55" i="3" s="1"/>
  <c r="F37" i="3"/>
  <c r="E37" i="3"/>
  <c r="D37" i="3"/>
  <c r="F28" i="3"/>
  <c r="F39" i="3" s="1"/>
  <c r="F74" i="3" s="1"/>
  <c r="E28" i="3"/>
  <c r="E39" i="3" s="1"/>
  <c r="D28" i="3"/>
  <c r="D39" i="3" s="1"/>
  <c r="F25" i="3"/>
  <c r="E25" i="3"/>
  <c r="D25" i="3"/>
  <c r="F19" i="3"/>
  <c r="E19" i="3"/>
  <c r="E74" i="3" s="1"/>
  <c r="D18" i="3"/>
  <c r="D19" i="3" s="1"/>
  <c r="F234" i="2"/>
  <c r="E234" i="2"/>
  <c r="D234" i="2"/>
  <c r="F233" i="2"/>
  <c r="E233" i="2"/>
  <c r="D233" i="2"/>
  <c r="F231" i="2"/>
  <c r="E231" i="2"/>
  <c r="D231" i="2"/>
  <c r="F230" i="2"/>
  <c r="E230" i="2"/>
  <c r="D230" i="2"/>
  <c r="F229" i="2"/>
  <c r="E229" i="2"/>
  <c r="D229" i="2"/>
  <c r="F228" i="2"/>
  <c r="F232" i="2" s="1"/>
  <c r="E228" i="2"/>
  <c r="D228" i="2"/>
  <c r="F227" i="2"/>
  <c r="E227" i="2"/>
  <c r="E232" i="2" s="1"/>
  <c r="D227" i="2"/>
  <c r="F224" i="2"/>
  <c r="F225" i="2" s="1"/>
  <c r="E224" i="2"/>
  <c r="D224" i="2"/>
  <c r="F223" i="2"/>
  <c r="E223" i="2"/>
  <c r="E225" i="2" s="1"/>
  <c r="D223" i="2"/>
  <c r="D225" i="2" s="1"/>
  <c r="F222" i="2"/>
  <c r="E222" i="2"/>
  <c r="D222" i="2"/>
  <c r="F221" i="2"/>
  <c r="E221" i="2"/>
  <c r="D221" i="2"/>
  <c r="F220" i="2"/>
  <c r="E220" i="2"/>
  <c r="D220" i="2"/>
  <c r="F217" i="2"/>
  <c r="E217" i="2"/>
  <c r="F215" i="2"/>
  <c r="E215" i="2"/>
  <c r="D215" i="2"/>
  <c r="F214" i="2"/>
  <c r="E214" i="2"/>
  <c r="D214" i="2"/>
  <c r="F213" i="2"/>
  <c r="E213" i="2"/>
  <c r="D213" i="2"/>
  <c r="F212" i="2"/>
  <c r="E212" i="2"/>
  <c r="D212" i="2"/>
  <c r="F211" i="2"/>
  <c r="E211" i="2"/>
  <c r="D211" i="2"/>
  <c r="F210" i="2"/>
  <c r="E210" i="2"/>
  <c r="D210" i="2"/>
  <c r="F208" i="2"/>
  <c r="E208" i="2"/>
  <c r="D208" i="2"/>
  <c r="F207" i="2"/>
  <c r="F209" i="2" s="1"/>
  <c r="E207" i="2"/>
  <c r="D207" i="2"/>
  <c r="F206" i="2"/>
  <c r="E206" i="2"/>
  <c r="D206" i="2"/>
  <c r="F203" i="2"/>
  <c r="E203" i="2"/>
  <c r="D203" i="2"/>
  <c r="F202" i="2"/>
  <c r="E202" i="2"/>
  <c r="D202" i="2"/>
  <c r="F201" i="2"/>
  <c r="E201" i="2"/>
  <c r="D201" i="2"/>
  <c r="F200" i="2"/>
  <c r="F237" i="2" s="1"/>
  <c r="E200" i="2"/>
  <c r="E237" i="2" s="1"/>
  <c r="D200" i="2"/>
  <c r="D237" i="2" s="1"/>
  <c r="F199" i="2"/>
  <c r="E199" i="2"/>
  <c r="D199" i="2"/>
  <c r="F198" i="2"/>
  <c r="E198" i="2"/>
  <c r="D198" i="2"/>
  <c r="F197" i="2"/>
  <c r="E197" i="2"/>
  <c r="D197" i="2"/>
  <c r="F196" i="2"/>
  <c r="E196" i="2"/>
  <c r="D196" i="2"/>
  <c r="F195" i="2"/>
  <c r="F204" i="2" s="1"/>
  <c r="E195" i="2"/>
  <c r="D195" i="2"/>
  <c r="D193" i="2"/>
  <c r="F192" i="2"/>
  <c r="E192" i="2"/>
  <c r="D192" i="2"/>
  <c r="F191" i="2"/>
  <c r="E191" i="2"/>
  <c r="E194" i="2" s="1"/>
  <c r="D191" i="2"/>
  <c r="D190" i="2"/>
  <c r="F187" i="2"/>
  <c r="E187" i="2"/>
  <c r="F186" i="2"/>
  <c r="F183" i="2"/>
  <c r="F189" i="2" s="1"/>
  <c r="E183" i="2"/>
  <c r="D183" i="2"/>
  <c r="F182" i="2"/>
  <c r="E182" i="2"/>
  <c r="D182" i="2"/>
  <c r="D189" i="2" s="1"/>
  <c r="F178" i="2"/>
  <c r="E178" i="2"/>
  <c r="D178" i="2"/>
  <c r="F177" i="2"/>
  <c r="E177" i="2"/>
  <c r="D177" i="2"/>
  <c r="F176" i="2"/>
  <c r="E176" i="2"/>
  <c r="D176" i="2"/>
  <c r="F175" i="2"/>
  <c r="E175" i="2"/>
  <c r="F174" i="2"/>
  <c r="E174" i="2"/>
  <c r="D174" i="2"/>
  <c r="F172" i="2"/>
  <c r="E172" i="2"/>
  <c r="D172" i="2"/>
  <c r="F171" i="2"/>
  <c r="E171" i="2"/>
  <c r="D171" i="2"/>
  <c r="F170" i="2"/>
  <c r="E170" i="2"/>
  <c r="D170" i="2"/>
  <c r="D169" i="2"/>
  <c r="F168" i="2"/>
  <c r="E168" i="2"/>
  <c r="D168" i="2"/>
  <c r="F167" i="2"/>
  <c r="F169" i="2" s="1"/>
  <c r="E167" i="2"/>
  <c r="D167" i="2"/>
  <c r="D166" i="2"/>
  <c r="F165" i="2"/>
  <c r="F181" i="2" s="1"/>
  <c r="E165" i="2"/>
  <c r="D165" i="2"/>
  <c r="F162" i="2"/>
  <c r="E162" i="2"/>
  <c r="F161" i="2"/>
  <c r="E161" i="2"/>
  <c r="D161" i="2"/>
  <c r="F160" i="2"/>
  <c r="E160" i="2"/>
  <c r="D160" i="2"/>
  <c r="F159" i="2"/>
  <c r="E159" i="2"/>
  <c r="D159" i="2"/>
  <c r="F158" i="2"/>
  <c r="E158" i="2"/>
  <c r="D158" i="2"/>
  <c r="F157" i="2"/>
  <c r="E157" i="2"/>
  <c r="D157" i="2"/>
  <c r="F156" i="2"/>
  <c r="F164" i="2" s="1"/>
  <c r="E156" i="2"/>
  <c r="D156" i="2"/>
  <c r="E154" i="2"/>
  <c r="D154" i="2"/>
  <c r="F151" i="2"/>
  <c r="F154" i="2" s="1"/>
  <c r="E151" i="2"/>
  <c r="F148" i="2"/>
  <c r="E148" i="2"/>
  <c r="D148" i="2"/>
  <c r="F145" i="2"/>
  <c r="E145" i="2"/>
  <c r="D139" i="2"/>
  <c r="D145" i="2" s="1"/>
  <c r="D155" i="2" s="1"/>
  <c r="F137" i="2"/>
  <c r="E137" i="2"/>
  <c r="D137" i="2"/>
  <c r="F134" i="2"/>
  <c r="F155" i="2" s="1"/>
  <c r="E134" i="2"/>
  <c r="D134" i="2"/>
  <c r="F128" i="2"/>
  <c r="E128" i="2"/>
  <c r="D128" i="2"/>
  <c r="F127" i="2"/>
  <c r="F122" i="2"/>
  <c r="E122" i="2"/>
  <c r="D122" i="2"/>
  <c r="F121" i="2"/>
  <c r="E121" i="2"/>
  <c r="D121" i="2"/>
  <c r="F118" i="2"/>
  <c r="E118" i="2"/>
  <c r="D118" i="2"/>
  <c r="F117" i="2"/>
  <c r="E117" i="2"/>
  <c r="D117" i="2"/>
  <c r="F116" i="2"/>
  <c r="E116" i="2"/>
  <c r="D116" i="2"/>
  <c r="F115" i="2"/>
  <c r="E115" i="2"/>
  <c r="D115" i="2"/>
  <c r="F114" i="2"/>
  <c r="E114" i="2"/>
  <c r="D114" i="2"/>
  <c r="F113" i="2"/>
  <c r="E113" i="2"/>
  <c r="D113" i="2"/>
  <c r="F112" i="2"/>
  <c r="E112" i="2"/>
  <c r="E124" i="2" s="1"/>
  <c r="E129" i="2" s="1"/>
  <c r="D112" i="2"/>
  <c r="F103" i="2"/>
  <c r="E103" i="2"/>
  <c r="D103" i="2"/>
  <c r="F102" i="2"/>
  <c r="E102" i="2"/>
  <c r="D102" i="2"/>
  <c r="F100" i="2"/>
  <c r="E100" i="2"/>
  <c r="D100" i="2"/>
  <c r="F99" i="2"/>
  <c r="E99" i="2"/>
  <c r="D99" i="2"/>
  <c r="F98" i="2"/>
  <c r="E98" i="2"/>
  <c r="D98" i="2"/>
  <c r="F97" i="2"/>
  <c r="E97" i="2"/>
  <c r="D97" i="2"/>
  <c r="F96" i="2"/>
  <c r="E96" i="2"/>
  <c r="D96" i="2"/>
  <c r="F93" i="2"/>
  <c r="E93" i="2"/>
  <c r="D93" i="2"/>
  <c r="F92" i="2"/>
  <c r="E92" i="2"/>
  <c r="D92" i="2"/>
  <c r="D94" i="2" s="1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E86" i="2"/>
  <c r="F85" i="2"/>
  <c r="F86" i="2" s="1"/>
  <c r="E85" i="2"/>
  <c r="D85" i="2"/>
  <c r="D86" i="2" s="1"/>
  <c r="F82" i="2"/>
  <c r="E82" i="2"/>
  <c r="D82" i="2"/>
  <c r="F81" i="2"/>
  <c r="E81" i="2"/>
  <c r="D81" i="2"/>
  <c r="F80" i="2"/>
  <c r="E80" i="2"/>
  <c r="D80" i="2"/>
  <c r="F79" i="2"/>
  <c r="E79" i="2"/>
  <c r="D79" i="2"/>
  <c r="D78" i="2"/>
  <c r="F77" i="2"/>
  <c r="E77" i="2"/>
  <c r="D77" i="2"/>
  <c r="F76" i="2"/>
  <c r="E76" i="2"/>
  <c r="D76" i="2"/>
  <c r="F75" i="2"/>
  <c r="E75" i="2"/>
  <c r="E78" i="2" s="1"/>
  <c r="D75" i="2"/>
  <c r="F72" i="2"/>
  <c r="E72" i="2"/>
  <c r="D72" i="2"/>
  <c r="F71" i="2"/>
  <c r="D71" i="2"/>
  <c r="F70" i="2"/>
  <c r="E70" i="2"/>
  <c r="E73" i="2" s="1"/>
  <c r="D70" i="2"/>
  <c r="F69" i="2"/>
  <c r="E69" i="2"/>
  <c r="D69" i="2"/>
  <c r="F68" i="2"/>
  <c r="D68" i="2"/>
  <c r="D66" i="2"/>
  <c r="F65" i="2"/>
  <c r="E65" i="2"/>
  <c r="D65" i="2"/>
  <c r="F64" i="2"/>
  <c r="E64" i="2"/>
  <c r="D64" i="2"/>
  <c r="F63" i="2"/>
  <c r="E63" i="2"/>
  <c r="D63" i="2"/>
  <c r="F62" i="2"/>
  <c r="D62" i="2"/>
  <c r="F60" i="2"/>
  <c r="E60" i="2"/>
  <c r="D60" i="2"/>
  <c r="F59" i="2"/>
  <c r="E59" i="2"/>
  <c r="D59" i="2"/>
  <c r="F58" i="2"/>
  <c r="E58" i="2"/>
  <c r="D58" i="2"/>
  <c r="F57" i="2"/>
  <c r="F61" i="2" s="1"/>
  <c r="E57" i="2"/>
  <c r="D57" i="2"/>
  <c r="F56" i="2"/>
  <c r="E56" i="2"/>
  <c r="E61" i="2" s="1"/>
  <c r="D56" i="2"/>
  <c r="D53" i="2"/>
  <c r="D52" i="2"/>
  <c r="F51" i="2"/>
  <c r="E51" i="2"/>
  <c r="D51" i="2"/>
  <c r="F50" i="2"/>
  <c r="E50" i="2"/>
  <c r="D50" i="2"/>
  <c r="F48" i="2"/>
  <c r="E48" i="2"/>
  <c r="F47" i="2"/>
  <c r="E47" i="2"/>
  <c r="E49" i="2" s="1"/>
  <c r="D47" i="2"/>
  <c r="D49" i="2" s="1"/>
  <c r="F46" i="2"/>
  <c r="E46" i="2"/>
  <c r="D46" i="2"/>
  <c r="F44" i="2"/>
  <c r="E44" i="2"/>
  <c r="D44" i="2"/>
  <c r="D38" i="2"/>
  <c r="F34" i="2"/>
  <c r="E34" i="2"/>
  <c r="D34" i="2"/>
  <c r="F33" i="2"/>
  <c r="E33" i="2"/>
  <c r="D33" i="2"/>
  <c r="F30" i="2"/>
  <c r="E30" i="2"/>
  <c r="D30" i="2"/>
  <c r="F29" i="2"/>
  <c r="E29" i="2"/>
  <c r="D29" i="2"/>
  <c r="D28" i="2"/>
  <c r="F27" i="2"/>
  <c r="E27" i="2"/>
  <c r="D27" i="2"/>
  <c r="F26" i="2"/>
  <c r="F28" i="2" s="1"/>
  <c r="E26" i="2"/>
  <c r="E28" i="2" s="1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7" i="2"/>
  <c r="E17" i="2"/>
  <c r="D17" i="2"/>
  <c r="F16" i="2"/>
  <c r="E16" i="2"/>
  <c r="D16" i="2"/>
  <c r="F15" i="2"/>
  <c r="E15" i="2"/>
  <c r="D15" i="2"/>
  <c r="F14" i="2"/>
  <c r="E14" i="2"/>
  <c r="D14" i="2"/>
  <c r="F12" i="2"/>
  <c r="F13" i="2" s="1"/>
  <c r="E12" i="2"/>
  <c r="E13" i="2" s="1"/>
  <c r="E19" i="2" s="1"/>
  <c r="D12" i="2"/>
  <c r="D11" i="2"/>
  <c r="F25" i="2" l="1"/>
  <c r="F52" i="2"/>
  <c r="F78" i="2"/>
  <c r="E94" i="2"/>
  <c r="E189" i="2"/>
  <c r="F194" i="2"/>
  <c r="D209" i="2"/>
  <c r="F216" i="2"/>
  <c r="F226" i="2" s="1"/>
  <c r="F235" i="2" s="1"/>
  <c r="F236" i="2" s="1"/>
  <c r="E25" i="2"/>
  <c r="E67" i="2"/>
  <c r="F19" i="2"/>
  <c r="F37" i="2"/>
  <c r="F39" i="2" s="1"/>
  <c r="D67" i="2"/>
  <c r="D73" i="2"/>
  <c r="E83" i="2"/>
  <c r="F94" i="2"/>
  <c r="D101" i="2"/>
  <c r="D124" i="2"/>
  <c r="D129" i="2" s="1"/>
  <c r="D164" i="2"/>
  <c r="D181" i="2"/>
  <c r="D205" i="2" s="1"/>
  <c r="D194" i="2"/>
  <c r="D204" i="2"/>
  <c r="E204" i="2"/>
  <c r="E209" i="2"/>
  <c r="E226" i="2" s="1"/>
  <c r="E235" i="2" s="1"/>
  <c r="E216" i="2"/>
  <c r="D232" i="2"/>
  <c r="E95" i="2"/>
  <c r="E104" i="2" s="1"/>
  <c r="E37" i="2"/>
  <c r="D83" i="2"/>
  <c r="D95" i="2" s="1"/>
  <c r="D104" i="2" s="1"/>
  <c r="F124" i="2"/>
  <c r="F129" i="2" s="1"/>
  <c r="D13" i="2"/>
  <c r="D19" i="2" s="1"/>
  <c r="D25" i="2"/>
  <c r="D37" i="2"/>
  <c r="D39" i="2" s="1"/>
  <c r="F49" i="2"/>
  <c r="F55" i="2" s="1"/>
  <c r="E52" i="2"/>
  <c r="E55" i="2" s="1"/>
  <c r="D61" i="2"/>
  <c r="F67" i="2"/>
  <c r="F73" i="2"/>
  <c r="F83" i="2"/>
  <c r="E101" i="2"/>
  <c r="F101" i="2"/>
  <c r="E155" i="2"/>
  <c r="E164" i="2"/>
  <c r="E169" i="2"/>
  <c r="E181" i="2" s="1"/>
  <c r="E205" i="2" s="1"/>
  <c r="D216" i="2"/>
  <c r="D205" i="3"/>
  <c r="D236" i="3" s="1"/>
  <c r="F205" i="3"/>
  <c r="F236" i="3" s="1"/>
  <c r="F241" i="3" s="1"/>
  <c r="E205" i="3"/>
  <c r="E236" i="3" s="1"/>
  <c r="E241" i="3" s="1"/>
  <c r="D74" i="3"/>
  <c r="D105" i="3"/>
  <c r="D241" i="3" s="1"/>
  <c r="F205" i="2"/>
  <c r="D226" i="2"/>
  <c r="D235" i="2" s="1"/>
  <c r="E39" i="2"/>
  <c r="D55" i="2"/>
  <c r="E236" i="2" l="1"/>
  <c r="F74" i="2"/>
  <c r="F239" i="2" s="1"/>
  <c r="F95" i="2"/>
  <c r="F104" i="2" s="1"/>
  <c r="F105" i="2" s="1"/>
  <c r="D74" i="2"/>
  <c r="D105" i="2" s="1"/>
  <c r="D236" i="2"/>
  <c r="E74" i="2"/>
  <c r="E239" i="2" s="1"/>
  <c r="E105" i="2"/>
  <c r="E240" i="2"/>
  <c r="D240" i="2"/>
  <c r="F240" i="2"/>
  <c r="D239" i="2" l="1"/>
</calcChain>
</file>

<file path=xl/sharedStrings.xml><?xml version="1.0" encoding="utf-8"?>
<sst xmlns="http://schemas.openxmlformats.org/spreadsheetml/2006/main" count="1338" uniqueCount="575">
  <si>
    <t>Hőgyész Nagyközség Önkormányzata 2017. évi bevételei és kiadásai</t>
  </si>
  <si>
    <t>Összevont bevételek és kiadások</t>
  </si>
  <si>
    <t>Forintban</t>
  </si>
  <si>
    <t>Ssz.</t>
  </si>
  <si>
    <t>Bevétel</t>
  </si>
  <si>
    <t>Rov sz.</t>
  </si>
  <si>
    <t>Előirányzat</t>
  </si>
  <si>
    <t>Rovat megnevezése</t>
  </si>
  <si>
    <t>Eredeti</t>
  </si>
  <si>
    <t>Módosított</t>
  </si>
  <si>
    <t>Teljesítés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</si>
  <si>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</si>
  <si>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</si>
  <si>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</si>
  <si>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</si>
  <si>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</si>
  <si>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</si>
  <si>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</si>
  <si>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</si>
  <si>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</si>
  <si>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</si>
  <si>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</si>
  <si>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</si>
  <si>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</si>
  <si>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</si>
  <si>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</si>
  <si>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</si>
  <si>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</si>
  <si>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</si>
  <si>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</si>
  <si>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</si>
  <si>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</si>
  <si>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</si>
  <si>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</si>
  <si>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</si>
  <si>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</si>
  <si>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</si>
  <si>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</si>
  <si>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</si>
  <si>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</si>
  <si>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</si>
  <si>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</si>
  <si>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</si>
  <si>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</si>
  <si>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</si>
  <si>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</si>
  <si>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</si>
  <si>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</si>
  <si>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</si>
  <si>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</si>
  <si>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</si>
  <si>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</si>
  <si>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</si>
  <si>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</si>
  <si>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</si>
  <si>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</si>
  <si>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</si>
  <si>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</si>
  <si>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</si>
  <si>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</si>
  <si>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</si>
  <si>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</si>
  <si>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</si>
  <si>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</si>
  <si>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</si>
  <si>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</si>
  <si>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</si>
  <si>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</si>
  <si>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</si>
  <si>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</si>
  <si>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</si>
  <si>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</si>
  <si>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</si>
  <si>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</si>
  <si>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</si>
  <si>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</si>
  <si>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</si>
  <si>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</si>
  <si>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</si>
  <si>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</si>
  <si>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</si>
  <si>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</si>
  <si>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</si>
  <si>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</si>
  <si>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</si>
  <si>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</si>
  <si>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</si>
  <si>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</si>
  <si>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</si>
  <si>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</si>
  <si>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</si>
  <si>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</si>
  <si>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</si>
  <si>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</si>
  <si>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</si>
  <si>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</si>
  <si>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</si>
  <si>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</si>
  <si>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</si>
  <si>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</si>
  <si>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</si>
  <si>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</si>
  <si>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</si>
  <si>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</si>
  <si>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</si>
  <si>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</si>
  <si>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</si>
  <si>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</si>
  <si>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</si>
  <si>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</si>
  <si>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</si>
  <si>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</si>
  <si>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</si>
  <si>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</si>
  <si>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</si>
  <si>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</si>
  <si>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</si>
  <si>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</si>
  <si>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</si>
  <si>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</si>
  <si>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</si>
  <si>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</si>
  <si>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</si>
  <si>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</si>
  <si>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</si>
  <si>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</si>
  <si>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</si>
  <si>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</si>
  <si>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</si>
  <si>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</si>
  <si>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</si>
  <si>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</si>
  <si>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</si>
  <si>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</si>
  <si>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</si>
  <si>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</si>
  <si>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</si>
  <si>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</si>
  <si>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</si>
  <si>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</si>
  <si>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</si>
  <si>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</si>
  <si>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</si>
  <si>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</si>
  <si>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</si>
  <si>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</si>
  <si>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</si>
  <si>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</si>
  <si>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</si>
  <si>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</si>
  <si>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</si>
  <si>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</si>
  <si>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</si>
  <si>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</si>
  <si>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</si>
  <si>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</si>
  <si>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</si>
  <si>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</si>
  <si>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</si>
  <si>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</si>
  <si>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</si>
  <si>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</si>
  <si>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</si>
  <si>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</si>
  <si>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</si>
  <si>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</si>
  <si>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</si>
  <si>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</si>
  <si>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</si>
  <si>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</si>
  <si>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</si>
  <si>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</si>
  <si>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</si>
  <si>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</si>
  <si>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</si>
  <si>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</si>
  <si>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</si>
  <si>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</si>
  <si>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</si>
  <si>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</si>
  <si>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</si>
  <si>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</si>
  <si>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</si>
  <si>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</si>
  <si>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</si>
  <si>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</si>
  <si>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</si>
  <si>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</si>
  <si>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</si>
  <si>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</si>
  <si>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</si>
  <si>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</si>
  <si>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</si>
  <si>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</si>
  <si>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</si>
  <si>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</si>
  <si>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</si>
  <si>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</si>
  <si>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</si>
  <si>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</si>
  <si>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</si>
  <si>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</si>
  <si>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</si>
  <si>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</si>
  <si>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</si>
  <si>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</si>
  <si>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</si>
  <si>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</si>
  <si>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</si>
  <si>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</si>
  <si>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</si>
  <si>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</si>
  <si>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</si>
  <si>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</si>
  <si>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</si>
  <si>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</si>
  <si>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</si>
  <si>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</si>
  <si>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</si>
  <si>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</si>
  <si>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</si>
  <si>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</si>
  <si>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</si>
  <si>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</si>
  <si>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</si>
  <si>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</si>
  <si>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</si>
  <si>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</si>
  <si>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</si>
  <si>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</si>
  <si>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</si>
  <si>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</si>
  <si>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</si>
  <si>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</si>
  <si>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</si>
  <si>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</si>
  <si>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</si>
  <si>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</si>
  <si>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</si>
  <si>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</si>
  <si>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</si>
  <si>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</si>
  <si>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</si>
  <si>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</si>
  <si>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</si>
  <si>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</si>
  <si>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</si>
  <si>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</si>
  <si>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</si>
  <si>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</si>
  <si>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</si>
  <si>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</si>
  <si>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</si>
  <si>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</si>
  <si>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</si>
  <si>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</si>
  <si>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</si>
  <si>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</si>
  <si>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</si>
  <si>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</si>
  <si>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</si>
  <si>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</si>
  <si>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</si>
  <si>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</si>
  <si>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</si>
  <si>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</si>
  <si>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</si>
  <si>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</si>
  <si>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</si>
  <si>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</si>
  <si>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</si>
  <si>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Összes bevétel</t>
  </si>
  <si>
    <t>B1-B8</t>
  </si>
  <si>
    <t xml:space="preserve">Hőgyész Nagyközség Önkormányzata </t>
  </si>
  <si>
    <t>Kiadások</t>
  </si>
  <si>
    <t>Teljesített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</si>
  <si>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</si>
  <si>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</si>
  <si>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</si>
  <si>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</si>
  <si>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</si>
  <si>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</si>
  <si>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</si>
  <si>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</si>
  <si>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</si>
  <si>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</si>
  <si>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</si>
  <si>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</si>
  <si>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</si>
  <si>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</si>
  <si>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</si>
  <si>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</si>
  <si>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</si>
  <si>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</si>
  <si>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</si>
  <si>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</si>
  <si>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</si>
  <si>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</si>
  <si>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</si>
  <si>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</si>
  <si>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</si>
  <si>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</si>
  <si>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</si>
  <si>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</si>
  <si>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</si>
  <si>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</si>
  <si>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</si>
  <si>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</si>
  <si>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</si>
  <si>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</si>
  <si>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</si>
  <si>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</si>
  <si>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</si>
  <si>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</si>
  <si>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</si>
  <si>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</si>
  <si>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</si>
  <si>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</si>
  <si>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</si>
  <si>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</si>
  <si>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</si>
  <si>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</si>
  <si>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</si>
  <si>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</si>
  <si>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</si>
  <si>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</si>
  <si>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</si>
  <si>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</si>
  <si>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</si>
  <si>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</si>
  <si>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</si>
  <si>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</si>
  <si>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</si>
  <si>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</si>
  <si>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</si>
  <si>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</si>
  <si>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</si>
  <si>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</si>
  <si>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</si>
  <si>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</si>
  <si>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</si>
  <si>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</si>
  <si>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</si>
  <si>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</si>
  <si>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</si>
  <si>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</si>
  <si>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</si>
  <si>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</si>
  <si>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</si>
  <si>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</si>
  <si>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</si>
  <si>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</si>
  <si>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</si>
  <si>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</si>
  <si>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</si>
  <si>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</si>
  <si>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</si>
  <si>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</si>
  <si>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</si>
  <si>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</si>
  <si>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</si>
  <si>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</si>
  <si>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</si>
  <si>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</si>
  <si>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</si>
  <si>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</si>
  <si>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</si>
  <si>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</si>
  <si>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</si>
  <si>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</si>
  <si>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</si>
  <si>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</si>
  <si>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</si>
  <si>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</si>
  <si>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</si>
  <si>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</si>
  <si>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</si>
  <si>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</si>
  <si>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</si>
  <si>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</si>
  <si>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</si>
  <si>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</si>
  <si>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</si>
  <si>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</si>
  <si>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</si>
  <si>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</si>
  <si>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</si>
  <si>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</si>
  <si>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</si>
  <si>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</si>
  <si>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</si>
  <si>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</si>
  <si>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</si>
  <si>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</si>
  <si>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</si>
  <si>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</si>
  <si>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</si>
  <si>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</si>
  <si>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</si>
  <si>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</si>
  <si>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</si>
  <si>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</si>
  <si>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</si>
  <si>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</si>
  <si>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</si>
  <si>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</si>
  <si>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</si>
  <si>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</si>
  <si>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</si>
  <si>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</si>
  <si>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</si>
  <si>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</si>
  <si>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</si>
  <si>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</si>
  <si>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</si>
  <si>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</si>
  <si>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</si>
  <si>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</si>
  <si>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</si>
  <si>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</si>
  <si>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</si>
  <si>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</si>
  <si>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</si>
  <si>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</si>
  <si>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</si>
  <si>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</si>
  <si>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</si>
  <si>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</si>
  <si>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</si>
  <si>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</si>
  <si>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</si>
  <si>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</si>
  <si>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</si>
  <si>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</si>
  <si>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</si>
  <si>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</si>
  <si>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</si>
  <si>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</si>
  <si>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</si>
  <si>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</si>
  <si>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</si>
  <si>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</si>
  <si>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</si>
  <si>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</si>
  <si>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</si>
  <si>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</si>
  <si>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</si>
  <si>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</si>
  <si>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</si>
  <si>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</si>
  <si>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</si>
  <si>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</si>
  <si>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</si>
  <si>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</si>
  <si>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</si>
  <si>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</si>
  <si>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</si>
  <si>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</si>
  <si>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</si>
  <si>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</si>
  <si>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</si>
  <si>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</si>
  <si>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</si>
  <si>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</si>
  <si>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</si>
  <si>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</si>
  <si>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</si>
  <si>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</si>
  <si>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</si>
  <si>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</si>
  <si>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</si>
  <si>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</si>
  <si>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</si>
  <si>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</si>
  <si>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</si>
  <si>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</si>
  <si>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</si>
  <si>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</si>
  <si>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</si>
  <si>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</si>
  <si>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</si>
  <si>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</si>
  <si>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</si>
  <si>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</si>
  <si>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</si>
  <si>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</si>
  <si>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</si>
  <si>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</si>
  <si>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</si>
  <si>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</si>
  <si>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</si>
  <si>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</si>
  <si>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</si>
  <si>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</si>
  <si>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</si>
  <si>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</si>
  <si>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</si>
  <si>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</si>
  <si>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</si>
  <si>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</si>
  <si>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</si>
  <si>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</si>
  <si>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</si>
  <si>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</si>
  <si>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</si>
  <si>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</si>
  <si>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</si>
  <si>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</si>
  <si>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</si>
  <si>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</si>
  <si>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</si>
  <si>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</si>
  <si>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</si>
  <si>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</si>
  <si>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</si>
  <si>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</si>
  <si>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</si>
  <si>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</si>
  <si>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</si>
  <si>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</si>
  <si>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</si>
  <si>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</si>
  <si>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</si>
  <si>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</si>
  <si>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</si>
  <si>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</si>
  <si>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</si>
  <si>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</si>
  <si>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</si>
  <si>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</si>
  <si>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Összes kiadás</t>
  </si>
  <si>
    <t>K1-K9</t>
  </si>
  <si>
    <t>KÖLTSÉGVETÉSI, FINANSZÍROZÁSI BEVÉTELEK ÉS KIADÁSOK EGYENLEGE</t>
  </si>
  <si>
    <t>ezer forintban</t>
  </si>
  <si>
    <t>Költségvetési hiány, többlet ( költségvetési bevételek  - költségvetési kiadások ) (+/-)</t>
  </si>
  <si>
    <t>2.</t>
  </si>
  <si>
    <t>Finanszírozási bevételek, kiadások egyenlege (finanszírozási bevételek - finanszírozási kiadások ) (+/-)</t>
  </si>
  <si>
    <t>Hőgyészi Közös Önkormányzati Hivatal 2017. évi bevételei és kiadásai</t>
  </si>
  <si>
    <t>Hőgyészi Közös Önkormányzati Hivatal</t>
  </si>
  <si>
    <t>Hőgyész Nagyközség Önkormányzata költségvetési mérlege közgazdasági tagolásban, ezen belül rovatonkénti bontásban</t>
  </si>
  <si>
    <t>Önkormányzati szinten összevont bevételek és kiadások</t>
  </si>
  <si>
    <t>Bevételek-kiadások</t>
  </si>
  <si>
    <t xml:space="preserve">Eredeti előirányzat </t>
  </si>
  <si>
    <t xml:space="preserve">Módosított előirányzat </t>
  </si>
  <si>
    <t>Önkormányzat</t>
  </si>
  <si>
    <t>Közös Hivatal</t>
  </si>
  <si>
    <t>Hőgyész Óvodafenntartó Társulás</t>
  </si>
  <si>
    <t>Hőgyészi Óvodafenntartó Társulás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</si>
  <si>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</si>
  <si>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</si>
  <si>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</si>
  <si>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</si>
  <si>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</si>
  <si>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</si>
  <si>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</si>
  <si>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  (=01+…+07)</t>
  </si>
  <si>
    <t>Finanszírozási bevételek</t>
  </si>
  <si>
    <t>Bevételek összesen (=08+09)</t>
  </si>
  <si>
    <t>Kapott irányító szervi támogatás</t>
  </si>
  <si>
    <t>Bevételek összesen irányító szervi támogatással (=10+11)</t>
  </si>
  <si>
    <t>Személyi juttatások összesen</t>
  </si>
  <si>
    <t>Munkaadókat terhelő járulékok és szociális hozzájárulási adó</t>
  </si>
  <si>
    <t>Dologi kiadások</t>
  </si>
  <si>
    <t>Ellátottak pénzbeli juttatásai</t>
  </si>
  <si>
    <t xml:space="preserve">Egyéb működési célú kiadások </t>
  </si>
  <si>
    <t>Beruházások</t>
  </si>
  <si>
    <t>Felújítások</t>
  </si>
  <si>
    <t>Egyéb felhalmozási célú kiadások</t>
  </si>
  <si>
    <t>Költségvetési kiadások</t>
  </si>
  <si>
    <t xml:space="preserve">Finanszírozási kiadások (=26+36+37) </t>
  </si>
  <si>
    <t>Kiadások összesen (=21+22)</t>
  </si>
  <si>
    <t>Tartalomjegyzék</t>
  </si>
  <si>
    <t>Szám</t>
  </si>
  <si>
    <t>Rendelet  melléklete</t>
  </si>
  <si>
    <t>Rendelet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</si>
</sst>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\ ##########"/>
    <numFmt numFmtId="166" formatCode="0__"/>
    <numFmt numFmtId="167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MS Sans Serif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 CE"/>
      <charset val="238"/>
    </font>
    <font>
      <i/>
      <sz val="11"/>
      <color rgb="FFFFFFFF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1"/>
      <color rgb="FF000000"/>
      <name val="Calibri"/>
      <family val="2"/>
      <charset val="238"/>
    </font>
    <font>
      <u/>
      <sz val="10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4" tint="0.59999389629810485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10" fillId="0" borderId="0"/>
    <xf numFmtId="0" fontId="13" fillId="0" borderId="0"/>
    <xf numFmtId="0" fontId="1" fillId="0" borderId="0"/>
  </cellStyleXfs>
  <cellXfs count="111">
    <xf numFmtId="0" fontId="0" fillId="0" borderId="0" xfId="0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1" quotePrefix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left" vertical="center"/>
    </xf>
    <xf numFmtId="3" fontId="6" fillId="0" borderId="3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left" vertical="center" wrapText="1"/>
    </xf>
    <xf numFmtId="3" fontId="7" fillId="3" borderId="3" xfId="2" applyNumberFormat="1" applyFont="1" applyFill="1" applyBorder="1" applyAlignment="1">
      <alignment horizontal="right" vertical="center" wrapText="1"/>
    </xf>
    <xf numFmtId="0" fontId="8" fillId="0" borderId="3" xfId="1" quotePrefix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 wrapText="1"/>
    </xf>
    <xf numFmtId="0" fontId="8" fillId="0" borderId="5" xfId="1" quotePrefix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/>
    </xf>
    <xf numFmtId="3" fontId="7" fillId="3" borderId="5" xfId="2" applyNumberFormat="1" applyFont="1" applyFill="1" applyBorder="1" applyAlignment="1">
      <alignment horizontal="right" vertical="center" wrapText="1"/>
    </xf>
    <xf numFmtId="0" fontId="6" fillId="0" borderId="4" xfId="1" quotePrefix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1" fillId="0" borderId="3" xfId="0" applyFont="1" applyFill="1" applyBorder="1"/>
    <xf numFmtId="3" fontId="1" fillId="0" borderId="3" xfId="0" applyNumberFormat="1" applyFont="1" applyFill="1" applyBorder="1"/>
    <xf numFmtId="0" fontId="2" fillId="0" borderId="0" xfId="0" applyFont="1" applyFill="1" applyBorder="1"/>
    <xf numFmtId="164" fontId="6" fillId="0" borderId="3" xfId="1" quotePrefix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vertical="center"/>
    </xf>
    <xf numFmtId="165" fontId="6" fillId="0" borderId="3" xfId="1" applyNumberFormat="1" applyFont="1" applyFill="1" applyBorder="1" applyAlignment="1">
      <alignment vertical="center"/>
    </xf>
    <xf numFmtId="164" fontId="8" fillId="0" borderId="3" xfId="1" quotePrefix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 wrapText="1"/>
    </xf>
    <xf numFmtId="165" fontId="8" fillId="0" borderId="3" xfId="1" applyNumberFormat="1" applyFont="1" applyFill="1" applyBorder="1" applyAlignment="1">
      <alignment vertical="center"/>
    </xf>
    <xf numFmtId="0" fontId="6" fillId="4" borderId="3" xfId="1" applyFont="1" applyFill="1" applyBorder="1" applyAlignment="1">
      <alignment horizontal="left" vertical="center" wrapText="1"/>
    </xf>
    <xf numFmtId="0" fontId="7" fillId="4" borderId="3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/>
    </xf>
    <xf numFmtId="166" fontId="6" fillId="0" borderId="3" xfId="1" applyNumberFormat="1" applyFont="1" applyFill="1" applyBorder="1" applyAlignment="1">
      <alignment horizontal="left" vertical="center"/>
    </xf>
    <xf numFmtId="164" fontId="8" fillId="0" borderId="5" xfId="1" quotePrefix="1" applyNumberFormat="1" applyFont="1" applyFill="1" applyBorder="1" applyAlignment="1">
      <alignment horizontal="center" vertical="center"/>
    </xf>
    <xf numFmtId="165" fontId="8" fillId="0" borderId="5" xfId="1" applyNumberFormat="1" applyFont="1" applyFill="1" applyBorder="1" applyAlignment="1">
      <alignment vertical="center"/>
    </xf>
    <xf numFmtId="0" fontId="7" fillId="0" borderId="4" xfId="1" applyFont="1" applyFill="1" applyBorder="1" applyAlignment="1">
      <alignment horizontal="left" vertical="center" wrapText="1"/>
    </xf>
    <xf numFmtId="0" fontId="11" fillId="4" borderId="7" xfId="3" applyFont="1" applyFill="1" applyBorder="1" applyAlignment="1" applyProtection="1">
      <alignment horizontal="left" wrapText="1"/>
    </xf>
    <xf numFmtId="0" fontId="11" fillId="4" borderId="8" xfId="3" applyFont="1" applyFill="1" applyBorder="1" applyAlignment="1" applyProtection="1">
      <alignment horizontal="left" wrapText="1"/>
    </xf>
    <xf numFmtId="3" fontId="11" fillId="4" borderId="8" xfId="3" applyNumberFormat="1" applyFont="1" applyFill="1" applyBorder="1" applyAlignment="1" applyProtection="1">
      <alignment horizontal="right" vertical="center" wrapText="1"/>
    </xf>
    <xf numFmtId="3" fontId="11" fillId="0" borderId="9" xfId="3" applyNumberFormat="1" applyFont="1" applyFill="1" applyBorder="1" applyAlignment="1" applyProtection="1">
      <alignment horizontal="right" vertical="center" wrapText="1" indent="1"/>
    </xf>
    <xf numFmtId="167" fontId="11" fillId="0" borderId="8" xfId="3" applyNumberFormat="1" applyFont="1" applyFill="1" applyBorder="1" applyAlignment="1" applyProtection="1">
      <alignment horizontal="right" vertical="center" wrapText="1" indent="1"/>
    </xf>
    <xf numFmtId="167" fontId="11" fillId="0" borderId="10" xfId="3" applyNumberFormat="1" applyFont="1" applyFill="1" applyBorder="1" applyAlignment="1" applyProtection="1">
      <alignment horizontal="right" vertical="center" wrapText="1" indent="1"/>
    </xf>
    <xf numFmtId="167" fontId="12" fillId="4" borderId="11" xfId="3" applyNumberFormat="1" applyFont="1" applyFill="1" applyBorder="1" applyAlignment="1" applyProtection="1">
      <alignment vertical="center" wrapText="1"/>
    </xf>
    <xf numFmtId="167" fontId="12" fillId="4" borderId="12" xfId="3" applyNumberFormat="1" applyFont="1" applyFill="1" applyBorder="1" applyAlignment="1" applyProtection="1">
      <alignment vertical="center" wrapText="1"/>
    </xf>
    <xf numFmtId="3" fontId="14" fillId="4" borderId="13" xfId="4" applyNumberFormat="1" applyFont="1" applyFill="1" applyBorder="1" applyAlignment="1" applyProtection="1">
      <alignment horizontal="right" vertical="center" wrapText="1"/>
    </xf>
    <xf numFmtId="3" fontId="15" fillId="0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0" fontId="11" fillId="4" borderId="3" xfId="3" applyFont="1" applyFill="1" applyBorder="1" applyAlignment="1" applyProtection="1">
      <alignment horizontal="left" vertical="center" wrapText="1"/>
    </xf>
    <xf numFmtId="0" fontId="11" fillId="4" borderId="14" xfId="3" applyFont="1" applyFill="1" applyBorder="1" applyAlignment="1" applyProtection="1">
      <alignment horizontal="left" vertical="center" wrapText="1"/>
    </xf>
    <xf numFmtId="3" fontId="11" fillId="4" borderId="15" xfId="3" applyNumberFormat="1" applyFont="1" applyFill="1" applyBorder="1" applyAlignment="1" applyProtection="1">
      <alignment horizontal="right" vertical="center" wrapText="1" shrinkToFit="1"/>
    </xf>
    <xf numFmtId="3" fontId="11" fillId="0" borderId="15" xfId="3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/>
    <xf numFmtId="0" fontId="2" fillId="2" borderId="0" xfId="0" applyFont="1" applyFill="1" applyBorder="1"/>
    <xf numFmtId="0" fontId="2" fillId="0" borderId="3" xfId="0" applyFont="1" applyFill="1" applyBorder="1"/>
    <xf numFmtId="3" fontId="2" fillId="0" borderId="3" xfId="0" applyNumberFormat="1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/>
    <xf numFmtId="0" fontId="11" fillId="4" borderId="0" xfId="3" applyFont="1" applyFill="1" applyBorder="1" applyAlignment="1" applyProtection="1">
      <alignment horizontal="left" vertical="center" wrapText="1"/>
    </xf>
    <xf numFmtId="3" fontId="11" fillId="4" borderId="0" xfId="3" applyNumberFormat="1" applyFont="1" applyFill="1" applyBorder="1" applyAlignment="1" applyProtection="1">
      <alignment horizontal="right" vertical="center" wrapText="1" shrinkToFit="1"/>
    </xf>
    <xf numFmtId="3" fontId="11" fillId="0" borderId="0" xfId="3" applyNumberFormat="1" applyFont="1" applyFill="1" applyBorder="1" applyAlignment="1" applyProtection="1">
      <alignment horizontal="right" vertical="center"/>
    </xf>
    <xf numFmtId="0" fontId="11" fillId="4" borderId="7" xfId="3" applyFont="1" applyFill="1" applyBorder="1" applyAlignment="1" applyProtection="1">
      <alignment horizontal="left" vertical="center" wrapText="1"/>
    </xf>
    <xf numFmtId="0" fontId="11" fillId="4" borderId="9" xfId="3" applyFont="1" applyFill="1" applyBorder="1" applyAlignment="1" applyProtection="1">
      <alignment horizontal="left" vertical="center" wrapText="1"/>
    </xf>
    <xf numFmtId="0" fontId="11" fillId="4" borderId="4" xfId="3" applyFont="1" applyFill="1" applyBorder="1" applyAlignment="1" applyProtection="1">
      <alignment horizontal="left" vertical="center" wrapText="1"/>
    </xf>
    <xf numFmtId="0" fontId="11" fillId="4" borderId="11" xfId="3" applyFont="1" applyFill="1" applyBorder="1" applyAlignment="1" applyProtection="1">
      <alignment horizontal="left" vertical="center" wrapText="1"/>
    </xf>
    <xf numFmtId="3" fontId="11" fillId="4" borderId="16" xfId="3" applyNumberFormat="1" applyFont="1" applyFill="1" applyBorder="1" applyAlignment="1" applyProtection="1">
      <alignment horizontal="right" vertical="center" wrapText="1" shrinkToFit="1"/>
    </xf>
    <xf numFmtId="3" fontId="11" fillId="0" borderId="16" xfId="3" applyNumberFormat="1" applyFont="1" applyFill="1" applyBorder="1" applyAlignment="1" applyProtection="1">
      <alignment horizontal="right" vertical="center"/>
    </xf>
    <xf numFmtId="0" fontId="0" fillId="5" borderId="0" xfId="0" applyFill="1"/>
    <xf numFmtId="0" fontId="16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/>
    <xf numFmtId="0" fontId="7" fillId="0" borderId="3" xfId="0" applyFont="1" applyFill="1" applyBorder="1" applyAlignment="1">
      <alignment horizontal="left" vertical="top" wrapText="1"/>
    </xf>
    <xf numFmtId="3" fontId="9" fillId="0" borderId="3" xfId="0" applyNumberFormat="1" applyFont="1" applyFill="1" applyBorder="1" applyAlignment="1">
      <alignment horizontal="right" vertical="top" wrapText="1"/>
    </xf>
    <xf numFmtId="3" fontId="16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Fill="1" applyBorder="1" applyAlignment="1">
      <alignment horizontal="left" vertical="top" wrapText="1"/>
    </xf>
    <xf numFmtId="3" fontId="4" fillId="0" borderId="3" xfId="0" applyNumberFormat="1" applyFont="1" applyFill="1" applyBorder="1"/>
    <xf numFmtId="0" fontId="4" fillId="0" borderId="3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 vertical="top" wrapText="1"/>
    </xf>
    <xf numFmtId="3" fontId="17" fillId="0" borderId="3" xfId="0" applyNumberFormat="1" applyFont="1" applyFill="1" applyBorder="1" applyAlignment="1">
      <alignment horizontal="right" vertical="top" wrapText="1"/>
    </xf>
    <xf numFmtId="0" fontId="18" fillId="6" borderId="3" xfId="5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 wrapText="1"/>
    </xf>
    <xf numFmtId="0" fontId="18" fillId="7" borderId="0" xfId="5" applyFont="1" applyFill="1" applyBorder="1" applyAlignment="1">
      <alignment horizontal="center" vertical="top" wrapText="1"/>
    </xf>
    <xf numFmtId="0" fontId="20" fillId="5" borderId="0" xfId="0" applyFont="1" applyFill="1" applyAlignment="1">
      <alignment horizontal="center" vertical="center" wrapText="1"/>
    </xf>
    <xf numFmtId="0" fontId="18" fillId="7" borderId="0" xfId="5" applyFont="1" applyFill="1" applyBorder="1" applyAlignment="1">
      <alignment horizontal="center" vertical="top" wrapText="1"/>
    </xf>
    <xf numFmtId="0" fontId="1" fillId="7" borderId="0" xfId="5" applyFont="1" applyFill="1" applyBorder="1"/>
    <xf numFmtId="0" fontId="3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</cellXfs>
  <cellStyles count="6">
    <cellStyle name="Normál" xfId="0" builtinId="0"/>
    <cellStyle name="Normál 2" xfId="1" xr:uid="{4A252878-21AB-4185-9D21-80B1087C1E79}"/>
    <cellStyle name="Normál 5" xfId="5" xr:uid="{A98D9B40-23A5-4D42-BCF7-7F48542BBF45}"/>
    <cellStyle name="Normál_12dmelléklet" xfId="2" xr:uid="{B5861E01-86AC-4D06-B0AD-494DF5782F75}"/>
    <cellStyle name="Normál_2. A 2014-es kv. mellékletei" xfId="4" xr:uid="{3BF67549-55C5-48BA-9900-CC485DE557CA}"/>
    <cellStyle name="Normál_KVRENMUNKA" xfId="3" xr:uid="{D0AD5A48-3A9C-489A-BC22-A8C05241C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y/Desktop/K&#246;lts&#233;gvet&#233;s%202018/2018%20&#233;vi%20k&#246;lts&#233;gvet&#233;s%20rovatrend%20szeri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4;nkorm&#225;nyzat/Downloads/1.%20napirendi%20ponthoz%20el&#337;terjeszt&#233;s-K&#246;z&#246;s%20hivatal%20k%20vet&#233;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/>
      <sheetData sheetId="1"/>
      <sheetData sheetId="2"/>
      <sheetData sheetId="3"/>
      <sheetData sheetId="4">
        <row r="24">
          <cell r="D24">
            <v>0</v>
          </cell>
        </row>
      </sheetData>
      <sheetData sheetId="5"/>
      <sheetData sheetId="6"/>
      <sheetData sheetId="7"/>
      <sheetData sheetId="8">
        <row r="24">
          <cell r="D24">
            <v>0</v>
          </cell>
        </row>
        <row r="54">
          <cell r="D54">
            <v>100000</v>
          </cell>
        </row>
        <row r="60">
          <cell r="D60">
            <v>0</v>
          </cell>
        </row>
        <row r="62">
          <cell r="D62">
            <v>0</v>
          </cell>
        </row>
        <row r="67">
          <cell r="D67">
            <v>0</v>
          </cell>
        </row>
        <row r="87">
          <cell r="D87">
            <v>0</v>
          </cell>
        </row>
        <row r="163">
          <cell r="D163">
            <v>0</v>
          </cell>
        </row>
        <row r="190">
          <cell r="D190">
            <v>0</v>
          </cell>
        </row>
        <row r="218">
          <cell r="D218">
            <v>0</v>
          </cell>
        </row>
        <row r="221">
          <cell r="D22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"/>
      <sheetName val="4."/>
      <sheetName val="5."/>
      <sheetName val="6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7">
          <cell r="D17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67DE-2D31-4D0D-9E0F-FE250A548246}">
  <dimension ref="A1:B6"/>
  <sheetViews>
    <sheetView workbookViewId="0">
      <selection activeCell="B18" sqref="B18"/>
    </sheetView>
  </sheetViews>
  <sheetFormatPr defaultRowHeight="15" x14ac:dyDescent="0.25"/>
  <cols>
    <col min="1" max="1" width="8" customWidth="1"/>
    <col min="2" max="2" width="76.5703125" customWidth="1"/>
  </cols>
  <sheetData>
    <row r="1" spans="1:2" x14ac:dyDescent="0.25">
      <c r="A1" s="87" t="s">
        <v>571</v>
      </c>
      <c r="B1" s="88"/>
    </row>
    <row r="2" spans="1:2" x14ac:dyDescent="0.25">
      <c r="A2" s="71"/>
      <c r="B2" s="86" t="s">
        <v>574</v>
      </c>
    </row>
    <row r="3" spans="1:2" x14ac:dyDescent="0.25">
      <c r="A3" s="85" t="s">
        <v>572</v>
      </c>
      <c r="B3" s="85"/>
    </row>
    <row r="4" spans="1:2" x14ac:dyDescent="0.25">
      <c r="A4" s="82">
        <v>1</v>
      </c>
      <c r="B4" s="83" t="s">
        <v>0</v>
      </c>
    </row>
    <row r="5" spans="1:2" x14ac:dyDescent="0.25">
      <c r="A5" s="82">
        <v>2</v>
      </c>
      <c r="B5" s="83" t="s">
        <v>537</v>
      </c>
    </row>
    <row r="6" spans="1:2" ht="30" x14ac:dyDescent="0.25">
      <c r="A6" s="82">
        <v>3</v>
      </c>
      <c r="B6" s="84" t="s">
        <v>539</v>
      </c>
    </row>
  </sheetData>
  <sheetProtection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19-3134-4F48-ACA6-70553A63B587}">
  <dimension ref="A1:F240"/>
  <sheetViews>
    <sheetView workbookViewId="0">
      <selection activeCell="C9" sqref="C9"/>
    </sheetView>
  </sheetViews>
  <sheetFormatPr defaultRowHeight="15" x14ac:dyDescent="0.25"/>
  <cols>
    <col min="1" max="1" width="4" style="56" bestFit="1" customWidth="1"/>
    <col min="2" max="2" width="81.28515625" style="56" bestFit="1" customWidth="1"/>
    <col min="3" max="3" width="8" style="56" customWidth="1"/>
    <col min="4" max="4" width="13.140625" style="56" customWidth="1"/>
    <col min="5" max="5" width="15.85546875" style="56" customWidth="1"/>
    <col min="6" max="6" width="15.5703125" style="56" hidden="1" customWidth="1"/>
  </cols>
  <sheetData>
    <row r="1" spans="1:6" ht="37.5" customHeight="1" x14ac:dyDescent="0.25">
      <c r="A1" s="96" t="s">
        <v>574</v>
      </c>
      <c r="B1" s="96"/>
      <c r="C1" s="96"/>
      <c r="D1" s="96"/>
      <c r="E1" s="96"/>
      <c r="F1"/>
    </row>
    <row r="2" spans="1:6" ht="15.75" x14ac:dyDescent="0.25">
      <c r="A2" s="97" t="s">
        <v>0</v>
      </c>
      <c r="B2" s="97"/>
      <c r="C2" s="97"/>
      <c r="D2" s="97"/>
      <c r="E2" s="97"/>
      <c r="F2" s="97"/>
    </row>
    <row r="3" spans="1:6" x14ac:dyDescent="0.25">
      <c r="A3" s="98" t="s">
        <v>1</v>
      </c>
      <c r="B3" s="98"/>
      <c r="C3" s="98"/>
      <c r="D3" s="98"/>
      <c r="E3" s="98"/>
      <c r="F3" s="98"/>
    </row>
    <row r="4" spans="1:6" x14ac:dyDescent="0.25">
      <c r="A4" s="99" t="s">
        <v>2</v>
      </c>
      <c r="B4" s="99"/>
      <c r="C4" s="99"/>
      <c r="D4" s="99"/>
      <c r="E4" s="99"/>
      <c r="F4" s="99"/>
    </row>
    <row r="5" spans="1:6" x14ac:dyDescent="0.25">
      <c r="A5" s="92" t="s">
        <v>3</v>
      </c>
      <c r="B5" s="1" t="s">
        <v>4</v>
      </c>
      <c r="C5" s="94" t="s">
        <v>5</v>
      </c>
      <c r="D5" s="2" t="s">
        <v>6</v>
      </c>
      <c r="E5" s="2" t="s">
        <v>6</v>
      </c>
      <c r="F5" s="2"/>
    </row>
    <row r="6" spans="1:6" x14ac:dyDescent="0.25">
      <c r="A6" s="93"/>
      <c r="B6" s="1" t="s">
        <v>7</v>
      </c>
      <c r="C6" s="95"/>
      <c r="D6" s="1" t="s">
        <v>8</v>
      </c>
      <c r="E6" s="1" t="s">
        <v>9</v>
      </c>
      <c r="F6" s="1" t="s">
        <v>10</v>
      </c>
    </row>
    <row r="7" spans="1:6" x14ac:dyDescent="0.25">
      <c r="A7" s="3" t="s">
        <v>11</v>
      </c>
      <c r="B7" s="4" t="s">
        <v>12</v>
      </c>
      <c r="C7" s="5" t="s">
        <v>13</v>
      </c>
      <c r="D7" s="6">
        <v>66756259</v>
      </c>
      <c r="E7" s="6">
        <v>67756259</v>
      </c>
      <c r="F7" s="6">
        <v>67756259</v>
      </c>
    </row>
    <row r="8" spans="1:6" x14ac:dyDescent="0.25">
      <c r="A8" s="3" t="s">
        <v>14</v>
      </c>
      <c r="B8" s="7" t="s">
        <v>15</v>
      </c>
      <c r="C8" s="5" t="s">
        <v>16</v>
      </c>
      <c r="D8" s="6">
        <v>59144717</v>
      </c>
      <c r="E8" s="6">
        <v>56874492</v>
      </c>
      <c r="F8" s="6">
        <v>56874492</v>
      </c>
    </row>
    <row r="9" spans="1:6" ht="25.5" x14ac:dyDescent="0.25">
      <c r="A9" s="3" t="s">
        <v>17</v>
      </c>
      <c r="B9" s="7" t="s">
        <v>18</v>
      </c>
      <c r="C9" s="5" t="s">
        <v>19</v>
      </c>
      <c r="D9" s="6">
        <v>53247899</v>
      </c>
      <c r="E9" s="6">
        <v>49304635</v>
      </c>
      <c r="F9" s="6">
        <v>49304635</v>
      </c>
    </row>
    <row r="10" spans="1:6" x14ac:dyDescent="0.25">
      <c r="A10" s="3" t="s">
        <v>20</v>
      </c>
      <c r="B10" s="7" t="s">
        <v>21</v>
      </c>
      <c r="C10" s="5" t="s">
        <v>22</v>
      </c>
      <c r="D10" s="6">
        <v>3308280</v>
      </c>
      <c r="E10" s="6">
        <v>3582049</v>
      </c>
      <c r="F10" s="6">
        <v>3582049</v>
      </c>
    </row>
    <row r="11" spans="1:6" x14ac:dyDescent="0.25">
      <c r="A11" s="3" t="s">
        <v>23</v>
      </c>
      <c r="B11" s="7" t="s">
        <v>24</v>
      </c>
      <c r="C11" s="5" t="s">
        <v>25</v>
      </c>
      <c r="D11" s="6">
        <f>'[1]5'!D24</f>
        <v>0</v>
      </c>
      <c r="E11" s="6">
        <v>8220571</v>
      </c>
      <c r="F11" s="6">
        <v>8220571</v>
      </c>
    </row>
    <row r="12" spans="1:6" x14ac:dyDescent="0.25">
      <c r="A12" s="3" t="s">
        <v>26</v>
      </c>
      <c r="B12" s="7" t="s">
        <v>27</v>
      </c>
      <c r="C12" s="5" t="s">
        <v>28</v>
      </c>
      <c r="D12" s="6">
        <f>'[1]5'!D25</f>
        <v>0</v>
      </c>
      <c r="E12" s="6">
        <f>'[1]5'!E25</f>
        <v>0</v>
      </c>
      <c r="F12" s="6">
        <f>'[1]5'!F25</f>
        <v>0</v>
      </c>
    </row>
    <row r="13" spans="1:6" x14ac:dyDescent="0.25">
      <c r="A13" s="3" t="s">
        <v>29</v>
      </c>
      <c r="B13" s="7" t="s">
        <v>30</v>
      </c>
      <c r="C13" s="5" t="s">
        <v>31</v>
      </c>
      <c r="D13" s="8">
        <f>SUM(D7:D12)</f>
        <v>182457155</v>
      </c>
      <c r="E13" s="8">
        <f t="shared" ref="E13:F13" si="0">SUM(E7:E12)</f>
        <v>185738006</v>
      </c>
      <c r="F13" s="8">
        <f t="shared" si="0"/>
        <v>185738006</v>
      </c>
    </row>
    <row r="14" spans="1:6" x14ac:dyDescent="0.25">
      <c r="A14" s="3" t="s">
        <v>32</v>
      </c>
      <c r="B14" s="7" t="s">
        <v>33</v>
      </c>
      <c r="C14" s="5" t="s">
        <v>34</v>
      </c>
      <c r="D14" s="6">
        <f>'[1]5'!D27</f>
        <v>0</v>
      </c>
      <c r="E14" s="6">
        <f>'[1]5'!E27</f>
        <v>0</v>
      </c>
      <c r="F14" s="6">
        <f>'[1]5'!F27</f>
        <v>0</v>
      </c>
    </row>
    <row r="15" spans="1:6" ht="25.5" x14ac:dyDescent="0.25">
      <c r="A15" s="3" t="s">
        <v>35</v>
      </c>
      <c r="B15" s="7" t="s">
        <v>36</v>
      </c>
      <c r="C15" s="5" t="s">
        <v>37</v>
      </c>
      <c r="D15" s="6">
        <f>'[1]5'!D28</f>
        <v>0</v>
      </c>
      <c r="E15" s="6">
        <f>'[1]5'!E28</f>
        <v>0</v>
      </c>
      <c r="F15" s="6">
        <f>'[1]5'!F28</f>
        <v>0</v>
      </c>
    </row>
    <row r="16" spans="1:6" ht="25.5" x14ac:dyDescent="0.25">
      <c r="A16" s="3" t="s">
        <v>38</v>
      </c>
      <c r="B16" s="7" t="s">
        <v>39</v>
      </c>
      <c r="C16" s="5" t="s">
        <v>40</v>
      </c>
      <c r="D16" s="6">
        <f>'[1]5'!D29</f>
        <v>0</v>
      </c>
      <c r="E16" s="6">
        <f>'[1]5'!E29</f>
        <v>0</v>
      </c>
      <c r="F16" s="6">
        <f>'[1]5'!F29</f>
        <v>0</v>
      </c>
    </row>
    <row r="17" spans="1:6" ht="25.5" x14ac:dyDescent="0.25">
      <c r="A17" s="3" t="s">
        <v>41</v>
      </c>
      <c r="B17" s="7" t="s">
        <v>42</v>
      </c>
      <c r="C17" s="5" t="s">
        <v>43</v>
      </c>
      <c r="D17" s="6">
        <f>'[1]5'!D30</f>
        <v>0</v>
      </c>
      <c r="E17" s="6">
        <f>'[1]5'!E30</f>
        <v>0</v>
      </c>
      <c r="F17" s="6">
        <f>'[1]5'!F30</f>
        <v>0</v>
      </c>
    </row>
    <row r="18" spans="1:6" x14ac:dyDescent="0.25">
      <c r="A18" s="3" t="s">
        <v>44</v>
      </c>
      <c r="B18" s="7" t="s">
        <v>45</v>
      </c>
      <c r="C18" s="5" t="s">
        <v>46</v>
      </c>
      <c r="D18" s="6">
        <v>81300000</v>
      </c>
      <c r="E18" s="6">
        <v>168903391</v>
      </c>
      <c r="F18" s="6">
        <v>169268977</v>
      </c>
    </row>
    <row r="19" spans="1:6" x14ac:dyDescent="0.25">
      <c r="A19" s="9" t="s">
        <v>47</v>
      </c>
      <c r="B19" s="10" t="s">
        <v>48</v>
      </c>
      <c r="C19" s="11" t="s">
        <v>49</v>
      </c>
      <c r="D19" s="8">
        <f>SUM(D13:D18)</f>
        <v>263757155</v>
      </c>
      <c r="E19" s="8">
        <f t="shared" ref="E19:F19" si="1">SUM(E13:E18)</f>
        <v>354641397</v>
      </c>
      <c r="F19" s="8">
        <f t="shared" si="1"/>
        <v>355006983</v>
      </c>
    </row>
    <row r="20" spans="1:6" x14ac:dyDescent="0.25">
      <c r="A20" s="3" t="s">
        <v>50</v>
      </c>
      <c r="B20" s="7" t="s">
        <v>51</v>
      </c>
      <c r="C20" s="5" t="s">
        <v>52</v>
      </c>
      <c r="D20" s="6">
        <f>'[1]5'!D36</f>
        <v>0</v>
      </c>
      <c r="E20" s="6">
        <f>'[1]5'!E36</f>
        <v>0</v>
      </c>
      <c r="F20" s="6">
        <f>'[1]5'!F36</f>
        <v>0</v>
      </c>
    </row>
    <row r="21" spans="1:6" ht="25.5" x14ac:dyDescent="0.25">
      <c r="A21" s="3" t="s">
        <v>53</v>
      </c>
      <c r="B21" s="7" t="s">
        <v>54</v>
      </c>
      <c r="C21" s="5" t="s">
        <v>55</v>
      </c>
      <c r="D21" s="6">
        <f>'[1]5'!D37</f>
        <v>0</v>
      </c>
      <c r="E21" s="6">
        <f>'[1]5'!E37</f>
        <v>0</v>
      </c>
      <c r="F21" s="6">
        <f>'[1]5'!F37</f>
        <v>0</v>
      </c>
    </row>
    <row r="22" spans="1:6" ht="25.5" x14ac:dyDescent="0.25">
      <c r="A22" s="3" t="s">
        <v>56</v>
      </c>
      <c r="B22" s="7" t="s">
        <v>57</v>
      </c>
      <c r="C22" s="5" t="s">
        <v>58</v>
      </c>
      <c r="D22" s="6">
        <f>'[1]5'!D38</f>
        <v>0</v>
      </c>
      <c r="E22" s="6">
        <f>'[1]5'!E38</f>
        <v>0</v>
      </c>
      <c r="F22" s="6">
        <f>'[1]5'!F38</f>
        <v>0</v>
      </c>
    </row>
    <row r="23" spans="1:6" ht="25.5" x14ac:dyDescent="0.25">
      <c r="A23" s="3" t="s">
        <v>59</v>
      </c>
      <c r="B23" s="7" t="s">
        <v>60</v>
      </c>
      <c r="C23" s="5" t="s">
        <v>61</v>
      </c>
      <c r="D23" s="6">
        <f>'[1]5'!D39</f>
        <v>0</v>
      </c>
      <c r="E23" s="6">
        <f>'[1]5'!E39</f>
        <v>0</v>
      </c>
      <c r="F23" s="6">
        <f>'[1]5'!F39</f>
        <v>0</v>
      </c>
    </row>
    <row r="24" spans="1:6" x14ac:dyDescent="0.25">
      <c r="A24" s="3" t="s">
        <v>62</v>
      </c>
      <c r="B24" s="7" t="s">
        <v>63</v>
      </c>
      <c r="C24" s="5" t="s">
        <v>64</v>
      </c>
      <c r="D24" s="6">
        <f>'[1]5'!D40</f>
        <v>0</v>
      </c>
      <c r="E24" s="6">
        <f>'[1]5'!E40</f>
        <v>0</v>
      </c>
      <c r="F24" s="6">
        <f>'[1]5'!F40</f>
        <v>0</v>
      </c>
    </row>
    <row r="25" spans="1:6" x14ac:dyDescent="0.25">
      <c r="A25" s="9" t="s">
        <v>65</v>
      </c>
      <c r="B25" s="10" t="s">
        <v>66</v>
      </c>
      <c r="C25" s="11" t="s">
        <v>67</v>
      </c>
      <c r="D25" s="8">
        <f>SUM(D20:D24)</f>
        <v>0</v>
      </c>
      <c r="E25" s="8">
        <f t="shared" ref="E25:F25" si="2">SUM(E20:E24)</f>
        <v>0</v>
      </c>
      <c r="F25" s="8">
        <f t="shared" si="2"/>
        <v>0</v>
      </c>
    </row>
    <row r="26" spans="1:6" x14ac:dyDescent="0.25">
      <c r="A26" s="3" t="s">
        <v>68</v>
      </c>
      <c r="B26" s="7" t="s">
        <v>69</v>
      </c>
      <c r="C26" s="5" t="s">
        <v>70</v>
      </c>
      <c r="D26" s="6">
        <v>0</v>
      </c>
      <c r="E26" s="6">
        <f>'[1]5'!E42</f>
        <v>0</v>
      </c>
      <c r="F26" s="6">
        <f>'[1]5'!F42</f>
        <v>0</v>
      </c>
    </row>
    <row r="27" spans="1:6" x14ac:dyDescent="0.25">
      <c r="A27" s="3" t="s">
        <v>71</v>
      </c>
      <c r="B27" s="7" t="s">
        <v>72</v>
      </c>
      <c r="C27" s="5" t="s">
        <v>73</v>
      </c>
      <c r="D27" s="6">
        <f>'[1]5'!D43</f>
        <v>0</v>
      </c>
      <c r="E27" s="6">
        <f>'[1]5'!E43</f>
        <v>0</v>
      </c>
      <c r="F27" s="6">
        <f>'[1]5'!F43</f>
        <v>0</v>
      </c>
    </row>
    <row r="28" spans="1:6" x14ac:dyDescent="0.25">
      <c r="A28" s="3" t="s">
        <v>74</v>
      </c>
      <c r="B28" s="7" t="s">
        <v>75</v>
      </c>
      <c r="C28" s="5" t="s">
        <v>76</v>
      </c>
      <c r="D28" s="8">
        <f>SUM(D26:D27)</f>
        <v>0</v>
      </c>
      <c r="E28" s="8">
        <f t="shared" ref="E28:F28" si="3">SUM(E26:E27)</f>
        <v>0</v>
      </c>
      <c r="F28" s="8">
        <f t="shared" si="3"/>
        <v>0</v>
      </c>
    </row>
    <row r="29" spans="1:6" x14ac:dyDescent="0.25">
      <c r="A29" s="3" t="s">
        <v>77</v>
      </c>
      <c r="B29" s="7" t="s">
        <v>78</v>
      </c>
      <c r="C29" s="5" t="s">
        <v>79</v>
      </c>
      <c r="D29" s="6">
        <f>'[1]5'!D45</f>
        <v>0</v>
      </c>
      <c r="E29" s="6">
        <f>'[1]5'!E45</f>
        <v>0</v>
      </c>
      <c r="F29" s="6">
        <f>'[1]5'!F45</f>
        <v>0</v>
      </c>
    </row>
    <row r="30" spans="1:6" x14ac:dyDescent="0.25">
      <c r="A30" s="3" t="s">
        <v>80</v>
      </c>
      <c r="B30" s="7" t="s">
        <v>81</v>
      </c>
      <c r="C30" s="5" t="s">
        <v>82</v>
      </c>
      <c r="D30" s="6">
        <f>'[1]5'!D46</f>
        <v>0</v>
      </c>
      <c r="E30" s="6">
        <f>'[1]5'!E46</f>
        <v>0</v>
      </c>
      <c r="F30" s="6">
        <f>'[1]5'!F46</f>
        <v>0</v>
      </c>
    </row>
    <row r="31" spans="1:6" x14ac:dyDescent="0.25">
      <c r="A31" s="3" t="s">
        <v>83</v>
      </c>
      <c r="B31" s="7" t="s">
        <v>84</v>
      </c>
      <c r="C31" s="5" t="s">
        <v>85</v>
      </c>
      <c r="D31" s="6">
        <v>4800000</v>
      </c>
      <c r="E31" s="6">
        <v>4800000</v>
      </c>
      <c r="F31" s="6">
        <v>4621638</v>
      </c>
    </row>
    <row r="32" spans="1:6" x14ac:dyDescent="0.25">
      <c r="A32" s="3" t="s">
        <v>86</v>
      </c>
      <c r="B32" s="7" t="s">
        <v>87</v>
      </c>
      <c r="C32" s="5" t="s">
        <v>88</v>
      </c>
      <c r="D32" s="6">
        <v>36000000</v>
      </c>
      <c r="E32" s="6">
        <v>36000000</v>
      </c>
      <c r="F32" s="6">
        <v>33227356</v>
      </c>
    </row>
    <row r="33" spans="1:6" x14ac:dyDescent="0.25">
      <c r="A33" s="3" t="s">
        <v>89</v>
      </c>
      <c r="B33" s="7" t="s">
        <v>90</v>
      </c>
      <c r="C33" s="5" t="s">
        <v>91</v>
      </c>
      <c r="D33" s="6">
        <f>'[1]5'!D49</f>
        <v>0</v>
      </c>
      <c r="E33" s="6">
        <f>'[1]5'!E49</f>
        <v>0</v>
      </c>
      <c r="F33" s="6">
        <f>'[1]5'!F49</f>
        <v>0</v>
      </c>
    </row>
    <row r="34" spans="1:6" x14ac:dyDescent="0.25">
      <c r="A34" s="3" t="s">
        <v>92</v>
      </c>
      <c r="B34" s="7" t="s">
        <v>93</v>
      </c>
      <c r="C34" s="5" t="s">
        <v>94</v>
      </c>
      <c r="D34" s="6">
        <f>'[1]5'!D50</f>
        <v>0</v>
      </c>
      <c r="E34" s="6">
        <f>'[1]5'!E50</f>
        <v>0</v>
      </c>
      <c r="F34" s="6">
        <f>'[1]5'!F50</f>
        <v>0</v>
      </c>
    </row>
    <row r="35" spans="1:6" x14ac:dyDescent="0.25">
      <c r="A35" s="3" t="s">
        <v>95</v>
      </c>
      <c r="B35" s="7" t="s">
        <v>96</v>
      </c>
      <c r="C35" s="5" t="s">
        <v>97</v>
      </c>
      <c r="D35" s="6">
        <v>6000000</v>
      </c>
      <c r="E35" s="6">
        <v>6794551</v>
      </c>
      <c r="F35" s="6">
        <v>6890419</v>
      </c>
    </row>
    <row r="36" spans="1:6" x14ac:dyDescent="0.25">
      <c r="A36" s="3" t="s">
        <v>98</v>
      </c>
      <c r="B36" s="7" t="s">
        <v>99</v>
      </c>
      <c r="C36" s="5" t="s">
        <v>100</v>
      </c>
      <c r="D36" s="6">
        <v>100000</v>
      </c>
      <c r="E36" s="6">
        <v>2302248</v>
      </c>
      <c r="F36" s="6">
        <v>77490</v>
      </c>
    </row>
    <row r="37" spans="1:6" x14ac:dyDescent="0.25">
      <c r="A37" s="3" t="s">
        <v>101</v>
      </c>
      <c r="B37" s="7" t="s">
        <v>102</v>
      </c>
      <c r="C37" s="5" t="s">
        <v>103</v>
      </c>
      <c r="D37" s="8">
        <f>SUM(D32:D36)</f>
        <v>42100000</v>
      </c>
      <c r="E37" s="8">
        <f t="shared" ref="E37:F37" si="4">SUM(E32:E36)</f>
        <v>45096799</v>
      </c>
      <c r="F37" s="8">
        <f t="shared" si="4"/>
        <v>40195265</v>
      </c>
    </row>
    <row r="38" spans="1:6" x14ac:dyDescent="0.25">
      <c r="A38" s="3" t="s">
        <v>104</v>
      </c>
      <c r="B38" s="7" t="s">
        <v>105</v>
      </c>
      <c r="C38" s="5" t="s">
        <v>106</v>
      </c>
      <c r="D38" s="6">
        <f>'[1]5'!D54</f>
        <v>100000</v>
      </c>
      <c r="E38" s="6">
        <v>5069526</v>
      </c>
      <c r="F38" s="6">
        <v>247248</v>
      </c>
    </row>
    <row r="39" spans="1:6" x14ac:dyDescent="0.25">
      <c r="A39" s="9" t="s">
        <v>107</v>
      </c>
      <c r="B39" s="10" t="s">
        <v>108</v>
      </c>
      <c r="C39" s="11" t="s">
        <v>109</v>
      </c>
      <c r="D39" s="8">
        <f>D28+D29+D30+D31+D37+D38</f>
        <v>47000000</v>
      </c>
      <c r="E39" s="8">
        <f>E28+E29+E30+E31+E37+E38</f>
        <v>54966325</v>
      </c>
      <c r="F39" s="8">
        <f>F28+F29+F30+F31+F37+F38</f>
        <v>45064151</v>
      </c>
    </row>
    <row r="40" spans="1:6" x14ac:dyDescent="0.25">
      <c r="A40" s="3" t="s">
        <v>110</v>
      </c>
      <c r="B40" s="12" t="s">
        <v>111</v>
      </c>
      <c r="C40" s="5" t="s">
        <v>112</v>
      </c>
      <c r="D40" s="6">
        <v>7000000</v>
      </c>
      <c r="E40" s="6">
        <v>7000000</v>
      </c>
      <c r="F40" s="6">
        <v>5038331</v>
      </c>
    </row>
    <row r="41" spans="1:6" x14ac:dyDescent="0.25">
      <c r="A41" s="3" t="s">
        <v>113</v>
      </c>
      <c r="B41" s="12" t="s">
        <v>114</v>
      </c>
      <c r="C41" s="5" t="s">
        <v>115</v>
      </c>
      <c r="D41" s="6">
        <v>7500000</v>
      </c>
      <c r="E41" s="6">
        <v>15780874</v>
      </c>
      <c r="F41" s="6">
        <v>7521366</v>
      </c>
    </row>
    <row r="42" spans="1:6" x14ac:dyDescent="0.25">
      <c r="A42" s="3" t="s">
        <v>116</v>
      </c>
      <c r="B42" s="12" t="s">
        <v>117</v>
      </c>
      <c r="C42" s="5" t="s">
        <v>118</v>
      </c>
      <c r="D42" s="6">
        <v>1000000</v>
      </c>
      <c r="E42" s="6">
        <v>1894385</v>
      </c>
      <c r="F42" s="6">
        <v>1453615</v>
      </c>
    </row>
    <row r="43" spans="1:6" x14ac:dyDescent="0.25">
      <c r="A43" s="3" t="s">
        <v>119</v>
      </c>
      <c r="B43" s="12" t="s">
        <v>120</v>
      </c>
      <c r="C43" s="5" t="s">
        <v>121</v>
      </c>
      <c r="D43" s="6">
        <v>720000</v>
      </c>
      <c r="E43" s="6">
        <v>11047947</v>
      </c>
      <c r="F43" s="6">
        <v>3595078</v>
      </c>
    </row>
    <row r="44" spans="1:6" x14ac:dyDescent="0.25">
      <c r="A44" s="3" t="s">
        <v>122</v>
      </c>
      <c r="B44" s="12" t="s">
        <v>123</v>
      </c>
      <c r="C44" s="5" t="s">
        <v>124</v>
      </c>
      <c r="D44" s="6">
        <f>'[1]5'!D60</f>
        <v>0</v>
      </c>
      <c r="E44" s="6">
        <f>'[1]5'!E60</f>
        <v>0</v>
      </c>
      <c r="F44" s="6">
        <f>'[1]5'!F60</f>
        <v>0</v>
      </c>
    </row>
    <row r="45" spans="1:6" x14ac:dyDescent="0.25">
      <c r="A45" s="3" t="s">
        <v>125</v>
      </c>
      <c r="B45" s="12" t="s">
        <v>126</v>
      </c>
      <c r="C45" s="5" t="s">
        <v>127</v>
      </c>
      <c r="D45" s="6">
        <v>1900000</v>
      </c>
      <c r="E45" s="6">
        <v>3346557</v>
      </c>
      <c r="F45" s="6">
        <v>4527398</v>
      </c>
    </row>
    <row r="46" spans="1:6" x14ac:dyDescent="0.25">
      <c r="A46" s="3" t="s">
        <v>128</v>
      </c>
      <c r="B46" s="12" t="s">
        <v>129</v>
      </c>
      <c r="C46" s="5" t="s">
        <v>130</v>
      </c>
      <c r="D46" s="6">
        <f>'[1]5'!D62</f>
        <v>0</v>
      </c>
      <c r="E46" s="6">
        <f>'[1]5'!E62</f>
        <v>0</v>
      </c>
      <c r="F46" s="6">
        <f>'[1]5'!F62</f>
        <v>0</v>
      </c>
    </row>
    <row r="47" spans="1:6" x14ac:dyDescent="0.25">
      <c r="A47" s="3" t="s">
        <v>131</v>
      </c>
      <c r="B47" s="12" t="s">
        <v>132</v>
      </c>
      <c r="C47" s="5" t="s">
        <v>133</v>
      </c>
      <c r="D47" s="6">
        <f>'[1]5'!D63</f>
        <v>0</v>
      </c>
      <c r="E47" s="6">
        <f>'[1]5'!E63</f>
        <v>0</v>
      </c>
      <c r="F47" s="6">
        <f>'[1]5'!F63</f>
        <v>0</v>
      </c>
    </row>
    <row r="48" spans="1:6" x14ac:dyDescent="0.25">
      <c r="A48" s="3">
        <v>42</v>
      </c>
      <c r="B48" s="12" t="s">
        <v>134</v>
      </c>
      <c r="C48" s="5" t="s">
        <v>135</v>
      </c>
      <c r="D48" s="6">
        <v>50000</v>
      </c>
      <c r="E48" s="6">
        <f>'[1]5'!E64</f>
        <v>0</v>
      </c>
      <c r="F48" s="6">
        <f>'[1]5'!F64</f>
        <v>0</v>
      </c>
    </row>
    <row r="49" spans="1:6" x14ac:dyDescent="0.25">
      <c r="A49" s="3">
        <v>43</v>
      </c>
      <c r="B49" s="12" t="s">
        <v>136</v>
      </c>
      <c r="C49" s="5" t="s">
        <v>137</v>
      </c>
      <c r="D49" s="8">
        <f>SUM(D47:D48)</f>
        <v>50000</v>
      </c>
      <c r="E49" s="8">
        <f t="shared" ref="E49:F49" si="5">SUM(E47:E48)</f>
        <v>0</v>
      </c>
      <c r="F49" s="8">
        <f t="shared" si="5"/>
        <v>0</v>
      </c>
    </row>
    <row r="50" spans="1:6" x14ac:dyDescent="0.25">
      <c r="A50" s="3">
        <v>44</v>
      </c>
      <c r="B50" s="12" t="s">
        <v>138</v>
      </c>
      <c r="C50" s="5" t="s">
        <v>139</v>
      </c>
      <c r="D50" s="6">
        <f>'[1]5'!D66</f>
        <v>0</v>
      </c>
      <c r="E50" s="6">
        <f>'[1]5'!E66</f>
        <v>0</v>
      </c>
      <c r="F50" s="6">
        <f>'[1]5'!F66</f>
        <v>0</v>
      </c>
    </row>
    <row r="51" spans="1:6" x14ac:dyDescent="0.25">
      <c r="A51" s="3">
        <v>45</v>
      </c>
      <c r="B51" s="12" t="s">
        <v>140</v>
      </c>
      <c r="C51" s="5" t="s">
        <v>141</v>
      </c>
      <c r="D51" s="6">
        <f>'[1]5'!D67</f>
        <v>0</v>
      </c>
      <c r="E51" s="6">
        <f>'[1]5'!E67</f>
        <v>0</v>
      </c>
      <c r="F51" s="6">
        <f>'[1]5'!F67</f>
        <v>0</v>
      </c>
    </row>
    <row r="52" spans="1:6" x14ac:dyDescent="0.25">
      <c r="A52" s="3" t="s">
        <v>142</v>
      </c>
      <c r="B52" s="12" t="s">
        <v>143</v>
      </c>
      <c r="C52" s="5" t="s">
        <v>144</v>
      </c>
      <c r="D52" s="8">
        <f>SUM(D50:D51)</f>
        <v>0</v>
      </c>
      <c r="E52" s="8">
        <f t="shared" ref="E52:F52" si="6">SUM(E50:E51)</f>
        <v>0</v>
      </c>
      <c r="F52" s="8">
        <f t="shared" si="6"/>
        <v>0</v>
      </c>
    </row>
    <row r="53" spans="1:6" x14ac:dyDescent="0.25">
      <c r="A53" s="3" t="s">
        <v>145</v>
      </c>
      <c r="B53" s="12" t="s">
        <v>146</v>
      </c>
      <c r="C53" s="5" t="s">
        <v>147</v>
      </c>
      <c r="D53" s="6">
        <f>'[1]5'!D69</f>
        <v>0</v>
      </c>
      <c r="E53" s="6">
        <v>21037</v>
      </c>
      <c r="F53" s="6">
        <v>21037</v>
      </c>
    </row>
    <row r="54" spans="1:6" x14ac:dyDescent="0.25">
      <c r="A54" s="3" t="s">
        <v>148</v>
      </c>
      <c r="B54" s="12" t="s">
        <v>149</v>
      </c>
      <c r="C54" s="5" t="s">
        <v>150</v>
      </c>
      <c r="D54" s="6">
        <v>100000</v>
      </c>
      <c r="E54" s="6">
        <v>15886155</v>
      </c>
      <c r="F54" s="6">
        <v>12236671</v>
      </c>
    </row>
    <row r="55" spans="1:6" x14ac:dyDescent="0.25">
      <c r="A55" s="9" t="s">
        <v>151</v>
      </c>
      <c r="B55" s="10" t="s">
        <v>152</v>
      </c>
      <c r="C55" s="11" t="s">
        <v>153</v>
      </c>
      <c r="D55" s="8">
        <f>D40+D41+D42+D43+D44+D45+D46+D49+D52+D53+D54</f>
        <v>18270000</v>
      </c>
      <c r="E55" s="8">
        <f t="shared" ref="E55:F55" si="7">E40+E41+E42+E43+E44+E45+E46+E49+E52+E53+E54</f>
        <v>54976955</v>
      </c>
      <c r="F55" s="8">
        <f t="shared" si="7"/>
        <v>34393496</v>
      </c>
    </row>
    <row r="56" spans="1:6" x14ac:dyDescent="0.25">
      <c r="A56" s="3" t="s">
        <v>154</v>
      </c>
      <c r="B56" s="12" t="s">
        <v>155</v>
      </c>
      <c r="C56" s="5" t="s">
        <v>156</v>
      </c>
      <c r="D56" s="6">
        <f>'[1]5'!D72</f>
        <v>0</v>
      </c>
      <c r="E56" s="6">
        <f>'[1]5'!E72</f>
        <v>0</v>
      </c>
      <c r="F56" s="6">
        <f>'[1]5'!F72</f>
        <v>0</v>
      </c>
    </row>
    <row r="57" spans="1:6" x14ac:dyDescent="0.25">
      <c r="A57" s="3" t="s">
        <v>157</v>
      </c>
      <c r="B57" s="12" t="s">
        <v>158</v>
      </c>
      <c r="C57" s="5" t="s">
        <v>159</v>
      </c>
      <c r="D57" s="6">
        <f>'[1]5'!D73</f>
        <v>0</v>
      </c>
      <c r="E57" s="6">
        <f>'[1]5'!E73</f>
        <v>0</v>
      </c>
      <c r="F57" s="6">
        <f>'[1]5'!F73</f>
        <v>0</v>
      </c>
    </row>
    <row r="58" spans="1:6" x14ac:dyDescent="0.25">
      <c r="A58" s="3" t="s">
        <v>160</v>
      </c>
      <c r="B58" s="12" t="s">
        <v>161</v>
      </c>
      <c r="C58" s="5" t="s">
        <v>162</v>
      </c>
      <c r="D58" s="6">
        <f>'[1]5'!D74</f>
        <v>0</v>
      </c>
      <c r="E58" s="6">
        <f>'[1]5'!E74</f>
        <v>0</v>
      </c>
      <c r="F58" s="6">
        <f>'[1]5'!F74</f>
        <v>0</v>
      </c>
    </row>
    <row r="59" spans="1:6" x14ac:dyDescent="0.25">
      <c r="A59" s="3" t="s">
        <v>163</v>
      </c>
      <c r="B59" s="12" t="s">
        <v>164</v>
      </c>
      <c r="C59" s="5" t="s">
        <v>165</v>
      </c>
      <c r="D59" s="6">
        <f>'[1]5'!D75</f>
        <v>0</v>
      </c>
      <c r="E59" s="6">
        <f>'[1]5'!E75</f>
        <v>0</v>
      </c>
      <c r="F59" s="6">
        <f>'[1]5'!F75</f>
        <v>0</v>
      </c>
    </row>
    <row r="60" spans="1:6" x14ac:dyDescent="0.25">
      <c r="A60" s="3" t="s">
        <v>166</v>
      </c>
      <c r="B60" s="12" t="s">
        <v>167</v>
      </c>
      <c r="C60" s="5" t="s">
        <v>168</v>
      </c>
      <c r="D60" s="6">
        <f>'[1]5'!D76</f>
        <v>0</v>
      </c>
      <c r="E60" s="6">
        <f>'[1]5'!E76</f>
        <v>0</v>
      </c>
      <c r="F60" s="6">
        <f>'[1]5'!F76</f>
        <v>0</v>
      </c>
    </row>
    <row r="61" spans="1:6" x14ac:dyDescent="0.25">
      <c r="A61" s="9" t="s">
        <v>169</v>
      </c>
      <c r="B61" s="10" t="s">
        <v>170</v>
      </c>
      <c r="C61" s="11" t="s">
        <v>171</v>
      </c>
      <c r="D61" s="8">
        <f>SUM(D56:D60)</f>
        <v>0</v>
      </c>
      <c r="E61" s="8">
        <f t="shared" ref="E61:F61" si="8">SUM(E56:E60)</f>
        <v>0</v>
      </c>
      <c r="F61" s="8">
        <f t="shared" si="8"/>
        <v>0</v>
      </c>
    </row>
    <row r="62" spans="1:6" ht="25.5" x14ac:dyDescent="0.25">
      <c r="A62" s="3" t="s">
        <v>172</v>
      </c>
      <c r="B62" s="12" t="s">
        <v>173</v>
      </c>
      <c r="C62" s="5" t="s">
        <v>174</v>
      </c>
      <c r="D62" s="6">
        <f>'[1]5'!D78</f>
        <v>0</v>
      </c>
      <c r="E62" s="6">
        <v>500137</v>
      </c>
      <c r="F62" s="6">
        <f>'[1]5'!F78</f>
        <v>0</v>
      </c>
    </row>
    <row r="63" spans="1:6" x14ac:dyDescent="0.25">
      <c r="A63" s="3" t="s">
        <v>175</v>
      </c>
      <c r="B63" s="12" t="s">
        <v>176</v>
      </c>
      <c r="C63" s="5" t="s">
        <v>177</v>
      </c>
      <c r="D63" s="6">
        <f>'[1]5'!D79</f>
        <v>0</v>
      </c>
      <c r="E63" s="6">
        <f>'[1]5'!E79</f>
        <v>0</v>
      </c>
      <c r="F63" s="6">
        <f>'[1]5'!F79</f>
        <v>0</v>
      </c>
    </row>
    <row r="64" spans="1:6" ht="25.5" x14ac:dyDescent="0.25">
      <c r="A64" s="3" t="s">
        <v>178</v>
      </c>
      <c r="B64" s="12" t="s">
        <v>179</v>
      </c>
      <c r="C64" s="5" t="s">
        <v>180</v>
      </c>
      <c r="D64" s="6">
        <f>'[1]5'!D80</f>
        <v>0</v>
      </c>
      <c r="E64" s="6">
        <f>'[1]5'!E80</f>
        <v>0</v>
      </c>
      <c r="F64" s="6">
        <f>'[1]5'!F80</f>
        <v>0</v>
      </c>
    </row>
    <row r="65" spans="1:6" ht="25.5" x14ac:dyDescent="0.25">
      <c r="A65" s="3" t="s">
        <v>181</v>
      </c>
      <c r="B65" s="7" t="s">
        <v>182</v>
      </c>
      <c r="C65" s="5" t="s">
        <v>183</v>
      </c>
      <c r="D65" s="6">
        <f>'[1]5'!D81</f>
        <v>0</v>
      </c>
      <c r="E65" s="6">
        <f>'[1]5'!E81</f>
        <v>0</v>
      </c>
      <c r="F65" s="6">
        <f>'[1]5'!F81</f>
        <v>0</v>
      </c>
    </row>
    <row r="66" spans="1:6" x14ac:dyDescent="0.25">
      <c r="A66" s="3" t="s">
        <v>184</v>
      </c>
      <c r="B66" s="12" t="s">
        <v>185</v>
      </c>
      <c r="C66" s="5" t="s">
        <v>186</v>
      </c>
      <c r="D66" s="6">
        <f>'[1]5'!D82</f>
        <v>0</v>
      </c>
      <c r="E66" s="6">
        <v>515428</v>
      </c>
      <c r="F66" s="6">
        <v>534643</v>
      </c>
    </row>
    <row r="67" spans="1:6" x14ac:dyDescent="0.25">
      <c r="A67" s="9" t="s">
        <v>187</v>
      </c>
      <c r="B67" s="10" t="s">
        <v>188</v>
      </c>
      <c r="C67" s="11" t="s">
        <v>189</v>
      </c>
      <c r="D67" s="8">
        <f>SUM(D62:D66)</f>
        <v>0</v>
      </c>
      <c r="E67" s="8">
        <f t="shared" ref="E67:F67" si="9">SUM(E62:E66)</f>
        <v>1015565</v>
      </c>
      <c r="F67" s="8">
        <f t="shared" si="9"/>
        <v>534643</v>
      </c>
    </row>
    <row r="68" spans="1:6" ht="25.5" x14ac:dyDescent="0.25">
      <c r="A68" s="3" t="s">
        <v>190</v>
      </c>
      <c r="B68" s="12" t="s">
        <v>191</v>
      </c>
      <c r="C68" s="5" t="s">
        <v>192</v>
      </c>
      <c r="D68" s="6">
        <f>'[1]5'!D84</f>
        <v>0</v>
      </c>
      <c r="E68" s="6">
        <v>18548756</v>
      </c>
      <c r="F68" s="6">
        <f>'[1]5'!F84</f>
        <v>0</v>
      </c>
    </row>
    <row r="69" spans="1:6" x14ac:dyDescent="0.25">
      <c r="A69" s="3" t="s">
        <v>193</v>
      </c>
      <c r="B69" s="7" t="s">
        <v>194</v>
      </c>
      <c r="C69" s="5" t="s">
        <v>195</v>
      </c>
      <c r="D69" s="6">
        <f>'[1]5'!D85</f>
        <v>0</v>
      </c>
      <c r="E69" s="6">
        <f>'[1]5'!E85</f>
        <v>0</v>
      </c>
      <c r="F69" s="6">
        <f>'[1]5'!F85</f>
        <v>0</v>
      </c>
    </row>
    <row r="70" spans="1:6" ht="25.5" x14ac:dyDescent="0.25">
      <c r="A70" s="3" t="s">
        <v>196</v>
      </c>
      <c r="B70" s="7" t="s">
        <v>197</v>
      </c>
      <c r="C70" s="5" t="s">
        <v>198</v>
      </c>
      <c r="D70" s="6">
        <f>'[1]5'!D86</f>
        <v>0</v>
      </c>
      <c r="E70" s="6">
        <f>'[1]5'!E86</f>
        <v>0</v>
      </c>
      <c r="F70" s="6">
        <f>'[1]5'!F86</f>
        <v>0</v>
      </c>
    </row>
    <row r="71" spans="1:6" ht="25.5" x14ac:dyDescent="0.25">
      <c r="A71" s="3" t="s">
        <v>199</v>
      </c>
      <c r="B71" s="7" t="s">
        <v>200</v>
      </c>
      <c r="C71" s="5" t="s">
        <v>201</v>
      </c>
      <c r="D71" s="6">
        <f>'[1]5'!D87</f>
        <v>0</v>
      </c>
      <c r="E71" s="6">
        <v>4625204</v>
      </c>
      <c r="F71" s="6">
        <f>'[1]5'!F87</f>
        <v>0</v>
      </c>
    </row>
    <row r="72" spans="1:6" x14ac:dyDescent="0.25">
      <c r="A72" s="3" t="s">
        <v>202</v>
      </c>
      <c r="B72" s="12" t="s">
        <v>203</v>
      </c>
      <c r="C72" s="5" t="s">
        <v>204</v>
      </c>
      <c r="D72" s="6">
        <f>'[1]5'!D88</f>
        <v>0</v>
      </c>
      <c r="E72" s="6">
        <f>'[1]5'!E88</f>
        <v>0</v>
      </c>
      <c r="F72" s="6">
        <f>'[1]5'!F88</f>
        <v>0</v>
      </c>
    </row>
    <row r="73" spans="1:6" x14ac:dyDescent="0.25">
      <c r="A73" s="9" t="s">
        <v>205</v>
      </c>
      <c r="B73" s="10" t="s">
        <v>206</v>
      </c>
      <c r="C73" s="11" t="s">
        <v>207</v>
      </c>
      <c r="D73" s="8">
        <f>SUM(D68:D72)</f>
        <v>0</v>
      </c>
      <c r="E73" s="8">
        <f t="shared" ref="E73:F73" si="10">SUM(E68:E72)</f>
        <v>23173960</v>
      </c>
      <c r="F73" s="8">
        <f t="shared" si="10"/>
        <v>0</v>
      </c>
    </row>
    <row r="74" spans="1:6" ht="15.75" thickBot="1" x14ac:dyDescent="0.3">
      <c r="A74" s="13" t="s">
        <v>208</v>
      </c>
      <c r="B74" s="14" t="s">
        <v>209</v>
      </c>
      <c r="C74" s="15" t="s">
        <v>210</v>
      </c>
      <c r="D74" s="16">
        <f>D19+D25+D39+D55+D61+D67+D73</f>
        <v>329027155</v>
      </c>
      <c r="E74" s="16">
        <f>E19+E25+E39+E55+E61+E67+E73</f>
        <v>488774202</v>
      </c>
      <c r="F74" s="16">
        <f>F19+F25+F39+F55+F61+F67+F73</f>
        <v>434999273</v>
      </c>
    </row>
    <row r="75" spans="1:6" ht="15.75" thickTop="1" x14ac:dyDescent="0.25">
      <c r="A75" s="17" t="s">
        <v>11</v>
      </c>
      <c r="B75" s="18" t="s">
        <v>211</v>
      </c>
      <c r="C75" s="19" t="s">
        <v>212</v>
      </c>
      <c r="D75" s="6">
        <f>'[1]5'!D91</f>
        <v>0</v>
      </c>
      <c r="E75" s="6">
        <f>'[1]5'!E91</f>
        <v>0</v>
      </c>
      <c r="F75" s="6">
        <f>'[1]5'!F91</f>
        <v>0</v>
      </c>
    </row>
    <row r="76" spans="1:6" x14ac:dyDescent="0.25">
      <c r="A76" s="3" t="s">
        <v>14</v>
      </c>
      <c r="B76" s="12" t="s">
        <v>213</v>
      </c>
      <c r="C76" s="7" t="s">
        <v>214</v>
      </c>
      <c r="D76" s="6">
        <f>'[1]5'!D92</f>
        <v>0</v>
      </c>
      <c r="E76" s="6">
        <f>'[1]5'!E92</f>
        <v>0</v>
      </c>
      <c r="F76" s="6">
        <f>'[1]5'!F92</f>
        <v>0</v>
      </c>
    </row>
    <row r="77" spans="1:6" x14ac:dyDescent="0.25">
      <c r="A77" s="3" t="s">
        <v>17</v>
      </c>
      <c r="B77" s="20" t="s">
        <v>215</v>
      </c>
      <c r="C77" s="7" t="s">
        <v>216</v>
      </c>
      <c r="D77" s="6">
        <f>'[1]5'!D93</f>
        <v>0</v>
      </c>
      <c r="E77" s="6">
        <f>'[1]5'!E93</f>
        <v>0</v>
      </c>
      <c r="F77" s="6">
        <f>'[1]5'!F93</f>
        <v>0</v>
      </c>
    </row>
    <row r="78" spans="1:6" x14ac:dyDescent="0.25">
      <c r="A78" s="3" t="s">
        <v>20</v>
      </c>
      <c r="B78" s="12" t="s">
        <v>217</v>
      </c>
      <c r="C78" s="7" t="s">
        <v>218</v>
      </c>
      <c r="D78" s="8">
        <f>SUM(D75:D77)</f>
        <v>0</v>
      </c>
      <c r="E78" s="8">
        <f t="shared" ref="E78:F78" si="11">SUM(E75:E77)</f>
        <v>0</v>
      </c>
      <c r="F78" s="8">
        <f t="shared" si="11"/>
        <v>0</v>
      </c>
    </row>
    <row r="79" spans="1:6" x14ac:dyDescent="0.25">
      <c r="A79" s="3" t="s">
        <v>23</v>
      </c>
      <c r="B79" s="12" t="s">
        <v>219</v>
      </c>
      <c r="C79" s="7" t="s">
        <v>220</v>
      </c>
      <c r="D79" s="6">
        <f>'[1]5'!D95</f>
        <v>0</v>
      </c>
      <c r="E79" s="6">
        <f>'[1]5'!E95</f>
        <v>0</v>
      </c>
      <c r="F79" s="6">
        <f>'[1]5'!F95</f>
        <v>0</v>
      </c>
    </row>
    <row r="80" spans="1:6" x14ac:dyDescent="0.25">
      <c r="A80" s="3" t="s">
        <v>26</v>
      </c>
      <c r="B80" s="20" t="s">
        <v>221</v>
      </c>
      <c r="C80" s="7" t="s">
        <v>222</v>
      </c>
      <c r="D80" s="6">
        <f>'[1]5'!D96</f>
        <v>0</v>
      </c>
      <c r="E80" s="6">
        <f>'[1]5'!E96</f>
        <v>0</v>
      </c>
      <c r="F80" s="6">
        <f>'[1]5'!F96</f>
        <v>0</v>
      </c>
    </row>
    <row r="81" spans="1:6" x14ac:dyDescent="0.25">
      <c r="A81" s="3" t="s">
        <v>29</v>
      </c>
      <c r="B81" s="12" t="s">
        <v>223</v>
      </c>
      <c r="C81" s="7" t="s">
        <v>224</v>
      </c>
      <c r="D81" s="6">
        <f>'[1]5'!D97</f>
        <v>0</v>
      </c>
      <c r="E81" s="6">
        <f>'[1]5'!E97</f>
        <v>0</v>
      </c>
      <c r="F81" s="6">
        <f>'[1]5'!F97</f>
        <v>0</v>
      </c>
    </row>
    <row r="82" spans="1:6" x14ac:dyDescent="0.25">
      <c r="A82" s="3" t="s">
        <v>32</v>
      </c>
      <c r="B82" s="20" t="s">
        <v>225</v>
      </c>
      <c r="C82" s="7" t="s">
        <v>226</v>
      </c>
      <c r="D82" s="6">
        <f>'[1]5'!D98</f>
        <v>0</v>
      </c>
      <c r="E82" s="6">
        <f>'[1]5'!E98</f>
        <v>0</v>
      </c>
      <c r="F82" s="6">
        <f>'[1]5'!F98</f>
        <v>0</v>
      </c>
    </row>
    <row r="83" spans="1:6" x14ac:dyDescent="0.25">
      <c r="A83" s="3" t="s">
        <v>35</v>
      </c>
      <c r="B83" s="20" t="s">
        <v>227</v>
      </c>
      <c r="C83" s="7" t="s">
        <v>228</v>
      </c>
      <c r="D83" s="8">
        <f>SUM(D79:D82)</f>
        <v>0</v>
      </c>
      <c r="E83" s="8">
        <f t="shared" ref="E83:F83" si="12">SUM(E79:E82)</f>
        <v>0</v>
      </c>
      <c r="F83" s="8">
        <f t="shared" si="12"/>
        <v>0</v>
      </c>
    </row>
    <row r="84" spans="1:6" x14ac:dyDescent="0.25">
      <c r="A84" s="3" t="s">
        <v>38</v>
      </c>
      <c r="B84" s="7" t="s">
        <v>229</v>
      </c>
      <c r="C84" s="7" t="s">
        <v>230</v>
      </c>
      <c r="D84" s="6">
        <v>19428317</v>
      </c>
      <c r="E84" s="6">
        <v>19428317</v>
      </c>
      <c r="F84" s="6">
        <v>18180905</v>
      </c>
    </row>
    <row r="85" spans="1:6" x14ac:dyDescent="0.25">
      <c r="A85" s="3" t="s">
        <v>41</v>
      </c>
      <c r="B85" s="7" t="s">
        <v>231</v>
      </c>
      <c r="C85" s="7" t="s">
        <v>232</v>
      </c>
      <c r="D85" s="6">
        <f>'[1]5'!D101</f>
        <v>0</v>
      </c>
      <c r="E85" s="6">
        <f>'[1]5'!E101</f>
        <v>0</v>
      </c>
      <c r="F85" s="6">
        <f>'[1]5'!F101</f>
        <v>0</v>
      </c>
    </row>
    <row r="86" spans="1:6" x14ac:dyDescent="0.25">
      <c r="A86" s="3" t="s">
        <v>44</v>
      </c>
      <c r="B86" s="7" t="s">
        <v>233</v>
      </c>
      <c r="C86" s="7" t="s">
        <v>234</v>
      </c>
      <c r="D86" s="8">
        <f>SUM(D84:D85)</f>
        <v>19428317</v>
      </c>
      <c r="E86" s="8">
        <f t="shared" ref="E86:F86" si="13">SUM(E84:E85)</f>
        <v>19428317</v>
      </c>
      <c r="F86" s="8">
        <f t="shared" si="13"/>
        <v>18180905</v>
      </c>
    </row>
    <row r="87" spans="1:6" x14ac:dyDescent="0.25">
      <c r="A87" s="3" t="s">
        <v>47</v>
      </c>
      <c r="B87" s="20" t="s">
        <v>235</v>
      </c>
      <c r="C87" s="7" t="s">
        <v>236</v>
      </c>
      <c r="D87" s="6">
        <f>'[1]5'!D103</f>
        <v>0</v>
      </c>
      <c r="E87" s="6">
        <f>'[1]5'!E103</f>
        <v>0</v>
      </c>
      <c r="F87" s="6">
        <f>'[1]5'!F103</f>
        <v>0</v>
      </c>
    </row>
    <row r="88" spans="1:6" x14ac:dyDescent="0.25">
      <c r="A88" s="3" t="s">
        <v>50</v>
      </c>
      <c r="B88" s="20" t="s">
        <v>237</v>
      </c>
      <c r="C88" s="7" t="s">
        <v>238</v>
      </c>
      <c r="D88" s="6">
        <f>'[1]5'!D104</f>
        <v>0</v>
      </c>
      <c r="E88" s="6">
        <f>'[1]5'!E104</f>
        <v>0</v>
      </c>
      <c r="F88" s="6">
        <f>'[1]5'!F104</f>
        <v>0</v>
      </c>
    </row>
    <row r="89" spans="1:6" x14ac:dyDescent="0.25">
      <c r="A89" s="3" t="s">
        <v>53</v>
      </c>
      <c r="B89" s="20" t="s">
        <v>239</v>
      </c>
      <c r="C89" s="7" t="s">
        <v>240</v>
      </c>
      <c r="D89" s="6">
        <f>'[1]5'!D105</f>
        <v>0</v>
      </c>
      <c r="E89" s="6">
        <f>'[1]5'!E105</f>
        <v>0</v>
      </c>
      <c r="F89" s="6">
        <f>'[1]5'!F105</f>
        <v>0</v>
      </c>
    </row>
    <row r="90" spans="1:6" x14ac:dyDescent="0.25">
      <c r="A90" s="3" t="s">
        <v>56</v>
      </c>
      <c r="B90" s="20" t="s">
        <v>241</v>
      </c>
      <c r="C90" s="7" t="s">
        <v>242</v>
      </c>
      <c r="D90" s="6">
        <f>'[1]5'!D106</f>
        <v>0</v>
      </c>
      <c r="E90" s="6">
        <f>'[1]5'!E106</f>
        <v>0</v>
      </c>
      <c r="F90" s="6">
        <f>'[1]5'!F106</f>
        <v>0</v>
      </c>
    </row>
    <row r="91" spans="1:6" x14ac:dyDescent="0.25">
      <c r="A91" s="3" t="s">
        <v>59</v>
      </c>
      <c r="B91" s="12" t="s">
        <v>243</v>
      </c>
      <c r="C91" s="7" t="s">
        <v>244</v>
      </c>
      <c r="D91" s="6">
        <f>'[1]5'!D107</f>
        <v>0</v>
      </c>
      <c r="E91" s="6">
        <f>'[1]5'!E107</f>
        <v>0</v>
      </c>
      <c r="F91" s="6">
        <f>'[1]5'!F107</f>
        <v>0</v>
      </c>
    </row>
    <row r="92" spans="1:6" x14ac:dyDescent="0.25">
      <c r="A92" s="3">
        <v>18</v>
      </c>
      <c r="B92" s="12" t="s">
        <v>245</v>
      </c>
      <c r="C92" s="7" t="s">
        <v>246</v>
      </c>
      <c r="D92" s="6">
        <f>'[1]5'!D108</f>
        <v>0</v>
      </c>
      <c r="E92" s="6">
        <f>'[1]5'!E108</f>
        <v>0</v>
      </c>
      <c r="F92" s="6">
        <f>'[1]5'!F108</f>
        <v>0</v>
      </c>
    </row>
    <row r="93" spans="1:6" x14ac:dyDescent="0.25">
      <c r="A93" s="3">
        <v>19</v>
      </c>
      <c r="B93" s="12" t="s">
        <v>247</v>
      </c>
      <c r="C93" s="7" t="s">
        <v>248</v>
      </c>
      <c r="D93" s="6">
        <f>'[1]5'!D109</f>
        <v>0</v>
      </c>
      <c r="E93" s="6">
        <f>'[1]5'!E109</f>
        <v>0</v>
      </c>
      <c r="F93" s="6">
        <f>'[1]5'!F109</f>
        <v>0</v>
      </c>
    </row>
    <row r="94" spans="1:6" x14ac:dyDescent="0.25">
      <c r="A94" s="3">
        <v>20</v>
      </c>
      <c r="B94" s="12" t="s">
        <v>249</v>
      </c>
      <c r="C94" s="7" t="s">
        <v>250</v>
      </c>
      <c r="D94" s="8">
        <f>SUM(D92:D93)</f>
        <v>0</v>
      </c>
      <c r="E94" s="8">
        <f t="shared" ref="E94:F94" si="14">SUM(E92:E93)</f>
        <v>0</v>
      </c>
      <c r="F94" s="8">
        <f t="shared" si="14"/>
        <v>0</v>
      </c>
    </row>
    <row r="95" spans="1:6" x14ac:dyDescent="0.25">
      <c r="A95" s="3">
        <v>21</v>
      </c>
      <c r="B95" s="12" t="s">
        <v>251</v>
      </c>
      <c r="C95" s="7" t="s">
        <v>252</v>
      </c>
      <c r="D95" s="8">
        <f>D78+D83+D86+D94</f>
        <v>19428317</v>
      </c>
      <c r="E95" s="8">
        <f t="shared" ref="E95:F95" si="15">E78+E83+E86+E94</f>
        <v>19428317</v>
      </c>
      <c r="F95" s="8">
        <f t="shared" si="15"/>
        <v>18180905</v>
      </c>
    </row>
    <row r="96" spans="1:6" x14ac:dyDescent="0.25">
      <c r="A96" s="3">
        <v>22</v>
      </c>
      <c r="B96" s="12" t="s">
        <v>253</v>
      </c>
      <c r="C96" s="7" t="s">
        <v>254</v>
      </c>
      <c r="D96" s="6">
        <f>'[1]5'!D112</f>
        <v>0</v>
      </c>
      <c r="E96" s="6">
        <f>'[1]5'!E112</f>
        <v>0</v>
      </c>
      <c r="F96" s="6">
        <f>'[1]5'!F112</f>
        <v>0</v>
      </c>
    </row>
    <row r="97" spans="1:6" x14ac:dyDescent="0.25">
      <c r="A97" s="3">
        <v>23</v>
      </c>
      <c r="B97" s="12" t="s">
        <v>255</v>
      </c>
      <c r="C97" s="7" t="s">
        <v>256</v>
      </c>
      <c r="D97" s="6">
        <f>'[1]5'!D113</f>
        <v>0</v>
      </c>
      <c r="E97" s="6">
        <f>'[1]5'!E113</f>
        <v>0</v>
      </c>
      <c r="F97" s="6">
        <f>'[1]5'!F113</f>
        <v>0</v>
      </c>
    </row>
    <row r="98" spans="1:6" x14ac:dyDescent="0.25">
      <c r="A98" s="3">
        <v>24</v>
      </c>
      <c r="B98" s="20" t="s">
        <v>257</v>
      </c>
      <c r="C98" s="7" t="s">
        <v>258</v>
      </c>
      <c r="D98" s="6">
        <f>'[1]5'!D114</f>
        <v>0</v>
      </c>
      <c r="E98" s="6">
        <f>'[1]5'!E114</f>
        <v>0</v>
      </c>
      <c r="F98" s="6">
        <f>'[1]5'!F114</f>
        <v>0</v>
      </c>
    </row>
    <row r="99" spans="1:6" x14ac:dyDescent="0.25">
      <c r="A99" s="3">
        <v>25</v>
      </c>
      <c r="B99" s="20" t="s">
        <v>259</v>
      </c>
      <c r="C99" s="7" t="s">
        <v>260</v>
      </c>
      <c r="D99" s="6">
        <f>'[1]5'!D115</f>
        <v>0</v>
      </c>
      <c r="E99" s="6">
        <f>'[1]5'!E115</f>
        <v>0</v>
      </c>
      <c r="F99" s="6">
        <f>'[1]5'!F115</f>
        <v>0</v>
      </c>
    </row>
    <row r="100" spans="1:6" x14ac:dyDescent="0.25">
      <c r="A100" s="3">
        <v>26</v>
      </c>
      <c r="B100" s="20" t="s">
        <v>261</v>
      </c>
      <c r="C100" s="7" t="s">
        <v>262</v>
      </c>
      <c r="D100" s="6">
        <f>'[1]5'!D116</f>
        <v>0</v>
      </c>
      <c r="E100" s="6">
        <f>'[1]5'!E116</f>
        <v>0</v>
      </c>
      <c r="F100" s="6">
        <f>'[1]5'!F116</f>
        <v>0</v>
      </c>
    </row>
    <row r="101" spans="1:6" x14ac:dyDescent="0.25">
      <c r="A101" s="3">
        <v>27</v>
      </c>
      <c r="B101" s="20" t="s">
        <v>263</v>
      </c>
      <c r="C101" s="7" t="s">
        <v>264</v>
      </c>
      <c r="D101" s="8">
        <f>SUM(D96:D100)</f>
        <v>0</v>
      </c>
      <c r="E101" s="8">
        <f t="shared" ref="E101:F101" si="16">SUM(E96:E100)</f>
        <v>0</v>
      </c>
      <c r="F101" s="8">
        <f t="shared" si="16"/>
        <v>0</v>
      </c>
    </row>
    <row r="102" spans="1:6" x14ac:dyDescent="0.25">
      <c r="A102" s="3">
        <v>28</v>
      </c>
      <c r="B102" s="12" t="s">
        <v>265</v>
      </c>
      <c r="C102" s="7" t="s">
        <v>266</v>
      </c>
      <c r="D102" s="6">
        <f>'[1]5'!D118</f>
        <v>0</v>
      </c>
      <c r="E102" s="6">
        <f>'[1]5'!E118</f>
        <v>0</v>
      </c>
      <c r="F102" s="6">
        <f>'[1]5'!F118</f>
        <v>0</v>
      </c>
    </row>
    <row r="103" spans="1:6" x14ac:dyDescent="0.25">
      <c r="A103" s="3">
        <v>29</v>
      </c>
      <c r="B103" s="12" t="s">
        <v>267</v>
      </c>
      <c r="C103" s="7" t="s">
        <v>268</v>
      </c>
      <c r="D103" s="6">
        <f>'[1]5'!D119</f>
        <v>0</v>
      </c>
      <c r="E103" s="6">
        <f>'[1]5'!E119</f>
        <v>0</v>
      </c>
      <c r="F103" s="6">
        <f>'[1]5'!F119</f>
        <v>0</v>
      </c>
    </row>
    <row r="104" spans="1:6" x14ac:dyDescent="0.25">
      <c r="A104" s="9">
        <v>30</v>
      </c>
      <c r="B104" s="21" t="s">
        <v>269</v>
      </c>
      <c r="C104" s="10" t="s">
        <v>270</v>
      </c>
      <c r="D104" s="8">
        <f>SUM(D101:D103)+D95</f>
        <v>19428317</v>
      </c>
      <c r="E104" s="8">
        <f t="shared" ref="E104:F104" si="17">SUM(E101:E103)+E95</f>
        <v>19428317</v>
      </c>
      <c r="F104" s="8">
        <f t="shared" si="17"/>
        <v>18180905</v>
      </c>
    </row>
    <row r="105" spans="1:6" x14ac:dyDescent="0.25">
      <c r="A105" s="22"/>
      <c r="B105" s="22" t="s">
        <v>271</v>
      </c>
      <c r="C105" s="22" t="s">
        <v>272</v>
      </c>
      <c r="D105" s="23">
        <f>D104+D74</f>
        <v>348455472</v>
      </c>
      <c r="E105" s="23">
        <f t="shared" ref="E105:F105" si="18">E104+E74</f>
        <v>508202519</v>
      </c>
      <c r="F105" s="23">
        <f t="shared" si="18"/>
        <v>453180178</v>
      </c>
    </row>
    <row r="106" spans="1:6" ht="15.75" x14ac:dyDescent="0.25">
      <c r="A106" s="89" t="s">
        <v>273</v>
      </c>
      <c r="B106" s="89"/>
      <c r="C106" s="89"/>
      <c r="D106" s="89"/>
      <c r="E106" s="24"/>
      <c r="F106" s="24"/>
    </row>
    <row r="107" spans="1:6" x14ac:dyDescent="0.25">
      <c r="A107" s="90" t="s">
        <v>1</v>
      </c>
      <c r="B107" s="90"/>
      <c r="C107" s="90"/>
      <c r="D107" s="90"/>
      <c r="E107" s="24"/>
      <c r="F107" s="24"/>
    </row>
    <row r="108" spans="1:6" x14ac:dyDescent="0.25">
      <c r="A108" s="91" t="s">
        <v>2</v>
      </c>
      <c r="B108" s="91"/>
      <c r="C108" s="91"/>
      <c r="D108" s="91"/>
      <c r="E108" s="24"/>
      <c r="F108" s="24"/>
    </row>
    <row r="109" spans="1:6" x14ac:dyDescent="0.25">
      <c r="A109" s="92" t="s">
        <v>3</v>
      </c>
      <c r="B109" s="1" t="s">
        <v>274</v>
      </c>
      <c r="C109" s="94" t="s">
        <v>5</v>
      </c>
      <c r="D109" s="2" t="s">
        <v>6</v>
      </c>
      <c r="E109" s="2" t="s">
        <v>6</v>
      </c>
      <c r="F109" s="2"/>
    </row>
    <row r="110" spans="1:6" x14ac:dyDescent="0.25">
      <c r="A110" s="93"/>
      <c r="B110" s="1" t="s">
        <v>7</v>
      </c>
      <c r="C110" s="95"/>
      <c r="D110" s="1" t="s">
        <v>8</v>
      </c>
      <c r="E110" s="1" t="s">
        <v>8</v>
      </c>
      <c r="F110" s="1" t="s">
        <v>275</v>
      </c>
    </row>
    <row r="111" spans="1:6" x14ac:dyDescent="0.25">
      <c r="A111" s="25" t="s">
        <v>11</v>
      </c>
      <c r="B111" s="26" t="s">
        <v>276</v>
      </c>
      <c r="C111" s="27" t="s">
        <v>277</v>
      </c>
      <c r="D111" s="6">
        <v>58035000</v>
      </c>
      <c r="E111" s="6">
        <v>58035000</v>
      </c>
      <c r="F111" s="6">
        <v>44781478</v>
      </c>
    </row>
    <row r="112" spans="1:6" x14ac:dyDescent="0.25">
      <c r="A112" s="25" t="s">
        <v>14</v>
      </c>
      <c r="B112" s="26" t="s">
        <v>278</v>
      </c>
      <c r="C112" s="28" t="s">
        <v>279</v>
      </c>
      <c r="D112" s="6">
        <f>'[1]5'!D130</f>
        <v>0</v>
      </c>
      <c r="E112" s="6">
        <f>'[1]5'!E130</f>
        <v>0</v>
      </c>
      <c r="F112" s="6">
        <f>'[1]5'!F130</f>
        <v>0</v>
      </c>
    </row>
    <row r="113" spans="1:6" x14ac:dyDescent="0.25">
      <c r="A113" s="25" t="s">
        <v>17</v>
      </c>
      <c r="B113" s="26" t="s">
        <v>280</v>
      </c>
      <c r="C113" s="28" t="s">
        <v>281</v>
      </c>
      <c r="D113" s="6">
        <f>'[1]5'!D131</f>
        <v>0</v>
      </c>
      <c r="E113" s="6">
        <f>'[1]5'!E131</f>
        <v>0</v>
      </c>
      <c r="F113" s="6">
        <f>'[1]5'!F131</f>
        <v>0</v>
      </c>
    </row>
    <row r="114" spans="1:6" x14ac:dyDescent="0.25">
      <c r="A114" s="25" t="s">
        <v>20</v>
      </c>
      <c r="B114" s="4" t="s">
        <v>282</v>
      </c>
      <c r="C114" s="28" t="s">
        <v>283</v>
      </c>
      <c r="D114" s="6">
        <f>'[1]5'!D132</f>
        <v>0</v>
      </c>
      <c r="E114" s="6">
        <f>'[1]5'!E132</f>
        <v>0</v>
      </c>
      <c r="F114" s="6">
        <f>'[1]5'!F132</f>
        <v>0</v>
      </c>
    </row>
    <row r="115" spans="1:6" x14ac:dyDescent="0.25">
      <c r="A115" s="25" t="s">
        <v>23</v>
      </c>
      <c r="B115" s="4" t="s">
        <v>284</v>
      </c>
      <c r="C115" s="28" t="s">
        <v>285</v>
      </c>
      <c r="D115" s="6">
        <f>'[1]5'!D133</f>
        <v>0</v>
      </c>
      <c r="E115" s="6">
        <f>'[1]5'!E133</f>
        <v>0</v>
      </c>
      <c r="F115" s="6">
        <f>'[1]5'!F133</f>
        <v>0</v>
      </c>
    </row>
    <row r="116" spans="1:6" x14ac:dyDescent="0.25">
      <c r="A116" s="25" t="s">
        <v>26</v>
      </c>
      <c r="B116" s="4" t="s">
        <v>286</v>
      </c>
      <c r="C116" s="28" t="s">
        <v>287</v>
      </c>
      <c r="D116" s="6">
        <f>'[1]5'!D134</f>
        <v>0</v>
      </c>
      <c r="E116" s="6">
        <f>'[1]5'!E134</f>
        <v>0</v>
      </c>
      <c r="F116" s="6">
        <f>'[1]5'!F134</f>
        <v>0</v>
      </c>
    </row>
    <row r="117" spans="1:6" x14ac:dyDescent="0.25">
      <c r="A117" s="25" t="s">
        <v>29</v>
      </c>
      <c r="B117" s="4" t="s">
        <v>288</v>
      </c>
      <c r="C117" s="28" t="s">
        <v>289</v>
      </c>
      <c r="D117" s="6">
        <f>'[1]5'!D135</f>
        <v>0</v>
      </c>
      <c r="E117" s="6">
        <f>'[1]5'!E135</f>
        <v>0</v>
      </c>
      <c r="F117" s="6">
        <f>'[1]5'!F135</f>
        <v>0</v>
      </c>
    </row>
    <row r="118" spans="1:6" x14ac:dyDescent="0.25">
      <c r="A118" s="25" t="s">
        <v>32</v>
      </c>
      <c r="B118" s="4" t="s">
        <v>290</v>
      </c>
      <c r="C118" s="28" t="s">
        <v>291</v>
      </c>
      <c r="D118" s="6">
        <f>'[1]5'!D136</f>
        <v>0</v>
      </c>
      <c r="E118" s="6">
        <f>'[1]5'!E136</f>
        <v>0</v>
      </c>
      <c r="F118" s="6">
        <f>'[1]5'!F136</f>
        <v>0</v>
      </c>
    </row>
    <row r="119" spans="1:6" x14ac:dyDescent="0.25">
      <c r="A119" s="25" t="s">
        <v>35</v>
      </c>
      <c r="B119" s="7" t="s">
        <v>292</v>
      </c>
      <c r="C119" s="28" t="s">
        <v>293</v>
      </c>
      <c r="D119" s="6">
        <v>300000</v>
      </c>
      <c r="E119" s="6">
        <v>427163</v>
      </c>
      <c r="F119" s="6">
        <v>392609</v>
      </c>
    </row>
    <row r="120" spans="1:6" x14ac:dyDescent="0.25">
      <c r="A120" s="25" t="s">
        <v>38</v>
      </c>
      <c r="B120" s="7" t="s">
        <v>294</v>
      </c>
      <c r="C120" s="28" t="s">
        <v>295</v>
      </c>
      <c r="D120" s="6">
        <v>0</v>
      </c>
      <c r="E120" s="6">
        <v>170900</v>
      </c>
      <c r="F120" s="6">
        <v>170900</v>
      </c>
    </row>
    <row r="121" spans="1:6" x14ac:dyDescent="0.25">
      <c r="A121" s="25" t="s">
        <v>41</v>
      </c>
      <c r="B121" s="7" t="s">
        <v>296</v>
      </c>
      <c r="C121" s="28" t="s">
        <v>297</v>
      </c>
      <c r="D121" s="6">
        <f>'[1]5'!D139</f>
        <v>0</v>
      </c>
      <c r="E121" s="6">
        <f>'[1]5'!E139</f>
        <v>0</v>
      </c>
      <c r="F121" s="6">
        <f>'[1]5'!F139</f>
        <v>0</v>
      </c>
    </row>
    <row r="122" spans="1:6" x14ac:dyDescent="0.25">
      <c r="A122" s="25" t="s">
        <v>44</v>
      </c>
      <c r="B122" s="7" t="s">
        <v>298</v>
      </c>
      <c r="C122" s="28" t="s">
        <v>299</v>
      </c>
      <c r="D122" s="6">
        <f>'[1]5'!D140</f>
        <v>0</v>
      </c>
      <c r="E122" s="6">
        <f>'[1]5'!E140</f>
        <v>0</v>
      </c>
      <c r="F122" s="6">
        <f>'[1]5'!F140</f>
        <v>0</v>
      </c>
    </row>
    <row r="123" spans="1:6" x14ac:dyDescent="0.25">
      <c r="A123" s="25" t="s">
        <v>47</v>
      </c>
      <c r="B123" s="7" t="s">
        <v>300</v>
      </c>
      <c r="C123" s="28" t="s">
        <v>301</v>
      </c>
      <c r="D123" s="6">
        <v>900000</v>
      </c>
      <c r="E123" s="6">
        <v>1387488</v>
      </c>
      <c r="F123" s="6">
        <v>1387488</v>
      </c>
    </row>
    <row r="124" spans="1:6" x14ac:dyDescent="0.25">
      <c r="A124" s="25" t="s">
        <v>50</v>
      </c>
      <c r="B124" s="4" t="s">
        <v>302</v>
      </c>
      <c r="C124" s="28" t="s">
        <v>303</v>
      </c>
      <c r="D124" s="8">
        <f>SUM(D111:D123)</f>
        <v>59235000</v>
      </c>
      <c r="E124" s="8">
        <f t="shared" ref="E124:F124" si="19">SUM(E111:E123)</f>
        <v>60020551</v>
      </c>
      <c r="F124" s="8">
        <f t="shared" si="19"/>
        <v>46732475</v>
      </c>
    </row>
    <row r="125" spans="1:6" x14ac:dyDescent="0.25">
      <c r="A125" s="25" t="s">
        <v>53</v>
      </c>
      <c r="B125" s="7" t="s">
        <v>304</v>
      </c>
      <c r="C125" s="28" t="s">
        <v>305</v>
      </c>
      <c r="D125" s="6">
        <v>14027784</v>
      </c>
      <c r="E125" s="6">
        <v>14055285</v>
      </c>
      <c r="F125" s="6">
        <v>14055285</v>
      </c>
    </row>
    <row r="126" spans="1:6" x14ac:dyDescent="0.25">
      <c r="A126" s="25" t="s">
        <v>56</v>
      </c>
      <c r="B126" s="7" t="s">
        <v>306</v>
      </c>
      <c r="C126" s="28" t="s">
        <v>307</v>
      </c>
      <c r="D126" s="6">
        <v>3000000</v>
      </c>
      <c r="E126" s="6">
        <v>3000000</v>
      </c>
      <c r="F126" s="6">
        <v>2870287</v>
      </c>
    </row>
    <row r="127" spans="1:6" x14ac:dyDescent="0.25">
      <c r="A127" s="25" t="s">
        <v>59</v>
      </c>
      <c r="B127" s="5" t="s">
        <v>308</v>
      </c>
      <c r="C127" s="28" t="s">
        <v>309</v>
      </c>
      <c r="D127" s="6">
        <v>1300000</v>
      </c>
      <c r="E127" s="6">
        <v>1150000</v>
      </c>
      <c r="F127" s="6">
        <f>'[1]5'!F145</f>
        <v>0</v>
      </c>
    </row>
    <row r="128" spans="1:6" x14ac:dyDescent="0.25">
      <c r="A128" s="25" t="s">
        <v>62</v>
      </c>
      <c r="B128" s="7" t="s">
        <v>310</v>
      </c>
      <c r="C128" s="28" t="s">
        <v>311</v>
      </c>
      <c r="D128" s="8">
        <f>SUM(D125:D127)</f>
        <v>18327784</v>
      </c>
      <c r="E128" s="8">
        <f t="shared" ref="E128:F128" si="20">SUM(E125:E127)</f>
        <v>18205285</v>
      </c>
      <c r="F128" s="8">
        <f t="shared" si="20"/>
        <v>16925572</v>
      </c>
    </row>
    <row r="129" spans="1:6" x14ac:dyDescent="0.25">
      <c r="A129" s="29" t="s">
        <v>65</v>
      </c>
      <c r="B129" s="30" t="s">
        <v>312</v>
      </c>
      <c r="C129" s="31" t="s">
        <v>313</v>
      </c>
      <c r="D129" s="8">
        <f>D124+D128</f>
        <v>77562784</v>
      </c>
      <c r="E129" s="8">
        <f t="shared" ref="E129:F129" si="21">E124+E128</f>
        <v>78225836</v>
      </c>
      <c r="F129" s="8">
        <f t="shared" si="21"/>
        <v>63658047</v>
      </c>
    </row>
    <row r="130" spans="1:6" x14ac:dyDescent="0.25">
      <c r="A130" s="29" t="s">
        <v>68</v>
      </c>
      <c r="B130" s="10" t="s">
        <v>314</v>
      </c>
      <c r="C130" s="31" t="s">
        <v>315</v>
      </c>
      <c r="D130" s="6">
        <v>15854000</v>
      </c>
      <c r="E130" s="6">
        <v>15854000</v>
      </c>
      <c r="F130" s="6">
        <v>14175995</v>
      </c>
    </row>
    <row r="131" spans="1:6" x14ac:dyDescent="0.25">
      <c r="A131" s="25" t="s">
        <v>71</v>
      </c>
      <c r="B131" s="7" t="s">
        <v>316</v>
      </c>
      <c r="C131" s="28" t="s">
        <v>317</v>
      </c>
      <c r="D131" s="6">
        <v>920000</v>
      </c>
      <c r="E131" s="6">
        <v>920000</v>
      </c>
      <c r="F131" s="6">
        <v>90570</v>
      </c>
    </row>
    <row r="132" spans="1:6" x14ac:dyDescent="0.25">
      <c r="A132" s="25" t="s">
        <v>74</v>
      </c>
      <c r="B132" s="7" t="s">
        <v>318</v>
      </c>
      <c r="C132" s="28" t="s">
        <v>319</v>
      </c>
      <c r="D132" s="6">
        <v>20949732</v>
      </c>
      <c r="E132" s="6">
        <v>20949732</v>
      </c>
      <c r="F132" s="6">
        <v>14744510</v>
      </c>
    </row>
    <row r="133" spans="1:6" x14ac:dyDescent="0.25">
      <c r="A133" s="25" t="s">
        <v>77</v>
      </c>
      <c r="B133" s="7" t="s">
        <v>320</v>
      </c>
      <c r="C133" s="28" t="s">
        <v>321</v>
      </c>
      <c r="D133" s="6">
        <v>0</v>
      </c>
      <c r="E133" s="6">
        <v>2041600</v>
      </c>
      <c r="F133" s="6">
        <v>1690100</v>
      </c>
    </row>
    <row r="134" spans="1:6" x14ac:dyDescent="0.25">
      <c r="A134" s="25" t="s">
        <v>80</v>
      </c>
      <c r="B134" s="7" t="s">
        <v>322</v>
      </c>
      <c r="C134" s="28" t="s">
        <v>323</v>
      </c>
      <c r="D134" s="8">
        <f>SUM(D131:D133)</f>
        <v>21869732</v>
      </c>
      <c r="E134" s="8">
        <f t="shared" ref="E134:F134" si="22">SUM(E131:E133)</f>
        <v>23911332</v>
      </c>
      <c r="F134" s="8">
        <f t="shared" si="22"/>
        <v>16525180</v>
      </c>
    </row>
    <row r="135" spans="1:6" x14ac:dyDescent="0.25">
      <c r="A135" s="25" t="s">
        <v>83</v>
      </c>
      <c r="B135" s="7" t="s">
        <v>324</v>
      </c>
      <c r="C135" s="28" t="s">
        <v>325</v>
      </c>
      <c r="D135" s="6">
        <v>480000</v>
      </c>
      <c r="E135" s="6">
        <v>667758</v>
      </c>
      <c r="F135" s="6">
        <v>666543</v>
      </c>
    </row>
    <row r="136" spans="1:6" x14ac:dyDescent="0.25">
      <c r="A136" s="25" t="s">
        <v>86</v>
      </c>
      <c r="B136" s="7" t="s">
        <v>326</v>
      </c>
      <c r="C136" s="28" t="s">
        <v>327</v>
      </c>
      <c r="D136" s="6">
        <v>900000</v>
      </c>
      <c r="E136" s="6">
        <v>1127000</v>
      </c>
      <c r="F136" s="6">
        <v>1004641</v>
      </c>
    </row>
    <row r="137" spans="1:6" x14ac:dyDescent="0.25">
      <c r="A137" s="25" t="s">
        <v>89</v>
      </c>
      <c r="B137" s="7" t="s">
        <v>328</v>
      </c>
      <c r="C137" s="28" t="s">
        <v>329</v>
      </c>
      <c r="D137" s="8">
        <f>SUM(D135:D136)</f>
        <v>1380000</v>
      </c>
      <c r="E137" s="8">
        <f t="shared" ref="E137:F137" si="23">SUM(E135:E136)</f>
        <v>1794758</v>
      </c>
      <c r="F137" s="8">
        <f t="shared" si="23"/>
        <v>1671184</v>
      </c>
    </row>
    <row r="138" spans="1:6" x14ac:dyDescent="0.25">
      <c r="A138" s="25" t="s">
        <v>92</v>
      </c>
      <c r="B138" s="7" t="s">
        <v>330</v>
      </c>
      <c r="C138" s="28" t="s">
        <v>331</v>
      </c>
      <c r="D138" s="6">
        <v>12500000</v>
      </c>
      <c r="E138" s="6">
        <v>18626437</v>
      </c>
      <c r="F138" s="6">
        <v>6946418</v>
      </c>
    </row>
    <row r="139" spans="1:6" x14ac:dyDescent="0.25">
      <c r="A139" s="25" t="s">
        <v>95</v>
      </c>
      <c r="B139" s="7" t="s">
        <v>332</v>
      </c>
      <c r="C139" s="28" t="s">
        <v>333</v>
      </c>
      <c r="D139" s="6">
        <f>'[1]5'!D163</f>
        <v>0</v>
      </c>
      <c r="E139" s="6">
        <v>3850</v>
      </c>
      <c r="F139" s="6">
        <v>3850</v>
      </c>
    </row>
    <row r="140" spans="1:6" x14ac:dyDescent="0.25">
      <c r="A140" s="25" t="s">
        <v>98</v>
      </c>
      <c r="B140" s="7" t="s">
        <v>334</v>
      </c>
      <c r="C140" s="28" t="s">
        <v>335</v>
      </c>
      <c r="D140" s="6">
        <v>4800000</v>
      </c>
      <c r="E140" s="6">
        <v>4800000</v>
      </c>
      <c r="F140" s="6">
        <v>2390460</v>
      </c>
    </row>
    <row r="141" spans="1:6" x14ac:dyDescent="0.25">
      <c r="A141" s="25" t="s">
        <v>101</v>
      </c>
      <c r="B141" s="7" t="s">
        <v>336</v>
      </c>
      <c r="C141" s="28" t="s">
        <v>337</v>
      </c>
      <c r="D141" s="6">
        <v>1200000</v>
      </c>
      <c r="E141" s="6">
        <v>5857743</v>
      </c>
      <c r="F141" s="6">
        <v>3409394</v>
      </c>
    </row>
    <row r="142" spans="1:6" x14ac:dyDescent="0.25">
      <c r="A142" s="25" t="s">
        <v>104</v>
      </c>
      <c r="B142" s="32" t="s">
        <v>338</v>
      </c>
      <c r="C142" s="28" t="s">
        <v>339</v>
      </c>
      <c r="D142" s="6">
        <v>0</v>
      </c>
      <c r="E142" s="6">
        <v>459389</v>
      </c>
      <c r="F142" s="6">
        <v>455198</v>
      </c>
    </row>
    <row r="143" spans="1:6" x14ac:dyDescent="0.25">
      <c r="A143" s="25" t="s">
        <v>107</v>
      </c>
      <c r="B143" s="5" t="s">
        <v>340</v>
      </c>
      <c r="C143" s="28" t="s">
        <v>341</v>
      </c>
      <c r="D143" s="6">
        <v>12600000</v>
      </c>
      <c r="E143" s="6">
        <v>11400190</v>
      </c>
      <c r="F143" s="6">
        <v>6266035</v>
      </c>
    </row>
    <row r="144" spans="1:6" x14ac:dyDescent="0.25">
      <c r="A144" s="25" t="s">
        <v>110</v>
      </c>
      <c r="B144" s="7" t="s">
        <v>342</v>
      </c>
      <c r="C144" s="28" t="s">
        <v>343</v>
      </c>
      <c r="D144" s="6">
        <v>9000000</v>
      </c>
      <c r="E144" s="6">
        <v>19806310</v>
      </c>
      <c r="F144" s="6">
        <v>16529523</v>
      </c>
    </row>
    <row r="145" spans="1:6" x14ac:dyDescent="0.25">
      <c r="A145" s="25" t="s">
        <v>113</v>
      </c>
      <c r="B145" s="7" t="s">
        <v>344</v>
      </c>
      <c r="C145" s="28" t="s">
        <v>345</v>
      </c>
      <c r="D145" s="8">
        <f>SUM(D138:D144)</f>
        <v>40100000</v>
      </c>
      <c r="E145" s="8">
        <f t="shared" ref="E145:F145" si="24">SUM(E138:E144)</f>
        <v>60953919</v>
      </c>
      <c r="F145" s="8">
        <f t="shared" si="24"/>
        <v>36000878</v>
      </c>
    </row>
    <row r="146" spans="1:6" x14ac:dyDescent="0.25">
      <c r="A146" s="25" t="s">
        <v>116</v>
      </c>
      <c r="B146" s="7" t="s">
        <v>346</v>
      </c>
      <c r="C146" s="28" t="s">
        <v>347</v>
      </c>
      <c r="D146" s="6">
        <v>50000</v>
      </c>
      <c r="E146" s="6">
        <v>62200</v>
      </c>
      <c r="F146" s="6">
        <v>50143</v>
      </c>
    </row>
    <row r="147" spans="1:6" x14ac:dyDescent="0.25">
      <c r="A147" s="25" t="s">
        <v>119</v>
      </c>
      <c r="B147" s="7" t="s">
        <v>348</v>
      </c>
      <c r="C147" s="28" t="s">
        <v>349</v>
      </c>
      <c r="D147" s="6">
        <v>225000</v>
      </c>
      <c r="E147" s="6">
        <v>225000</v>
      </c>
      <c r="F147" s="6">
        <v>0</v>
      </c>
    </row>
    <row r="148" spans="1:6" x14ac:dyDescent="0.25">
      <c r="A148" s="25" t="s">
        <v>122</v>
      </c>
      <c r="B148" s="7" t="s">
        <v>350</v>
      </c>
      <c r="C148" s="28" t="s">
        <v>351</v>
      </c>
      <c r="D148" s="8">
        <f>SUM(D146:D147)</f>
        <v>275000</v>
      </c>
      <c r="E148" s="8">
        <f t="shared" ref="E148:F148" si="25">SUM(E146:E147)</f>
        <v>287200</v>
      </c>
      <c r="F148" s="8">
        <f t="shared" si="25"/>
        <v>50143</v>
      </c>
    </row>
    <row r="149" spans="1:6" x14ac:dyDescent="0.25">
      <c r="A149" s="25" t="s">
        <v>125</v>
      </c>
      <c r="B149" s="7" t="s">
        <v>352</v>
      </c>
      <c r="C149" s="28" t="s">
        <v>353</v>
      </c>
      <c r="D149" s="6">
        <v>18000000</v>
      </c>
      <c r="E149" s="6">
        <v>18000000</v>
      </c>
      <c r="F149" s="6">
        <v>11410931</v>
      </c>
    </row>
    <row r="150" spans="1:6" x14ac:dyDescent="0.25">
      <c r="A150" s="25" t="s">
        <v>128</v>
      </c>
      <c r="B150" s="7" t="s">
        <v>354</v>
      </c>
      <c r="C150" s="28" t="s">
        <v>355</v>
      </c>
      <c r="D150" s="6">
        <v>5400000</v>
      </c>
      <c r="E150" s="6">
        <v>4400000</v>
      </c>
      <c r="F150" s="6">
        <v>2120000</v>
      </c>
    </row>
    <row r="151" spans="1:6" x14ac:dyDescent="0.25">
      <c r="A151" s="25" t="s">
        <v>131</v>
      </c>
      <c r="B151" s="7" t="s">
        <v>356</v>
      </c>
      <c r="C151" s="28" t="s">
        <v>357</v>
      </c>
      <c r="D151" s="6">
        <v>1600000</v>
      </c>
      <c r="E151" s="6">
        <f>'[1]5'!E175</f>
        <v>0</v>
      </c>
      <c r="F151" s="6">
        <f>'[1]5'!F175</f>
        <v>0</v>
      </c>
    </row>
    <row r="152" spans="1:6" x14ac:dyDescent="0.25">
      <c r="A152" s="25" t="s">
        <v>358</v>
      </c>
      <c r="B152" s="7" t="s">
        <v>359</v>
      </c>
      <c r="C152" s="28" t="s">
        <v>360</v>
      </c>
      <c r="D152" s="6">
        <v>450000</v>
      </c>
      <c r="E152" s="6">
        <v>550000</v>
      </c>
      <c r="F152" s="6">
        <v>516</v>
      </c>
    </row>
    <row r="153" spans="1:6" x14ac:dyDescent="0.25">
      <c r="A153" s="25" t="s">
        <v>361</v>
      </c>
      <c r="B153" s="7" t="s">
        <v>362</v>
      </c>
      <c r="C153" s="28" t="s">
        <v>363</v>
      </c>
      <c r="D153" s="6">
        <v>6100000</v>
      </c>
      <c r="E153" s="6">
        <v>4351000</v>
      </c>
      <c r="F153" s="6">
        <v>3718941</v>
      </c>
    </row>
    <row r="154" spans="1:6" x14ac:dyDescent="0.25">
      <c r="A154" s="25" t="s">
        <v>364</v>
      </c>
      <c r="B154" s="7" t="s">
        <v>365</v>
      </c>
      <c r="C154" s="28" t="s">
        <v>366</v>
      </c>
      <c r="D154" s="8">
        <f>SUM(D149:D153)</f>
        <v>31550000</v>
      </c>
      <c r="E154" s="8">
        <f t="shared" ref="E154:F154" si="26">SUM(E149:E153)</f>
        <v>27301000</v>
      </c>
      <c r="F154" s="8">
        <f t="shared" si="26"/>
        <v>17250388</v>
      </c>
    </row>
    <row r="155" spans="1:6" x14ac:dyDescent="0.25">
      <c r="A155" s="29" t="s">
        <v>367</v>
      </c>
      <c r="B155" s="10" t="s">
        <v>368</v>
      </c>
      <c r="C155" s="31" t="s">
        <v>369</v>
      </c>
      <c r="D155" s="8">
        <f>D134+D137+D145+D148+D154</f>
        <v>95174732</v>
      </c>
      <c r="E155" s="8">
        <f t="shared" ref="E155:F155" si="27">E134+E137+E145+E148+E154</f>
        <v>114248209</v>
      </c>
      <c r="F155" s="8">
        <f t="shared" si="27"/>
        <v>71497773</v>
      </c>
    </row>
    <row r="156" spans="1:6" x14ac:dyDescent="0.25">
      <c r="A156" s="25" t="s">
        <v>142</v>
      </c>
      <c r="B156" s="12" t="s">
        <v>370</v>
      </c>
      <c r="C156" s="28" t="s">
        <v>371</v>
      </c>
      <c r="D156" s="6">
        <f>'[1]5'!D180</f>
        <v>0</v>
      </c>
      <c r="E156" s="6">
        <f>'[1]5'!E180</f>
        <v>0</v>
      </c>
      <c r="F156" s="6">
        <f>'[1]5'!F180</f>
        <v>0</v>
      </c>
    </row>
    <row r="157" spans="1:6" x14ac:dyDescent="0.25">
      <c r="A157" s="25" t="s">
        <v>145</v>
      </c>
      <c r="B157" s="12" t="s">
        <v>372</v>
      </c>
      <c r="C157" s="28" t="s">
        <v>373</v>
      </c>
      <c r="D157" s="6">
        <f>'[1]5'!D181</f>
        <v>0</v>
      </c>
      <c r="E157" s="6">
        <f>'[1]5'!E181</f>
        <v>0</v>
      </c>
      <c r="F157" s="6">
        <f>'[1]5'!F181</f>
        <v>0</v>
      </c>
    </row>
    <row r="158" spans="1:6" x14ac:dyDescent="0.25">
      <c r="A158" s="25" t="s">
        <v>148</v>
      </c>
      <c r="B158" s="33" t="s">
        <v>374</v>
      </c>
      <c r="C158" s="28" t="s">
        <v>375</v>
      </c>
      <c r="D158" s="6">
        <f>'[1]5'!D182</f>
        <v>0</v>
      </c>
      <c r="E158" s="6">
        <f>'[1]5'!E182</f>
        <v>0</v>
      </c>
      <c r="F158" s="6">
        <f>'[1]5'!F182</f>
        <v>0</v>
      </c>
    </row>
    <row r="159" spans="1:6" x14ac:dyDescent="0.25">
      <c r="A159" s="25" t="s">
        <v>151</v>
      </c>
      <c r="B159" s="33" t="s">
        <v>376</v>
      </c>
      <c r="C159" s="28" t="s">
        <v>377</v>
      </c>
      <c r="D159" s="6">
        <f>'[1]5'!D183</f>
        <v>0</v>
      </c>
      <c r="E159" s="6">
        <f>'[1]5'!E183</f>
        <v>0</v>
      </c>
      <c r="F159" s="6">
        <f>'[1]5'!F183</f>
        <v>0</v>
      </c>
    </row>
    <row r="160" spans="1:6" x14ac:dyDescent="0.25">
      <c r="A160" s="25" t="s">
        <v>154</v>
      </c>
      <c r="B160" s="33" t="s">
        <v>378</v>
      </c>
      <c r="C160" s="28" t="s">
        <v>379</v>
      </c>
      <c r="D160" s="6">
        <f>'[1]5'!D184</f>
        <v>0</v>
      </c>
      <c r="E160" s="6">
        <f>'[1]5'!E184</f>
        <v>0</v>
      </c>
      <c r="F160" s="6">
        <f>'[1]5'!F184</f>
        <v>0</v>
      </c>
    </row>
    <row r="161" spans="1:6" x14ac:dyDescent="0.25">
      <c r="A161" s="25" t="s">
        <v>157</v>
      </c>
      <c r="B161" s="12" t="s">
        <v>380</v>
      </c>
      <c r="C161" s="28" t="s">
        <v>381</v>
      </c>
      <c r="D161" s="6">
        <f>'[1]5'!D185</f>
        <v>0</v>
      </c>
      <c r="E161" s="6">
        <f>'[1]5'!E185</f>
        <v>0</v>
      </c>
      <c r="F161" s="6">
        <f>'[1]5'!F185</f>
        <v>0</v>
      </c>
    </row>
    <row r="162" spans="1:6" x14ac:dyDescent="0.25">
      <c r="A162" s="25" t="s">
        <v>160</v>
      </c>
      <c r="B162" s="12" t="s">
        <v>382</v>
      </c>
      <c r="C162" s="28" t="s">
        <v>383</v>
      </c>
      <c r="D162" s="6">
        <v>330000</v>
      </c>
      <c r="E162" s="6">
        <f>'[1]5'!E186</f>
        <v>0</v>
      </c>
      <c r="F162" s="6">
        <f>'[1]5'!F186</f>
        <v>0</v>
      </c>
    </row>
    <row r="163" spans="1:6" x14ac:dyDescent="0.25">
      <c r="A163" s="25" t="s">
        <v>163</v>
      </c>
      <c r="B163" s="12" t="s">
        <v>384</v>
      </c>
      <c r="C163" s="28" t="s">
        <v>385</v>
      </c>
      <c r="D163" s="6">
        <v>50000</v>
      </c>
      <c r="E163" s="6">
        <v>5380700</v>
      </c>
      <c r="F163" s="6">
        <v>5370700</v>
      </c>
    </row>
    <row r="164" spans="1:6" x14ac:dyDescent="0.25">
      <c r="A164" s="29" t="s">
        <v>166</v>
      </c>
      <c r="B164" s="34" t="s">
        <v>386</v>
      </c>
      <c r="C164" s="31" t="s">
        <v>387</v>
      </c>
      <c r="D164" s="8">
        <f>SUM(D156:D163)</f>
        <v>380000</v>
      </c>
      <c r="E164" s="8">
        <f t="shared" ref="E164:F164" si="28">SUM(E156:E163)</f>
        <v>5380700</v>
      </c>
      <c r="F164" s="8">
        <f t="shared" si="28"/>
        <v>5370700</v>
      </c>
    </row>
    <row r="165" spans="1:6" x14ac:dyDescent="0.25">
      <c r="A165" s="25" t="s">
        <v>169</v>
      </c>
      <c r="B165" s="35" t="s">
        <v>388</v>
      </c>
      <c r="C165" s="28" t="s">
        <v>389</v>
      </c>
      <c r="D165" s="6">
        <f>'[1]5'!D189</f>
        <v>0</v>
      </c>
      <c r="E165" s="6">
        <f>'[1]5'!E189</f>
        <v>0</v>
      </c>
      <c r="F165" s="6">
        <f>'[1]5'!F189</f>
        <v>0</v>
      </c>
    </row>
    <row r="166" spans="1:6" x14ac:dyDescent="0.25">
      <c r="A166" s="25">
        <v>56</v>
      </c>
      <c r="B166" s="35" t="s">
        <v>390</v>
      </c>
      <c r="C166" s="28" t="s">
        <v>391</v>
      </c>
      <c r="D166" s="6">
        <f>'[1]5'!D190</f>
        <v>0</v>
      </c>
      <c r="E166" s="6">
        <v>15816579</v>
      </c>
      <c r="F166" s="6">
        <v>15153135</v>
      </c>
    </row>
    <row r="167" spans="1:6" x14ac:dyDescent="0.25">
      <c r="A167" s="25">
        <v>57</v>
      </c>
      <c r="B167" s="35" t="s">
        <v>392</v>
      </c>
      <c r="C167" s="28" t="s">
        <v>393</v>
      </c>
      <c r="D167" s="6">
        <f>'[1]5'!D191</f>
        <v>0</v>
      </c>
      <c r="E167" s="6">
        <f>'[1]5'!E191</f>
        <v>0</v>
      </c>
      <c r="F167" s="6">
        <f>'[1]5'!F191</f>
        <v>0</v>
      </c>
    </row>
    <row r="168" spans="1:6" x14ac:dyDescent="0.25">
      <c r="A168" s="25">
        <v>58</v>
      </c>
      <c r="B168" s="35" t="s">
        <v>394</v>
      </c>
      <c r="C168" s="28" t="s">
        <v>395</v>
      </c>
      <c r="D168" s="6">
        <f>'[1]5'!D192</f>
        <v>0</v>
      </c>
      <c r="E168" s="6">
        <f>'[1]5'!E192</f>
        <v>0</v>
      </c>
      <c r="F168" s="6">
        <f>'[1]5'!F192</f>
        <v>0</v>
      </c>
    </row>
    <row r="169" spans="1:6" x14ac:dyDescent="0.25">
      <c r="A169" s="25">
        <v>59</v>
      </c>
      <c r="B169" s="35" t="s">
        <v>396</v>
      </c>
      <c r="C169" s="28" t="s">
        <v>397</v>
      </c>
      <c r="D169" s="8">
        <f>SUM(D166:D168)</f>
        <v>0</v>
      </c>
      <c r="E169" s="8">
        <f t="shared" ref="E169:F169" si="29">SUM(E166:E168)</f>
        <v>15816579</v>
      </c>
      <c r="F169" s="8">
        <f t="shared" si="29"/>
        <v>15153135</v>
      </c>
    </row>
    <row r="170" spans="1:6" x14ac:dyDescent="0.25">
      <c r="A170" s="25">
        <v>60</v>
      </c>
      <c r="B170" s="35" t="s">
        <v>398</v>
      </c>
      <c r="C170" s="28" t="s">
        <v>399</v>
      </c>
      <c r="D170" s="6">
        <f>'[1]5'!D194</f>
        <v>0</v>
      </c>
      <c r="E170" s="6">
        <f>'[1]5'!E194</f>
        <v>0</v>
      </c>
      <c r="F170" s="6">
        <f>'[1]5'!F194</f>
        <v>0</v>
      </c>
    </row>
    <row r="171" spans="1:6" x14ac:dyDescent="0.25">
      <c r="A171" s="25">
        <v>61</v>
      </c>
      <c r="B171" s="35" t="s">
        <v>400</v>
      </c>
      <c r="C171" s="28" t="s">
        <v>401</v>
      </c>
      <c r="D171" s="6">
        <f>'[1]5'!D195</f>
        <v>0</v>
      </c>
      <c r="E171" s="6">
        <f>'[1]5'!E195</f>
        <v>0</v>
      </c>
      <c r="F171" s="6">
        <f>'[1]5'!F195</f>
        <v>0</v>
      </c>
    </row>
    <row r="172" spans="1:6" x14ac:dyDescent="0.25">
      <c r="A172" s="25">
        <v>62</v>
      </c>
      <c r="B172" s="35" t="s">
        <v>402</v>
      </c>
      <c r="C172" s="28" t="s">
        <v>403</v>
      </c>
      <c r="D172" s="6">
        <f>'[1]5'!D196</f>
        <v>0</v>
      </c>
      <c r="E172" s="6">
        <f>'[1]5'!E196</f>
        <v>0</v>
      </c>
      <c r="F172" s="6">
        <f>'[1]5'!F196</f>
        <v>0</v>
      </c>
    </row>
    <row r="173" spans="1:6" x14ac:dyDescent="0.25">
      <c r="A173" s="25">
        <v>63</v>
      </c>
      <c r="B173" s="35" t="s">
        <v>404</v>
      </c>
      <c r="C173" s="28" t="s">
        <v>405</v>
      </c>
      <c r="D173" s="6">
        <v>65500000</v>
      </c>
      <c r="E173" s="6">
        <v>65500000</v>
      </c>
      <c r="F173" s="6">
        <v>57656687</v>
      </c>
    </row>
    <row r="174" spans="1:6" x14ac:dyDescent="0.25">
      <c r="A174" s="25">
        <v>64</v>
      </c>
      <c r="B174" s="35" t="s">
        <v>406</v>
      </c>
      <c r="C174" s="28" t="s">
        <v>407</v>
      </c>
      <c r="D174" s="6">
        <f>'[1]5'!D202</f>
        <v>0</v>
      </c>
      <c r="E174" s="6">
        <f>'[1]5'!E202</f>
        <v>0</v>
      </c>
      <c r="F174" s="6">
        <f>'[1]5'!F202</f>
        <v>0</v>
      </c>
    </row>
    <row r="175" spans="1:6" x14ac:dyDescent="0.25">
      <c r="A175" s="25">
        <v>65</v>
      </c>
      <c r="B175" s="35" t="s">
        <v>408</v>
      </c>
      <c r="C175" s="28" t="s">
        <v>409</v>
      </c>
      <c r="D175" s="6">
        <v>190000</v>
      </c>
      <c r="E175" s="6">
        <f>'[1]5'!E203</f>
        <v>0</v>
      </c>
      <c r="F175" s="6">
        <f>'[1]5'!F203</f>
        <v>0</v>
      </c>
    </row>
    <row r="176" spans="1:6" x14ac:dyDescent="0.25">
      <c r="A176" s="25">
        <v>66</v>
      </c>
      <c r="B176" s="35" t="s">
        <v>410</v>
      </c>
      <c r="C176" s="28" t="s">
        <v>411</v>
      </c>
      <c r="D176" s="6">
        <f>'[1]5'!D204</f>
        <v>0</v>
      </c>
      <c r="E176" s="6">
        <f>'[1]5'!E204</f>
        <v>0</v>
      </c>
      <c r="F176" s="6">
        <f>'[1]5'!F204</f>
        <v>0</v>
      </c>
    </row>
    <row r="177" spans="1:6" x14ac:dyDescent="0.25">
      <c r="A177" s="25">
        <v>67</v>
      </c>
      <c r="B177" s="36" t="s">
        <v>412</v>
      </c>
      <c r="C177" s="28" t="s">
        <v>413</v>
      </c>
      <c r="D177" s="6">
        <f>'[1]5'!D205</f>
        <v>0</v>
      </c>
      <c r="E177" s="6">
        <f>'[1]5'!E205</f>
        <v>0</v>
      </c>
      <c r="F177" s="6">
        <f>'[1]5'!F205</f>
        <v>0</v>
      </c>
    </row>
    <row r="178" spans="1:6" x14ac:dyDescent="0.25">
      <c r="A178" s="25">
        <v>68</v>
      </c>
      <c r="B178" s="35" t="s">
        <v>414</v>
      </c>
      <c r="C178" s="28" t="s">
        <v>415</v>
      </c>
      <c r="D178" s="6">
        <f>'[1]5'!D206</f>
        <v>0</v>
      </c>
      <c r="E178" s="6">
        <f>'[1]5'!E206</f>
        <v>0</v>
      </c>
      <c r="F178" s="6">
        <f>'[1]5'!F206</f>
        <v>0</v>
      </c>
    </row>
    <row r="179" spans="1:6" x14ac:dyDescent="0.25">
      <c r="A179" s="25">
        <v>69</v>
      </c>
      <c r="B179" s="35" t="s">
        <v>416</v>
      </c>
      <c r="C179" s="28" t="s">
        <v>417</v>
      </c>
      <c r="D179" s="6">
        <v>18200000</v>
      </c>
      <c r="E179" s="6">
        <v>22418555</v>
      </c>
      <c r="F179" s="6">
        <v>21475335</v>
      </c>
    </row>
    <row r="180" spans="1:6" x14ac:dyDescent="0.25">
      <c r="A180" s="25">
        <v>70</v>
      </c>
      <c r="B180" s="36" t="s">
        <v>418</v>
      </c>
      <c r="C180" s="28" t="s">
        <v>419</v>
      </c>
      <c r="D180" s="6">
        <v>9900000</v>
      </c>
      <c r="E180" s="6">
        <v>77853267</v>
      </c>
      <c r="F180" s="6">
        <v>0</v>
      </c>
    </row>
    <row r="181" spans="1:6" x14ac:dyDescent="0.25">
      <c r="A181" s="29">
        <v>71</v>
      </c>
      <c r="B181" s="34" t="s">
        <v>420</v>
      </c>
      <c r="C181" s="31" t="s">
        <v>421</v>
      </c>
      <c r="D181" s="8">
        <f>SUM(D169:D180)+D165</f>
        <v>93790000</v>
      </c>
      <c r="E181" s="8">
        <f t="shared" ref="E181:F181" si="30">SUM(E169:E180)+E165</f>
        <v>181588401</v>
      </c>
      <c r="F181" s="8">
        <f t="shared" si="30"/>
        <v>94285157</v>
      </c>
    </row>
    <row r="182" spans="1:6" x14ac:dyDescent="0.25">
      <c r="A182" s="25">
        <v>72</v>
      </c>
      <c r="B182" s="37" t="s">
        <v>422</v>
      </c>
      <c r="C182" s="28" t="s">
        <v>423</v>
      </c>
      <c r="D182" s="6">
        <f>'[1]5'!D210</f>
        <v>0</v>
      </c>
      <c r="E182" s="6">
        <f>'[1]5'!E210</f>
        <v>0</v>
      </c>
      <c r="F182" s="6">
        <f>'[1]5'!F210</f>
        <v>0</v>
      </c>
    </row>
    <row r="183" spans="1:6" x14ac:dyDescent="0.25">
      <c r="A183" s="25">
        <v>73</v>
      </c>
      <c r="B183" s="37" t="s">
        <v>424</v>
      </c>
      <c r="C183" s="28" t="s">
        <v>425</v>
      </c>
      <c r="D183" s="6">
        <f>'[1]5'!D211</f>
        <v>0</v>
      </c>
      <c r="E183" s="6">
        <f>'[1]5'!E211</f>
        <v>0</v>
      </c>
      <c r="F183" s="6">
        <f>'[1]5'!F211</f>
        <v>0</v>
      </c>
    </row>
    <row r="184" spans="1:6" x14ac:dyDescent="0.25">
      <c r="A184" s="25">
        <v>74</v>
      </c>
      <c r="B184" s="37" t="s">
        <v>426</v>
      </c>
      <c r="C184" s="28" t="s">
        <v>427</v>
      </c>
      <c r="D184" s="6">
        <v>1</v>
      </c>
      <c r="E184" s="6">
        <v>2500001</v>
      </c>
      <c r="F184" s="6">
        <v>2480316</v>
      </c>
    </row>
    <row r="185" spans="1:6" x14ac:dyDescent="0.25">
      <c r="A185" s="25">
        <v>75</v>
      </c>
      <c r="B185" s="37" t="s">
        <v>428</v>
      </c>
      <c r="C185" s="28" t="s">
        <v>429</v>
      </c>
      <c r="D185" s="6">
        <v>500000</v>
      </c>
      <c r="E185" s="6">
        <v>14352988</v>
      </c>
      <c r="F185" s="6">
        <v>14325216</v>
      </c>
    </row>
    <row r="186" spans="1:6" x14ac:dyDescent="0.25">
      <c r="A186" s="25">
        <v>76</v>
      </c>
      <c r="B186" s="5" t="s">
        <v>430</v>
      </c>
      <c r="C186" s="28" t="s">
        <v>431</v>
      </c>
      <c r="D186" s="6">
        <v>1</v>
      </c>
      <c r="E186" s="6">
        <v>9</v>
      </c>
      <c r="F186" s="6">
        <f>'[1]5'!F214</f>
        <v>0</v>
      </c>
    </row>
    <row r="187" spans="1:6" x14ac:dyDescent="0.25">
      <c r="A187" s="25">
        <v>77</v>
      </c>
      <c r="B187" s="5" t="s">
        <v>432</v>
      </c>
      <c r="C187" s="28" t="s">
        <v>433</v>
      </c>
      <c r="D187" s="6">
        <v>8</v>
      </c>
      <c r="E187" s="6">
        <f>'[1]5'!E215</f>
        <v>0</v>
      </c>
      <c r="F187" s="6">
        <f>'[1]5'!F215</f>
        <v>0</v>
      </c>
    </row>
    <row r="188" spans="1:6" x14ac:dyDescent="0.25">
      <c r="A188" s="25">
        <v>78</v>
      </c>
      <c r="B188" s="5" t="s">
        <v>434</v>
      </c>
      <c r="C188" s="28" t="s">
        <v>435</v>
      </c>
      <c r="D188" s="6">
        <v>135000</v>
      </c>
      <c r="E188" s="6">
        <v>4538070</v>
      </c>
      <c r="F188" s="6">
        <v>4537492</v>
      </c>
    </row>
    <row r="189" spans="1:6" x14ac:dyDescent="0.25">
      <c r="A189" s="29">
        <v>79</v>
      </c>
      <c r="B189" s="11" t="s">
        <v>436</v>
      </c>
      <c r="C189" s="31" t="s">
        <v>437</v>
      </c>
      <c r="D189" s="8">
        <f>SUM(D182:D188)</f>
        <v>635010</v>
      </c>
      <c r="E189" s="8">
        <f t="shared" ref="E189:F189" si="31">SUM(E182:E188)</f>
        <v>21391068</v>
      </c>
      <c r="F189" s="8">
        <f t="shared" si="31"/>
        <v>21343024</v>
      </c>
    </row>
    <row r="190" spans="1:6" x14ac:dyDescent="0.25">
      <c r="A190" s="25">
        <v>80</v>
      </c>
      <c r="B190" s="12" t="s">
        <v>438</v>
      </c>
      <c r="C190" s="28" t="s">
        <v>439</v>
      </c>
      <c r="D190" s="6">
        <f>'[1]5'!D218</f>
        <v>0</v>
      </c>
      <c r="E190" s="6">
        <v>10192512</v>
      </c>
      <c r="F190" s="6">
        <v>8298444</v>
      </c>
    </row>
    <row r="191" spans="1:6" x14ac:dyDescent="0.25">
      <c r="A191" s="25">
        <v>81</v>
      </c>
      <c r="B191" s="12" t="s">
        <v>440</v>
      </c>
      <c r="C191" s="28" t="s">
        <v>441</v>
      </c>
      <c r="D191" s="6">
        <f>'[1]5'!D219</f>
        <v>0</v>
      </c>
      <c r="E191" s="6">
        <f>'[1]5'!E219</f>
        <v>0</v>
      </c>
      <c r="F191" s="6">
        <f>'[1]5'!F219</f>
        <v>0</v>
      </c>
    </row>
    <row r="192" spans="1:6" x14ac:dyDescent="0.25">
      <c r="A192" s="25">
        <v>82</v>
      </c>
      <c r="B192" s="12" t="s">
        <v>442</v>
      </c>
      <c r="C192" s="28" t="s">
        <v>443</v>
      </c>
      <c r="D192" s="6">
        <f>'[1]5'!D220</f>
        <v>0</v>
      </c>
      <c r="E192" s="6">
        <f>'[1]5'!E220</f>
        <v>0</v>
      </c>
      <c r="F192" s="6">
        <f>'[1]5'!F220</f>
        <v>0</v>
      </c>
    </row>
    <row r="193" spans="1:6" x14ac:dyDescent="0.25">
      <c r="A193" s="25">
        <v>83</v>
      </c>
      <c r="B193" s="12" t="s">
        <v>444</v>
      </c>
      <c r="C193" s="28" t="s">
        <v>445</v>
      </c>
      <c r="D193" s="6">
        <f>'[1]5'!D221</f>
        <v>0</v>
      </c>
      <c r="E193" s="6">
        <v>3917500</v>
      </c>
      <c r="F193" s="6">
        <v>2240579</v>
      </c>
    </row>
    <row r="194" spans="1:6" x14ac:dyDescent="0.25">
      <c r="A194" s="29">
        <v>84</v>
      </c>
      <c r="B194" s="34" t="s">
        <v>446</v>
      </c>
      <c r="C194" s="31" t="s">
        <v>447</v>
      </c>
      <c r="D194" s="8">
        <f>SUM(D190:D193)</f>
        <v>0</v>
      </c>
      <c r="E194" s="8">
        <f t="shared" ref="E194:F194" si="32">SUM(E190:E193)</f>
        <v>14110012</v>
      </c>
      <c r="F194" s="8">
        <f t="shared" si="32"/>
        <v>10539023</v>
      </c>
    </row>
    <row r="195" spans="1:6" ht="25.5" x14ac:dyDescent="0.25">
      <c r="A195" s="25">
        <v>85</v>
      </c>
      <c r="B195" s="12" t="s">
        <v>448</v>
      </c>
      <c r="C195" s="28" t="s">
        <v>449</v>
      </c>
      <c r="D195" s="6">
        <f>'[1]5'!D223</f>
        <v>0</v>
      </c>
      <c r="E195" s="6">
        <f>'[1]5'!E223</f>
        <v>0</v>
      </c>
      <c r="F195" s="6">
        <f>'[1]5'!F223</f>
        <v>0</v>
      </c>
    </row>
    <row r="196" spans="1:6" x14ac:dyDescent="0.25">
      <c r="A196" s="25">
        <v>86</v>
      </c>
      <c r="B196" s="12" t="s">
        <v>450</v>
      </c>
      <c r="C196" s="28" t="s">
        <v>451</v>
      </c>
      <c r="D196" s="6">
        <f>'[1]5'!D224</f>
        <v>0</v>
      </c>
      <c r="E196" s="6">
        <f>'[1]5'!E224</f>
        <v>0</v>
      </c>
      <c r="F196" s="6">
        <f>'[1]5'!F224</f>
        <v>0</v>
      </c>
    </row>
    <row r="197" spans="1:6" ht="25.5" x14ac:dyDescent="0.25">
      <c r="A197" s="25">
        <v>87</v>
      </c>
      <c r="B197" s="12" t="s">
        <v>452</v>
      </c>
      <c r="C197" s="28" t="s">
        <v>453</v>
      </c>
      <c r="D197" s="6">
        <f>'[1]5'!D225</f>
        <v>0</v>
      </c>
      <c r="E197" s="6">
        <f>'[1]5'!E225</f>
        <v>0</v>
      </c>
      <c r="F197" s="6">
        <f>'[1]5'!F225</f>
        <v>0</v>
      </c>
    </row>
    <row r="198" spans="1:6" x14ac:dyDescent="0.25">
      <c r="A198" s="25">
        <v>88</v>
      </c>
      <c r="B198" s="12" t="s">
        <v>454</v>
      </c>
      <c r="C198" s="28" t="s">
        <v>455</v>
      </c>
      <c r="D198" s="6">
        <f>'[1]5'!D226</f>
        <v>0</v>
      </c>
      <c r="E198" s="6">
        <f>'[1]5'!E226</f>
        <v>0</v>
      </c>
      <c r="F198" s="6">
        <f>'[1]5'!F226</f>
        <v>0</v>
      </c>
    </row>
    <row r="199" spans="1:6" ht="25.5" x14ac:dyDescent="0.25">
      <c r="A199" s="25">
        <v>89</v>
      </c>
      <c r="B199" s="12" t="s">
        <v>456</v>
      </c>
      <c r="C199" s="28" t="s">
        <v>457</v>
      </c>
      <c r="D199" s="6">
        <f>'[1]5'!D227</f>
        <v>0</v>
      </c>
      <c r="E199" s="6">
        <f>'[1]5'!E227</f>
        <v>0</v>
      </c>
      <c r="F199" s="6">
        <f>'[1]5'!F227</f>
        <v>0</v>
      </c>
    </row>
    <row r="200" spans="1:6" x14ac:dyDescent="0.25">
      <c r="A200" s="25">
        <v>90</v>
      </c>
      <c r="B200" s="12" t="s">
        <v>458</v>
      </c>
      <c r="C200" s="28" t="s">
        <v>459</v>
      </c>
      <c r="D200" s="6">
        <f>'[1]5'!D228</f>
        <v>0</v>
      </c>
      <c r="E200" s="6">
        <f>'[1]5'!E228</f>
        <v>0</v>
      </c>
      <c r="F200" s="6">
        <f>'[1]5'!F228</f>
        <v>0</v>
      </c>
    </row>
    <row r="201" spans="1:6" x14ac:dyDescent="0.25">
      <c r="A201" s="25">
        <v>91</v>
      </c>
      <c r="B201" s="12" t="s">
        <v>460</v>
      </c>
      <c r="C201" s="28" t="s">
        <v>461</v>
      </c>
      <c r="D201" s="6">
        <f>'[1]5'!D229</f>
        <v>0</v>
      </c>
      <c r="E201" s="6">
        <f>'[1]5'!E229</f>
        <v>0</v>
      </c>
      <c r="F201" s="6">
        <f>'[1]5'!F229</f>
        <v>0</v>
      </c>
    </row>
    <row r="202" spans="1:6" x14ac:dyDescent="0.25">
      <c r="A202" s="25">
        <v>92</v>
      </c>
      <c r="B202" s="12" t="s">
        <v>462</v>
      </c>
      <c r="C202" s="28" t="s">
        <v>463</v>
      </c>
      <c r="D202" s="6">
        <f>'[1]5'!D230</f>
        <v>0</v>
      </c>
      <c r="E202" s="6">
        <f>'[1]5'!E230</f>
        <v>0</v>
      </c>
      <c r="F202" s="6">
        <f>'[1]5'!F230</f>
        <v>0</v>
      </c>
    </row>
    <row r="203" spans="1:6" x14ac:dyDescent="0.25">
      <c r="A203" s="25">
        <v>93</v>
      </c>
      <c r="B203" s="12" t="s">
        <v>464</v>
      </c>
      <c r="C203" s="28" t="s">
        <v>465</v>
      </c>
      <c r="D203" s="6">
        <f>'[1]5'!D231</f>
        <v>0</v>
      </c>
      <c r="E203" s="6">
        <f>'[1]5'!E231</f>
        <v>0</v>
      </c>
      <c r="F203" s="6">
        <f>'[1]5'!F231</f>
        <v>0</v>
      </c>
    </row>
    <row r="204" spans="1:6" x14ac:dyDescent="0.25">
      <c r="A204" s="29">
        <v>94</v>
      </c>
      <c r="B204" s="34" t="s">
        <v>466</v>
      </c>
      <c r="C204" s="31" t="s">
        <v>467</v>
      </c>
      <c r="D204" s="8">
        <f>SUM(D195:D203)</f>
        <v>0</v>
      </c>
      <c r="E204" s="8">
        <f t="shared" ref="E204:F204" si="33">SUM(E195:E203)</f>
        <v>0</v>
      </c>
      <c r="F204" s="8">
        <f t="shared" si="33"/>
        <v>0</v>
      </c>
    </row>
    <row r="205" spans="1:6" ht="15.75" thickBot="1" x14ac:dyDescent="0.3">
      <c r="A205" s="38">
        <v>95</v>
      </c>
      <c r="B205" s="15" t="s">
        <v>468</v>
      </c>
      <c r="C205" s="39" t="s">
        <v>469</v>
      </c>
      <c r="D205" s="16">
        <f>D204+D194+D189+D181+D164+D155+D130+D129</f>
        <v>283396526</v>
      </c>
      <c r="E205" s="16">
        <f t="shared" ref="E205:F205" si="34">E204+E194+E189+E181+E164+E155+E130+E129</f>
        <v>430798226</v>
      </c>
      <c r="F205" s="16">
        <f t="shared" si="34"/>
        <v>280869719</v>
      </c>
    </row>
    <row r="206" spans="1:6" ht="15.75" thickTop="1" x14ac:dyDescent="0.25">
      <c r="A206" s="17" t="s">
        <v>11</v>
      </c>
      <c r="B206" s="40" t="s">
        <v>470</v>
      </c>
      <c r="C206" s="19" t="s">
        <v>471</v>
      </c>
      <c r="D206" s="6">
        <f>'[1]5'!D234</f>
        <v>0</v>
      </c>
      <c r="E206" s="6">
        <f>'[1]5'!E234</f>
        <v>0</v>
      </c>
      <c r="F206" s="6">
        <f>'[1]5'!F234</f>
        <v>0</v>
      </c>
    </row>
    <row r="207" spans="1:6" x14ac:dyDescent="0.25">
      <c r="A207" s="3" t="s">
        <v>14</v>
      </c>
      <c r="B207" s="12" t="s">
        <v>472</v>
      </c>
      <c r="C207" s="7" t="s">
        <v>473</v>
      </c>
      <c r="D207" s="6">
        <f>'[1]5'!D235</f>
        <v>0</v>
      </c>
      <c r="E207" s="6">
        <f>'[1]5'!E235</f>
        <v>0</v>
      </c>
      <c r="F207" s="6">
        <f>'[1]5'!F235</f>
        <v>0</v>
      </c>
    </row>
    <row r="208" spans="1:6" x14ac:dyDescent="0.25">
      <c r="A208" s="3" t="s">
        <v>17</v>
      </c>
      <c r="B208" s="12" t="s">
        <v>474</v>
      </c>
      <c r="C208" s="7" t="s">
        <v>475</v>
      </c>
      <c r="D208" s="6">
        <f>'[1]5'!D236</f>
        <v>0</v>
      </c>
      <c r="E208" s="6">
        <f>'[1]5'!E236</f>
        <v>0</v>
      </c>
      <c r="F208" s="6">
        <f>'[1]5'!F236</f>
        <v>0</v>
      </c>
    </row>
    <row r="209" spans="1:6" x14ac:dyDescent="0.25">
      <c r="A209" s="3" t="s">
        <v>20</v>
      </c>
      <c r="B209" s="12" t="s">
        <v>476</v>
      </c>
      <c r="C209" s="7" t="s">
        <v>477</v>
      </c>
      <c r="D209" s="8">
        <f>SUM(D206:D208)</f>
        <v>0</v>
      </c>
      <c r="E209" s="8">
        <f t="shared" ref="E209:F209" si="35">SUM(E206:E208)</f>
        <v>0</v>
      </c>
      <c r="F209" s="8">
        <f t="shared" si="35"/>
        <v>0</v>
      </c>
    </row>
    <row r="210" spans="1:6" x14ac:dyDescent="0.25">
      <c r="A210" s="3" t="s">
        <v>23</v>
      </c>
      <c r="B210" s="20" t="s">
        <v>478</v>
      </c>
      <c r="C210" s="7" t="s">
        <v>479</v>
      </c>
      <c r="D210" s="6">
        <f>'[1]5'!D238</f>
        <v>0</v>
      </c>
      <c r="E210" s="6">
        <f>'[1]5'!E238</f>
        <v>0</v>
      </c>
      <c r="F210" s="6">
        <f>'[1]5'!F238</f>
        <v>0</v>
      </c>
    </row>
    <row r="211" spans="1:6" x14ac:dyDescent="0.25">
      <c r="A211" s="3" t="s">
        <v>26</v>
      </c>
      <c r="B211" s="12" t="s">
        <v>480</v>
      </c>
      <c r="C211" s="7" t="s">
        <v>481</v>
      </c>
      <c r="D211" s="6">
        <f>'[1]5'!D239</f>
        <v>0</v>
      </c>
      <c r="E211" s="6">
        <f>'[1]5'!E239</f>
        <v>0</v>
      </c>
      <c r="F211" s="6">
        <f>'[1]5'!F239</f>
        <v>0</v>
      </c>
    </row>
    <row r="212" spans="1:6" x14ac:dyDescent="0.25">
      <c r="A212" s="3" t="s">
        <v>29</v>
      </c>
      <c r="B212" s="12" t="s">
        <v>482</v>
      </c>
      <c r="C212" s="7" t="s">
        <v>483</v>
      </c>
      <c r="D212" s="6">
        <f>'[1]5'!D240</f>
        <v>0</v>
      </c>
      <c r="E212" s="6">
        <f>'[1]5'!E240</f>
        <v>0</v>
      </c>
      <c r="F212" s="6">
        <f>'[1]5'!F240</f>
        <v>0</v>
      </c>
    </row>
    <row r="213" spans="1:6" x14ac:dyDescent="0.25">
      <c r="A213" s="3" t="s">
        <v>32</v>
      </c>
      <c r="B213" s="12" t="s">
        <v>484</v>
      </c>
      <c r="C213" s="7" t="s">
        <v>485</v>
      </c>
      <c r="D213" s="6">
        <f>'[1]5'!D241</f>
        <v>0</v>
      </c>
      <c r="E213" s="6">
        <f>'[1]5'!E241</f>
        <v>0</v>
      </c>
      <c r="F213" s="6">
        <f>'[1]5'!F241</f>
        <v>0</v>
      </c>
    </row>
    <row r="214" spans="1:6" x14ac:dyDescent="0.25">
      <c r="A214" s="3" t="s">
        <v>35</v>
      </c>
      <c r="B214" s="12" t="s">
        <v>486</v>
      </c>
      <c r="C214" s="7" t="s">
        <v>487</v>
      </c>
      <c r="D214" s="6">
        <f>'[1]5'!D242</f>
        <v>0</v>
      </c>
      <c r="E214" s="6">
        <f>'[1]5'!E242</f>
        <v>0</v>
      </c>
      <c r="F214" s="6">
        <f>'[1]5'!F242</f>
        <v>0</v>
      </c>
    </row>
    <row r="215" spans="1:6" x14ac:dyDescent="0.25">
      <c r="A215" s="3">
        <v>10</v>
      </c>
      <c r="B215" s="12" t="s">
        <v>488</v>
      </c>
      <c r="C215" s="7" t="s">
        <v>489</v>
      </c>
      <c r="D215" s="6">
        <f>'[1]5'!D243</f>
        <v>0</v>
      </c>
      <c r="E215" s="6">
        <f>'[1]5'!E243</f>
        <v>0</v>
      </c>
      <c r="F215" s="6">
        <f>'[1]5'!F243</f>
        <v>0</v>
      </c>
    </row>
    <row r="216" spans="1:6" x14ac:dyDescent="0.25">
      <c r="A216" s="3">
        <v>11</v>
      </c>
      <c r="B216" s="20" t="s">
        <v>490</v>
      </c>
      <c r="C216" s="7" t="s">
        <v>491</v>
      </c>
      <c r="D216" s="8">
        <f>SUM(D210:D215)</f>
        <v>0</v>
      </c>
      <c r="E216" s="8">
        <f t="shared" ref="E216:F216" si="36">SUM(E210:E215)</f>
        <v>0</v>
      </c>
      <c r="F216" s="8">
        <f t="shared" si="36"/>
        <v>0</v>
      </c>
    </row>
    <row r="217" spans="1:6" x14ac:dyDescent="0.25">
      <c r="A217" s="3">
        <v>12</v>
      </c>
      <c r="B217" s="20" t="s">
        <v>492</v>
      </c>
      <c r="C217" s="7" t="s">
        <v>493</v>
      </c>
      <c r="D217" s="6">
        <v>0</v>
      </c>
      <c r="E217" s="6">
        <f>'[1]5'!E245</f>
        <v>0</v>
      </c>
      <c r="F217" s="6">
        <f>'[1]5'!F245</f>
        <v>0</v>
      </c>
    </row>
    <row r="218" spans="1:6" x14ac:dyDescent="0.25">
      <c r="A218" s="3">
        <v>13</v>
      </c>
      <c r="B218" s="20" t="s">
        <v>494</v>
      </c>
      <c r="C218" s="7" t="s">
        <v>495</v>
      </c>
      <c r="D218" s="6">
        <v>6478534</v>
      </c>
      <c r="E218" s="6">
        <v>6478534</v>
      </c>
      <c r="F218" s="6">
        <v>6478534</v>
      </c>
    </row>
    <row r="219" spans="1:6" x14ac:dyDescent="0.25">
      <c r="A219" s="3">
        <v>14</v>
      </c>
      <c r="B219" s="20" t="s">
        <v>496</v>
      </c>
      <c r="C219" s="7" t="s">
        <v>497</v>
      </c>
      <c r="D219" s="6">
        <v>58580412</v>
      </c>
      <c r="E219" s="6">
        <v>77234161</v>
      </c>
      <c r="F219" s="6">
        <v>77234161</v>
      </c>
    </row>
    <row r="220" spans="1:6" x14ac:dyDescent="0.25">
      <c r="A220" s="3">
        <v>15</v>
      </c>
      <c r="B220" s="20" t="s">
        <v>498</v>
      </c>
      <c r="C220" s="7" t="s">
        <v>499</v>
      </c>
      <c r="D220" s="6">
        <f>'[1]5'!D250</f>
        <v>0</v>
      </c>
      <c r="E220" s="6">
        <f>'[1]5'!E250</f>
        <v>0</v>
      </c>
      <c r="F220" s="6">
        <f>'[1]5'!F250</f>
        <v>0</v>
      </c>
    </row>
    <row r="221" spans="1:6" x14ac:dyDescent="0.25">
      <c r="A221" s="3">
        <v>16</v>
      </c>
      <c r="B221" s="20" t="s">
        <v>500</v>
      </c>
      <c r="C221" s="7" t="s">
        <v>501</v>
      </c>
      <c r="D221" s="6">
        <f>'[1]5'!D251</f>
        <v>0</v>
      </c>
      <c r="E221" s="6">
        <f>'[1]5'!E251</f>
        <v>0</v>
      </c>
      <c r="F221" s="6">
        <f>'[1]5'!F251</f>
        <v>0</v>
      </c>
    </row>
    <row r="222" spans="1:6" x14ac:dyDescent="0.25">
      <c r="A222" s="3">
        <v>17</v>
      </c>
      <c r="B222" s="20" t="s">
        <v>502</v>
      </c>
      <c r="C222" s="7" t="s">
        <v>503</v>
      </c>
      <c r="D222" s="6">
        <f>'[1]5'!D252</f>
        <v>0</v>
      </c>
      <c r="E222" s="6">
        <f>'[1]5'!E252</f>
        <v>0</v>
      </c>
      <c r="F222" s="6">
        <f>'[1]5'!F252</f>
        <v>0</v>
      </c>
    </row>
    <row r="223" spans="1:6" x14ac:dyDescent="0.25">
      <c r="A223" s="3">
        <v>18</v>
      </c>
      <c r="B223" s="20" t="s">
        <v>504</v>
      </c>
      <c r="C223" s="7" t="s">
        <v>505</v>
      </c>
      <c r="D223" s="6">
        <f>'[1]5'!D253</f>
        <v>0</v>
      </c>
      <c r="E223" s="6">
        <f>'[1]5'!E253</f>
        <v>0</v>
      </c>
      <c r="F223" s="6">
        <f>'[1]5'!F253</f>
        <v>0</v>
      </c>
    </row>
    <row r="224" spans="1:6" x14ac:dyDescent="0.25">
      <c r="A224" s="3">
        <v>19</v>
      </c>
      <c r="B224" s="20" t="s">
        <v>506</v>
      </c>
      <c r="C224" s="7" t="s">
        <v>507</v>
      </c>
      <c r="D224" s="6">
        <f>'[1]5'!D254</f>
        <v>0</v>
      </c>
      <c r="E224" s="6">
        <f>'[1]5'!E254</f>
        <v>0</v>
      </c>
      <c r="F224" s="6">
        <f>'[1]5'!F254</f>
        <v>0</v>
      </c>
    </row>
    <row r="225" spans="1:6" x14ac:dyDescent="0.25">
      <c r="A225" s="3">
        <v>20</v>
      </c>
      <c r="B225" s="20" t="s">
        <v>508</v>
      </c>
      <c r="C225" s="7" t="s">
        <v>509</v>
      </c>
      <c r="D225" s="8">
        <f>SUM(D223:D224)</f>
        <v>0</v>
      </c>
      <c r="E225" s="8">
        <f t="shared" ref="E225:F225" si="37">SUM(E223:E224)</f>
        <v>0</v>
      </c>
      <c r="F225" s="8">
        <f t="shared" si="37"/>
        <v>0</v>
      </c>
    </row>
    <row r="226" spans="1:6" x14ac:dyDescent="0.25">
      <c r="A226" s="3">
        <v>21</v>
      </c>
      <c r="B226" s="20" t="s">
        <v>510</v>
      </c>
      <c r="C226" s="7" t="s">
        <v>511</v>
      </c>
      <c r="D226" s="8">
        <f>D209+D216+D217+D218+D219+D220+D221+D222+D225</f>
        <v>65058946</v>
      </c>
      <c r="E226" s="8">
        <f t="shared" ref="E226:F226" si="38">E209+E216+E217+E218+E219+E220+E221+E222+E225</f>
        <v>83712695</v>
      </c>
      <c r="F226" s="8">
        <f t="shared" si="38"/>
        <v>83712695</v>
      </c>
    </row>
    <row r="227" spans="1:6" x14ac:dyDescent="0.25">
      <c r="A227" s="3">
        <v>22</v>
      </c>
      <c r="B227" s="20" t="s">
        <v>512</v>
      </c>
      <c r="C227" s="7" t="s">
        <v>513</v>
      </c>
      <c r="D227" s="6">
        <f>'[1]5'!D257</f>
        <v>0</v>
      </c>
      <c r="E227" s="6">
        <f>'[1]5'!E257</f>
        <v>0</v>
      </c>
      <c r="F227" s="6">
        <f>'[1]5'!F257</f>
        <v>0</v>
      </c>
    </row>
    <row r="228" spans="1:6" x14ac:dyDescent="0.25">
      <c r="A228" s="3">
        <v>23</v>
      </c>
      <c r="B228" s="12" t="s">
        <v>514</v>
      </c>
      <c r="C228" s="7" t="s">
        <v>515</v>
      </c>
      <c r="D228" s="6">
        <f>'[1]5'!D258</f>
        <v>0</v>
      </c>
      <c r="E228" s="6">
        <f>'[1]5'!E258</f>
        <v>0</v>
      </c>
      <c r="F228" s="6">
        <f>'[1]5'!F258</f>
        <v>0</v>
      </c>
    </row>
    <row r="229" spans="1:6" x14ac:dyDescent="0.25">
      <c r="A229" s="3">
        <v>24</v>
      </c>
      <c r="B229" s="20" t="s">
        <v>516</v>
      </c>
      <c r="C229" s="7" t="s">
        <v>517</v>
      </c>
      <c r="D229" s="6">
        <f>'[1]5'!D259</f>
        <v>0</v>
      </c>
      <c r="E229" s="6">
        <f>'[1]5'!E259</f>
        <v>0</v>
      </c>
      <c r="F229" s="6">
        <f>'[1]5'!F259</f>
        <v>0</v>
      </c>
    </row>
    <row r="230" spans="1:6" x14ac:dyDescent="0.25">
      <c r="A230" s="3">
        <v>25</v>
      </c>
      <c r="B230" s="20" t="s">
        <v>518</v>
      </c>
      <c r="C230" s="7" t="s">
        <v>519</v>
      </c>
      <c r="D230" s="6">
        <f>'[1]5'!D260</f>
        <v>0</v>
      </c>
      <c r="E230" s="6">
        <f>'[1]5'!E260</f>
        <v>0</v>
      </c>
      <c r="F230" s="6">
        <f>'[1]5'!F260</f>
        <v>0</v>
      </c>
    </row>
    <row r="231" spans="1:6" x14ac:dyDescent="0.25">
      <c r="A231" s="3">
        <v>26</v>
      </c>
      <c r="B231" s="20" t="s">
        <v>520</v>
      </c>
      <c r="C231" s="7" t="s">
        <v>521</v>
      </c>
      <c r="D231" s="6">
        <f>'[1]5'!D261</f>
        <v>0</v>
      </c>
      <c r="E231" s="6">
        <f>'[1]5'!E261</f>
        <v>0</v>
      </c>
      <c r="F231" s="6">
        <f>'[1]5'!F261</f>
        <v>0</v>
      </c>
    </row>
    <row r="232" spans="1:6" x14ac:dyDescent="0.25">
      <c r="A232" s="3">
        <v>27</v>
      </c>
      <c r="B232" s="20" t="s">
        <v>522</v>
      </c>
      <c r="C232" s="7" t="s">
        <v>523</v>
      </c>
      <c r="D232" s="8">
        <f>SUM(D227:D231)</f>
        <v>0</v>
      </c>
      <c r="E232" s="8">
        <f t="shared" ref="E232:F232" si="39">SUM(E227:E231)</f>
        <v>0</v>
      </c>
      <c r="F232" s="8">
        <f t="shared" si="39"/>
        <v>0</v>
      </c>
    </row>
    <row r="233" spans="1:6" x14ac:dyDescent="0.25">
      <c r="A233" s="3">
        <v>28</v>
      </c>
      <c r="B233" s="12" t="s">
        <v>524</v>
      </c>
      <c r="C233" s="7" t="s">
        <v>525</v>
      </c>
      <c r="D233" s="6">
        <f>'[1]5'!D263</f>
        <v>0</v>
      </c>
      <c r="E233" s="6">
        <f>'[1]5'!E263</f>
        <v>0</v>
      </c>
      <c r="F233" s="6">
        <f>'[1]5'!F263</f>
        <v>0</v>
      </c>
    </row>
    <row r="234" spans="1:6" x14ac:dyDescent="0.25">
      <c r="A234" s="3">
        <v>29</v>
      </c>
      <c r="B234" s="12" t="s">
        <v>526</v>
      </c>
      <c r="C234" s="7" t="s">
        <v>527</v>
      </c>
      <c r="D234" s="6">
        <f>'[1]5'!D264</f>
        <v>0</v>
      </c>
      <c r="E234" s="6">
        <f>'[1]5'!E264</f>
        <v>0</v>
      </c>
      <c r="F234" s="6">
        <f>'[1]5'!F264</f>
        <v>0</v>
      </c>
    </row>
    <row r="235" spans="1:6" x14ac:dyDescent="0.25">
      <c r="A235" s="9">
        <v>30</v>
      </c>
      <c r="B235" s="21" t="s">
        <v>528</v>
      </c>
      <c r="C235" s="10" t="s">
        <v>529</v>
      </c>
      <c r="D235" s="8">
        <f>D226+D232+D233+D234</f>
        <v>65058946</v>
      </c>
      <c r="E235" s="8">
        <f t="shared" ref="E235:F235" si="40">E226+E232+E233+E234</f>
        <v>83712695</v>
      </c>
      <c r="F235" s="8">
        <f t="shared" si="40"/>
        <v>83712695</v>
      </c>
    </row>
    <row r="236" spans="1:6" ht="15.75" thickBot="1" x14ac:dyDescent="0.3">
      <c r="A236" s="22"/>
      <c r="B236" s="22" t="s">
        <v>530</v>
      </c>
      <c r="C236" s="22" t="s">
        <v>531</v>
      </c>
      <c r="D236" s="23">
        <f>D235+D205</f>
        <v>348455472</v>
      </c>
      <c r="E236" s="23">
        <f t="shared" ref="E236:F236" si="41">E235+E205</f>
        <v>514510921</v>
      </c>
      <c r="F236" s="23">
        <f t="shared" si="41"/>
        <v>364582414</v>
      </c>
    </row>
    <row r="237" spans="1:6" ht="30" thickBot="1" x14ac:dyDescent="0.3">
      <c r="A237" s="41"/>
      <c r="B237" s="42" t="s">
        <v>532</v>
      </c>
      <c r="C237" s="43">
        <v>0</v>
      </c>
      <c r="D237" s="44">
        <f>D126-D200</f>
        <v>3000000</v>
      </c>
      <c r="E237" s="45">
        <f>E126-E200</f>
        <v>3000000</v>
      </c>
      <c r="F237" s="46">
        <f>F126-F200</f>
        <v>2870287</v>
      </c>
    </row>
    <row r="238" spans="1:6" ht="45.75" thickBot="1" x14ac:dyDescent="0.3">
      <c r="A238" s="47"/>
      <c r="B238" s="48"/>
      <c r="C238" s="49" t="s">
        <v>533</v>
      </c>
      <c r="D238" s="50"/>
      <c r="E238" s="51"/>
      <c r="F238" s="51"/>
    </row>
    <row r="239" spans="1:6" ht="29.25" thickBot="1" x14ac:dyDescent="0.3">
      <c r="A239" s="52">
        <v>1</v>
      </c>
      <c r="B239" s="53" t="s">
        <v>534</v>
      </c>
      <c r="C239" s="54"/>
      <c r="D239" s="55">
        <f>D74-D205</f>
        <v>45630629</v>
      </c>
      <c r="E239" s="55">
        <f t="shared" ref="E239:F239" si="42">E74-E205</f>
        <v>57975976</v>
      </c>
      <c r="F239" s="55">
        <f t="shared" si="42"/>
        <v>154129554</v>
      </c>
    </row>
    <row r="240" spans="1:6" ht="29.25" thickBot="1" x14ac:dyDescent="0.3">
      <c r="A240" s="52" t="s">
        <v>535</v>
      </c>
      <c r="B240" s="53" t="s">
        <v>536</v>
      </c>
      <c r="C240" s="54"/>
      <c r="D240" s="55">
        <f>D104-D235</f>
        <v>-45630629</v>
      </c>
      <c r="E240" s="55">
        <f t="shared" ref="E240:F240" si="43">E104-E235</f>
        <v>-64284378</v>
      </c>
      <c r="F240" s="55">
        <f t="shared" si="43"/>
        <v>-65531790</v>
      </c>
    </row>
  </sheetData>
  <sheetProtection sheet="1" objects="1" scenarios="1"/>
  <mergeCells count="11">
    <mergeCell ref="A1:E1"/>
    <mergeCell ref="A2:F2"/>
    <mergeCell ref="A3:F3"/>
    <mergeCell ref="A4:F4"/>
    <mergeCell ref="A5:A6"/>
    <mergeCell ref="C5:C6"/>
    <mergeCell ref="A106:D106"/>
    <mergeCell ref="A107:D107"/>
    <mergeCell ref="A108:D108"/>
    <mergeCell ref="A109:A110"/>
    <mergeCell ref="C109:C11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EE00-C357-4DC4-B881-7F9EE47EA325}">
  <dimension ref="A1:F241"/>
  <sheetViews>
    <sheetView workbookViewId="0">
      <selection activeCell="J16" sqref="J16"/>
    </sheetView>
  </sheetViews>
  <sheetFormatPr defaultRowHeight="15" x14ac:dyDescent="0.25"/>
  <cols>
    <col min="1" max="1" width="4" style="24" bestFit="1" customWidth="1"/>
    <col min="2" max="2" width="81.28515625" style="24" bestFit="1" customWidth="1"/>
    <col min="3" max="3" width="7.85546875" style="24" customWidth="1"/>
    <col min="4" max="5" width="19.140625" style="24" customWidth="1"/>
    <col min="6" max="6" width="19.140625" style="24" hidden="1" customWidth="1"/>
  </cols>
  <sheetData>
    <row r="1" spans="1:6" ht="44.25" customHeight="1" x14ac:dyDescent="0.25">
      <c r="A1" s="96" t="s">
        <v>574</v>
      </c>
      <c r="B1" s="96"/>
      <c r="C1" s="96"/>
      <c r="D1" s="96"/>
      <c r="E1" s="96"/>
      <c r="F1"/>
    </row>
    <row r="2" spans="1:6" ht="15.75" x14ac:dyDescent="0.25">
      <c r="A2" s="102" t="s">
        <v>537</v>
      </c>
      <c r="B2" s="102"/>
      <c r="C2" s="102"/>
      <c r="D2" s="102"/>
      <c r="E2" s="57"/>
      <c r="F2" s="57"/>
    </row>
    <row r="3" spans="1:6" x14ac:dyDescent="0.25">
      <c r="A3" s="103" t="s">
        <v>1</v>
      </c>
      <c r="B3" s="103"/>
      <c r="C3" s="103"/>
      <c r="D3" s="103"/>
      <c r="E3" s="57"/>
      <c r="F3" s="57"/>
    </row>
    <row r="4" spans="1:6" x14ac:dyDescent="0.25">
      <c r="A4" s="104" t="s">
        <v>2</v>
      </c>
      <c r="B4" s="104"/>
      <c r="C4" s="104"/>
      <c r="D4" s="104"/>
      <c r="E4" s="57"/>
      <c r="F4" s="57"/>
    </row>
    <row r="5" spans="1:6" x14ac:dyDescent="0.25">
      <c r="A5" s="92" t="s">
        <v>3</v>
      </c>
      <c r="B5" s="1" t="s">
        <v>4</v>
      </c>
      <c r="C5" s="94" t="s">
        <v>5</v>
      </c>
      <c r="D5" s="2" t="s">
        <v>6</v>
      </c>
      <c r="E5" s="2" t="s">
        <v>6</v>
      </c>
      <c r="F5" s="2"/>
    </row>
    <row r="6" spans="1:6" x14ac:dyDescent="0.25">
      <c r="A6" s="93"/>
      <c r="B6" s="1" t="s">
        <v>7</v>
      </c>
      <c r="C6" s="95"/>
      <c r="D6" s="1" t="s">
        <v>8</v>
      </c>
      <c r="E6" s="1" t="s">
        <v>9</v>
      </c>
      <c r="F6" s="1" t="s">
        <v>10</v>
      </c>
    </row>
    <row r="7" spans="1:6" x14ac:dyDescent="0.25">
      <c r="A7" s="3" t="s">
        <v>11</v>
      </c>
      <c r="B7" s="4" t="s">
        <v>12</v>
      </c>
      <c r="C7" s="5" t="s">
        <v>13</v>
      </c>
      <c r="D7" s="6">
        <v>0</v>
      </c>
      <c r="E7" s="6">
        <v>0</v>
      </c>
      <c r="F7" s="6">
        <v>0</v>
      </c>
    </row>
    <row r="8" spans="1:6" x14ac:dyDescent="0.25">
      <c r="A8" s="3" t="s">
        <v>14</v>
      </c>
      <c r="B8" s="7" t="s">
        <v>15</v>
      </c>
      <c r="C8" s="5" t="s">
        <v>16</v>
      </c>
      <c r="D8" s="6">
        <v>0</v>
      </c>
      <c r="E8" s="6">
        <v>0</v>
      </c>
      <c r="F8" s="6">
        <v>0</v>
      </c>
    </row>
    <row r="9" spans="1:6" ht="25.5" x14ac:dyDescent="0.25">
      <c r="A9" s="3" t="s">
        <v>17</v>
      </c>
      <c r="B9" s="7" t="s">
        <v>18</v>
      </c>
      <c r="C9" s="5" t="s">
        <v>19</v>
      </c>
      <c r="D9" s="6">
        <v>0</v>
      </c>
      <c r="E9" s="6">
        <v>0</v>
      </c>
      <c r="F9" s="6">
        <v>0</v>
      </c>
    </row>
    <row r="10" spans="1:6" x14ac:dyDescent="0.25">
      <c r="A10" s="3" t="s">
        <v>20</v>
      </c>
      <c r="B10" s="7" t="s">
        <v>21</v>
      </c>
      <c r="C10" s="5" t="s">
        <v>22</v>
      </c>
      <c r="D10" s="6">
        <v>0</v>
      </c>
      <c r="E10" s="6">
        <v>0</v>
      </c>
      <c r="F10" s="6">
        <v>0</v>
      </c>
    </row>
    <row r="11" spans="1:6" x14ac:dyDescent="0.25">
      <c r="A11" s="3" t="s">
        <v>23</v>
      </c>
      <c r="B11" s="7" t="s">
        <v>24</v>
      </c>
      <c r="C11" s="5" t="s">
        <v>25</v>
      </c>
      <c r="D11" s="6">
        <v>0</v>
      </c>
      <c r="E11" s="6">
        <v>0</v>
      </c>
      <c r="F11" s="6">
        <v>0</v>
      </c>
    </row>
    <row r="12" spans="1:6" x14ac:dyDescent="0.25">
      <c r="A12" s="3" t="s">
        <v>26</v>
      </c>
      <c r="B12" s="7" t="s">
        <v>27</v>
      </c>
      <c r="C12" s="5" t="s">
        <v>28</v>
      </c>
      <c r="D12" s="6">
        <v>0</v>
      </c>
      <c r="E12" s="6">
        <v>0</v>
      </c>
      <c r="F12" s="6">
        <v>0</v>
      </c>
    </row>
    <row r="13" spans="1:6" x14ac:dyDescent="0.25">
      <c r="A13" s="3" t="s">
        <v>29</v>
      </c>
      <c r="B13" s="7" t="s">
        <v>30</v>
      </c>
      <c r="C13" s="5" t="s">
        <v>31</v>
      </c>
      <c r="D13" s="8">
        <v>0</v>
      </c>
      <c r="E13" s="8">
        <v>0</v>
      </c>
      <c r="F13" s="8">
        <v>0</v>
      </c>
    </row>
    <row r="14" spans="1:6" x14ac:dyDescent="0.25">
      <c r="A14" s="3" t="s">
        <v>32</v>
      </c>
      <c r="B14" s="7" t="s">
        <v>33</v>
      </c>
      <c r="C14" s="5" t="s">
        <v>34</v>
      </c>
      <c r="D14" s="6">
        <v>0</v>
      </c>
      <c r="E14" s="6">
        <v>0</v>
      </c>
      <c r="F14" s="6">
        <v>0</v>
      </c>
    </row>
    <row r="15" spans="1:6" ht="25.5" x14ac:dyDescent="0.25">
      <c r="A15" s="3" t="s">
        <v>35</v>
      </c>
      <c r="B15" s="7" t="s">
        <v>36</v>
      </c>
      <c r="C15" s="5" t="s">
        <v>37</v>
      </c>
      <c r="D15" s="6">
        <v>0</v>
      </c>
      <c r="E15" s="6">
        <v>0</v>
      </c>
      <c r="F15" s="6">
        <v>0</v>
      </c>
    </row>
    <row r="16" spans="1:6" ht="25.5" x14ac:dyDescent="0.25">
      <c r="A16" s="3" t="s">
        <v>38</v>
      </c>
      <c r="B16" s="7" t="s">
        <v>39</v>
      </c>
      <c r="C16" s="5" t="s">
        <v>40</v>
      </c>
      <c r="D16" s="6">
        <v>0</v>
      </c>
      <c r="E16" s="6">
        <v>0</v>
      </c>
      <c r="F16" s="6">
        <v>0</v>
      </c>
    </row>
    <row r="17" spans="1:6" ht="25.5" x14ac:dyDescent="0.25">
      <c r="A17" s="3" t="s">
        <v>41</v>
      </c>
      <c r="B17" s="7" t="s">
        <v>42</v>
      </c>
      <c r="C17" s="5" t="s">
        <v>43</v>
      </c>
      <c r="D17" s="6">
        <v>0</v>
      </c>
      <c r="E17" s="6">
        <v>0</v>
      </c>
      <c r="F17" s="6">
        <v>0</v>
      </c>
    </row>
    <row r="18" spans="1:6" x14ac:dyDescent="0.25">
      <c r="A18" s="3" t="s">
        <v>44</v>
      </c>
      <c r="B18" s="7" t="s">
        <v>45</v>
      </c>
      <c r="C18" s="5" t="s">
        <v>46</v>
      </c>
      <c r="D18" s="6">
        <f>'[2]3'!D17</f>
        <v>0</v>
      </c>
      <c r="E18" s="6">
        <v>0</v>
      </c>
      <c r="F18" s="6">
        <v>0</v>
      </c>
    </row>
    <row r="19" spans="1:6" x14ac:dyDescent="0.25">
      <c r="A19" s="9" t="s">
        <v>47</v>
      </c>
      <c r="B19" s="10" t="s">
        <v>48</v>
      </c>
      <c r="C19" s="11" t="s">
        <v>49</v>
      </c>
      <c r="D19" s="8">
        <f>SUM(D13:D18)</f>
        <v>0</v>
      </c>
      <c r="E19" s="8">
        <f t="shared" ref="E19:F19" si="0">SUM(E13:E18)</f>
        <v>0</v>
      </c>
      <c r="F19" s="8">
        <f t="shared" si="0"/>
        <v>0</v>
      </c>
    </row>
    <row r="20" spans="1:6" x14ac:dyDescent="0.25">
      <c r="A20" s="3" t="s">
        <v>50</v>
      </c>
      <c r="B20" s="7" t="s">
        <v>51</v>
      </c>
      <c r="C20" s="5" t="s">
        <v>52</v>
      </c>
      <c r="D20" s="6">
        <v>0</v>
      </c>
      <c r="E20" s="6">
        <v>0</v>
      </c>
      <c r="F20" s="6">
        <v>0</v>
      </c>
    </row>
    <row r="21" spans="1:6" ht="25.5" x14ac:dyDescent="0.25">
      <c r="A21" s="3" t="s">
        <v>53</v>
      </c>
      <c r="B21" s="7" t="s">
        <v>54</v>
      </c>
      <c r="C21" s="5" t="s">
        <v>55</v>
      </c>
      <c r="D21" s="6">
        <v>0</v>
      </c>
      <c r="E21" s="6">
        <v>0</v>
      </c>
      <c r="F21" s="6">
        <v>0</v>
      </c>
    </row>
    <row r="22" spans="1:6" ht="25.5" x14ac:dyDescent="0.25">
      <c r="A22" s="3" t="s">
        <v>56</v>
      </c>
      <c r="B22" s="7" t="s">
        <v>57</v>
      </c>
      <c r="C22" s="5" t="s">
        <v>58</v>
      </c>
      <c r="D22" s="6">
        <v>0</v>
      </c>
      <c r="E22" s="6">
        <v>0</v>
      </c>
      <c r="F22" s="6">
        <v>0</v>
      </c>
    </row>
    <row r="23" spans="1:6" ht="25.5" x14ac:dyDescent="0.25">
      <c r="A23" s="3" t="s">
        <v>59</v>
      </c>
      <c r="B23" s="7" t="s">
        <v>60</v>
      </c>
      <c r="C23" s="5" t="s">
        <v>61</v>
      </c>
      <c r="D23" s="6">
        <v>0</v>
      </c>
      <c r="E23" s="6">
        <v>0</v>
      </c>
      <c r="F23" s="6">
        <v>0</v>
      </c>
    </row>
    <row r="24" spans="1:6" x14ac:dyDescent="0.25">
      <c r="A24" s="3" t="s">
        <v>62</v>
      </c>
      <c r="B24" s="7" t="s">
        <v>63</v>
      </c>
      <c r="C24" s="5" t="s">
        <v>64</v>
      </c>
      <c r="D24" s="6">
        <v>0</v>
      </c>
      <c r="E24" s="6">
        <v>0</v>
      </c>
      <c r="F24" s="6">
        <v>0</v>
      </c>
    </row>
    <row r="25" spans="1:6" x14ac:dyDescent="0.25">
      <c r="A25" s="9" t="s">
        <v>65</v>
      </c>
      <c r="B25" s="10" t="s">
        <v>66</v>
      </c>
      <c r="C25" s="11" t="s">
        <v>67</v>
      </c>
      <c r="D25" s="8">
        <f>SUM(D20:D24)</f>
        <v>0</v>
      </c>
      <c r="E25" s="8">
        <f t="shared" ref="E25:F25" si="1">SUM(E20:E24)</f>
        <v>0</v>
      </c>
      <c r="F25" s="8">
        <f t="shared" si="1"/>
        <v>0</v>
      </c>
    </row>
    <row r="26" spans="1:6" x14ac:dyDescent="0.25">
      <c r="A26" s="3" t="s">
        <v>68</v>
      </c>
      <c r="B26" s="7" t="s">
        <v>69</v>
      </c>
      <c r="C26" s="5" t="s">
        <v>70</v>
      </c>
      <c r="D26" s="6">
        <v>0</v>
      </c>
      <c r="E26" s="6">
        <v>0</v>
      </c>
      <c r="F26" s="6">
        <v>0</v>
      </c>
    </row>
    <row r="27" spans="1:6" x14ac:dyDescent="0.25">
      <c r="A27" s="3" t="s">
        <v>71</v>
      </c>
      <c r="B27" s="7" t="s">
        <v>72</v>
      </c>
      <c r="C27" s="5" t="s">
        <v>73</v>
      </c>
      <c r="D27" s="6">
        <v>0</v>
      </c>
      <c r="E27" s="6">
        <v>0</v>
      </c>
      <c r="F27" s="6">
        <v>0</v>
      </c>
    </row>
    <row r="28" spans="1:6" x14ac:dyDescent="0.25">
      <c r="A28" s="3" t="s">
        <v>74</v>
      </c>
      <c r="B28" s="7" t="s">
        <v>75</v>
      </c>
      <c r="C28" s="5" t="s">
        <v>76</v>
      </c>
      <c r="D28" s="8">
        <f>SUM(D26:D27)</f>
        <v>0</v>
      </c>
      <c r="E28" s="8">
        <f t="shared" ref="E28:F28" si="2">SUM(E26:E27)</f>
        <v>0</v>
      </c>
      <c r="F28" s="8">
        <f t="shared" si="2"/>
        <v>0</v>
      </c>
    </row>
    <row r="29" spans="1:6" x14ac:dyDescent="0.25">
      <c r="A29" s="3" t="s">
        <v>77</v>
      </c>
      <c r="B29" s="7" t="s">
        <v>78</v>
      </c>
      <c r="C29" s="5" t="s">
        <v>79</v>
      </c>
      <c r="D29" s="6">
        <v>0</v>
      </c>
      <c r="E29" s="6">
        <v>0</v>
      </c>
      <c r="F29" s="6">
        <v>0</v>
      </c>
    </row>
    <row r="30" spans="1:6" x14ac:dyDescent="0.25">
      <c r="A30" s="3" t="s">
        <v>80</v>
      </c>
      <c r="B30" s="7" t="s">
        <v>81</v>
      </c>
      <c r="C30" s="5" t="s">
        <v>82</v>
      </c>
      <c r="D30" s="6">
        <v>0</v>
      </c>
      <c r="E30" s="6">
        <v>0</v>
      </c>
      <c r="F30" s="6">
        <v>0</v>
      </c>
    </row>
    <row r="31" spans="1:6" x14ac:dyDescent="0.25">
      <c r="A31" s="3" t="s">
        <v>83</v>
      </c>
      <c r="B31" s="7" t="s">
        <v>84</v>
      </c>
      <c r="C31" s="5" t="s">
        <v>85</v>
      </c>
      <c r="D31" s="6">
        <v>0</v>
      </c>
      <c r="E31" s="6">
        <v>0</v>
      </c>
      <c r="F31" s="6">
        <v>0</v>
      </c>
    </row>
    <row r="32" spans="1:6" x14ac:dyDescent="0.25">
      <c r="A32" s="3" t="s">
        <v>86</v>
      </c>
      <c r="B32" s="7" t="s">
        <v>87</v>
      </c>
      <c r="C32" s="5" t="s">
        <v>88</v>
      </c>
      <c r="D32" s="6">
        <v>0</v>
      </c>
      <c r="E32" s="6">
        <v>0</v>
      </c>
      <c r="F32" s="6">
        <v>0</v>
      </c>
    </row>
    <row r="33" spans="1:6" x14ac:dyDescent="0.25">
      <c r="A33" s="3" t="s">
        <v>89</v>
      </c>
      <c r="B33" s="7" t="s">
        <v>90</v>
      </c>
      <c r="C33" s="5" t="s">
        <v>91</v>
      </c>
      <c r="D33" s="6">
        <v>0</v>
      </c>
      <c r="E33" s="6">
        <v>0</v>
      </c>
      <c r="F33" s="6">
        <v>0</v>
      </c>
    </row>
    <row r="34" spans="1:6" x14ac:dyDescent="0.25">
      <c r="A34" s="3" t="s">
        <v>92</v>
      </c>
      <c r="B34" s="7" t="s">
        <v>93</v>
      </c>
      <c r="C34" s="5" t="s">
        <v>94</v>
      </c>
      <c r="D34" s="6">
        <v>0</v>
      </c>
      <c r="E34" s="6">
        <v>0</v>
      </c>
      <c r="F34" s="6">
        <v>0</v>
      </c>
    </row>
    <row r="35" spans="1:6" x14ac:dyDescent="0.25">
      <c r="A35" s="3" t="s">
        <v>95</v>
      </c>
      <c r="B35" s="7" t="s">
        <v>96</v>
      </c>
      <c r="C35" s="5" t="s">
        <v>97</v>
      </c>
      <c r="D35" s="6">
        <v>0</v>
      </c>
      <c r="E35" s="6">
        <v>0</v>
      </c>
      <c r="F35" s="6">
        <v>0</v>
      </c>
    </row>
    <row r="36" spans="1:6" x14ac:dyDescent="0.25">
      <c r="A36" s="3" t="s">
        <v>98</v>
      </c>
      <c r="B36" s="7" t="s">
        <v>99</v>
      </c>
      <c r="C36" s="5" t="s">
        <v>100</v>
      </c>
      <c r="D36" s="6">
        <v>0</v>
      </c>
      <c r="E36" s="6">
        <v>0</v>
      </c>
      <c r="F36" s="6">
        <v>0</v>
      </c>
    </row>
    <row r="37" spans="1:6" x14ac:dyDescent="0.25">
      <c r="A37" s="3" t="s">
        <v>101</v>
      </c>
      <c r="B37" s="7" t="s">
        <v>102</v>
      </c>
      <c r="C37" s="5" t="s">
        <v>103</v>
      </c>
      <c r="D37" s="8">
        <f>SUM(D32:D36)</f>
        <v>0</v>
      </c>
      <c r="E37" s="8">
        <f t="shared" ref="E37:F37" si="3">SUM(E32:E36)</f>
        <v>0</v>
      </c>
      <c r="F37" s="8">
        <f t="shared" si="3"/>
        <v>0</v>
      </c>
    </row>
    <row r="38" spans="1:6" x14ac:dyDescent="0.25">
      <c r="A38" s="3" t="s">
        <v>104</v>
      </c>
      <c r="B38" s="7" t="s">
        <v>105</v>
      </c>
      <c r="C38" s="5" t="s">
        <v>106</v>
      </c>
      <c r="D38" s="6">
        <v>0</v>
      </c>
      <c r="E38" s="6">
        <v>0</v>
      </c>
      <c r="F38" s="6">
        <v>0</v>
      </c>
    </row>
    <row r="39" spans="1:6" x14ac:dyDescent="0.25">
      <c r="A39" s="9" t="s">
        <v>107</v>
      </c>
      <c r="B39" s="10" t="s">
        <v>108</v>
      </c>
      <c r="C39" s="11" t="s">
        <v>109</v>
      </c>
      <c r="D39" s="8">
        <f>D28+D29+D30+D31+D37+D38</f>
        <v>0</v>
      </c>
      <c r="E39" s="8">
        <f t="shared" ref="E39:F39" si="4">E28+E29+E30+E31+E37+E38</f>
        <v>0</v>
      </c>
      <c r="F39" s="8">
        <f t="shared" si="4"/>
        <v>0</v>
      </c>
    </row>
    <row r="40" spans="1:6" x14ac:dyDescent="0.25">
      <c r="A40" s="3" t="s">
        <v>110</v>
      </c>
      <c r="B40" s="12" t="s">
        <v>111</v>
      </c>
      <c r="C40" s="5" t="s">
        <v>112</v>
      </c>
      <c r="D40" s="6">
        <v>0</v>
      </c>
      <c r="E40" s="6">
        <v>0</v>
      </c>
      <c r="F40" s="6">
        <v>0</v>
      </c>
    </row>
    <row r="41" spans="1:6" x14ac:dyDescent="0.25">
      <c r="A41" s="3" t="s">
        <v>113</v>
      </c>
      <c r="B41" s="12" t="s">
        <v>114</v>
      </c>
      <c r="C41" s="5" t="s">
        <v>115</v>
      </c>
      <c r="D41" s="6">
        <v>0</v>
      </c>
      <c r="E41" s="6">
        <v>32290570</v>
      </c>
      <c r="F41" s="6">
        <v>5000</v>
      </c>
    </row>
    <row r="42" spans="1:6" x14ac:dyDescent="0.25">
      <c r="A42" s="3" t="s">
        <v>116</v>
      </c>
      <c r="B42" s="12" t="s">
        <v>117</v>
      </c>
      <c r="C42" s="5" t="s">
        <v>118</v>
      </c>
      <c r="D42" s="6">
        <v>0</v>
      </c>
      <c r="E42" s="6">
        <v>0</v>
      </c>
      <c r="F42" s="6">
        <v>0</v>
      </c>
    </row>
    <row r="43" spans="1:6" x14ac:dyDescent="0.25">
      <c r="A43" s="3" t="s">
        <v>119</v>
      </c>
      <c r="B43" s="12" t="s">
        <v>120</v>
      </c>
      <c r="C43" s="5" t="s">
        <v>121</v>
      </c>
      <c r="D43" s="6">
        <v>0</v>
      </c>
      <c r="E43" s="6">
        <v>0</v>
      </c>
      <c r="F43" s="6">
        <v>0</v>
      </c>
    </row>
    <row r="44" spans="1:6" x14ac:dyDescent="0.25">
      <c r="A44" s="3" t="s">
        <v>122</v>
      </c>
      <c r="B44" s="12" t="s">
        <v>123</v>
      </c>
      <c r="C44" s="5" t="s">
        <v>124</v>
      </c>
      <c r="D44" s="6">
        <v>17300000</v>
      </c>
      <c r="E44" s="6">
        <v>36152043</v>
      </c>
      <c r="F44" s="6">
        <v>18217196</v>
      </c>
    </row>
    <row r="45" spans="1:6" x14ac:dyDescent="0.25">
      <c r="A45" s="3" t="s">
        <v>125</v>
      </c>
      <c r="B45" s="12" t="s">
        <v>126</v>
      </c>
      <c r="C45" s="5" t="s">
        <v>127</v>
      </c>
      <c r="D45" s="6">
        <v>4600000</v>
      </c>
      <c r="E45" s="6">
        <v>4600000</v>
      </c>
      <c r="F45" s="6">
        <v>4579632</v>
      </c>
    </row>
    <row r="46" spans="1:6" x14ac:dyDescent="0.25">
      <c r="A46" s="3" t="s">
        <v>128</v>
      </c>
      <c r="B46" s="12" t="s">
        <v>129</v>
      </c>
      <c r="C46" s="5" t="s">
        <v>130</v>
      </c>
      <c r="D46" s="6">
        <v>0</v>
      </c>
      <c r="E46" s="6">
        <v>0</v>
      </c>
      <c r="F46" s="6">
        <v>0</v>
      </c>
    </row>
    <row r="47" spans="1:6" x14ac:dyDescent="0.25">
      <c r="A47" s="3" t="s">
        <v>131</v>
      </c>
      <c r="B47" s="12" t="s">
        <v>132</v>
      </c>
      <c r="C47" s="5" t="s">
        <v>133</v>
      </c>
      <c r="D47" s="6">
        <v>0</v>
      </c>
      <c r="E47" s="6">
        <v>0</v>
      </c>
      <c r="F47" s="6">
        <v>0</v>
      </c>
    </row>
    <row r="48" spans="1:6" x14ac:dyDescent="0.25">
      <c r="A48" s="3">
        <v>42</v>
      </c>
      <c r="B48" s="12" t="s">
        <v>134</v>
      </c>
      <c r="C48" s="5" t="s">
        <v>135</v>
      </c>
      <c r="D48" s="6">
        <v>1000</v>
      </c>
      <c r="E48" s="6">
        <v>1000</v>
      </c>
      <c r="F48" s="6">
        <v>0</v>
      </c>
    </row>
    <row r="49" spans="1:6" x14ac:dyDescent="0.25">
      <c r="A49" s="3">
        <v>43</v>
      </c>
      <c r="B49" s="12" t="s">
        <v>136</v>
      </c>
      <c r="C49" s="5" t="s">
        <v>137</v>
      </c>
      <c r="D49" s="8">
        <f>SUM(D47:D48)</f>
        <v>1000</v>
      </c>
      <c r="E49" s="8">
        <f t="shared" ref="E49:F49" si="5">SUM(E47:E48)</f>
        <v>1000</v>
      </c>
      <c r="F49" s="8">
        <f t="shared" si="5"/>
        <v>0</v>
      </c>
    </row>
    <row r="50" spans="1:6" x14ac:dyDescent="0.25">
      <c r="A50" s="3">
        <v>44</v>
      </c>
      <c r="B50" s="12" t="s">
        <v>138</v>
      </c>
      <c r="C50" s="5" t="s">
        <v>139</v>
      </c>
      <c r="D50" s="6">
        <v>0</v>
      </c>
      <c r="E50" s="6">
        <v>0</v>
      </c>
      <c r="F50" s="6">
        <v>0</v>
      </c>
    </row>
    <row r="51" spans="1:6" x14ac:dyDescent="0.25">
      <c r="A51" s="3">
        <v>45</v>
      </c>
      <c r="B51" s="12" t="s">
        <v>140</v>
      </c>
      <c r="C51" s="5" t="s">
        <v>141</v>
      </c>
      <c r="D51" s="6">
        <v>0</v>
      </c>
      <c r="E51" s="6">
        <v>0</v>
      </c>
      <c r="F51" s="6">
        <v>0</v>
      </c>
    </row>
    <row r="52" spans="1:6" x14ac:dyDescent="0.25">
      <c r="A52" s="3" t="s">
        <v>142</v>
      </c>
      <c r="B52" s="12" t="s">
        <v>143</v>
      </c>
      <c r="C52" s="5" t="s">
        <v>144</v>
      </c>
      <c r="D52" s="8">
        <f>SUM(D50:D51)</f>
        <v>0</v>
      </c>
      <c r="E52" s="8">
        <f t="shared" ref="E52:F52" si="6">SUM(E50:E51)</f>
        <v>0</v>
      </c>
      <c r="F52" s="8">
        <f t="shared" si="6"/>
        <v>0</v>
      </c>
    </row>
    <row r="53" spans="1:6" x14ac:dyDescent="0.25">
      <c r="A53" s="3" t="s">
        <v>145</v>
      </c>
      <c r="B53" s="12" t="s">
        <v>146</v>
      </c>
      <c r="C53" s="5" t="s">
        <v>147</v>
      </c>
      <c r="D53" s="6">
        <v>0</v>
      </c>
      <c r="E53" s="6">
        <v>0</v>
      </c>
      <c r="F53" s="6">
        <v>0</v>
      </c>
    </row>
    <row r="54" spans="1:6" x14ac:dyDescent="0.25">
      <c r="A54" s="3" t="s">
        <v>148</v>
      </c>
      <c r="B54" s="12" t="s">
        <v>149</v>
      </c>
      <c r="C54" s="5" t="s">
        <v>150</v>
      </c>
      <c r="D54" s="6">
        <v>0</v>
      </c>
      <c r="E54" s="6">
        <v>1335713</v>
      </c>
      <c r="F54" s="6">
        <v>61831</v>
      </c>
    </row>
    <row r="55" spans="1:6" x14ac:dyDescent="0.25">
      <c r="A55" s="9" t="s">
        <v>151</v>
      </c>
      <c r="B55" s="10" t="s">
        <v>152</v>
      </c>
      <c r="C55" s="11" t="s">
        <v>153</v>
      </c>
      <c r="D55" s="8">
        <f>D40+D41+D42+D43+D44+D45+D46+D49+D52+D53+D54</f>
        <v>21901000</v>
      </c>
      <c r="E55" s="8">
        <f t="shared" ref="E55:F55" si="7">E40+E41+E42+E43+E44+E45+E46+E49+E52+E53+E54</f>
        <v>74379326</v>
      </c>
      <c r="F55" s="8">
        <f t="shared" si="7"/>
        <v>22863659</v>
      </c>
    </row>
    <row r="56" spans="1:6" x14ac:dyDescent="0.25">
      <c r="A56" s="3" t="s">
        <v>154</v>
      </c>
      <c r="B56" s="12" t="s">
        <v>155</v>
      </c>
      <c r="C56" s="5" t="s">
        <v>156</v>
      </c>
      <c r="D56" s="6">
        <v>0</v>
      </c>
      <c r="E56" s="6">
        <v>0</v>
      </c>
      <c r="F56" s="6">
        <v>0</v>
      </c>
    </row>
    <row r="57" spans="1:6" x14ac:dyDescent="0.25">
      <c r="A57" s="3" t="s">
        <v>157</v>
      </c>
      <c r="B57" s="12" t="s">
        <v>158</v>
      </c>
      <c r="C57" s="5" t="s">
        <v>159</v>
      </c>
      <c r="D57" s="6">
        <v>0</v>
      </c>
      <c r="E57" s="6">
        <v>0</v>
      </c>
      <c r="F57" s="6">
        <v>0</v>
      </c>
    </row>
    <row r="58" spans="1:6" x14ac:dyDescent="0.25">
      <c r="A58" s="3" t="s">
        <v>160</v>
      </c>
      <c r="B58" s="12" t="s">
        <v>161</v>
      </c>
      <c r="C58" s="5" t="s">
        <v>162</v>
      </c>
      <c r="D58" s="6">
        <v>0</v>
      </c>
      <c r="E58" s="6">
        <v>0</v>
      </c>
      <c r="F58" s="6">
        <v>0</v>
      </c>
    </row>
    <row r="59" spans="1:6" x14ac:dyDescent="0.25">
      <c r="A59" s="3" t="s">
        <v>163</v>
      </c>
      <c r="B59" s="12" t="s">
        <v>164</v>
      </c>
      <c r="C59" s="5" t="s">
        <v>165</v>
      </c>
      <c r="D59" s="6">
        <v>0</v>
      </c>
      <c r="E59" s="6">
        <v>0</v>
      </c>
      <c r="F59" s="6">
        <v>0</v>
      </c>
    </row>
    <row r="60" spans="1:6" x14ac:dyDescent="0.25">
      <c r="A60" s="3" t="s">
        <v>166</v>
      </c>
      <c r="B60" s="12" t="s">
        <v>167</v>
      </c>
      <c r="C60" s="5" t="s">
        <v>168</v>
      </c>
      <c r="D60" s="6">
        <v>0</v>
      </c>
      <c r="E60" s="6">
        <v>0</v>
      </c>
      <c r="F60" s="6">
        <v>0</v>
      </c>
    </row>
    <row r="61" spans="1:6" x14ac:dyDescent="0.25">
      <c r="A61" s="9" t="s">
        <v>169</v>
      </c>
      <c r="B61" s="10" t="s">
        <v>170</v>
      </c>
      <c r="C61" s="11" t="s">
        <v>171</v>
      </c>
      <c r="D61" s="8">
        <f>SUM(D56:D60)</f>
        <v>0</v>
      </c>
      <c r="E61" s="8">
        <f t="shared" ref="E61:F61" si="8">SUM(E56:E60)</f>
        <v>0</v>
      </c>
      <c r="F61" s="8">
        <f t="shared" si="8"/>
        <v>0</v>
      </c>
    </row>
    <row r="62" spans="1:6" ht="25.5" x14ac:dyDescent="0.25">
      <c r="A62" s="3" t="s">
        <v>172</v>
      </c>
      <c r="B62" s="12" t="s">
        <v>173</v>
      </c>
      <c r="C62" s="5" t="s">
        <v>174</v>
      </c>
      <c r="D62" s="6">
        <v>0</v>
      </c>
      <c r="E62" s="6">
        <v>0</v>
      </c>
      <c r="F62" s="6">
        <v>0</v>
      </c>
    </row>
    <row r="63" spans="1:6" x14ac:dyDescent="0.25">
      <c r="A63" s="3" t="s">
        <v>175</v>
      </c>
      <c r="B63" s="12" t="s">
        <v>176</v>
      </c>
      <c r="C63" s="5" t="s">
        <v>177</v>
      </c>
      <c r="D63" s="6">
        <v>0</v>
      </c>
      <c r="E63" s="6">
        <v>0</v>
      </c>
      <c r="F63" s="6">
        <v>0</v>
      </c>
    </row>
    <row r="64" spans="1:6" ht="25.5" x14ac:dyDescent="0.25">
      <c r="A64" s="3" t="s">
        <v>178</v>
      </c>
      <c r="B64" s="12" t="s">
        <v>179</v>
      </c>
      <c r="C64" s="5" t="s">
        <v>180</v>
      </c>
      <c r="D64" s="6">
        <v>0</v>
      </c>
      <c r="E64" s="6">
        <v>0</v>
      </c>
      <c r="F64" s="6">
        <v>0</v>
      </c>
    </row>
    <row r="65" spans="1:6" ht="25.5" x14ac:dyDescent="0.25">
      <c r="A65" s="3" t="s">
        <v>181</v>
      </c>
      <c r="B65" s="7" t="s">
        <v>182</v>
      </c>
      <c r="C65" s="5" t="s">
        <v>183</v>
      </c>
      <c r="D65" s="6">
        <v>0</v>
      </c>
      <c r="E65" s="6">
        <v>0</v>
      </c>
      <c r="F65" s="6">
        <v>0</v>
      </c>
    </row>
    <row r="66" spans="1:6" x14ac:dyDescent="0.25">
      <c r="A66" s="3" t="s">
        <v>184</v>
      </c>
      <c r="B66" s="12" t="s">
        <v>185</v>
      </c>
      <c r="C66" s="5" t="s">
        <v>186</v>
      </c>
      <c r="D66" s="6">
        <v>0</v>
      </c>
      <c r="E66" s="6">
        <v>12007913</v>
      </c>
      <c r="F66" s="6">
        <v>0</v>
      </c>
    </row>
    <row r="67" spans="1:6" x14ac:dyDescent="0.25">
      <c r="A67" s="9" t="s">
        <v>187</v>
      </c>
      <c r="B67" s="10" t="s">
        <v>188</v>
      </c>
      <c r="C67" s="11" t="s">
        <v>189</v>
      </c>
      <c r="D67" s="8">
        <f>SUM(D62:D66)</f>
        <v>0</v>
      </c>
      <c r="E67" s="8">
        <f t="shared" ref="E67:F67" si="9">SUM(E62:E66)</f>
        <v>12007913</v>
      </c>
      <c r="F67" s="8">
        <f t="shared" si="9"/>
        <v>0</v>
      </c>
    </row>
    <row r="68" spans="1:6" ht="25.5" x14ac:dyDescent="0.25">
      <c r="A68" s="3" t="s">
        <v>190</v>
      </c>
      <c r="B68" s="12" t="s">
        <v>191</v>
      </c>
      <c r="C68" s="5" t="s">
        <v>192</v>
      </c>
      <c r="D68" s="6">
        <v>0</v>
      </c>
      <c r="E68" s="6">
        <v>0</v>
      </c>
      <c r="F68" s="6">
        <v>0</v>
      </c>
    </row>
    <row r="69" spans="1:6" x14ac:dyDescent="0.25">
      <c r="A69" s="3" t="s">
        <v>193</v>
      </c>
      <c r="B69" s="7" t="s">
        <v>194</v>
      </c>
      <c r="C69" s="5" t="s">
        <v>195</v>
      </c>
      <c r="D69" s="6">
        <v>0</v>
      </c>
      <c r="E69" s="6">
        <v>0</v>
      </c>
      <c r="F69" s="6">
        <v>0</v>
      </c>
    </row>
    <row r="70" spans="1:6" ht="25.5" x14ac:dyDescent="0.25">
      <c r="A70" s="3" t="s">
        <v>196</v>
      </c>
      <c r="B70" s="7" t="s">
        <v>197</v>
      </c>
      <c r="C70" s="5" t="s">
        <v>198</v>
      </c>
      <c r="D70" s="6">
        <v>0</v>
      </c>
      <c r="E70" s="6">
        <v>0</v>
      </c>
      <c r="F70" s="6">
        <v>0</v>
      </c>
    </row>
    <row r="71" spans="1:6" ht="25.5" x14ac:dyDescent="0.25">
      <c r="A71" s="3" t="s">
        <v>199</v>
      </c>
      <c r="B71" s="7" t="s">
        <v>200</v>
      </c>
      <c r="C71" s="5" t="s">
        <v>201</v>
      </c>
      <c r="D71" s="6">
        <v>0</v>
      </c>
      <c r="E71" s="6">
        <v>0</v>
      </c>
      <c r="F71" s="6">
        <v>0</v>
      </c>
    </row>
    <row r="72" spans="1:6" x14ac:dyDescent="0.25">
      <c r="A72" s="3" t="s">
        <v>202</v>
      </c>
      <c r="B72" s="12" t="s">
        <v>203</v>
      </c>
      <c r="C72" s="5" t="s">
        <v>204</v>
      </c>
      <c r="D72" s="6">
        <v>0</v>
      </c>
      <c r="E72" s="6">
        <v>0</v>
      </c>
      <c r="F72" s="6">
        <v>0</v>
      </c>
    </row>
    <row r="73" spans="1:6" x14ac:dyDescent="0.25">
      <c r="A73" s="9" t="s">
        <v>205</v>
      </c>
      <c r="B73" s="10" t="s">
        <v>206</v>
      </c>
      <c r="C73" s="11" t="s">
        <v>207</v>
      </c>
      <c r="D73" s="8">
        <f>SUM(D68:D72)</f>
        <v>0</v>
      </c>
      <c r="E73" s="8">
        <f t="shared" ref="E73:F73" si="10">SUM(E68:E72)</f>
        <v>0</v>
      </c>
      <c r="F73" s="8">
        <f t="shared" si="10"/>
        <v>0</v>
      </c>
    </row>
    <row r="74" spans="1:6" ht="15.75" thickBot="1" x14ac:dyDescent="0.3">
      <c r="A74" s="13" t="s">
        <v>208</v>
      </c>
      <c r="B74" s="14" t="s">
        <v>209</v>
      </c>
      <c r="C74" s="15" t="s">
        <v>210</v>
      </c>
      <c r="D74" s="16">
        <f>D19+D25+D39+D55+D61+D67+D73</f>
        <v>21901000</v>
      </c>
      <c r="E74" s="16">
        <f t="shared" ref="E74:F74" si="11">E19+E25+E39+E55+E61+E67+E73</f>
        <v>86387239</v>
      </c>
      <c r="F74" s="16">
        <f t="shared" si="11"/>
        <v>22863659</v>
      </c>
    </row>
    <row r="75" spans="1:6" ht="15.75" thickTop="1" x14ac:dyDescent="0.25">
      <c r="A75" s="17" t="s">
        <v>11</v>
      </c>
      <c r="B75" s="18" t="s">
        <v>211</v>
      </c>
      <c r="C75" s="19" t="s">
        <v>212</v>
      </c>
      <c r="D75" s="6">
        <v>0</v>
      </c>
      <c r="E75" s="6">
        <v>0</v>
      </c>
      <c r="F75" s="6">
        <v>0</v>
      </c>
    </row>
    <row r="76" spans="1:6" x14ac:dyDescent="0.25">
      <c r="A76" s="3" t="s">
        <v>14</v>
      </c>
      <c r="B76" s="12" t="s">
        <v>213</v>
      </c>
      <c r="C76" s="7" t="s">
        <v>214</v>
      </c>
      <c r="D76" s="6">
        <v>0</v>
      </c>
      <c r="E76" s="6">
        <v>0</v>
      </c>
      <c r="F76" s="6">
        <v>0</v>
      </c>
    </row>
    <row r="77" spans="1:6" x14ac:dyDescent="0.25">
      <c r="A77" s="3" t="s">
        <v>17</v>
      </c>
      <c r="B77" s="20" t="s">
        <v>215</v>
      </c>
      <c r="C77" s="7" t="s">
        <v>216</v>
      </c>
      <c r="D77" s="6">
        <v>0</v>
      </c>
      <c r="E77" s="6">
        <v>0</v>
      </c>
      <c r="F77" s="6">
        <v>0</v>
      </c>
    </row>
    <row r="78" spans="1:6" x14ac:dyDescent="0.25">
      <c r="A78" s="3" t="s">
        <v>20</v>
      </c>
      <c r="B78" s="12" t="s">
        <v>217</v>
      </c>
      <c r="C78" s="7" t="s">
        <v>218</v>
      </c>
      <c r="D78" s="8">
        <f>SUM(D75:D77)</f>
        <v>0</v>
      </c>
      <c r="E78" s="8">
        <f t="shared" ref="E78:F78" si="12">SUM(E75:E77)</f>
        <v>0</v>
      </c>
      <c r="F78" s="8">
        <f t="shared" si="12"/>
        <v>0</v>
      </c>
    </row>
    <row r="79" spans="1:6" x14ac:dyDescent="0.25">
      <c r="A79" s="3" t="s">
        <v>23</v>
      </c>
      <c r="B79" s="12" t="s">
        <v>219</v>
      </c>
      <c r="C79" s="7" t="s">
        <v>220</v>
      </c>
      <c r="D79" s="6">
        <v>0</v>
      </c>
      <c r="E79" s="6">
        <v>0</v>
      </c>
      <c r="F79" s="6">
        <v>0</v>
      </c>
    </row>
    <row r="80" spans="1:6" x14ac:dyDescent="0.25">
      <c r="A80" s="3" t="s">
        <v>26</v>
      </c>
      <c r="B80" s="20" t="s">
        <v>221</v>
      </c>
      <c r="C80" s="7" t="s">
        <v>222</v>
      </c>
      <c r="D80" s="6">
        <v>0</v>
      </c>
      <c r="E80" s="6">
        <v>0</v>
      </c>
      <c r="F80" s="6">
        <v>0</v>
      </c>
    </row>
    <row r="81" spans="1:6" x14ac:dyDescent="0.25">
      <c r="A81" s="3" t="s">
        <v>29</v>
      </c>
      <c r="B81" s="12" t="s">
        <v>223</v>
      </c>
      <c r="C81" s="7" t="s">
        <v>224</v>
      </c>
      <c r="D81" s="6">
        <v>0</v>
      </c>
      <c r="E81" s="6">
        <v>0</v>
      </c>
      <c r="F81" s="6">
        <v>0</v>
      </c>
    </row>
    <row r="82" spans="1:6" x14ac:dyDescent="0.25">
      <c r="A82" s="3" t="s">
        <v>32</v>
      </c>
      <c r="B82" s="20" t="s">
        <v>225</v>
      </c>
      <c r="C82" s="7" t="s">
        <v>226</v>
      </c>
      <c r="D82" s="6">
        <v>0</v>
      </c>
      <c r="E82" s="6">
        <v>0</v>
      </c>
      <c r="F82" s="6">
        <v>0</v>
      </c>
    </row>
    <row r="83" spans="1:6" x14ac:dyDescent="0.25">
      <c r="A83" s="3" t="s">
        <v>35</v>
      </c>
      <c r="B83" s="20" t="s">
        <v>227</v>
      </c>
      <c r="C83" s="7" t="s">
        <v>228</v>
      </c>
      <c r="D83" s="8">
        <f>SUM(D79:D82)</f>
        <v>0</v>
      </c>
      <c r="E83" s="8">
        <f t="shared" ref="E83:F83" si="13">SUM(E79:E82)</f>
        <v>0</v>
      </c>
      <c r="F83" s="8">
        <f t="shared" si="13"/>
        <v>0</v>
      </c>
    </row>
    <row r="84" spans="1:6" x14ac:dyDescent="0.25">
      <c r="A84" s="3" t="s">
        <v>38</v>
      </c>
      <c r="B84" s="7" t="s">
        <v>229</v>
      </c>
      <c r="C84" s="7" t="s">
        <v>230</v>
      </c>
      <c r="D84" s="6">
        <v>2287588</v>
      </c>
      <c r="E84" s="6">
        <v>2287588</v>
      </c>
      <c r="F84" s="6">
        <v>2287588</v>
      </c>
    </row>
    <row r="85" spans="1:6" x14ac:dyDescent="0.25">
      <c r="A85" s="3" t="s">
        <v>41</v>
      </c>
      <c r="B85" s="7" t="s">
        <v>231</v>
      </c>
      <c r="C85" s="7" t="s">
        <v>232</v>
      </c>
      <c r="D85" s="6">
        <v>0</v>
      </c>
      <c r="E85" s="6">
        <v>0</v>
      </c>
      <c r="F85" s="6">
        <v>0</v>
      </c>
    </row>
    <row r="86" spans="1:6" x14ac:dyDescent="0.25">
      <c r="A86" s="3" t="s">
        <v>44</v>
      </c>
      <c r="B86" s="7" t="s">
        <v>233</v>
      </c>
      <c r="C86" s="7" t="s">
        <v>234</v>
      </c>
      <c r="D86" s="8">
        <f>SUM(D84:D85)</f>
        <v>2287588</v>
      </c>
      <c r="E86" s="8">
        <f t="shared" ref="E86:F86" si="14">SUM(E84:E85)</f>
        <v>2287588</v>
      </c>
      <c r="F86" s="8">
        <f t="shared" si="14"/>
        <v>2287588</v>
      </c>
    </row>
    <row r="87" spans="1:6" x14ac:dyDescent="0.25">
      <c r="A87" s="3" t="s">
        <v>47</v>
      </c>
      <c r="B87" s="20" t="s">
        <v>235</v>
      </c>
      <c r="C87" s="7" t="s">
        <v>236</v>
      </c>
      <c r="D87" s="6">
        <v>0</v>
      </c>
      <c r="E87" s="6">
        <v>0</v>
      </c>
      <c r="F87" s="6">
        <v>0</v>
      </c>
    </row>
    <row r="88" spans="1:6" x14ac:dyDescent="0.25">
      <c r="A88" s="3" t="s">
        <v>50</v>
      </c>
      <c r="B88" s="20" t="s">
        <v>237</v>
      </c>
      <c r="C88" s="7" t="s">
        <v>238</v>
      </c>
      <c r="D88" s="6">
        <v>0</v>
      </c>
      <c r="E88" s="6">
        <v>0</v>
      </c>
      <c r="F88" s="6">
        <v>0</v>
      </c>
    </row>
    <row r="89" spans="1:6" x14ac:dyDescent="0.25">
      <c r="A89" s="3" t="s">
        <v>53</v>
      </c>
      <c r="B89" s="20" t="s">
        <v>239</v>
      </c>
      <c r="C89" s="7" t="s">
        <v>240</v>
      </c>
      <c r="D89" s="6">
        <v>58580412</v>
      </c>
      <c r="E89" s="6">
        <v>77234161</v>
      </c>
      <c r="F89" s="6">
        <v>77234161</v>
      </c>
    </row>
    <row r="90" spans="1:6" x14ac:dyDescent="0.25">
      <c r="A90" s="3" t="s">
        <v>56</v>
      </c>
      <c r="B90" s="20" t="s">
        <v>241</v>
      </c>
      <c r="C90" s="7" t="s">
        <v>242</v>
      </c>
      <c r="D90" s="6">
        <v>0</v>
      </c>
      <c r="E90" s="6">
        <v>0</v>
      </c>
      <c r="F90" s="6">
        <v>0</v>
      </c>
    </row>
    <row r="91" spans="1:6" x14ac:dyDescent="0.25">
      <c r="A91" s="3" t="s">
        <v>59</v>
      </c>
      <c r="B91" s="12" t="s">
        <v>243</v>
      </c>
      <c r="C91" s="7" t="s">
        <v>244</v>
      </c>
      <c r="D91" s="6">
        <v>0</v>
      </c>
      <c r="E91" s="6">
        <v>0</v>
      </c>
      <c r="F91" s="6">
        <v>0</v>
      </c>
    </row>
    <row r="92" spans="1:6" x14ac:dyDescent="0.25">
      <c r="A92" s="3">
        <v>18</v>
      </c>
      <c r="B92" s="12" t="s">
        <v>245</v>
      </c>
      <c r="C92" s="7" t="s">
        <v>246</v>
      </c>
      <c r="D92" s="6">
        <v>0</v>
      </c>
      <c r="E92" s="6">
        <v>0</v>
      </c>
      <c r="F92" s="6">
        <v>0</v>
      </c>
    </row>
    <row r="93" spans="1:6" x14ac:dyDescent="0.25">
      <c r="A93" s="3">
        <v>19</v>
      </c>
      <c r="B93" s="12" t="s">
        <v>247</v>
      </c>
      <c r="C93" s="7" t="s">
        <v>248</v>
      </c>
      <c r="D93" s="6">
        <v>0</v>
      </c>
      <c r="E93" s="6">
        <v>0</v>
      </c>
      <c r="F93" s="6">
        <v>0</v>
      </c>
    </row>
    <row r="94" spans="1:6" x14ac:dyDescent="0.25">
      <c r="A94" s="3">
        <v>20</v>
      </c>
      <c r="B94" s="12" t="s">
        <v>249</v>
      </c>
      <c r="C94" s="7" t="s">
        <v>250</v>
      </c>
      <c r="D94" s="8">
        <f>SUM(D92:D93)</f>
        <v>0</v>
      </c>
      <c r="E94" s="8">
        <f t="shared" ref="E94:F94" si="15">SUM(E92:E93)</f>
        <v>0</v>
      </c>
      <c r="F94" s="8">
        <f t="shared" si="15"/>
        <v>0</v>
      </c>
    </row>
    <row r="95" spans="1:6" x14ac:dyDescent="0.25">
      <c r="A95" s="3">
        <v>21</v>
      </c>
      <c r="B95" s="12" t="s">
        <v>251</v>
      </c>
      <c r="C95" s="7" t="s">
        <v>252</v>
      </c>
      <c r="D95" s="8">
        <f>D78+D87+D88+D89+D90+D91+D83+D86+D94</f>
        <v>60868000</v>
      </c>
      <c r="E95" s="8">
        <f t="shared" ref="E95:F95" si="16">E78+E87+E88+E89+E90+E91+E83+E86+E94</f>
        <v>79521749</v>
      </c>
      <c r="F95" s="8">
        <f t="shared" si="16"/>
        <v>79521749</v>
      </c>
    </row>
    <row r="96" spans="1:6" x14ac:dyDescent="0.25">
      <c r="A96" s="3">
        <v>22</v>
      </c>
      <c r="B96" s="12" t="s">
        <v>253</v>
      </c>
      <c r="C96" s="7" t="s">
        <v>254</v>
      </c>
      <c r="D96" s="6">
        <v>0</v>
      </c>
      <c r="E96" s="6">
        <v>0</v>
      </c>
      <c r="F96" s="6">
        <v>0</v>
      </c>
    </row>
    <row r="97" spans="1:6" x14ac:dyDescent="0.25">
      <c r="A97" s="3">
        <v>23</v>
      </c>
      <c r="B97" s="12" t="s">
        <v>255</v>
      </c>
      <c r="C97" s="7" t="s">
        <v>256</v>
      </c>
      <c r="D97" s="6">
        <v>0</v>
      </c>
      <c r="E97" s="6">
        <v>0</v>
      </c>
      <c r="F97" s="6">
        <v>0</v>
      </c>
    </row>
    <row r="98" spans="1:6" x14ac:dyDescent="0.25">
      <c r="A98" s="3">
        <v>24</v>
      </c>
      <c r="B98" s="20" t="s">
        <v>257</v>
      </c>
      <c r="C98" s="7" t="s">
        <v>258</v>
      </c>
      <c r="D98" s="6">
        <v>0</v>
      </c>
      <c r="E98" s="6">
        <v>0</v>
      </c>
      <c r="F98" s="6">
        <v>0</v>
      </c>
    </row>
    <row r="99" spans="1:6" x14ac:dyDescent="0.25">
      <c r="A99" s="3">
        <v>25</v>
      </c>
      <c r="B99" s="20" t="s">
        <v>259</v>
      </c>
      <c r="C99" s="7" t="s">
        <v>260</v>
      </c>
      <c r="D99" s="6">
        <v>0</v>
      </c>
      <c r="E99" s="6">
        <v>0</v>
      </c>
      <c r="F99" s="6">
        <v>0</v>
      </c>
    </row>
    <row r="100" spans="1:6" x14ac:dyDescent="0.25">
      <c r="A100" s="3">
        <v>26</v>
      </c>
      <c r="B100" s="20" t="s">
        <v>261</v>
      </c>
      <c r="C100" s="7" t="s">
        <v>262</v>
      </c>
      <c r="D100" s="6">
        <v>0</v>
      </c>
      <c r="E100" s="6">
        <v>0</v>
      </c>
      <c r="F100" s="6">
        <v>0</v>
      </c>
    </row>
    <row r="101" spans="1:6" x14ac:dyDescent="0.25">
      <c r="A101" s="3">
        <v>27</v>
      </c>
      <c r="B101" s="20" t="s">
        <v>263</v>
      </c>
      <c r="C101" s="7" t="s">
        <v>264</v>
      </c>
      <c r="D101" s="8">
        <f>SUM(D96:D100)</f>
        <v>0</v>
      </c>
      <c r="E101" s="8">
        <f t="shared" ref="E101:F101" si="17">SUM(E96:E100)</f>
        <v>0</v>
      </c>
      <c r="F101" s="8">
        <f t="shared" si="17"/>
        <v>0</v>
      </c>
    </row>
    <row r="102" spans="1:6" x14ac:dyDescent="0.25">
      <c r="A102" s="3">
        <v>28</v>
      </c>
      <c r="B102" s="12" t="s">
        <v>265</v>
      </c>
      <c r="C102" s="7" t="s">
        <v>266</v>
      </c>
      <c r="D102" s="6">
        <v>0</v>
      </c>
      <c r="E102" s="6">
        <v>0</v>
      </c>
      <c r="F102" s="6">
        <v>0</v>
      </c>
    </row>
    <row r="103" spans="1:6" x14ac:dyDescent="0.25">
      <c r="A103" s="3">
        <v>29</v>
      </c>
      <c r="B103" s="12" t="s">
        <v>267</v>
      </c>
      <c r="C103" s="7" t="s">
        <v>268</v>
      </c>
      <c r="D103" s="6">
        <v>0</v>
      </c>
      <c r="E103" s="6">
        <v>0</v>
      </c>
      <c r="F103" s="6">
        <v>0</v>
      </c>
    </row>
    <row r="104" spans="1:6" x14ac:dyDescent="0.25">
      <c r="A104" s="9">
        <v>30</v>
      </c>
      <c r="B104" s="21" t="s">
        <v>269</v>
      </c>
      <c r="C104" s="10" t="s">
        <v>270</v>
      </c>
      <c r="D104" s="8">
        <f>D95+D101+D102+D103</f>
        <v>60868000</v>
      </c>
      <c r="E104" s="8">
        <f t="shared" ref="E104:F104" si="18">E95+E101+E102+E103</f>
        <v>79521749</v>
      </c>
      <c r="F104" s="8">
        <f t="shared" si="18"/>
        <v>79521749</v>
      </c>
    </row>
    <row r="105" spans="1:6" x14ac:dyDescent="0.25">
      <c r="A105" s="58"/>
      <c r="B105" s="58" t="s">
        <v>271</v>
      </c>
      <c r="C105" s="58"/>
      <c r="D105" s="59">
        <f>D104+D74</f>
        <v>82769000</v>
      </c>
      <c r="E105" s="59">
        <f t="shared" ref="E105:F105" si="19">E104+E74</f>
        <v>165908988</v>
      </c>
      <c r="F105" s="59">
        <f t="shared" si="19"/>
        <v>102385408</v>
      </c>
    </row>
    <row r="106" spans="1:6" ht="15.75" x14ac:dyDescent="0.25">
      <c r="A106" s="105" t="s">
        <v>538</v>
      </c>
      <c r="B106" s="105"/>
      <c r="C106" s="105"/>
      <c r="D106" s="105"/>
    </row>
    <row r="107" spans="1:6" x14ac:dyDescent="0.25">
      <c r="A107" s="100" t="s">
        <v>1</v>
      </c>
      <c r="B107" s="100"/>
      <c r="C107" s="100"/>
      <c r="D107" s="100"/>
    </row>
    <row r="108" spans="1:6" x14ac:dyDescent="0.25">
      <c r="A108" s="101" t="s">
        <v>2</v>
      </c>
      <c r="B108" s="101"/>
      <c r="C108" s="101"/>
      <c r="D108" s="101"/>
    </row>
    <row r="109" spans="1:6" x14ac:dyDescent="0.25">
      <c r="A109" s="92" t="s">
        <v>3</v>
      </c>
      <c r="B109" s="1" t="s">
        <v>274</v>
      </c>
      <c r="C109" s="94" t="s">
        <v>5</v>
      </c>
      <c r="D109" s="2" t="s">
        <v>6</v>
      </c>
      <c r="E109" s="2" t="s">
        <v>6</v>
      </c>
      <c r="F109" s="2" t="s">
        <v>6</v>
      </c>
    </row>
    <row r="110" spans="1:6" x14ac:dyDescent="0.25">
      <c r="A110" s="93"/>
      <c r="B110" s="1" t="s">
        <v>7</v>
      </c>
      <c r="C110" s="95"/>
      <c r="D110" s="1" t="s">
        <v>8</v>
      </c>
      <c r="E110" s="1" t="s">
        <v>8</v>
      </c>
      <c r="F110" s="1" t="s">
        <v>8</v>
      </c>
    </row>
    <row r="111" spans="1:6" x14ac:dyDescent="0.25">
      <c r="A111" s="25" t="s">
        <v>11</v>
      </c>
      <c r="B111" s="26" t="s">
        <v>276</v>
      </c>
      <c r="C111" s="27" t="s">
        <v>277</v>
      </c>
      <c r="D111" s="6">
        <v>35508000</v>
      </c>
      <c r="E111" s="6">
        <v>72144023</v>
      </c>
      <c r="F111" s="6">
        <v>35174147</v>
      </c>
    </row>
    <row r="112" spans="1:6" x14ac:dyDescent="0.25">
      <c r="A112" s="25" t="s">
        <v>14</v>
      </c>
      <c r="B112" s="26" t="s">
        <v>278</v>
      </c>
      <c r="C112" s="28" t="s">
        <v>279</v>
      </c>
      <c r="D112" s="6">
        <v>0</v>
      </c>
      <c r="E112" s="6">
        <v>0</v>
      </c>
      <c r="F112" s="6">
        <v>0</v>
      </c>
    </row>
    <row r="113" spans="1:6" x14ac:dyDescent="0.25">
      <c r="A113" s="25" t="s">
        <v>17</v>
      </c>
      <c r="B113" s="26" t="s">
        <v>280</v>
      </c>
      <c r="C113" s="28" t="s">
        <v>281</v>
      </c>
      <c r="D113" s="6">
        <v>0</v>
      </c>
      <c r="E113" s="6">
        <v>0</v>
      </c>
      <c r="F113" s="6">
        <v>0</v>
      </c>
    </row>
    <row r="114" spans="1:6" x14ac:dyDescent="0.25">
      <c r="A114" s="25" t="s">
        <v>20</v>
      </c>
      <c r="B114" s="4" t="s">
        <v>282</v>
      </c>
      <c r="C114" s="28" t="s">
        <v>283</v>
      </c>
      <c r="D114" s="6">
        <v>0</v>
      </c>
      <c r="E114" s="6">
        <v>0</v>
      </c>
      <c r="F114" s="6">
        <v>0</v>
      </c>
    </row>
    <row r="115" spans="1:6" x14ac:dyDescent="0.25">
      <c r="A115" s="25" t="s">
        <v>23</v>
      </c>
      <c r="B115" s="4" t="s">
        <v>284</v>
      </c>
      <c r="C115" s="28" t="s">
        <v>285</v>
      </c>
      <c r="D115" s="6">
        <v>0</v>
      </c>
      <c r="E115" s="6">
        <v>2048000</v>
      </c>
      <c r="F115" s="6">
        <v>2048000</v>
      </c>
    </row>
    <row r="116" spans="1:6" x14ac:dyDescent="0.25">
      <c r="A116" s="25" t="s">
        <v>26</v>
      </c>
      <c r="B116" s="4" t="s">
        <v>286</v>
      </c>
      <c r="C116" s="28" t="s">
        <v>287</v>
      </c>
      <c r="D116" s="6">
        <v>0</v>
      </c>
      <c r="E116" s="6">
        <v>0</v>
      </c>
      <c r="F116" s="6">
        <v>0</v>
      </c>
    </row>
    <row r="117" spans="1:6" x14ac:dyDescent="0.25">
      <c r="A117" s="25" t="s">
        <v>29</v>
      </c>
      <c r="B117" s="4" t="s">
        <v>288</v>
      </c>
      <c r="C117" s="28" t="s">
        <v>289</v>
      </c>
      <c r="D117" s="6">
        <v>1800000</v>
      </c>
      <c r="E117" s="6">
        <v>1800000</v>
      </c>
      <c r="F117" s="6">
        <v>1754077</v>
      </c>
    </row>
    <row r="118" spans="1:6" x14ac:dyDescent="0.25">
      <c r="A118" s="25" t="s">
        <v>32</v>
      </c>
      <c r="B118" s="4" t="s">
        <v>290</v>
      </c>
      <c r="C118" s="28" t="s">
        <v>291</v>
      </c>
      <c r="D118" s="6">
        <v>0</v>
      </c>
      <c r="E118" s="6">
        <v>0</v>
      </c>
      <c r="F118" s="6">
        <v>0</v>
      </c>
    </row>
    <row r="119" spans="1:6" x14ac:dyDescent="0.25">
      <c r="A119" s="25" t="s">
        <v>35</v>
      </c>
      <c r="B119" s="7" t="s">
        <v>292</v>
      </c>
      <c r="C119" s="28" t="s">
        <v>293</v>
      </c>
      <c r="D119" s="6">
        <v>900000</v>
      </c>
      <c r="E119" s="6">
        <v>1733208</v>
      </c>
      <c r="F119" s="6">
        <v>660297</v>
      </c>
    </row>
    <row r="120" spans="1:6" x14ac:dyDescent="0.25">
      <c r="A120" s="25" t="s">
        <v>38</v>
      </c>
      <c r="B120" s="7" t="s">
        <v>294</v>
      </c>
      <c r="C120" s="28" t="s">
        <v>295</v>
      </c>
      <c r="D120" s="6">
        <v>0</v>
      </c>
      <c r="E120" s="6">
        <v>387850</v>
      </c>
      <c r="F120" s="6">
        <v>262450</v>
      </c>
    </row>
    <row r="121" spans="1:6" x14ac:dyDescent="0.25">
      <c r="A121" s="25" t="s">
        <v>41</v>
      </c>
      <c r="B121" s="7" t="s">
        <v>296</v>
      </c>
      <c r="C121" s="28" t="s">
        <v>297</v>
      </c>
      <c r="D121" s="6">
        <v>0</v>
      </c>
      <c r="E121" s="6">
        <v>0</v>
      </c>
      <c r="F121" s="6">
        <v>0</v>
      </c>
    </row>
    <row r="122" spans="1:6" x14ac:dyDescent="0.25">
      <c r="A122" s="25" t="s">
        <v>44</v>
      </c>
      <c r="B122" s="7" t="s">
        <v>298</v>
      </c>
      <c r="C122" s="28" t="s">
        <v>299</v>
      </c>
      <c r="D122" s="6">
        <v>0</v>
      </c>
      <c r="E122" s="6">
        <v>0</v>
      </c>
      <c r="F122" s="6">
        <v>0</v>
      </c>
    </row>
    <row r="123" spans="1:6" x14ac:dyDescent="0.25">
      <c r="A123" s="25" t="s">
        <v>47</v>
      </c>
      <c r="B123" s="7" t="s">
        <v>300</v>
      </c>
      <c r="C123" s="28" t="s">
        <v>301</v>
      </c>
      <c r="D123" s="6">
        <v>0</v>
      </c>
      <c r="E123" s="6">
        <v>2823953</v>
      </c>
      <c r="F123" s="6">
        <v>1901153</v>
      </c>
    </row>
    <row r="124" spans="1:6" x14ac:dyDescent="0.25">
      <c r="A124" s="25" t="s">
        <v>50</v>
      </c>
      <c r="B124" s="4" t="s">
        <v>302</v>
      </c>
      <c r="C124" s="28" t="s">
        <v>303</v>
      </c>
      <c r="D124" s="8">
        <f>SUM(D111:D123)</f>
        <v>38208000</v>
      </c>
      <c r="E124" s="8">
        <f t="shared" ref="E124:F124" si="20">SUM(E111:E123)</f>
        <v>80937034</v>
      </c>
      <c r="F124" s="8">
        <f t="shared" si="20"/>
        <v>41800124</v>
      </c>
    </row>
    <row r="125" spans="1:6" x14ac:dyDescent="0.25">
      <c r="A125" s="25" t="s">
        <v>53</v>
      </c>
      <c r="B125" s="7" t="s">
        <v>304</v>
      </c>
      <c r="C125" s="28" t="s">
        <v>305</v>
      </c>
      <c r="D125" s="6">
        <v>0</v>
      </c>
      <c r="E125" s="6">
        <v>0</v>
      </c>
      <c r="F125" s="6">
        <v>0</v>
      </c>
    </row>
    <row r="126" spans="1:6" x14ac:dyDescent="0.25">
      <c r="A126" s="25" t="s">
        <v>56</v>
      </c>
      <c r="B126" s="7" t="s">
        <v>306</v>
      </c>
      <c r="C126" s="28" t="s">
        <v>307</v>
      </c>
      <c r="D126" s="6">
        <v>0</v>
      </c>
      <c r="E126" s="6">
        <v>4911653</v>
      </c>
      <c r="F126" s="6">
        <v>4191653</v>
      </c>
    </row>
    <row r="127" spans="1:6" x14ac:dyDescent="0.25">
      <c r="A127" s="25" t="s">
        <v>59</v>
      </c>
      <c r="B127" s="5" t="s">
        <v>308</v>
      </c>
      <c r="C127" s="28" t="s">
        <v>309</v>
      </c>
      <c r="D127" s="6">
        <v>0</v>
      </c>
      <c r="E127" s="6">
        <v>135439</v>
      </c>
      <c r="F127" s="6">
        <v>135439</v>
      </c>
    </row>
    <row r="128" spans="1:6" x14ac:dyDescent="0.25">
      <c r="A128" s="25" t="s">
        <v>62</v>
      </c>
      <c r="B128" s="7" t="s">
        <v>310</v>
      </c>
      <c r="C128" s="28" t="s">
        <v>311</v>
      </c>
      <c r="D128" s="8">
        <f>SUM(D125:D127)</f>
        <v>0</v>
      </c>
      <c r="E128" s="8">
        <f t="shared" ref="E128:F128" si="21">SUM(E125:E127)</f>
        <v>5047092</v>
      </c>
      <c r="F128" s="8">
        <f t="shared" si="21"/>
        <v>4327092</v>
      </c>
    </row>
    <row r="129" spans="1:6" x14ac:dyDescent="0.25">
      <c r="A129" s="29" t="s">
        <v>65</v>
      </c>
      <c r="B129" s="30" t="s">
        <v>312</v>
      </c>
      <c r="C129" s="31" t="s">
        <v>313</v>
      </c>
      <c r="D129" s="8">
        <f>D124+D128</f>
        <v>38208000</v>
      </c>
      <c r="E129" s="8">
        <f t="shared" ref="E129:F129" si="22">E124+E128</f>
        <v>85984126</v>
      </c>
      <c r="F129" s="8">
        <f t="shared" si="22"/>
        <v>46127216</v>
      </c>
    </row>
    <row r="130" spans="1:6" x14ac:dyDescent="0.25">
      <c r="A130" s="29" t="s">
        <v>68</v>
      </c>
      <c r="B130" s="10" t="s">
        <v>314</v>
      </c>
      <c r="C130" s="31" t="s">
        <v>315</v>
      </c>
      <c r="D130" s="6">
        <v>7751000</v>
      </c>
      <c r="E130" s="6">
        <v>18787911</v>
      </c>
      <c r="F130" s="6">
        <v>10113723</v>
      </c>
    </row>
    <row r="131" spans="1:6" x14ac:dyDescent="0.25">
      <c r="A131" s="25" t="s">
        <v>71</v>
      </c>
      <c r="B131" s="7" t="s">
        <v>316</v>
      </c>
      <c r="C131" s="28" t="s">
        <v>317</v>
      </c>
      <c r="D131" s="6">
        <v>350000</v>
      </c>
      <c r="E131" s="6">
        <v>350000</v>
      </c>
      <c r="F131" s="6">
        <v>294419</v>
      </c>
    </row>
    <row r="132" spans="1:6" x14ac:dyDescent="0.25">
      <c r="A132" s="25" t="s">
        <v>74</v>
      </c>
      <c r="B132" s="7" t="s">
        <v>318</v>
      </c>
      <c r="C132" s="28" t="s">
        <v>319</v>
      </c>
      <c r="D132" s="6">
        <v>25000000</v>
      </c>
      <c r="E132" s="6">
        <v>27535440</v>
      </c>
      <c r="F132" s="6">
        <v>27474536</v>
      </c>
    </row>
    <row r="133" spans="1:6" x14ac:dyDescent="0.25">
      <c r="A133" s="25" t="s">
        <v>77</v>
      </c>
      <c r="B133" s="7" t="s">
        <v>320</v>
      </c>
      <c r="C133" s="28" t="s">
        <v>321</v>
      </c>
      <c r="D133" s="6">
        <v>0</v>
      </c>
      <c r="E133" s="6">
        <v>8360150</v>
      </c>
      <c r="F133" s="6">
        <v>1431275</v>
      </c>
    </row>
    <row r="134" spans="1:6" x14ac:dyDescent="0.25">
      <c r="A134" s="25" t="s">
        <v>80</v>
      </c>
      <c r="B134" s="7" t="s">
        <v>322</v>
      </c>
      <c r="C134" s="28" t="s">
        <v>323</v>
      </c>
      <c r="D134" s="8">
        <f>SUM(D131:D133)</f>
        <v>25350000</v>
      </c>
      <c r="E134" s="8">
        <f t="shared" ref="E134:F134" si="23">SUM(E131:E133)</f>
        <v>36245590</v>
      </c>
      <c r="F134" s="8">
        <f t="shared" si="23"/>
        <v>29200230</v>
      </c>
    </row>
    <row r="135" spans="1:6" x14ac:dyDescent="0.25">
      <c r="A135" s="25" t="s">
        <v>83</v>
      </c>
      <c r="B135" s="7" t="s">
        <v>324</v>
      </c>
      <c r="C135" s="28" t="s">
        <v>325</v>
      </c>
      <c r="D135" s="6">
        <v>450000</v>
      </c>
      <c r="E135" s="6">
        <v>410000</v>
      </c>
      <c r="F135" s="6">
        <v>279407</v>
      </c>
    </row>
    <row r="136" spans="1:6" x14ac:dyDescent="0.25">
      <c r="A136" s="25" t="s">
        <v>86</v>
      </c>
      <c r="B136" s="7" t="s">
        <v>326</v>
      </c>
      <c r="C136" s="28" t="s">
        <v>327</v>
      </c>
      <c r="D136" s="6">
        <v>410000</v>
      </c>
      <c r="E136" s="6">
        <v>575409</v>
      </c>
      <c r="F136" s="6">
        <v>535374</v>
      </c>
    </row>
    <row r="137" spans="1:6" x14ac:dyDescent="0.25">
      <c r="A137" s="25" t="s">
        <v>89</v>
      </c>
      <c r="B137" s="7" t="s">
        <v>328</v>
      </c>
      <c r="C137" s="28" t="s">
        <v>329</v>
      </c>
      <c r="D137" s="8">
        <f>SUM(D135:D136)</f>
        <v>860000</v>
      </c>
      <c r="E137" s="8">
        <f t="shared" ref="E137:F137" si="24">SUM(E135:E136)</f>
        <v>985409</v>
      </c>
      <c r="F137" s="8">
        <f t="shared" si="24"/>
        <v>814781</v>
      </c>
    </row>
    <row r="138" spans="1:6" x14ac:dyDescent="0.25">
      <c r="A138" s="25" t="s">
        <v>92</v>
      </c>
      <c r="B138" s="7" t="s">
        <v>330</v>
      </c>
      <c r="C138" s="28" t="s">
        <v>331</v>
      </c>
      <c r="D138" s="6">
        <v>2500000</v>
      </c>
      <c r="E138" s="6">
        <v>4000357</v>
      </c>
      <c r="F138" s="6">
        <v>3366366</v>
      </c>
    </row>
    <row r="139" spans="1:6" x14ac:dyDescent="0.25">
      <c r="A139" s="25" t="s">
        <v>95</v>
      </c>
      <c r="B139" s="7" t="s">
        <v>332</v>
      </c>
      <c r="C139" s="28" t="s">
        <v>333</v>
      </c>
      <c r="D139" s="6">
        <v>0</v>
      </c>
      <c r="E139" s="6">
        <v>0</v>
      </c>
      <c r="F139" s="6">
        <v>0</v>
      </c>
    </row>
    <row r="140" spans="1:6" x14ac:dyDescent="0.25">
      <c r="A140" s="25" t="s">
        <v>98</v>
      </c>
      <c r="B140" s="7" t="s">
        <v>334</v>
      </c>
      <c r="C140" s="28" t="s">
        <v>335</v>
      </c>
      <c r="D140" s="6">
        <v>0</v>
      </c>
      <c r="E140" s="6">
        <v>0</v>
      </c>
      <c r="F140" s="6">
        <v>0</v>
      </c>
    </row>
    <row r="141" spans="1:6" x14ac:dyDescent="0.25">
      <c r="A141" s="25" t="s">
        <v>101</v>
      </c>
      <c r="B141" s="7" t="s">
        <v>336</v>
      </c>
      <c r="C141" s="28" t="s">
        <v>337</v>
      </c>
      <c r="D141" s="6">
        <v>250000</v>
      </c>
      <c r="E141" s="6">
        <v>1740000</v>
      </c>
      <c r="F141" s="6">
        <v>1740000</v>
      </c>
    </row>
    <row r="142" spans="1:6" x14ac:dyDescent="0.25">
      <c r="A142" s="25" t="s">
        <v>104</v>
      </c>
      <c r="B142" s="32" t="s">
        <v>338</v>
      </c>
      <c r="C142" s="28" t="s">
        <v>339</v>
      </c>
      <c r="D142" s="6">
        <v>0</v>
      </c>
      <c r="E142" s="6">
        <v>0</v>
      </c>
      <c r="F142" s="6">
        <v>0</v>
      </c>
    </row>
    <row r="143" spans="1:6" x14ac:dyDescent="0.25">
      <c r="A143" s="25" t="s">
        <v>107</v>
      </c>
      <c r="B143" s="5" t="s">
        <v>340</v>
      </c>
      <c r="C143" s="28" t="s">
        <v>341</v>
      </c>
      <c r="D143" s="6">
        <v>400000</v>
      </c>
      <c r="E143" s="6">
        <v>523154</v>
      </c>
      <c r="F143" s="6">
        <v>365263</v>
      </c>
    </row>
    <row r="144" spans="1:6" x14ac:dyDescent="0.25">
      <c r="A144" s="25" t="s">
        <v>110</v>
      </c>
      <c r="B144" s="7" t="s">
        <v>342</v>
      </c>
      <c r="C144" s="28" t="s">
        <v>343</v>
      </c>
      <c r="D144" s="6">
        <v>0</v>
      </c>
      <c r="E144" s="6">
        <v>451407</v>
      </c>
      <c r="F144" s="6">
        <v>436468</v>
      </c>
    </row>
    <row r="145" spans="1:6" x14ac:dyDescent="0.25">
      <c r="A145" s="25" t="s">
        <v>113</v>
      </c>
      <c r="B145" s="7" t="s">
        <v>344</v>
      </c>
      <c r="C145" s="28" t="s">
        <v>345</v>
      </c>
      <c r="D145" s="8">
        <f>SUM(D138:D144)</f>
        <v>3150000</v>
      </c>
      <c r="E145" s="8">
        <f t="shared" ref="E145:F145" si="25">SUM(E138:E144)</f>
        <v>6714918</v>
      </c>
      <c r="F145" s="8">
        <f t="shared" si="25"/>
        <v>5908097</v>
      </c>
    </row>
    <row r="146" spans="1:6" x14ac:dyDescent="0.25">
      <c r="A146" s="25" t="s">
        <v>116</v>
      </c>
      <c r="B146" s="7" t="s">
        <v>346</v>
      </c>
      <c r="C146" s="28" t="s">
        <v>347</v>
      </c>
      <c r="D146" s="6">
        <v>0</v>
      </c>
      <c r="E146" s="6">
        <v>392000</v>
      </c>
      <c r="F146" s="6">
        <v>362854</v>
      </c>
    </row>
    <row r="147" spans="1:6" x14ac:dyDescent="0.25">
      <c r="A147" s="25" t="s">
        <v>119</v>
      </c>
      <c r="B147" s="7" t="s">
        <v>348</v>
      </c>
      <c r="C147" s="28" t="s">
        <v>349</v>
      </c>
      <c r="D147" s="6">
        <v>0</v>
      </c>
      <c r="E147" s="6">
        <v>0</v>
      </c>
      <c r="F147" s="6">
        <v>0</v>
      </c>
    </row>
    <row r="148" spans="1:6" x14ac:dyDescent="0.25">
      <c r="A148" s="25" t="s">
        <v>122</v>
      </c>
      <c r="B148" s="7" t="s">
        <v>350</v>
      </c>
      <c r="C148" s="28" t="s">
        <v>351</v>
      </c>
      <c r="D148" s="8">
        <f>SUM(D146:D147)</f>
        <v>0</v>
      </c>
      <c r="E148" s="8">
        <f t="shared" ref="E148:F148" si="26">SUM(E146:E147)</f>
        <v>392000</v>
      </c>
      <c r="F148" s="8">
        <f t="shared" si="26"/>
        <v>362854</v>
      </c>
    </row>
    <row r="149" spans="1:6" x14ac:dyDescent="0.25">
      <c r="A149" s="25" t="s">
        <v>125</v>
      </c>
      <c r="B149" s="7" t="s">
        <v>352</v>
      </c>
      <c r="C149" s="28" t="s">
        <v>353</v>
      </c>
      <c r="D149" s="6">
        <v>3250000</v>
      </c>
      <c r="E149" s="6">
        <v>12224565</v>
      </c>
      <c r="F149" s="6">
        <v>7481011</v>
      </c>
    </row>
    <row r="150" spans="1:6" x14ac:dyDescent="0.25">
      <c r="A150" s="25" t="s">
        <v>128</v>
      </c>
      <c r="B150" s="7" t="s">
        <v>354</v>
      </c>
      <c r="C150" s="28" t="s">
        <v>355</v>
      </c>
      <c r="D150" s="6">
        <v>4200000</v>
      </c>
      <c r="E150" s="6">
        <v>4195000</v>
      </c>
      <c r="F150" s="6">
        <v>1891000</v>
      </c>
    </row>
    <row r="151" spans="1:6" x14ac:dyDescent="0.25">
      <c r="A151" s="25" t="s">
        <v>131</v>
      </c>
      <c r="B151" s="7" t="s">
        <v>356</v>
      </c>
      <c r="C151" s="28" t="s">
        <v>357</v>
      </c>
      <c r="D151" s="6">
        <v>0</v>
      </c>
      <c r="E151" s="6">
        <v>0</v>
      </c>
      <c r="F151" s="6">
        <v>0</v>
      </c>
    </row>
    <row r="152" spans="1:6" x14ac:dyDescent="0.25">
      <c r="A152" s="25" t="s">
        <v>358</v>
      </c>
      <c r="B152" s="7" t="s">
        <v>359</v>
      </c>
      <c r="C152" s="28" t="s">
        <v>360</v>
      </c>
      <c r="D152" s="6">
        <v>0</v>
      </c>
      <c r="E152" s="6">
        <v>0</v>
      </c>
      <c r="F152" s="6">
        <v>0</v>
      </c>
    </row>
    <row r="153" spans="1:6" x14ac:dyDescent="0.25">
      <c r="A153" s="25" t="s">
        <v>361</v>
      </c>
      <c r="B153" s="7" t="s">
        <v>362</v>
      </c>
      <c r="C153" s="28" t="s">
        <v>363</v>
      </c>
      <c r="D153" s="6">
        <v>0</v>
      </c>
      <c r="E153" s="6">
        <v>372969</v>
      </c>
      <c r="F153" s="6">
        <v>328746</v>
      </c>
    </row>
    <row r="154" spans="1:6" x14ac:dyDescent="0.25">
      <c r="A154" s="25" t="s">
        <v>364</v>
      </c>
      <c r="B154" s="7" t="s">
        <v>365</v>
      </c>
      <c r="C154" s="28" t="s">
        <v>366</v>
      </c>
      <c r="D154" s="8">
        <f>SUM(D149:D153)</f>
        <v>7450000</v>
      </c>
      <c r="E154" s="8">
        <f t="shared" ref="E154:F154" si="27">SUM(E149:E153)</f>
        <v>16792534</v>
      </c>
      <c r="F154" s="8">
        <f t="shared" si="27"/>
        <v>9700757</v>
      </c>
    </row>
    <row r="155" spans="1:6" x14ac:dyDescent="0.25">
      <c r="A155" s="29" t="s">
        <v>367</v>
      </c>
      <c r="B155" s="10" t="s">
        <v>368</v>
      </c>
      <c r="C155" s="31" t="s">
        <v>369</v>
      </c>
      <c r="D155" s="8">
        <f>D134+D137+D145+D148+D154</f>
        <v>36810000</v>
      </c>
      <c r="E155" s="8">
        <f t="shared" ref="E155:F155" si="28">E134+E137+E145+E148+E154</f>
        <v>61130451</v>
      </c>
      <c r="F155" s="8">
        <f t="shared" si="28"/>
        <v>45986719</v>
      </c>
    </row>
    <row r="156" spans="1:6" x14ac:dyDescent="0.25">
      <c r="A156" s="25" t="s">
        <v>142</v>
      </c>
      <c r="B156" s="12" t="s">
        <v>370</v>
      </c>
      <c r="C156" s="28" t="s">
        <v>371</v>
      </c>
      <c r="D156" s="6">
        <v>0</v>
      </c>
      <c r="E156" s="6">
        <v>0</v>
      </c>
      <c r="F156" s="6">
        <v>0</v>
      </c>
    </row>
    <row r="157" spans="1:6" x14ac:dyDescent="0.25">
      <c r="A157" s="25" t="s">
        <v>145</v>
      </c>
      <c r="B157" s="12" t="s">
        <v>372</v>
      </c>
      <c r="C157" s="28" t="s">
        <v>373</v>
      </c>
      <c r="D157" s="6">
        <v>0</v>
      </c>
      <c r="E157" s="6">
        <v>0</v>
      </c>
      <c r="F157" s="6">
        <v>0</v>
      </c>
    </row>
    <row r="158" spans="1:6" x14ac:dyDescent="0.25">
      <c r="A158" s="25" t="s">
        <v>148</v>
      </c>
      <c r="B158" s="33" t="s">
        <v>374</v>
      </c>
      <c r="C158" s="28" t="s">
        <v>375</v>
      </c>
      <c r="D158" s="6">
        <v>0</v>
      </c>
      <c r="E158" s="6">
        <v>0</v>
      </c>
      <c r="F158" s="6">
        <v>0</v>
      </c>
    </row>
    <row r="159" spans="1:6" x14ac:dyDescent="0.25">
      <c r="A159" s="25" t="s">
        <v>151</v>
      </c>
      <c r="B159" s="33" t="s">
        <v>376</v>
      </c>
      <c r="C159" s="28" t="s">
        <v>377</v>
      </c>
      <c r="D159" s="6">
        <v>0</v>
      </c>
      <c r="E159" s="6">
        <v>0</v>
      </c>
      <c r="F159" s="6">
        <v>0</v>
      </c>
    </row>
    <row r="160" spans="1:6" x14ac:dyDescent="0.25">
      <c r="A160" s="25" t="s">
        <v>154</v>
      </c>
      <c r="B160" s="33" t="s">
        <v>378</v>
      </c>
      <c r="C160" s="28" t="s">
        <v>379</v>
      </c>
      <c r="D160" s="6">
        <v>0</v>
      </c>
      <c r="E160" s="6">
        <v>0</v>
      </c>
      <c r="F160" s="6">
        <v>0</v>
      </c>
    </row>
    <row r="161" spans="1:6" x14ac:dyDescent="0.25">
      <c r="A161" s="25" t="s">
        <v>157</v>
      </c>
      <c r="B161" s="12" t="s">
        <v>380</v>
      </c>
      <c r="C161" s="28" t="s">
        <v>381</v>
      </c>
      <c r="D161" s="6">
        <v>0</v>
      </c>
      <c r="E161" s="6">
        <v>0</v>
      </c>
      <c r="F161" s="6">
        <v>0</v>
      </c>
    </row>
    <row r="162" spans="1:6" x14ac:dyDescent="0.25">
      <c r="A162" s="25" t="s">
        <v>160</v>
      </c>
      <c r="B162" s="12" t="s">
        <v>382</v>
      </c>
      <c r="C162" s="28" t="s">
        <v>383</v>
      </c>
      <c r="D162" s="6">
        <v>0</v>
      </c>
      <c r="E162" s="6">
        <v>0</v>
      </c>
      <c r="F162" s="6">
        <v>0</v>
      </c>
    </row>
    <row r="163" spans="1:6" x14ac:dyDescent="0.25">
      <c r="A163" s="25" t="s">
        <v>163</v>
      </c>
      <c r="B163" s="12" t="s">
        <v>384</v>
      </c>
      <c r="C163" s="28" t="s">
        <v>385</v>
      </c>
      <c r="D163" s="6">
        <v>0</v>
      </c>
      <c r="E163" s="6">
        <v>0</v>
      </c>
      <c r="F163" s="6">
        <v>0</v>
      </c>
    </row>
    <row r="164" spans="1:6" x14ac:dyDescent="0.25">
      <c r="A164" s="29" t="s">
        <v>166</v>
      </c>
      <c r="B164" s="34" t="s">
        <v>386</v>
      </c>
      <c r="C164" s="31" t="s">
        <v>387</v>
      </c>
      <c r="D164" s="8">
        <f>SUM(D156:D163)</f>
        <v>0</v>
      </c>
      <c r="E164" s="8">
        <f t="shared" ref="E164:F164" si="29">SUM(E156:E163)</f>
        <v>0</v>
      </c>
      <c r="F164" s="8">
        <f t="shared" si="29"/>
        <v>0</v>
      </c>
    </row>
    <row r="165" spans="1:6" x14ac:dyDescent="0.25">
      <c r="A165" s="25" t="s">
        <v>169</v>
      </c>
      <c r="B165" s="35" t="s">
        <v>388</v>
      </c>
      <c r="C165" s="28" t="s">
        <v>389</v>
      </c>
      <c r="D165" s="6">
        <v>0</v>
      </c>
      <c r="E165" s="6">
        <v>0</v>
      </c>
      <c r="F165" s="6">
        <v>0</v>
      </c>
    </row>
    <row r="166" spans="1:6" x14ac:dyDescent="0.25">
      <c r="A166" s="25">
        <v>56</v>
      </c>
      <c r="B166" s="35" t="s">
        <v>390</v>
      </c>
      <c r="C166" s="28" t="s">
        <v>391</v>
      </c>
      <c r="D166" s="6">
        <v>0</v>
      </c>
      <c r="E166" s="6">
        <v>0</v>
      </c>
      <c r="F166" s="6">
        <v>0</v>
      </c>
    </row>
    <row r="167" spans="1:6" x14ac:dyDescent="0.25">
      <c r="A167" s="25">
        <v>57</v>
      </c>
      <c r="B167" s="35" t="s">
        <v>392</v>
      </c>
      <c r="C167" s="28" t="s">
        <v>393</v>
      </c>
      <c r="D167" s="6">
        <v>0</v>
      </c>
      <c r="E167" s="6">
        <v>0</v>
      </c>
      <c r="F167" s="6">
        <v>0</v>
      </c>
    </row>
    <row r="168" spans="1:6" x14ac:dyDescent="0.25">
      <c r="A168" s="25">
        <v>58</v>
      </c>
      <c r="B168" s="35" t="s">
        <v>394</v>
      </c>
      <c r="C168" s="28" t="s">
        <v>395</v>
      </c>
      <c r="D168" s="6">
        <v>0</v>
      </c>
      <c r="E168" s="6">
        <v>0</v>
      </c>
      <c r="F168" s="6">
        <v>0</v>
      </c>
    </row>
    <row r="169" spans="1:6" x14ac:dyDescent="0.25">
      <c r="A169" s="25">
        <v>59</v>
      </c>
      <c r="B169" s="35" t="s">
        <v>396</v>
      </c>
      <c r="C169" s="28" t="s">
        <v>397</v>
      </c>
      <c r="D169" s="8">
        <f>SUM(D166:D168)</f>
        <v>0</v>
      </c>
      <c r="E169" s="8">
        <f t="shared" ref="E169:F169" si="30">SUM(E166:E168)</f>
        <v>0</v>
      </c>
      <c r="F169" s="8">
        <f t="shared" si="30"/>
        <v>0</v>
      </c>
    </row>
    <row r="170" spans="1:6" x14ac:dyDescent="0.25">
      <c r="A170" s="25">
        <v>60</v>
      </c>
      <c r="B170" s="35" t="s">
        <v>398</v>
      </c>
      <c r="C170" s="28" t="s">
        <v>399</v>
      </c>
      <c r="D170" s="6">
        <v>0</v>
      </c>
      <c r="E170" s="6">
        <v>0</v>
      </c>
      <c r="F170" s="6">
        <v>0</v>
      </c>
    </row>
    <row r="171" spans="1:6" x14ac:dyDescent="0.25">
      <c r="A171" s="25">
        <v>61</v>
      </c>
      <c r="B171" s="35" t="s">
        <v>400</v>
      </c>
      <c r="C171" s="28" t="s">
        <v>401</v>
      </c>
      <c r="D171" s="6">
        <v>0</v>
      </c>
      <c r="E171" s="6">
        <v>0</v>
      </c>
      <c r="F171" s="6">
        <v>0</v>
      </c>
    </row>
    <row r="172" spans="1:6" x14ac:dyDescent="0.25">
      <c r="A172" s="25">
        <v>62</v>
      </c>
      <c r="B172" s="35" t="s">
        <v>402</v>
      </c>
      <c r="C172" s="28" t="s">
        <v>403</v>
      </c>
      <c r="D172" s="6">
        <v>0</v>
      </c>
      <c r="E172" s="6">
        <v>0</v>
      </c>
      <c r="F172" s="6">
        <v>0</v>
      </c>
    </row>
    <row r="173" spans="1:6" x14ac:dyDescent="0.25">
      <c r="A173" s="25">
        <v>63</v>
      </c>
      <c r="B173" s="35" t="s">
        <v>404</v>
      </c>
      <c r="C173" s="28" t="s">
        <v>405</v>
      </c>
      <c r="D173" s="6">
        <v>0</v>
      </c>
      <c r="E173" s="6">
        <v>0</v>
      </c>
      <c r="F173" s="6">
        <v>0</v>
      </c>
    </row>
    <row r="174" spans="1:6" x14ac:dyDescent="0.25">
      <c r="A174" s="25">
        <v>64</v>
      </c>
      <c r="B174" s="35" t="s">
        <v>406</v>
      </c>
      <c r="C174" s="28" t="s">
        <v>407</v>
      </c>
      <c r="D174" s="6">
        <v>0</v>
      </c>
      <c r="E174" s="6">
        <v>0</v>
      </c>
      <c r="F174" s="6">
        <v>0</v>
      </c>
    </row>
    <row r="175" spans="1:6" x14ac:dyDescent="0.25">
      <c r="A175" s="25">
        <v>65</v>
      </c>
      <c r="B175" s="35" t="s">
        <v>408</v>
      </c>
      <c r="C175" s="28" t="s">
        <v>409</v>
      </c>
      <c r="D175" s="6">
        <v>0</v>
      </c>
      <c r="E175" s="6">
        <v>0</v>
      </c>
      <c r="F175" s="6">
        <v>0</v>
      </c>
    </row>
    <row r="176" spans="1:6" x14ac:dyDescent="0.25">
      <c r="A176" s="25">
        <v>66</v>
      </c>
      <c r="B176" s="35" t="s">
        <v>410</v>
      </c>
      <c r="C176" s="28" t="s">
        <v>411</v>
      </c>
      <c r="D176" s="6">
        <v>0</v>
      </c>
      <c r="E176" s="6">
        <v>0</v>
      </c>
      <c r="F176" s="6">
        <v>0</v>
      </c>
    </row>
    <row r="177" spans="1:6" x14ac:dyDescent="0.25">
      <c r="A177" s="25">
        <v>67</v>
      </c>
      <c r="B177" s="36" t="s">
        <v>412</v>
      </c>
      <c r="C177" s="28" t="s">
        <v>413</v>
      </c>
      <c r="D177" s="6">
        <v>0</v>
      </c>
      <c r="E177" s="6">
        <v>0</v>
      </c>
      <c r="F177" s="6">
        <v>0</v>
      </c>
    </row>
    <row r="178" spans="1:6" x14ac:dyDescent="0.25">
      <c r="A178" s="25">
        <v>68</v>
      </c>
      <c r="B178" s="35" t="s">
        <v>414</v>
      </c>
      <c r="C178" s="28" t="s">
        <v>415</v>
      </c>
      <c r="D178" s="6">
        <v>0</v>
      </c>
      <c r="E178" s="6">
        <v>0</v>
      </c>
      <c r="F178" s="6">
        <v>0</v>
      </c>
    </row>
    <row r="179" spans="1:6" x14ac:dyDescent="0.25">
      <c r="A179" s="25">
        <v>69</v>
      </c>
      <c r="B179" s="35" t="s">
        <v>416</v>
      </c>
      <c r="C179" s="28" t="s">
        <v>417</v>
      </c>
      <c r="D179" s="6">
        <v>0</v>
      </c>
      <c r="E179" s="6">
        <v>0</v>
      </c>
      <c r="F179" s="6">
        <v>0</v>
      </c>
    </row>
    <row r="180" spans="1:6" x14ac:dyDescent="0.25">
      <c r="A180" s="25">
        <v>70</v>
      </c>
      <c r="B180" s="36" t="s">
        <v>418</v>
      </c>
      <c r="C180" s="28" t="s">
        <v>419</v>
      </c>
      <c r="D180" s="6">
        <v>0</v>
      </c>
      <c r="E180" s="6">
        <v>0</v>
      </c>
      <c r="F180" s="6">
        <v>0</v>
      </c>
    </row>
    <row r="181" spans="1:6" x14ac:dyDescent="0.25">
      <c r="A181" s="29">
        <v>71</v>
      </c>
      <c r="B181" s="34" t="s">
        <v>420</v>
      </c>
      <c r="C181" s="31" t="s">
        <v>421</v>
      </c>
      <c r="D181" s="8">
        <f>SUM(D169:D180)+D165</f>
        <v>0</v>
      </c>
      <c r="E181" s="8">
        <f t="shared" ref="E181:F181" si="31">SUM(E169:E180)+E165</f>
        <v>0</v>
      </c>
      <c r="F181" s="8">
        <f t="shared" si="31"/>
        <v>0</v>
      </c>
    </row>
    <row r="182" spans="1:6" x14ac:dyDescent="0.25">
      <c r="A182" s="25">
        <v>72</v>
      </c>
      <c r="B182" s="37" t="s">
        <v>422</v>
      </c>
      <c r="C182" s="28" t="s">
        <v>423</v>
      </c>
      <c r="D182" s="6">
        <v>0</v>
      </c>
      <c r="E182" s="6">
        <v>0</v>
      </c>
      <c r="F182" s="6">
        <v>0</v>
      </c>
    </row>
    <row r="183" spans="1:6" x14ac:dyDescent="0.25">
      <c r="A183" s="25">
        <v>73</v>
      </c>
      <c r="B183" s="37" t="s">
        <v>424</v>
      </c>
      <c r="C183" s="28" t="s">
        <v>425</v>
      </c>
      <c r="D183" s="6">
        <v>0</v>
      </c>
      <c r="E183" s="6">
        <v>0</v>
      </c>
      <c r="F183" s="6">
        <v>0</v>
      </c>
    </row>
    <row r="184" spans="1:6" x14ac:dyDescent="0.25">
      <c r="A184" s="25">
        <v>74</v>
      </c>
      <c r="B184" s="37" t="s">
        <v>426</v>
      </c>
      <c r="C184" s="28" t="s">
        <v>427</v>
      </c>
      <c r="D184" s="6">
        <v>0</v>
      </c>
      <c r="E184" s="6">
        <v>0</v>
      </c>
      <c r="F184" s="6">
        <v>0</v>
      </c>
    </row>
    <row r="185" spans="1:6" x14ac:dyDescent="0.25">
      <c r="A185" s="25">
        <v>75</v>
      </c>
      <c r="B185" s="37" t="s">
        <v>428</v>
      </c>
      <c r="C185" s="28" t="s">
        <v>429</v>
      </c>
      <c r="D185" s="6">
        <v>0</v>
      </c>
      <c r="E185" s="6">
        <v>5000</v>
      </c>
      <c r="F185" s="6">
        <v>0</v>
      </c>
    </row>
    <row r="186" spans="1:6" x14ac:dyDescent="0.25">
      <c r="A186" s="25">
        <v>76</v>
      </c>
      <c r="B186" s="5" t="s">
        <v>430</v>
      </c>
      <c r="C186" s="28" t="s">
        <v>431</v>
      </c>
      <c r="D186" s="6">
        <v>0</v>
      </c>
      <c r="E186" s="6">
        <v>0</v>
      </c>
      <c r="F186" s="6">
        <v>0</v>
      </c>
    </row>
    <row r="187" spans="1:6" x14ac:dyDescent="0.25">
      <c r="A187" s="25">
        <v>77</v>
      </c>
      <c r="B187" s="5" t="s">
        <v>432</v>
      </c>
      <c r="C187" s="28" t="s">
        <v>433</v>
      </c>
      <c r="D187" s="6">
        <v>0</v>
      </c>
      <c r="E187" s="6">
        <v>0</v>
      </c>
      <c r="F187" s="6">
        <v>0</v>
      </c>
    </row>
    <row r="188" spans="1:6" x14ac:dyDescent="0.25">
      <c r="A188" s="25">
        <v>78</v>
      </c>
      <c r="B188" s="5" t="s">
        <v>434</v>
      </c>
      <c r="C188" s="28" t="s">
        <v>435</v>
      </c>
      <c r="D188" s="6">
        <v>0</v>
      </c>
      <c r="E188" s="6">
        <v>1500</v>
      </c>
      <c r="F188" s="6">
        <v>0</v>
      </c>
    </row>
    <row r="189" spans="1:6" x14ac:dyDescent="0.25">
      <c r="A189" s="29">
        <v>79</v>
      </c>
      <c r="B189" s="11" t="s">
        <v>436</v>
      </c>
      <c r="C189" s="31" t="s">
        <v>437</v>
      </c>
      <c r="D189" s="8">
        <f>SUM(D182:D188)</f>
        <v>0</v>
      </c>
      <c r="E189" s="8">
        <f t="shared" ref="E189:F189" si="32">SUM(E182:E188)</f>
        <v>6500</v>
      </c>
      <c r="F189" s="8">
        <f t="shared" si="32"/>
        <v>0</v>
      </c>
    </row>
    <row r="190" spans="1:6" x14ac:dyDescent="0.25">
      <c r="A190" s="25">
        <v>80</v>
      </c>
      <c r="B190" s="12" t="s">
        <v>438</v>
      </c>
      <c r="C190" s="28" t="s">
        <v>439</v>
      </c>
      <c r="D190" s="6">
        <v>0</v>
      </c>
      <c r="E190" s="6">
        <v>0</v>
      </c>
      <c r="F190" s="6">
        <v>0</v>
      </c>
    </row>
    <row r="191" spans="1:6" x14ac:dyDescent="0.25">
      <c r="A191" s="25">
        <v>81</v>
      </c>
      <c r="B191" s="12" t="s">
        <v>440</v>
      </c>
      <c r="C191" s="28" t="s">
        <v>441</v>
      </c>
      <c r="D191" s="6">
        <v>0</v>
      </c>
      <c r="E191" s="6">
        <v>0</v>
      </c>
      <c r="F191" s="6">
        <v>0</v>
      </c>
    </row>
    <row r="192" spans="1:6" x14ac:dyDescent="0.25">
      <c r="A192" s="25">
        <v>82</v>
      </c>
      <c r="B192" s="12" t="s">
        <v>442</v>
      </c>
      <c r="C192" s="28" t="s">
        <v>443</v>
      </c>
      <c r="D192" s="6">
        <v>0</v>
      </c>
      <c r="E192" s="6">
        <v>0</v>
      </c>
      <c r="F192" s="6">
        <v>0</v>
      </c>
    </row>
    <row r="193" spans="1:6" x14ac:dyDescent="0.25">
      <c r="A193" s="25">
        <v>83</v>
      </c>
      <c r="B193" s="12" t="s">
        <v>444</v>
      </c>
      <c r="C193" s="28" t="s">
        <v>445</v>
      </c>
      <c r="D193" s="6">
        <v>0</v>
      </c>
      <c r="E193" s="6">
        <v>0</v>
      </c>
      <c r="F193" s="6">
        <v>0</v>
      </c>
    </row>
    <row r="194" spans="1:6" x14ac:dyDescent="0.25">
      <c r="A194" s="29">
        <v>84</v>
      </c>
      <c r="B194" s="34" t="s">
        <v>446</v>
      </c>
      <c r="C194" s="31" t="s">
        <v>447</v>
      </c>
      <c r="D194" s="8">
        <f>SUM(D190:D193)</f>
        <v>0</v>
      </c>
      <c r="E194" s="8">
        <f t="shared" ref="E194:F194" si="33">SUM(E190:E193)</f>
        <v>0</v>
      </c>
      <c r="F194" s="8">
        <f t="shared" si="33"/>
        <v>0</v>
      </c>
    </row>
    <row r="195" spans="1:6" ht="25.5" x14ac:dyDescent="0.25">
      <c r="A195" s="25">
        <v>85</v>
      </c>
      <c r="B195" s="12" t="s">
        <v>448</v>
      </c>
      <c r="C195" s="28" t="s">
        <v>449</v>
      </c>
      <c r="D195" s="6">
        <v>0</v>
      </c>
      <c r="E195" s="6">
        <v>0</v>
      </c>
      <c r="F195" s="6">
        <v>0</v>
      </c>
    </row>
    <row r="196" spans="1:6" x14ac:dyDescent="0.25">
      <c r="A196" s="25">
        <v>86</v>
      </c>
      <c r="B196" s="12" t="s">
        <v>450</v>
      </c>
      <c r="C196" s="28" t="s">
        <v>451</v>
      </c>
      <c r="D196" s="6">
        <v>0</v>
      </c>
      <c r="E196" s="6">
        <v>0</v>
      </c>
      <c r="F196" s="6">
        <v>0</v>
      </c>
    </row>
    <row r="197" spans="1:6" ht="25.5" x14ac:dyDescent="0.25">
      <c r="A197" s="25">
        <v>87</v>
      </c>
      <c r="B197" s="12" t="s">
        <v>452</v>
      </c>
      <c r="C197" s="28" t="s">
        <v>453</v>
      </c>
      <c r="D197" s="6">
        <v>0</v>
      </c>
      <c r="E197" s="6">
        <v>0</v>
      </c>
      <c r="F197" s="6">
        <v>0</v>
      </c>
    </row>
    <row r="198" spans="1:6" x14ac:dyDescent="0.25">
      <c r="A198" s="25">
        <v>88</v>
      </c>
      <c r="B198" s="12" t="s">
        <v>454</v>
      </c>
      <c r="C198" s="28" t="s">
        <v>455</v>
      </c>
      <c r="D198" s="6">
        <v>0</v>
      </c>
      <c r="E198" s="6">
        <v>0</v>
      </c>
      <c r="F198" s="6">
        <v>0</v>
      </c>
    </row>
    <row r="199" spans="1:6" ht="25.5" x14ac:dyDescent="0.25">
      <c r="A199" s="25">
        <v>89</v>
      </c>
      <c r="B199" s="12" t="s">
        <v>456</v>
      </c>
      <c r="C199" s="28" t="s">
        <v>457</v>
      </c>
      <c r="D199" s="6">
        <v>0</v>
      </c>
      <c r="E199" s="6">
        <v>0</v>
      </c>
      <c r="F199" s="6">
        <v>0</v>
      </c>
    </row>
    <row r="200" spans="1:6" x14ac:dyDescent="0.25">
      <c r="A200" s="25">
        <v>90</v>
      </c>
      <c r="B200" s="12" t="s">
        <v>458</v>
      </c>
      <c r="C200" s="28" t="s">
        <v>459</v>
      </c>
      <c r="D200" s="6">
        <v>0</v>
      </c>
      <c r="E200" s="6">
        <v>0</v>
      </c>
      <c r="F200" s="6">
        <v>0</v>
      </c>
    </row>
    <row r="201" spans="1:6" x14ac:dyDescent="0.25">
      <c r="A201" s="25">
        <v>91</v>
      </c>
      <c r="B201" s="12" t="s">
        <v>460</v>
      </c>
      <c r="C201" s="28" t="s">
        <v>461</v>
      </c>
      <c r="D201" s="6">
        <v>0</v>
      </c>
      <c r="E201" s="6">
        <v>0</v>
      </c>
      <c r="F201" s="6">
        <v>0</v>
      </c>
    </row>
    <row r="202" spans="1:6" x14ac:dyDescent="0.25">
      <c r="A202" s="25">
        <v>92</v>
      </c>
      <c r="B202" s="12" t="s">
        <v>462</v>
      </c>
      <c r="C202" s="28" t="s">
        <v>463</v>
      </c>
      <c r="D202" s="6">
        <v>0</v>
      </c>
      <c r="E202" s="6">
        <v>0</v>
      </c>
      <c r="F202" s="6">
        <v>0</v>
      </c>
    </row>
    <row r="203" spans="1:6" x14ac:dyDescent="0.25">
      <c r="A203" s="25">
        <v>93</v>
      </c>
      <c r="B203" s="12" t="s">
        <v>464</v>
      </c>
      <c r="C203" s="28" t="s">
        <v>465</v>
      </c>
      <c r="D203" s="6">
        <v>0</v>
      </c>
      <c r="E203" s="6">
        <v>0</v>
      </c>
      <c r="F203" s="6">
        <v>0</v>
      </c>
    </row>
    <row r="204" spans="1:6" x14ac:dyDescent="0.25">
      <c r="A204" s="29">
        <v>94</v>
      </c>
      <c r="B204" s="34" t="s">
        <v>466</v>
      </c>
      <c r="C204" s="31" t="s">
        <v>467</v>
      </c>
      <c r="D204" s="8">
        <f>SUM(D195:D203)</f>
        <v>0</v>
      </c>
      <c r="E204" s="8">
        <f t="shared" ref="E204:F204" si="34">SUM(E195:E203)</f>
        <v>0</v>
      </c>
      <c r="F204" s="8">
        <f t="shared" si="34"/>
        <v>0</v>
      </c>
    </row>
    <row r="205" spans="1:6" ht="15.75" thickBot="1" x14ac:dyDescent="0.3">
      <c r="A205" s="38">
        <v>95</v>
      </c>
      <c r="B205" s="15" t="s">
        <v>468</v>
      </c>
      <c r="C205" s="39" t="s">
        <v>469</v>
      </c>
      <c r="D205" s="16">
        <f>D204+D194+D189+D181+D164+D155+D130+D129</f>
        <v>82769000</v>
      </c>
      <c r="E205" s="16">
        <f t="shared" ref="E205:F205" si="35">E204+E194+E189+E181+E164+E155+E130+E129</f>
        <v>165908988</v>
      </c>
      <c r="F205" s="16">
        <f t="shared" si="35"/>
        <v>102227658</v>
      </c>
    </row>
    <row r="206" spans="1:6" ht="15.75" thickTop="1" x14ac:dyDescent="0.25">
      <c r="A206" s="17" t="s">
        <v>11</v>
      </c>
      <c r="B206" s="40" t="s">
        <v>470</v>
      </c>
      <c r="C206" s="19" t="s">
        <v>471</v>
      </c>
      <c r="D206" s="6">
        <v>0</v>
      </c>
      <c r="E206" s="6">
        <v>0</v>
      </c>
      <c r="F206" s="6">
        <v>0</v>
      </c>
    </row>
    <row r="207" spans="1:6" x14ac:dyDescent="0.25">
      <c r="A207" s="3" t="s">
        <v>14</v>
      </c>
      <c r="B207" s="12" t="s">
        <v>472</v>
      </c>
      <c r="C207" s="7" t="s">
        <v>473</v>
      </c>
      <c r="D207" s="6">
        <v>0</v>
      </c>
      <c r="E207" s="6">
        <v>0</v>
      </c>
      <c r="F207" s="6">
        <v>0</v>
      </c>
    </row>
    <row r="208" spans="1:6" x14ac:dyDescent="0.25">
      <c r="A208" s="3" t="s">
        <v>17</v>
      </c>
      <c r="B208" s="12" t="s">
        <v>474</v>
      </c>
      <c r="C208" s="7" t="s">
        <v>475</v>
      </c>
      <c r="D208" s="6">
        <v>0</v>
      </c>
      <c r="E208" s="6">
        <v>0</v>
      </c>
      <c r="F208" s="6">
        <v>0</v>
      </c>
    </row>
    <row r="209" spans="1:6" x14ac:dyDescent="0.25">
      <c r="A209" s="3" t="s">
        <v>20</v>
      </c>
      <c r="B209" s="12" t="s">
        <v>476</v>
      </c>
      <c r="C209" s="7" t="s">
        <v>477</v>
      </c>
      <c r="D209" s="8">
        <f>SUM(D206:D208)</f>
        <v>0</v>
      </c>
      <c r="E209" s="8">
        <f t="shared" ref="E209:F209" si="36">SUM(E206:E208)</f>
        <v>0</v>
      </c>
      <c r="F209" s="8">
        <f t="shared" si="36"/>
        <v>0</v>
      </c>
    </row>
    <row r="210" spans="1:6" x14ac:dyDescent="0.25">
      <c r="A210" s="3" t="s">
        <v>23</v>
      </c>
      <c r="B210" s="20" t="s">
        <v>478</v>
      </c>
      <c r="C210" s="7" t="s">
        <v>479</v>
      </c>
      <c r="D210" s="6">
        <v>0</v>
      </c>
      <c r="E210" s="6">
        <v>0</v>
      </c>
      <c r="F210" s="6">
        <v>0</v>
      </c>
    </row>
    <row r="211" spans="1:6" x14ac:dyDescent="0.25">
      <c r="A211" s="3" t="s">
        <v>26</v>
      </c>
      <c r="B211" s="12" t="s">
        <v>480</v>
      </c>
      <c r="C211" s="7" t="s">
        <v>481</v>
      </c>
      <c r="D211" s="6">
        <v>0</v>
      </c>
      <c r="E211" s="6">
        <v>0</v>
      </c>
      <c r="F211" s="6">
        <v>0</v>
      </c>
    </row>
    <row r="212" spans="1:6" x14ac:dyDescent="0.25">
      <c r="A212" s="3" t="s">
        <v>29</v>
      </c>
      <c r="B212" s="12" t="s">
        <v>482</v>
      </c>
      <c r="C212" s="7" t="s">
        <v>483</v>
      </c>
      <c r="D212" s="6">
        <v>0</v>
      </c>
      <c r="E212" s="6">
        <v>0</v>
      </c>
      <c r="F212" s="6">
        <v>0</v>
      </c>
    </row>
    <row r="213" spans="1:6" x14ac:dyDescent="0.25">
      <c r="A213" s="3" t="s">
        <v>32</v>
      </c>
      <c r="B213" s="12" t="s">
        <v>484</v>
      </c>
      <c r="C213" s="7" t="s">
        <v>485</v>
      </c>
      <c r="D213" s="6">
        <v>0</v>
      </c>
      <c r="E213" s="6">
        <v>0</v>
      </c>
      <c r="F213" s="6">
        <v>0</v>
      </c>
    </row>
    <row r="214" spans="1:6" x14ac:dyDescent="0.25">
      <c r="A214" s="3" t="s">
        <v>35</v>
      </c>
      <c r="B214" s="12" t="s">
        <v>486</v>
      </c>
      <c r="C214" s="7" t="s">
        <v>487</v>
      </c>
      <c r="D214" s="6">
        <v>0</v>
      </c>
      <c r="E214" s="6">
        <v>0</v>
      </c>
      <c r="F214" s="6">
        <v>0</v>
      </c>
    </row>
    <row r="215" spans="1:6" x14ac:dyDescent="0.25">
      <c r="A215" s="3">
        <v>10</v>
      </c>
      <c r="B215" s="12" t="s">
        <v>488</v>
      </c>
      <c r="C215" s="7" t="s">
        <v>489</v>
      </c>
      <c r="D215" s="6">
        <v>0</v>
      </c>
      <c r="E215" s="6">
        <v>0</v>
      </c>
      <c r="F215" s="6">
        <v>0</v>
      </c>
    </row>
    <row r="216" spans="1:6" x14ac:dyDescent="0.25">
      <c r="A216" s="3">
        <v>11</v>
      </c>
      <c r="B216" s="20" t="s">
        <v>490</v>
      </c>
      <c r="C216" s="7" t="s">
        <v>491</v>
      </c>
      <c r="D216" s="8">
        <f>SUM(D210:D215)</f>
        <v>0</v>
      </c>
      <c r="E216" s="8">
        <f t="shared" ref="E216:F216" si="37">SUM(E210:E215)</f>
        <v>0</v>
      </c>
      <c r="F216" s="8">
        <f t="shared" si="37"/>
        <v>0</v>
      </c>
    </row>
    <row r="217" spans="1:6" x14ac:dyDescent="0.25">
      <c r="A217" s="3">
        <v>12</v>
      </c>
      <c r="B217" s="20" t="s">
        <v>492</v>
      </c>
      <c r="C217" s="7" t="s">
        <v>493</v>
      </c>
      <c r="D217" s="6">
        <v>0</v>
      </c>
      <c r="E217" s="6">
        <v>0</v>
      </c>
      <c r="F217" s="6">
        <v>0</v>
      </c>
    </row>
    <row r="218" spans="1:6" x14ac:dyDescent="0.25">
      <c r="A218" s="3">
        <v>13</v>
      </c>
      <c r="B218" s="20" t="s">
        <v>494</v>
      </c>
      <c r="C218" s="7" t="s">
        <v>495</v>
      </c>
      <c r="D218" s="6">
        <v>0</v>
      </c>
      <c r="E218" s="6">
        <v>0</v>
      </c>
      <c r="F218" s="6">
        <v>0</v>
      </c>
    </row>
    <row r="219" spans="1:6" x14ac:dyDescent="0.25">
      <c r="A219" s="3">
        <v>14</v>
      </c>
      <c r="B219" s="20" t="s">
        <v>496</v>
      </c>
      <c r="C219" s="7" t="s">
        <v>497</v>
      </c>
      <c r="D219" s="6">
        <v>0</v>
      </c>
      <c r="E219" s="6">
        <v>0</v>
      </c>
      <c r="F219" s="6">
        <v>0</v>
      </c>
    </row>
    <row r="220" spans="1:6" x14ac:dyDescent="0.25">
      <c r="A220" s="3">
        <v>15</v>
      </c>
      <c r="B220" s="20" t="s">
        <v>498</v>
      </c>
      <c r="C220" s="7" t="s">
        <v>499</v>
      </c>
      <c r="D220" s="6">
        <v>0</v>
      </c>
      <c r="E220" s="6">
        <v>0</v>
      </c>
      <c r="F220" s="6">
        <v>0</v>
      </c>
    </row>
    <row r="221" spans="1:6" x14ac:dyDescent="0.25">
      <c r="A221" s="3">
        <v>16</v>
      </c>
      <c r="B221" s="20" t="s">
        <v>500</v>
      </c>
      <c r="C221" s="7" t="s">
        <v>501</v>
      </c>
      <c r="D221" s="6">
        <v>0</v>
      </c>
      <c r="E221" s="6">
        <v>0</v>
      </c>
      <c r="F221" s="6">
        <v>0</v>
      </c>
    </row>
    <row r="222" spans="1:6" x14ac:dyDescent="0.25">
      <c r="A222" s="3">
        <v>17</v>
      </c>
      <c r="B222" s="20" t="s">
        <v>502</v>
      </c>
      <c r="C222" s="7" t="s">
        <v>503</v>
      </c>
      <c r="D222" s="6">
        <v>0</v>
      </c>
      <c r="E222" s="6">
        <v>0</v>
      </c>
      <c r="F222" s="6">
        <v>0</v>
      </c>
    </row>
    <row r="223" spans="1:6" x14ac:dyDescent="0.25">
      <c r="A223" s="3">
        <v>18</v>
      </c>
      <c r="B223" s="20" t="s">
        <v>504</v>
      </c>
      <c r="C223" s="7" t="s">
        <v>505</v>
      </c>
      <c r="D223" s="6">
        <v>0</v>
      </c>
      <c r="E223" s="6">
        <v>0</v>
      </c>
      <c r="F223" s="6">
        <v>0</v>
      </c>
    </row>
    <row r="224" spans="1:6" x14ac:dyDescent="0.25">
      <c r="A224" s="3">
        <v>19</v>
      </c>
      <c r="B224" s="20" t="s">
        <v>506</v>
      </c>
      <c r="C224" s="7" t="s">
        <v>507</v>
      </c>
      <c r="D224" s="6">
        <v>0</v>
      </c>
      <c r="E224" s="6">
        <v>0</v>
      </c>
      <c r="F224" s="6">
        <v>0</v>
      </c>
    </row>
    <row r="225" spans="1:6" x14ac:dyDescent="0.25">
      <c r="A225" s="3">
        <v>20</v>
      </c>
      <c r="B225" s="20" t="s">
        <v>508</v>
      </c>
      <c r="C225" s="7" t="s">
        <v>509</v>
      </c>
      <c r="D225" s="8">
        <f>SUM(D223:D224)</f>
        <v>0</v>
      </c>
      <c r="E225" s="8">
        <f t="shared" ref="E225:F225" si="38">SUM(E223:E224)</f>
        <v>0</v>
      </c>
      <c r="F225" s="8">
        <f t="shared" si="38"/>
        <v>0</v>
      </c>
    </row>
    <row r="226" spans="1:6" x14ac:dyDescent="0.25">
      <c r="A226" s="3">
        <v>21</v>
      </c>
      <c r="B226" s="20" t="s">
        <v>510</v>
      </c>
      <c r="C226" s="7" t="s">
        <v>511</v>
      </c>
      <c r="D226" s="8">
        <f>D209+D216+D217+D218+D219+D220+D221+D222+D225</f>
        <v>0</v>
      </c>
      <c r="E226" s="8">
        <f t="shared" ref="E226:F226" si="39">E209+E216+E217+E218+E219+E220+E221+E222+E225</f>
        <v>0</v>
      </c>
      <c r="F226" s="8">
        <f t="shared" si="39"/>
        <v>0</v>
      </c>
    </row>
    <row r="227" spans="1:6" x14ac:dyDescent="0.25">
      <c r="A227" s="3">
        <v>22</v>
      </c>
      <c r="B227" s="20" t="s">
        <v>512</v>
      </c>
      <c r="C227" s="7" t="s">
        <v>513</v>
      </c>
      <c r="D227" s="6">
        <v>0</v>
      </c>
      <c r="E227" s="6">
        <v>0</v>
      </c>
      <c r="F227" s="6">
        <v>0</v>
      </c>
    </row>
    <row r="228" spans="1:6" x14ac:dyDescent="0.25">
      <c r="A228" s="3">
        <v>23</v>
      </c>
      <c r="B228" s="12" t="s">
        <v>514</v>
      </c>
      <c r="C228" s="7" t="s">
        <v>515</v>
      </c>
      <c r="D228" s="6">
        <v>0</v>
      </c>
      <c r="E228" s="6">
        <v>0</v>
      </c>
      <c r="F228" s="6">
        <v>0</v>
      </c>
    </row>
    <row r="229" spans="1:6" x14ac:dyDescent="0.25">
      <c r="A229" s="3">
        <v>24</v>
      </c>
      <c r="B229" s="20" t="s">
        <v>516</v>
      </c>
      <c r="C229" s="7" t="s">
        <v>517</v>
      </c>
      <c r="D229" s="6">
        <v>0</v>
      </c>
      <c r="E229" s="6">
        <v>0</v>
      </c>
      <c r="F229" s="6">
        <v>0</v>
      </c>
    </row>
    <row r="230" spans="1:6" x14ac:dyDescent="0.25">
      <c r="A230" s="3">
        <v>25</v>
      </c>
      <c r="B230" s="20" t="s">
        <v>518</v>
      </c>
      <c r="C230" s="7" t="s">
        <v>519</v>
      </c>
      <c r="D230" s="6">
        <v>0</v>
      </c>
      <c r="E230" s="6">
        <v>0</v>
      </c>
      <c r="F230" s="6">
        <v>0</v>
      </c>
    </row>
    <row r="231" spans="1:6" x14ac:dyDescent="0.25">
      <c r="A231" s="3">
        <v>26</v>
      </c>
      <c r="B231" s="20" t="s">
        <v>520</v>
      </c>
      <c r="C231" s="7" t="s">
        <v>521</v>
      </c>
      <c r="D231" s="6">
        <v>0</v>
      </c>
      <c r="E231" s="6">
        <v>0</v>
      </c>
      <c r="F231" s="6">
        <v>0</v>
      </c>
    </row>
    <row r="232" spans="1:6" x14ac:dyDescent="0.25">
      <c r="A232" s="3">
        <v>27</v>
      </c>
      <c r="B232" s="20" t="s">
        <v>522</v>
      </c>
      <c r="C232" s="7" t="s">
        <v>523</v>
      </c>
      <c r="D232" s="8">
        <f>SUM(D227:D231)</f>
        <v>0</v>
      </c>
      <c r="E232" s="8">
        <f t="shared" ref="E232:F232" si="40">SUM(E227:E231)</f>
        <v>0</v>
      </c>
      <c r="F232" s="8">
        <f t="shared" si="40"/>
        <v>0</v>
      </c>
    </row>
    <row r="233" spans="1:6" x14ac:dyDescent="0.25">
      <c r="A233" s="3">
        <v>28</v>
      </c>
      <c r="B233" s="12" t="s">
        <v>524</v>
      </c>
      <c r="C233" s="7" t="s">
        <v>525</v>
      </c>
      <c r="D233" s="6">
        <v>0</v>
      </c>
      <c r="E233" s="6">
        <v>0</v>
      </c>
      <c r="F233" s="6">
        <v>0</v>
      </c>
    </row>
    <row r="234" spans="1:6" x14ac:dyDescent="0.25">
      <c r="A234" s="3">
        <v>29</v>
      </c>
      <c r="B234" s="12" t="s">
        <v>526</v>
      </c>
      <c r="C234" s="7" t="s">
        <v>527</v>
      </c>
      <c r="D234" s="6">
        <v>0</v>
      </c>
      <c r="E234" s="6">
        <v>0</v>
      </c>
      <c r="F234" s="6">
        <v>0</v>
      </c>
    </row>
    <row r="235" spans="1:6" x14ac:dyDescent="0.25">
      <c r="A235" s="9">
        <v>30</v>
      </c>
      <c r="B235" s="21" t="s">
        <v>528</v>
      </c>
      <c r="C235" s="10" t="s">
        <v>529</v>
      </c>
      <c r="D235" s="8">
        <f>D226+D232+D233+D234</f>
        <v>0</v>
      </c>
      <c r="E235" s="8">
        <f t="shared" ref="E235:F235" si="41">E226+E232+E233+E234</f>
        <v>0</v>
      </c>
      <c r="F235" s="8">
        <f t="shared" si="41"/>
        <v>0</v>
      </c>
    </row>
    <row r="236" spans="1:6" x14ac:dyDescent="0.25">
      <c r="A236" s="60"/>
      <c r="B236" s="60" t="s">
        <v>530</v>
      </c>
      <c r="C236" s="60"/>
      <c r="D236" s="61">
        <f>D205</f>
        <v>82769000</v>
      </c>
      <c r="E236" s="61">
        <f t="shared" ref="E236:F236" si="42">E205</f>
        <v>165908988</v>
      </c>
      <c r="F236" s="61">
        <f t="shared" si="42"/>
        <v>102227658</v>
      </c>
    </row>
    <row r="238" spans="1:6" x14ac:dyDescent="0.25">
      <c r="A238" s="62"/>
      <c r="B238" s="62"/>
      <c r="C238" s="63"/>
      <c r="D238" s="64"/>
      <c r="E238" s="64"/>
      <c r="F238" s="64"/>
    </row>
    <row r="239" spans="1:6" ht="15.75" thickBot="1" x14ac:dyDescent="0.3">
      <c r="A239" s="62"/>
      <c r="B239" s="62"/>
      <c r="C239" s="63"/>
      <c r="D239" s="64"/>
      <c r="E239" s="64"/>
      <c r="F239" s="64"/>
    </row>
    <row r="240" spans="1:6" ht="29.25" thickBot="1" x14ac:dyDescent="0.3">
      <c r="A240" s="65">
        <v>1</v>
      </c>
      <c r="B240" s="66" t="s">
        <v>534</v>
      </c>
      <c r="C240" s="54"/>
      <c r="D240" s="55">
        <f>D75-D206</f>
        <v>0</v>
      </c>
      <c r="E240" s="55">
        <f t="shared" ref="E240:F240" si="43">E75-E206</f>
        <v>0</v>
      </c>
      <c r="F240" s="55">
        <f t="shared" si="43"/>
        <v>0</v>
      </c>
    </row>
    <row r="241" spans="1:6" ht="29.25" thickBot="1" x14ac:dyDescent="0.3">
      <c r="A241" s="67" t="s">
        <v>535</v>
      </c>
      <c r="B241" s="68" t="s">
        <v>536</v>
      </c>
      <c r="C241" s="69"/>
      <c r="D241" s="70">
        <f>D105-D236</f>
        <v>0</v>
      </c>
      <c r="E241" s="70">
        <f t="shared" ref="E241:F241" si="44">E105-E236</f>
        <v>0</v>
      </c>
      <c r="F241" s="70">
        <f t="shared" si="44"/>
        <v>157750</v>
      </c>
    </row>
  </sheetData>
  <sheetProtection sheet="1" objects="1" scenarios="1"/>
  <mergeCells count="11">
    <mergeCell ref="A107:D107"/>
    <mergeCell ref="A108:D108"/>
    <mergeCell ref="A109:A110"/>
    <mergeCell ref="C109:C110"/>
    <mergeCell ref="A1:E1"/>
    <mergeCell ref="A2:D2"/>
    <mergeCell ref="A3:D3"/>
    <mergeCell ref="A4:D4"/>
    <mergeCell ref="A5:A6"/>
    <mergeCell ref="C5:C6"/>
    <mergeCell ref="A106:D10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D818-B3BB-47DA-B0AB-B448C287A382}">
  <dimension ref="A1:L30"/>
  <sheetViews>
    <sheetView tabSelected="1" workbookViewId="0">
      <selection activeCell="U19" sqref="U19"/>
    </sheetView>
  </sheetViews>
  <sheetFormatPr defaultRowHeight="15" x14ac:dyDescent="0.25"/>
  <cols>
    <col min="1" max="1" width="4" style="24" bestFit="1" customWidth="1"/>
    <col min="2" max="2" width="63.7109375" style="24" customWidth="1"/>
    <col min="3" max="3" width="7.140625" style="24" bestFit="1" customWidth="1"/>
    <col min="4" max="5" width="15.28515625" style="24" customWidth="1"/>
    <col min="6" max="6" width="15.28515625" style="24" hidden="1" customWidth="1"/>
    <col min="7" max="7" width="15.140625" style="24" customWidth="1"/>
    <col min="8" max="8" width="15.42578125" style="24" customWidth="1"/>
    <col min="9" max="9" width="15.85546875" style="24" hidden="1" customWidth="1"/>
    <col min="10" max="10" width="14.5703125" style="24" hidden="1" customWidth="1"/>
    <col min="11" max="11" width="16.7109375" style="24" hidden="1" customWidth="1"/>
    <col min="12" max="12" width="15.28515625" style="24" hidden="1" customWidth="1"/>
  </cols>
  <sheetData>
    <row r="1" spans="1:12" ht="30" customHeight="1" x14ac:dyDescent="0.25">
      <c r="A1" s="96" t="s">
        <v>573</v>
      </c>
      <c r="B1" s="96"/>
      <c r="C1" s="96"/>
      <c r="D1" s="96"/>
      <c r="E1" s="96"/>
      <c r="F1" s="96"/>
      <c r="G1" s="96"/>
      <c r="H1" s="96"/>
      <c r="I1"/>
      <c r="J1"/>
      <c r="K1"/>
      <c r="L1"/>
    </row>
    <row r="2" spans="1:12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x14ac:dyDescent="0.25">
      <c r="A3" s="102" t="s">
        <v>539</v>
      </c>
      <c r="B3" s="102"/>
      <c r="C3" s="102"/>
      <c r="D3" s="102"/>
      <c r="E3" s="102"/>
      <c r="F3" s="102"/>
      <c r="G3" s="106"/>
      <c r="H3" s="106"/>
      <c r="I3" s="106"/>
      <c r="J3" s="106"/>
      <c r="K3" s="106"/>
      <c r="L3" s="106"/>
    </row>
    <row r="4" spans="1:12" x14ac:dyDescent="0.25">
      <c r="A4" s="103" t="s">
        <v>540</v>
      </c>
      <c r="B4" s="103"/>
      <c r="C4" s="103"/>
      <c r="D4" s="103"/>
      <c r="E4" s="103"/>
      <c r="F4" s="103"/>
      <c r="G4" s="106"/>
      <c r="H4" s="106"/>
      <c r="I4" s="106"/>
      <c r="J4" s="106"/>
      <c r="K4" s="106"/>
      <c r="L4" s="106"/>
    </row>
    <row r="5" spans="1:12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107" t="s">
        <v>3</v>
      </c>
      <c r="B6" s="2" t="s">
        <v>541</v>
      </c>
      <c r="C6" s="108" t="s">
        <v>5</v>
      </c>
      <c r="D6" s="110" t="s">
        <v>542</v>
      </c>
      <c r="E6" s="110"/>
      <c r="F6" s="110"/>
      <c r="G6" s="110" t="s">
        <v>543</v>
      </c>
      <c r="H6" s="110"/>
      <c r="I6" s="110"/>
      <c r="J6" s="110" t="s">
        <v>10</v>
      </c>
      <c r="K6" s="110"/>
      <c r="L6" s="110"/>
    </row>
    <row r="7" spans="1:12" ht="38.25" x14ac:dyDescent="0.25">
      <c r="A7" s="107"/>
      <c r="B7" s="2" t="s">
        <v>7</v>
      </c>
      <c r="C7" s="109"/>
      <c r="D7" s="2" t="s">
        <v>544</v>
      </c>
      <c r="E7" s="2" t="s">
        <v>545</v>
      </c>
      <c r="F7" s="79" t="s">
        <v>546</v>
      </c>
      <c r="G7" s="2" t="s">
        <v>544</v>
      </c>
      <c r="H7" s="2" t="s">
        <v>545</v>
      </c>
      <c r="I7" s="79" t="s">
        <v>547</v>
      </c>
      <c r="J7" s="2" t="s">
        <v>544</v>
      </c>
      <c r="K7" s="2" t="s">
        <v>545</v>
      </c>
      <c r="L7" s="79" t="s">
        <v>547</v>
      </c>
    </row>
    <row r="8" spans="1:12" x14ac:dyDescent="0.25">
      <c r="A8" s="72" t="s">
        <v>11</v>
      </c>
      <c r="B8" s="74" t="s">
        <v>548</v>
      </c>
      <c r="C8" s="74" t="s">
        <v>49</v>
      </c>
      <c r="D8" s="80">
        <v>263757155</v>
      </c>
      <c r="E8" s="80">
        <v>0</v>
      </c>
      <c r="F8" s="59">
        <v>65210000</v>
      </c>
      <c r="G8" s="80">
        <v>354641397</v>
      </c>
      <c r="H8" s="80">
        <v>0</v>
      </c>
      <c r="I8" s="59">
        <v>65210000</v>
      </c>
      <c r="J8" s="80">
        <v>355006983</v>
      </c>
      <c r="K8" s="80">
        <v>0</v>
      </c>
      <c r="L8" s="59">
        <v>60461440</v>
      </c>
    </row>
    <row r="9" spans="1:12" x14ac:dyDescent="0.25">
      <c r="A9" s="72" t="s">
        <v>14</v>
      </c>
      <c r="B9" s="74" t="s">
        <v>549</v>
      </c>
      <c r="C9" s="74" t="s">
        <v>67</v>
      </c>
      <c r="D9" s="80">
        <v>0</v>
      </c>
      <c r="E9" s="80">
        <v>0</v>
      </c>
      <c r="F9" s="58">
        <v>0</v>
      </c>
      <c r="G9" s="80">
        <v>0</v>
      </c>
      <c r="H9" s="80">
        <v>0</v>
      </c>
      <c r="I9" s="58">
        <v>0</v>
      </c>
      <c r="J9" s="80">
        <v>0</v>
      </c>
      <c r="K9" s="80">
        <v>0</v>
      </c>
      <c r="L9" s="59">
        <v>0</v>
      </c>
    </row>
    <row r="10" spans="1:12" x14ac:dyDescent="0.25">
      <c r="A10" s="72" t="s">
        <v>17</v>
      </c>
      <c r="B10" s="74" t="s">
        <v>550</v>
      </c>
      <c r="C10" s="74" t="s">
        <v>109</v>
      </c>
      <c r="D10" s="80">
        <v>47000000</v>
      </c>
      <c r="E10" s="80">
        <v>0</v>
      </c>
      <c r="F10" s="58">
        <v>0</v>
      </c>
      <c r="G10" s="80">
        <v>54966325</v>
      </c>
      <c r="H10" s="80">
        <v>0</v>
      </c>
      <c r="I10" s="58">
        <v>0</v>
      </c>
      <c r="J10" s="80">
        <v>45064151</v>
      </c>
      <c r="K10" s="80">
        <v>0</v>
      </c>
      <c r="L10" s="58">
        <v>0</v>
      </c>
    </row>
    <row r="11" spans="1:12" x14ac:dyDescent="0.25">
      <c r="A11" s="72" t="s">
        <v>20</v>
      </c>
      <c r="B11" s="74" t="s">
        <v>551</v>
      </c>
      <c r="C11" s="74" t="s">
        <v>153</v>
      </c>
      <c r="D11" s="80">
        <v>18270000</v>
      </c>
      <c r="E11" s="80">
        <v>21901000</v>
      </c>
      <c r="F11" s="58">
        <v>0</v>
      </c>
      <c r="G11" s="80">
        <v>54976955</v>
      </c>
      <c r="H11" s="80">
        <v>74379326</v>
      </c>
      <c r="I11" s="59">
        <v>275230</v>
      </c>
      <c r="J11" s="80">
        <v>34393496</v>
      </c>
      <c r="K11" s="80">
        <v>22863659</v>
      </c>
      <c r="L11" s="58">
        <v>0</v>
      </c>
    </row>
    <row r="12" spans="1:12" x14ac:dyDescent="0.25">
      <c r="A12" s="72" t="s">
        <v>23</v>
      </c>
      <c r="B12" s="74" t="s">
        <v>552</v>
      </c>
      <c r="C12" s="74" t="s">
        <v>171</v>
      </c>
      <c r="D12" s="80">
        <v>0</v>
      </c>
      <c r="E12" s="80">
        <v>0</v>
      </c>
      <c r="F12" s="58">
        <v>0</v>
      </c>
      <c r="G12" s="80">
        <v>0</v>
      </c>
      <c r="H12" s="80">
        <v>0</v>
      </c>
      <c r="I12" s="58">
        <v>0</v>
      </c>
      <c r="J12" s="80">
        <v>0</v>
      </c>
      <c r="K12" s="80">
        <v>0</v>
      </c>
      <c r="L12" s="58">
        <v>0</v>
      </c>
    </row>
    <row r="13" spans="1:12" x14ac:dyDescent="0.25">
      <c r="A13" s="72" t="s">
        <v>26</v>
      </c>
      <c r="B13" s="74" t="s">
        <v>553</v>
      </c>
      <c r="C13" s="74" t="s">
        <v>189</v>
      </c>
      <c r="D13" s="80">
        <v>0</v>
      </c>
      <c r="E13" s="80"/>
      <c r="F13" s="58">
        <v>0</v>
      </c>
      <c r="G13" s="80">
        <v>1015565</v>
      </c>
      <c r="H13" s="80">
        <v>12007913</v>
      </c>
      <c r="I13" s="58">
        <v>0</v>
      </c>
      <c r="J13" s="80">
        <v>534643</v>
      </c>
      <c r="K13" s="80">
        <v>0</v>
      </c>
      <c r="L13" s="58">
        <v>0</v>
      </c>
    </row>
    <row r="14" spans="1:12" x14ac:dyDescent="0.25">
      <c r="A14" s="72" t="s">
        <v>29</v>
      </c>
      <c r="B14" s="74" t="s">
        <v>554</v>
      </c>
      <c r="C14" s="74" t="s">
        <v>207</v>
      </c>
      <c r="D14" s="80">
        <v>0</v>
      </c>
      <c r="E14" s="80">
        <f>SUM(E12:E13)</f>
        <v>0</v>
      </c>
      <c r="F14" s="58">
        <v>0</v>
      </c>
      <c r="G14" s="80">
        <v>23173960</v>
      </c>
      <c r="H14" s="80">
        <v>0</v>
      </c>
      <c r="I14" s="58">
        <v>0</v>
      </c>
      <c r="J14" s="80">
        <v>0</v>
      </c>
      <c r="K14" s="80">
        <f>SUM(K12:K13)</f>
        <v>0</v>
      </c>
      <c r="L14" s="58">
        <v>0</v>
      </c>
    </row>
    <row r="15" spans="1:12" x14ac:dyDescent="0.25">
      <c r="A15" s="72" t="s">
        <v>32</v>
      </c>
      <c r="B15" s="77" t="s">
        <v>555</v>
      </c>
      <c r="C15" s="74" t="s">
        <v>210</v>
      </c>
      <c r="D15" s="81">
        <f>SUM(D8:D14)</f>
        <v>329027155</v>
      </c>
      <c r="E15" s="81">
        <f>E8+E9+E10+E11+E13+E14</f>
        <v>21901000</v>
      </c>
      <c r="F15" s="81">
        <f>F8+F9+F10+F11+F13+F14</f>
        <v>65210000</v>
      </c>
      <c r="G15" s="81">
        <f>SUM(G8:G14)</f>
        <v>488774202</v>
      </c>
      <c r="H15" s="81">
        <f>H8+H9+H10+H11+H13+H14</f>
        <v>86387239</v>
      </c>
      <c r="I15" s="81">
        <f>I8+I9+I10+I11+I13+I14</f>
        <v>65485230</v>
      </c>
      <c r="J15" s="81">
        <f>SUM(J8:J14)</f>
        <v>434999273</v>
      </c>
      <c r="K15" s="81">
        <f>K8+K9+K10+K11+K13+K14</f>
        <v>22863659</v>
      </c>
      <c r="L15" s="81">
        <f>L8+L9+L10+L11+L13+L14</f>
        <v>60461440</v>
      </c>
    </row>
    <row r="16" spans="1:12" x14ac:dyDescent="0.25">
      <c r="A16" s="72" t="s">
        <v>35</v>
      </c>
      <c r="B16" s="74" t="s">
        <v>556</v>
      </c>
      <c r="C16" s="74" t="s">
        <v>270</v>
      </c>
      <c r="D16" s="76">
        <v>19428317</v>
      </c>
      <c r="E16" s="76">
        <v>60868000</v>
      </c>
      <c r="F16" s="59">
        <v>37102</v>
      </c>
      <c r="G16" s="76">
        <v>25736719</v>
      </c>
      <c r="H16" s="76">
        <v>79521749</v>
      </c>
      <c r="I16" s="59">
        <v>37102</v>
      </c>
      <c r="J16" s="76">
        <v>24489307</v>
      </c>
      <c r="K16" s="76">
        <v>79521749</v>
      </c>
      <c r="L16" s="59">
        <v>37102</v>
      </c>
    </row>
    <row r="17" spans="1:12" x14ac:dyDescent="0.25">
      <c r="A17" s="72" t="s">
        <v>38</v>
      </c>
      <c r="B17" s="77" t="s">
        <v>557</v>
      </c>
      <c r="C17" s="74"/>
      <c r="D17" s="75">
        <f t="shared" ref="D17:I17" si="0">D15+D16</f>
        <v>348455472</v>
      </c>
      <c r="E17" s="75">
        <f t="shared" si="0"/>
        <v>82769000</v>
      </c>
      <c r="F17" s="75">
        <f t="shared" si="0"/>
        <v>65247102</v>
      </c>
      <c r="G17" s="75">
        <f t="shared" si="0"/>
        <v>514510921</v>
      </c>
      <c r="H17" s="75">
        <f t="shared" si="0"/>
        <v>165908988</v>
      </c>
      <c r="I17" s="75">
        <f t="shared" si="0"/>
        <v>65522332</v>
      </c>
      <c r="J17" s="75">
        <f>J15+J16</f>
        <v>459488580</v>
      </c>
      <c r="K17" s="75">
        <f>K15+K16</f>
        <v>102385408</v>
      </c>
      <c r="L17" s="75">
        <f>L15+L16</f>
        <v>60498542</v>
      </c>
    </row>
    <row r="18" spans="1:12" x14ac:dyDescent="0.25">
      <c r="A18" s="72" t="s">
        <v>41</v>
      </c>
      <c r="B18" s="58" t="s">
        <v>558</v>
      </c>
      <c r="C18" s="74" t="s">
        <v>240</v>
      </c>
      <c r="D18" s="76">
        <v>0</v>
      </c>
      <c r="E18" s="76">
        <v>58580412</v>
      </c>
      <c r="F18" s="58">
        <v>0</v>
      </c>
      <c r="G18" s="76">
        <v>0</v>
      </c>
      <c r="H18" s="76">
        <v>77234161</v>
      </c>
      <c r="I18" s="58"/>
      <c r="J18" s="76">
        <v>0</v>
      </c>
      <c r="K18" s="76">
        <v>77234161</v>
      </c>
      <c r="L18" s="58"/>
    </row>
    <row r="19" spans="1:12" x14ac:dyDescent="0.25">
      <c r="A19" s="72" t="s">
        <v>44</v>
      </c>
      <c r="B19" s="73" t="s">
        <v>559</v>
      </c>
      <c r="C19" s="74"/>
      <c r="D19" s="75">
        <f t="shared" ref="D19:I19" si="1">D17+D18</f>
        <v>348455472</v>
      </c>
      <c r="E19" s="75">
        <f t="shared" si="1"/>
        <v>141349412</v>
      </c>
      <c r="F19" s="75">
        <f t="shared" si="1"/>
        <v>65247102</v>
      </c>
      <c r="G19" s="75">
        <f t="shared" si="1"/>
        <v>514510921</v>
      </c>
      <c r="H19" s="75">
        <f t="shared" si="1"/>
        <v>243143149</v>
      </c>
      <c r="I19" s="75">
        <f t="shared" si="1"/>
        <v>65522332</v>
      </c>
      <c r="J19" s="75">
        <f>J17+J18</f>
        <v>459488580</v>
      </c>
      <c r="K19" s="75">
        <f>K17+K18</f>
        <v>179619569</v>
      </c>
      <c r="L19" s="75">
        <f>L17+L18</f>
        <v>60498542</v>
      </c>
    </row>
    <row r="20" spans="1:12" x14ac:dyDescent="0.25">
      <c r="A20" s="72" t="s">
        <v>47</v>
      </c>
      <c r="B20" s="74" t="s">
        <v>560</v>
      </c>
      <c r="C20" s="74" t="s">
        <v>313</v>
      </c>
      <c r="D20" s="76">
        <v>77562784</v>
      </c>
      <c r="E20" s="76">
        <v>38208000</v>
      </c>
      <c r="F20" s="59">
        <v>0</v>
      </c>
      <c r="G20" s="76">
        <v>78225836</v>
      </c>
      <c r="H20" s="76">
        <v>85984126</v>
      </c>
      <c r="I20" s="59">
        <v>0</v>
      </c>
      <c r="J20" s="76">
        <v>63658047</v>
      </c>
      <c r="K20" s="76">
        <v>46127216</v>
      </c>
      <c r="L20" s="59">
        <v>0</v>
      </c>
    </row>
    <row r="21" spans="1:12" x14ac:dyDescent="0.25">
      <c r="A21" s="72" t="s">
        <v>50</v>
      </c>
      <c r="B21" s="74" t="s">
        <v>561</v>
      </c>
      <c r="C21" s="74" t="s">
        <v>315</v>
      </c>
      <c r="D21" s="76">
        <v>15854000</v>
      </c>
      <c r="E21" s="76">
        <v>7751000</v>
      </c>
      <c r="F21" s="59">
        <v>0</v>
      </c>
      <c r="G21" s="76">
        <v>15854000</v>
      </c>
      <c r="H21" s="76">
        <v>18787911</v>
      </c>
      <c r="I21" s="59">
        <v>0</v>
      </c>
      <c r="J21" s="76">
        <v>14175995</v>
      </c>
      <c r="K21" s="76">
        <v>10113723</v>
      </c>
      <c r="L21" s="59">
        <v>0</v>
      </c>
    </row>
    <row r="22" spans="1:12" x14ac:dyDescent="0.25">
      <c r="A22" s="72" t="s">
        <v>53</v>
      </c>
      <c r="B22" s="74" t="s">
        <v>562</v>
      </c>
      <c r="C22" s="74" t="s">
        <v>369</v>
      </c>
      <c r="D22" s="76">
        <v>95174732</v>
      </c>
      <c r="E22" s="76">
        <v>36810000</v>
      </c>
      <c r="F22" s="59">
        <v>200000</v>
      </c>
      <c r="G22" s="76">
        <v>114248209</v>
      </c>
      <c r="H22" s="76">
        <v>61130451</v>
      </c>
      <c r="I22" s="59">
        <v>662332</v>
      </c>
      <c r="J22" s="76">
        <v>71497773</v>
      </c>
      <c r="K22" s="76">
        <v>45986719</v>
      </c>
      <c r="L22" s="59">
        <v>466717</v>
      </c>
    </row>
    <row r="23" spans="1:12" x14ac:dyDescent="0.25">
      <c r="A23" s="72" t="s">
        <v>56</v>
      </c>
      <c r="B23" s="74" t="s">
        <v>563</v>
      </c>
      <c r="C23" s="74" t="s">
        <v>387</v>
      </c>
      <c r="D23" s="76">
        <v>380000</v>
      </c>
      <c r="E23" s="76">
        <v>0</v>
      </c>
      <c r="F23" s="59">
        <v>0</v>
      </c>
      <c r="G23" s="76">
        <v>5380700</v>
      </c>
      <c r="H23" s="76">
        <v>0</v>
      </c>
      <c r="I23" s="59">
        <v>0</v>
      </c>
      <c r="J23" s="76">
        <v>5370700</v>
      </c>
      <c r="K23" s="76">
        <v>0</v>
      </c>
      <c r="L23" s="59">
        <v>0</v>
      </c>
    </row>
    <row r="24" spans="1:12" x14ac:dyDescent="0.25">
      <c r="A24" s="72" t="s">
        <v>59</v>
      </c>
      <c r="B24" s="74" t="s">
        <v>564</v>
      </c>
      <c r="C24" s="74" t="s">
        <v>421</v>
      </c>
      <c r="D24" s="76">
        <v>93790000</v>
      </c>
      <c r="E24" s="76">
        <v>0</v>
      </c>
      <c r="F24" s="59">
        <v>37102</v>
      </c>
      <c r="G24" s="76">
        <v>181588401</v>
      </c>
      <c r="H24" s="76">
        <v>0</v>
      </c>
      <c r="I24" s="59">
        <v>0</v>
      </c>
      <c r="J24" s="76">
        <v>94285157</v>
      </c>
      <c r="K24" s="76">
        <v>0</v>
      </c>
      <c r="L24" s="59">
        <v>0</v>
      </c>
    </row>
    <row r="25" spans="1:12" x14ac:dyDescent="0.25">
      <c r="A25" s="72" t="s">
        <v>62</v>
      </c>
      <c r="B25" s="74" t="s">
        <v>565</v>
      </c>
      <c r="C25" s="74" t="s">
        <v>437</v>
      </c>
      <c r="D25" s="76">
        <v>635010</v>
      </c>
      <c r="E25" s="76">
        <v>0</v>
      </c>
      <c r="F25" s="59">
        <v>0</v>
      </c>
      <c r="G25" s="76">
        <v>21391068</v>
      </c>
      <c r="H25" s="76">
        <v>6500</v>
      </c>
      <c r="I25" s="59">
        <v>0</v>
      </c>
      <c r="J25" s="76">
        <v>21343024</v>
      </c>
      <c r="K25" s="76">
        <v>0</v>
      </c>
      <c r="L25" s="59">
        <v>0</v>
      </c>
    </row>
    <row r="26" spans="1:12" x14ac:dyDescent="0.25">
      <c r="A26" s="72" t="s">
        <v>65</v>
      </c>
      <c r="B26" s="74" t="s">
        <v>566</v>
      </c>
      <c r="C26" s="74" t="s">
        <v>447</v>
      </c>
      <c r="D26" s="76">
        <v>0</v>
      </c>
      <c r="E26" s="76">
        <v>0</v>
      </c>
      <c r="F26" s="59">
        <v>0</v>
      </c>
      <c r="G26" s="76">
        <v>14110012</v>
      </c>
      <c r="H26" s="76">
        <v>0</v>
      </c>
      <c r="I26" s="59">
        <v>0</v>
      </c>
      <c r="J26" s="76">
        <v>10539023</v>
      </c>
      <c r="K26" s="76">
        <v>0</v>
      </c>
      <c r="L26" s="59">
        <v>0</v>
      </c>
    </row>
    <row r="27" spans="1:12" x14ac:dyDescent="0.25">
      <c r="A27" s="72" t="s">
        <v>68</v>
      </c>
      <c r="B27" s="74" t="s">
        <v>567</v>
      </c>
      <c r="C27" s="74" t="s">
        <v>467</v>
      </c>
      <c r="D27" s="76">
        <v>0</v>
      </c>
      <c r="E27" s="76">
        <v>0</v>
      </c>
      <c r="F27" s="59">
        <v>0</v>
      </c>
      <c r="G27" s="76">
        <v>0</v>
      </c>
      <c r="H27" s="76">
        <v>0</v>
      </c>
      <c r="I27" s="59">
        <v>0</v>
      </c>
      <c r="J27" s="76">
        <v>0</v>
      </c>
      <c r="K27" s="76">
        <v>0</v>
      </c>
      <c r="L27" s="59">
        <v>0</v>
      </c>
    </row>
    <row r="28" spans="1:12" x14ac:dyDescent="0.25">
      <c r="A28" s="72" t="s">
        <v>71</v>
      </c>
      <c r="B28" s="77" t="s">
        <v>568</v>
      </c>
      <c r="C28" s="74" t="s">
        <v>469</v>
      </c>
      <c r="D28" s="75">
        <f t="shared" ref="D28:I28" si="2">SUM(D20:D27)</f>
        <v>283396526</v>
      </c>
      <c r="E28" s="75">
        <f t="shared" si="2"/>
        <v>82769000</v>
      </c>
      <c r="F28" s="75">
        <f t="shared" si="2"/>
        <v>237102</v>
      </c>
      <c r="G28" s="75">
        <f t="shared" si="2"/>
        <v>430798226</v>
      </c>
      <c r="H28" s="75">
        <f t="shared" si="2"/>
        <v>165908988</v>
      </c>
      <c r="I28" s="75">
        <f t="shared" si="2"/>
        <v>662332</v>
      </c>
      <c r="J28" s="75">
        <f>SUM(J20:J27)</f>
        <v>280869719</v>
      </c>
      <c r="K28" s="75">
        <f>SUM(K20:K27)</f>
        <v>102227658</v>
      </c>
      <c r="L28" s="75">
        <f>SUM(L20:L27)</f>
        <v>466717</v>
      </c>
    </row>
    <row r="29" spans="1:12" x14ac:dyDescent="0.25">
      <c r="A29" s="72" t="s">
        <v>74</v>
      </c>
      <c r="B29" s="74" t="s">
        <v>569</v>
      </c>
      <c r="C29" s="74" t="s">
        <v>529</v>
      </c>
      <c r="D29" s="76">
        <v>65058946</v>
      </c>
      <c r="E29" s="76">
        <v>0</v>
      </c>
      <c r="F29" s="59">
        <v>65010000</v>
      </c>
      <c r="G29" s="76">
        <v>83712695</v>
      </c>
      <c r="H29" s="76">
        <v>0</v>
      </c>
      <c r="I29" s="59">
        <v>65010000</v>
      </c>
      <c r="J29" s="76">
        <v>83712695</v>
      </c>
      <c r="K29" s="76">
        <v>0</v>
      </c>
      <c r="L29" s="59">
        <v>60034372</v>
      </c>
    </row>
    <row r="30" spans="1:12" x14ac:dyDescent="0.25">
      <c r="A30" s="72" t="s">
        <v>77</v>
      </c>
      <c r="B30" s="77" t="s">
        <v>570</v>
      </c>
      <c r="C30" s="58"/>
      <c r="D30" s="78">
        <f t="shared" ref="D30:L30" si="3">D28+D29</f>
        <v>348455472</v>
      </c>
      <c r="E30" s="78">
        <f t="shared" si="3"/>
        <v>82769000</v>
      </c>
      <c r="F30" s="78">
        <f t="shared" si="3"/>
        <v>65247102</v>
      </c>
      <c r="G30" s="78">
        <f t="shared" si="3"/>
        <v>514510921</v>
      </c>
      <c r="H30" s="78">
        <f t="shared" si="3"/>
        <v>165908988</v>
      </c>
      <c r="I30" s="78">
        <f t="shared" si="3"/>
        <v>65672332</v>
      </c>
      <c r="J30" s="78">
        <f t="shared" si="3"/>
        <v>364582414</v>
      </c>
      <c r="K30" s="78">
        <f t="shared" si="3"/>
        <v>102227658</v>
      </c>
      <c r="L30" s="78">
        <f t="shared" si="3"/>
        <v>60501089</v>
      </c>
    </row>
  </sheetData>
  <sheetProtection sheet="1" objects="1" scenarios="1"/>
  <mergeCells count="8">
    <mergeCell ref="A1:H1"/>
    <mergeCell ref="A3:L3"/>
    <mergeCell ref="A4:L4"/>
    <mergeCell ref="A6:A7"/>
    <mergeCell ref="C6:C7"/>
    <mergeCell ref="D6:F6"/>
    <mergeCell ref="G6:I6"/>
    <mergeCell ref="J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Tartalom</vt:lpstr>
      <vt:lpstr>1.sz. melléklete</vt:lpstr>
      <vt:lpstr>2.sz. melléklete</vt:lpstr>
      <vt:lpstr>3.sz. melléklete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2018-05-29T05:53:08Z</dcterms:created>
  <dcterms:modified xsi:type="dcterms:W3CDTF">2018-06-14T13:34:47Z</dcterms:modified>
</cp:coreProperties>
</file>