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. melléklet" sheetId="1" r:id="rId1"/>
    <sheet name="2. melléklet Kiadás" sheetId="2" r:id="rId2"/>
    <sheet name="3. mell .Bev. Önkormányzat" sheetId="3" r:id="rId3"/>
    <sheet name="4. melléklet létszám" sheetId="4" r:id="rId4"/>
    <sheet name="5. melléklet Beruházások" sheetId="5" r:id="rId5"/>
    <sheet name="6. melléklet tartalékok" sheetId="6" r:id="rId6"/>
    <sheet name="7. melléklet stabilitási 1" sheetId="7" r:id="rId7"/>
    <sheet name="8. melléklet stabilitási 2" sheetId="8" r:id="rId8"/>
    <sheet name="9. melléklet EU projektek" sheetId="9" r:id="rId9"/>
    <sheet name="10. melléklet hitelek" sheetId="10" r:id="rId10"/>
    <sheet name="11. melléklet finanszírozás" sheetId="11" r:id="rId11"/>
    <sheet name="12. melléklet szociális kiad." sheetId="12" r:id="rId12"/>
    <sheet name="13. melléklet átadott" sheetId="13" r:id="rId13"/>
    <sheet name="13.1. melléklet" sheetId="14" r:id="rId14"/>
    <sheet name="14. melléklet átvett" sheetId="15" r:id="rId15"/>
    <sheet name="15. melléklet helyi adók" sheetId="16" r:id="rId16"/>
    <sheet name="16. melléklet pénzmaradvány k." sheetId="17" r:id="rId17"/>
    <sheet name="17.  melléklet eredményk. önk" sheetId="18" r:id="rId18"/>
    <sheet name="18. melléklet vagyonm. önkorm" sheetId="19" r:id="rId19"/>
    <sheet name="Munka1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fn.IFERROR" hidden="1">#NAME?</definedName>
    <definedName name="átadotSK">'[4]flag_1'!#REF!</definedName>
    <definedName name="css" localSheetId="13">#REF!</definedName>
    <definedName name="css" localSheetId="4">#REF!</definedName>
    <definedName name="css">#REF!</definedName>
    <definedName name="css_k">'[3]Családsegítés'!$C$27:$C$86</definedName>
    <definedName name="css_k_" localSheetId="13">#REF!</definedName>
    <definedName name="css_k_" localSheetId="4">#REF!</definedName>
    <definedName name="css_k_">#REF!</definedName>
    <definedName name="FEJ">#REF!</definedName>
    <definedName name="FGL" localSheetId="13">'[4]flag_1'!#REF!</definedName>
    <definedName name="FGL">'[4]flag_1'!#REF!</definedName>
    <definedName name="fgl1" localSheetId="13">'[4]flag_1'!#REF!</definedName>
    <definedName name="fgl1">'[4]flag_1'!#REF!</definedName>
    <definedName name="flae">'[4]flag_1'!#REF!</definedName>
    <definedName name="FLAG" localSheetId="13">'[4]flag_1'!#REF!</definedName>
    <definedName name="FLAG">'[4]flag_1'!#REF!</definedName>
    <definedName name="flag1" localSheetId="13">'[4]flag_1'!#REF!</definedName>
    <definedName name="flag1">'[4]flag_1'!#REF!</definedName>
    <definedName name="foot_4_place" localSheetId="7">'8. melléklet stabilitási 2'!$A$18</definedName>
    <definedName name="foot_5_place" localSheetId="7">'8. melléklet stabilitási 2'!#REF!</definedName>
    <definedName name="foot_53_place" localSheetId="7">'8. melléklet stabilitási 2'!$A$63</definedName>
    <definedName name="gyj" localSheetId="13">#REF!</definedName>
    <definedName name="gyj" localSheetId="4">#REF!</definedName>
    <definedName name="gyj">#REF!</definedName>
    <definedName name="gyj_k">'[3]Gyermekjóléti'!$C$27:$C$86</definedName>
    <definedName name="gyj_k_" localSheetId="13">#REF!</definedName>
    <definedName name="gyj_k_" localSheetId="4">#REF!</definedName>
    <definedName name="gyj_k_">#REF!</definedName>
    <definedName name="K_LSZA_BECS_1">#REF!</definedName>
    <definedName name="kjz" localSheetId="13">#REF!</definedName>
    <definedName name="kjz" localSheetId="4">#REF!</definedName>
    <definedName name="kjz">#REF!</definedName>
    <definedName name="kjz_k">'[3]körjegyzőség'!$C$9:$C$28</definedName>
    <definedName name="kjz_k_" localSheetId="13">#REF!</definedName>
    <definedName name="kjz_k_" localSheetId="4">#REF!</definedName>
    <definedName name="kjz_k_">#REF!</definedName>
    <definedName name="KSH_R">#REF!</definedName>
    <definedName name="KSZ1" localSheetId="13">'[4]flag_1'!#REF!</definedName>
    <definedName name="KSZ1">'[4]flag_1'!#REF!</definedName>
    <definedName name="ksz11" localSheetId="13">'[4]flag_1'!#REF!</definedName>
    <definedName name="ksz11">'[4]flag_1'!#REF!</definedName>
    <definedName name="nev_c" localSheetId="13">#REF!</definedName>
    <definedName name="nev_c" localSheetId="4">#REF!</definedName>
    <definedName name="nev_c">#REF!</definedName>
    <definedName name="nev_g" localSheetId="13">#REF!</definedName>
    <definedName name="nev_g" localSheetId="4">#REF!</definedName>
    <definedName name="nev_g">#REF!</definedName>
    <definedName name="nev_k" localSheetId="13">#REF!</definedName>
    <definedName name="nev_k" localSheetId="4">#REF!</definedName>
    <definedName name="nev_k">#REF!</definedName>
    <definedName name="_xlnm.Print_Area" localSheetId="0">'1. melléklet'!$A$1:$M$26</definedName>
    <definedName name="_xlnm.Print_Area" localSheetId="9">'10. melléklet hitelek'!$A$1:$H$70</definedName>
    <definedName name="_xlnm.Print_Area" localSheetId="10">'11. melléklet finanszírozás'!$A$1:$E$31</definedName>
    <definedName name="_xlnm.Print_Area" localSheetId="11">'12. melléklet szociális kiad.'!$A$1:$E$39</definedName>
    <definedName name="_xlnm.Print_Area" localSheetId="12">'13. melléklet átadott'!$A$1:$E$116</definedName>
    <definedName name="_xlnm.Print_Area" localSheetId="14">'14. melléklet átvett'!$A$1:$E$116</definedName>
    <definedName name="_xlnm.Print_Area" localSheetId="15">'15. melléklet helyi adók'!$A$1:$E$33</definedName>
    <definedName name="_xlnm.Print_Area" localSheetId="16">'16. melléklet pénzmaradvány k.'!$A$1:$E$27</definedName>
    <definedName name="_xlnm.Print_Area" localSheetId="17">'17.  melléklet eredményk. önk'!$A$1:$D$46</definedName>
    <definedName name="_xlnm.Print_Area" localSheetId="18">'18. melléklet vagyonm. önkorm'!$A$1:$D$128</definedName>
    <definedName name="_xlnm.Print_Area" localSheetId="1">'2. melléklet Kiadás'!$A$1:$N$124</definedName>
    <definedName name="_xlnm.Print_Area" localSheetId="2">'3. mell .Bev. Önkormányzat'!$A$1:$N$98</definedName>
    <definedName name="_xlnm.Print_Area" localSheetId="3">'4. melléklet létszám'!$A$1:$E$32</definedName>
    <definedName name="_xlnm.Print_Area" localSheetId="4">'5. melléklet Beruházások'!$A$1:$E$23</definedName>
    <definedName name="_xlnm.Print_Area" localSheetId="5">'6. melléklet tartalékok'!$A$1:$J$17</definedName>
    <definedName name="_xlnm.Print_Area" localSheetId="6">'7. melléklet stabilitási 1'!$A$1:$M$49</definedName>
    <definedName name="_xlnm.Print_Area" localSheetId="7">'8. melléklet stabilitási 2'!$A$1:$H$38</definedName>
    <definedName name="_xlnm.Print_Area" localSheetId="8">'9. melléklet EU projektek'!$A$1:$D$43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<sst xmlns="http://schemas.openxmlformats.org/spreadsheetml/2006/main" count="1742" uniqueCount="920">
  <si>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</si>
  <si>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</si>
  <si>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</si>
  <si>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</si>
  <si>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</si>
  <si>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</si>
  <si>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</si>
  <si>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</si>
  <si>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</si>
  <si>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</si>
  <si>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</si>
  <si>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</si>
  <si>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</si>
  <si>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</si>
  <si>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</si>
  <si>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</si>
  <si>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</si>
  <si>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</si>
  <si>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</si>
  <si>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</si>
  <si>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</si>
  <si>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</si>
  <si>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</si>
  <si>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</si>
  <si>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</si>
  <si>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</si>
  <si>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</si>
  <si>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</si>
  <si>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</si>
  <si>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</si>
  <si>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</si>
  <si>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</si>
  <si>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</si>
  <si>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</si>
  <si>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</si>
  <si>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</si>
  <si>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</si>
  <si>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</si>
  <si>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</si>
  <si>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</si>
  <si>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</si>
  <si>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</si>
  <si>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</si>
  <si>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</si>
  <si>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</si>
  <si>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</si>
  <si>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</si>
  <si>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</si>
  <si>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</si>
  <si>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</si>
  <si>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</si>
  <si>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</si>
  <si>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</si>
  <si>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</si>
  <si>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</si>
  <si>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</si>
  <si>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</si>
  <si>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</si>
  <si>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</si>
  <si>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</si>
  <si>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</si>
  <si>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</si>
  <si>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</si>
  <si>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</si>
  <si>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</si>
  <si>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</si>
  <si>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</si>
  <si>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</si>
  <si>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</si>
  <si>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</si>
  <si>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</si>
  <si>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</si>
  <si>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</si>
  <si>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</si>
  <si>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</si>
  <si>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</si>
  <si>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</si>
  <si>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</si>
  <si>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</si>
  <si>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</si>
  <si>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</si>
  <si>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</si>
  <si>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</si>
  <si>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</si>
  <si>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</si>
  <si>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</si>
  <si>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</si>
  <si>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</si>
  <si>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</si>
  <si>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</si>
  <si>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</si>
  <si>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</si>
  <si>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</si>
  <si>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</si>
  <si>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</si>
  <si>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</si>
  <si>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</si>
  <si>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</si>
  <si>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</si>
  <si>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</si>
  <si>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</si>
  <si>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</si>
  <si>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</si>
  <si>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</si>
  <si>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</si>
  <si>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</si>
  <si>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</si>
  <si>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</si>
  <si>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</si>
  <si>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</si>
  <si>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</si>
  <si>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</si>
  <si>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</si>
  <si>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</si>
  <si>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</si>
  <si>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</si>
  <si>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</si>
  <si>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</si>
  <si>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</si>
  <si>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</si>
  <si>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</si>
  <si>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</si>
  <si>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</si>
  <si>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</si>
  <si>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</si>
  <si>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</si>
  <si>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</si>
  <si>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</si>
  <si>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</si>
  <si>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</si>
  <si>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</si>
  <si>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</si>
  <si>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</si>
  <si>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</si>
  <si>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</si>
  <si>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</si>
  <si>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</si>
  <si>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</si>
  <si>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</si>
  <si>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</si>
  <si>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</si>
  <si>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</si>
  <si>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</si>
  <si>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</si>
  <si>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</si>
  <si>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</si>
  <si>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</si>
  <si>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</si>
  <si>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</si>
  <si>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</si>
  <si>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</si>
  <si>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</si>
  <si>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</si>
  <si>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</si>
  <si>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</si>
  <si>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</si>
  <si>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</si>
  <si>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</si>
  <si>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</si>
  <si>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</si>
  <si>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</si>
  <si>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</si>
  <si>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</si>
  <si>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</si>
  <si>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</si>
  <si>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</si>
  <si>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</si>
  <si>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</si>
  <si>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</si>
  <si>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</si>
  <si>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</si>
  <si>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</si>
  <si>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</si>
  <si>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</si>
  <si>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</si>
  <si>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</si>
  <si>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</si>
  <si>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</si>
  <si>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</si>
  <si>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</si>
  <si>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</si>
  <si>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</si>
  <si>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</si>
  <si>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</si>
  <si>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</si>
  <si>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</si>
  <si>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</si>
  <si>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</si>
  <si>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</si>
  <si>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</si>
  <si>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</si>
  <si>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</si>
  <si>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</si>
  <si>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</si>
  <si>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</si>
  <si>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</si>
  <si>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</si>
  <si>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</si>
  <si>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</si>
  <si>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</si>
  <si>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</si>
  <si>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</si>
  <si>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</si>
  <si>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</si>
  <si>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</si>
  <si>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</si>
  <si>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</si>
  <si>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</si>
  <si>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</si>
  <si>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</si>
  <si>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</si>
  <si>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</si>
  <si>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</si>
  <si>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</si>
  <si>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</si>
  <si>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</si>
  <si>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</si>
  <si>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</si>
  <si>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</si>
  <si>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</si>
  <si>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</si>
  <si>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</si>
  <si>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</si>
  <si>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</si>
  <si>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</si>
  <si>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</si>
  <si>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</si>
  <si>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</si>
  <si>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</si>
  <si>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</si>
  <si>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</si>
  <si>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</si>
  <si>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</si>
  <si>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</si>
  <si>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</si>
  <si>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</si>
  <si>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</si>
  <si>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</si>
  <si>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</si>
  <si>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</si>
  <si>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</si>
  <si>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</si>
  <si>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</si>
  <si>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</si>
  <si>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</si>
  <si>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</si>
  <si>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</si>
  <si>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</si>
  <si>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</si>
  <si>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</si>
  <si>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</si>
  <si>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</si>
  <si>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</si>
  <si>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</si>
  <si>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</si>
  <si>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</si>
  <si>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</si>
  <si>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</si>
  <si>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</si>
  <si>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</si>
  <si>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</si>
  <si>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</si>
  <si>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</si>
  <si>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</si>
  <si>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</si>
  <si>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</si>
  <si>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</si>
  <si>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</si>
  <si>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</si>
  <si>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</si>
  <si>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</si>
  <si>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</si>
  <si>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</si>
  <si>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</si>
  <si>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</si>
  <si>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</si>
  <si>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</si>
  <si>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</si>
  <si>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</si>
  <si>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</si>
  <si>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</si>
  <si>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</si>
  <si>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</si>
  <si>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</si>
  <si>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</si>
  <si>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</si>
  <si>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</si>
  <si>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</si>
  <si>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</si>
  <si>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</si>
  <si>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</si>
  <si>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</si>
  <si>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</si>
  <si>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</si>
  <si>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</si>
  <si>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</si>
  <si>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</si>
  <si>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</si>
  <si>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</si>
  <si>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</si>
  <si>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</si>
  <si>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</si>
  <si>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</si>
  <si>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</si>
  <si>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</si>
  <si>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</si>
  <si>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</si>
  <si>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</si>
  <si>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</si>
  <si>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</si>
  <si>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</si>
  <si>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</si>
  <si>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</si>
  <si>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</si>
  <si>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</si>
  <si>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</si>
  <si>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</si>
  <si>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</si>
  <si>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</si>
  <si>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</si>
  <si>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</si>
  <si>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</si>
  <si>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</si>
  <si>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</si>
  <si>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</si>
  <si>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</si>
  <si>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</si>
  <si>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</si>
  <si>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</si>
  <si>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</si>
  <si>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</si>
  <si>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</si>
  <si>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</si>
  <si>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</si>
  <si>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</si>
  <si>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</si>
  <si>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</si>
  <si>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</si>
  <si>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</si>
  <si>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</si>
  <si>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</si>
  <si>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</si>
  <si>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</si>
  <si>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</si>
  <si>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</si>
  <si>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</si>
  <si>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</si>
  <si>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</si>
  <si>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</si>
  <si>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</si>
  <si>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</si>
  <si>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</si>
  <si>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</si>
  <si>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</si>
  <si>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</si>
  <si>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</si>
  <si>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</si>
  <si>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</si>
  <si>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</si>
  <si>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</si>
  <si>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</si>
  <si>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</si>
  <si>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</si>
  <si>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</si>
  <si>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</si>
  <si>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</si>
  <si>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</si>
  <si>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</si>
  <si>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</si>
  <si>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</si>
  <si>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</si>
  <si>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</si>
  <si>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</si>
  <si>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</si>
  <si>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</si>
  <si>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</si>
  <si>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</si>
  <si>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</si>
  <si>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</si>
  <si>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</si>
  <si>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</si>
  <si>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</si>
  <si>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</si>
  <si>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</si>
  <si>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</si>
  <si>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</si>
  <si>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</si>
  <si>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</si>
  <si>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</si>
  <si>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</si>
  <si>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</si>
  <si>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</si>
  <si>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</si>
  <si>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</si>
  <si>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</si>
  <si>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</si>
  <si>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</si>
  <si>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</si>
  <si>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</si>
  <si>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</si>
  <si>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</si>
  <si>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</si>
  <si>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</si>
  <si>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</si>
  <si>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</si>
  <si>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</si>
  <si>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</si>
  <si>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</si>
  <si>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</si>
  <si>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</si>
  <si>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</si>
  <si>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</si>
  <si>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</si>
  <si>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</si>
  <si>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</si>
  <si>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</si>
  <si>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</si>
  <si>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</si>
  <si>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</si>
  <si>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</si>
  <si>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</si>
  <si>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</si>
  <si>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</si>
  <si>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</si>
  <si>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</si>
  <si>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</si>
  <si>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</si>
  <si>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</si>
  <si>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</si>
  <si>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</si>
  <si>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</si>
  <si>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</si>
  <si>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</si>
  <si>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</si>
  <si>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</si>
  <si>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</si>
  <si>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</si>
  <si>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</si>
  <si>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</si>
  <si>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</si>
  <si>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</si>
  <si>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</si>
  <si>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</si>
  <si>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</si>
  <si>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</si>
  <si>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</si>
  <si>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</si>
  <si>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</si>
  <si>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</si>
  <si>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</si>
  <si>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</si>
  <si>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</si>
  <si>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</si>
  <si>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</si>
  <si>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</si>
  <si>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</si>
  <si>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</si>
  <si>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</si>
  <si>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</si>
  <si>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</si>
  <si>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</si>
  <si>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</si>
  <si>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</si>
  <si>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</si>
  <si>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</si>
  <si>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</si>
  <si>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</si>
  <si>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</si>
  <si>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</si>
  <si>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</si>
  <si>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</si>
  <si>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</si>
  <si>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</si>
  <si>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</si>
  <si>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</si>
  <si>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</si>
  <si>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</si>
  <si>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</si>
  <si>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</si>
  <si>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</si>
  <si>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</si>
  <si>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</si>
  <si>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</si>
  <si>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</si>
  <si>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</si>
  <si>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</si>
  <si>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</si>
  <si>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</si>
  <si>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</si>
  <si>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</si>
  <si>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</si>
  <si>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</si>
  <si>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</si>
  <si>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</si>
  <si>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</si>
  <si>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</si>
  <si>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</si>
  <si>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</si>
  <si>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</si>
  <si>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</si>
  <si>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</si>
  <si>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</si>
  <si>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</si>
  <si>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</si>
  <si>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</si>
  <si>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</si>
  <si>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</si>
  <si>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</si>
  <si>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</si>
  <si>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</si>
  <si>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</si>
  <si>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</si>
  <si>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</si>
  <si>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</si>
  <si>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</si>
  <si>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</si>
  <si>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</si>
  <si>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</si>
  <si>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</si>
  <si>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</si>
  <si>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</si>
  <si>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</si>
  <si>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</si>
  <si>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</si>
  <si>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</si>
  <si>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</si>
  <si>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</si>
  <si>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</si>
  <si>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</si>
  <si>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</si>
  <si>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</si>
  <si>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</si>
  <si>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</si>
  <si>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</si>
  <si>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</si>
  <si>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</si>
  <si>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</si>
  <si>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</si>
  <si>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</si>
  <si>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</si>
  <si>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</si>
  <si>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</si>
  <si>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</si>
  <si>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</si>
  <si>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</si>
  <si>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</si>
  <si>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</si>
  <si>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</si>
  <si>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</si>
  <si>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</si>
  <si>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</si>
  <si>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</si>
  <si>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</si>
  <si>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</si>
  <si>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</si>
  <si>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</si>
  <si>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</si>
  <si>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</si>
  <si>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</si>
  <si>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</si>
  <si>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</si>
  <si>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</si>
  <si>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</si>
  <si>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</si>
  <si>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</si>
  <si>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</si>
  <si>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</si>
  <si>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</si>
  <si>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</si>
  <si>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</si>
  <si>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</si>
  <si>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</si>
  <si>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</si>
  <si>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</si>
  <si>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</si>
  <si>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</si>
  <si>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</si>
  <si>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</si>
  <si>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</si>
  <si>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</si>
  <si>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</si>
  <si>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</si>
  <si>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</si>
  <si>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</si>
  <si>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</si>
  <si>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</si>
  <si>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</si>
  <si>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</si>
  <si>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</si>
  <si>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</si>
  <si>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</si>
  <si>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</si>
  <si>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</si>
  <si>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</si>
  <si>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</si>
  <si>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</si>
  <si>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</si>
  <si>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</si>
  <si>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</si>
  <si>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</si>
  <si>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</si>
  <si>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</si>
  <si>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</si>
  <si>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</si>
  <si>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</si>
  <si>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</si>
  <si>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</si>
  <si>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</si>
  <si>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</si>
  <si>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</si>
  <si>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</si>
  <si>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</si>
  <si>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</si>
  <si>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</si>
  <si>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</si>
  <si>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</si>
  <si>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</si>
  <si>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</si>
  <si>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</si>
  <si>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</si>
  <si>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</si>
  <si>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</si>
  <si>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</si>
  <si>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</si>
  <si>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</si>
  <si>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</si>
  <si>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</si>
  <si>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</si>
  <si>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</si>
  <si>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</si>
  <si>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</si>
  <si>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</si>
  <si>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</si>
  <si>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</si>
  <si>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</si>
  <si>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</si>
  <si>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</si>
  <si>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</si>
  <si>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</si>
  <si>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</si>
  <si>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</si>
  <si>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</si>
  <si>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</si>
  <si>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</si>
  <si>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</si>
  <si>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</si>
  <si>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</si>
  <si>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</si>
  <si>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</si>
  <si>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</si>
  <si>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</si>
  <si>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</si>
  <si>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</si>
  <si>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</si>
  <si>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</si>
  <si>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</si>
  <si>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</si>
  <si>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</si>
  <si>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</si>
  <si>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</si>
  <si>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</si>
  <si>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</si>
  <si>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</si>
  <si>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</si>
  <si>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</si>
  <si>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</si>
  <si>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</si>
  <si>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</si>
  <si>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</si>
  <si>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</si>
  <si>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</si>
  <si>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</si>
  <si>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</si>
  <si>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</si>
  <si>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</si>
  <si>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</si>
  <si>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</si>
  <si>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</si>
  <si>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</si>
  <si>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</si>
  <si>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</si>
  <si>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</si>
  <si>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</si>
  <si>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</si>
  <si>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</si>
  <si>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</si>
  <si>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</si>
  <si>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</si>
  <si>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</si>
  <si>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</si>
  <si>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</si>
  <si>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</si>
  <si>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</si>
  <si>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</si>
  <si>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</si>
  <si>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</si>
  <si>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</si>
  <si>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</si>
  <si>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</si>
  <si>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</si>
  <si>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</si>
  <si>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</si>
  <si>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</si>
  <si>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</si>
  <si>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</si>
  <si>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</si>
  <si>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</si>
  <si>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</si>
  <si>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</si>
  <si>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</si>
  <si>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</si>
  <si>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</si>
  <si>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</si>
  <si>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</si>
  <si>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</si>
  <si>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</si>
  <si>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</si>
  <si>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</si>
  <si>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</si>
  <si>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</si>
  <si>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</si>
  <si>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</si>
  <si>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</si>
  <si>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</si>
  <si>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</si>
  <si>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</si>
  <si>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</si>
  <si>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</si>
  <si>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</si>
  <si>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</si>
  <si>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</si>
  <si>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</si>
  <si>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</si>
  <si>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</si>
  <si>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</si>
  <si>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</si>
  <si>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</si>
  <si>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</si>
  <si>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</si>
  <si>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</si>
  <si>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</si>
  <si>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</si>
  <si>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</si>
  <si>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</si>
  <si>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</si>
  <si>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</si>
  <si>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</si>
  <si>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</si>
  <si>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</si>
  <si>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</si>
  <si>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</si>
  <si>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</si>
  <si>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</si>
  <si>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</si>
  <si>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</si>
  <si>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</si>
  <si>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</si>
  <si>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</si>
  <si>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</si>
  <si>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</si>
  <si>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</si>
  <si>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</si>
  <si>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</si>
  <si>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</si>
  <si>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</si>
  <si>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</si>
  <si>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</si>
  <si>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</si>
  <si>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</si>
  <si>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</si>
  <si>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</si>
  <si>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</si>
  <si>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</si>
  <si>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</si>
  <si>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</si>
  <si>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</si>
  <si>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</si>
  <si>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</si>
  <si>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</si>
  <si>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</si>
  <si>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</si>
  <si>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</si>
  <si>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</si>
  <si>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</si>
  <si>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</si>
  <si>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</si>
  <si>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</si>
  <si>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</si>
  <si>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</si>
  <si>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</si>
  <si>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</si>
  <si>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</si>
  <si>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</si>
  <si>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</si>
  <si>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</si>
  <si>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</si>
  <si>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</si>
  <si>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</si>
  <si>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</si>
  <si>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</si>
  <si>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</si>
  <si>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</si>
  <si>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</si>
  <si>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</si>
  <si>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</si>
  <si>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</si>
  <si>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</si>
  <si>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</si>
  <si>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</si>
  <si>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</si>
  <si>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</si>
  <si>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</si>
  <si>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</si>
  <si>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</si>
  <si>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</si>
  <si>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</si>
  <si>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</si>
  <si>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</si>
  <si>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</si>
  <si>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</si>
  <si>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</si>
  <si>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</si>
  <si>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</si>
  <si>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</si>
  <si>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</si>
  <si>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</si>
  <si>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</si>
  <si>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</si>
  <si>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</si>
  <si>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</si>
  <si>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</si>
  <si>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</si>
  <si>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</si>
  <si>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</si>
  <si>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</si>
  <si>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</si>
  <si>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</si>
  <si>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</si>
  <si>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</si>
  <si>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</si>
  <si>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</si>
  <si>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</si>
  <si>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</si>
  <si>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</si>
  <si>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</si>
  <si>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</si>
  <si>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</si>
  <si>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</si>
  <si>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</si>
  <si>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</si>
  <si>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</si>
  <si>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</si>
  <si>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</si>
  <si>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</si>
  <si>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</si>
  <si>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</si>
  <si>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</si>
  <si>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</si>
  <si>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</si>
  <si>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</si>
  <si>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</si>
  <si>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Önkormányzat összesen</t>
  </si>
  <si>
    <t xml:space="preserve"> MINDÖSSZESEN </t>
  </si>
  <si>
    <t>Eredeti előirányzat</t>
  </si>
  <si>
    <t>Teljesítés</t>
  </si>
  <si>
    <t>2014. évben</t>
  </si>
  <si>
    <t>Felhasználás
2013. 09.30-ig</t>
  </si>
  <si>
    <t>Teljesítés %-a</t>
  </si>
  <si>
    <t>Orvosi ügyeleti hj. Pereszteg</t>
  </si>
  <si>
    <t>Ellátottak pénzbeli juttatásai</t>
  </si>
  <si>
    <t>Egyéb lakossági támogatások</t>
  </si>
  <si>
    <t>Sopronkövesd Község Önkormányzata</t>
  </si>
  <si>
    <t>16. melléklet.</t>
  </si>
  <si>
    <t>15. melléklet.</t>
  </si>
  <si>
    <t>14.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</si>
  <si>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</si>
  <si>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</si>
  <si>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</si>
  <si>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</si>
  <si>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</si>
  <si>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</si>
  <si>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</si>
  <si>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</si>
  <si>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 melléklet</t>
  </si>
  <si>
    <t>3. melléklet</t>
  </si>
  <si>
    <t>1. melléklet</t>
  </si>
  <si>
    <t>Ebergőc község Önkormányzat  2014. évi zárszámadása</t>
  </si>
  <si>
    <t>Ebergőc község Önkormányzat 2014. évi zárszámadása</t>
  </si>
  <si>
    <t>2. melléklet</t>
  </si>
  <si>
    <t>Ebergő község Önkormányzat 2014. évi zárszámadása</t>
  </si>
  <si>
    <t>Eberegőc község Önkormányzat 2014. évi zárszámadása</t>
  </si>
  <si>
    <t>17. melléklet.</t>
  </si>
  <si>
    <t>18. melléklet</t>
  </si>
  <si>
    <t>Ebergőc község Önkományzat 2014. évi zárszámadása</t>
  </si>
  <si>
    <t>Beruházások és felújítások (E Ft)</t>
  </si>
  <si>
    <t>Önkormányzati felhalmozási kiadások</t>
  </si>
  <si>
    <t>Módósított előirányzat</t>
  </si>
  <si>
    <t>Múzeumi polcok</t>
  </si>
  <si>
    <t>Leider pályázat önrész</t>
  </si>
  <si>
    <t>Orchidea tanösvény</t>
  </si>
  <si>
    <t>Főtér</t>
  </si>
  <si>
    <t>Vismaior keretből út felújítás</t>
  </si>
  <si>
    <t>Vizmű felújitás</t>
  </si>
  <si>
    <t>Felhalmozási kiadások összesen:</t>
  </si>
  <si>
    <t>Vizmű vagyon nyilvántartási térképek</t>
  </si>
  <si>
    <t>5. sz. melléklet.</t>
  </si>
  <si>
    <t>Leader támogatás</t>
  </si>
  <si>
    <t>TÖOSZ tagdíj</t>
  </si>
  <si>
    <t>Vizgazdálkodási Társulatnak érd. Hozzájár.</t>
  </si>
  <si>
    <t>Hulladékgazdálkodási társ.</t>
  </si>
  <si>
    <t>Család és növédelmi eü. Gond.</t>
  </si>
  <si>
    <t>2014. eredeti előirányzat</t>
  </si>
  <si>
    <t xml:space="preserve"> Ezer forintban !</t>
  </si>
  <si>
    <t>6.1. sz. mell.</t>
  </si>
  <si>
    <t>Ebergőc Község Önkormányzatának tervezett egyéb működési kiadásai és pénzeszköz átadásai</t>
  </si>
  <si>
    <t>Fogorvosi ügyelet</t>
  </si>
  <si>
    <t>Rendszeres gyermekvédelmi tár.átadása</t>
  </si>
  <si>
    <t xml:space="preserve">Önkormányzati segély </t>
  </si>
  <si>
    <t>Iskolakezdési támogatás, tankönyv támogatás</t>
  </si>
  <si>
    <t>2013. évi maradvány különbözet elsz.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</si>
</sst>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b/>
      <i/>
      <sz val="14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8"/>
      <name val="Times New Roman"/>
      <family val="1"/>
    </font>
    <font>
      <b/>
      <sz val="10"/>
      <name val="Times New Roman CE"/>
      <family val="0"/>
    </font>
    <font>
      <b/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0"/>
    </font>
    <font>
      <sz val="9"/>
      <name val="Times New Roman CE"/>
      <family val="1"/>
    </font>
    <font>
      <sz val="12"/>
      <name val="Bookman Old Styl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unga"/>
      <family val="2"/>
    </font>
    <font>
      <b/>
      <sz val="12"/>
      <color indexed="8"/>
      <name val="Cambria"/>
      <family val="1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ung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2"/>
      <color theme="1"/>
      <name val="Cambria"/>
      <family val="1"/>
    </font>
    <font>
      <sz val="10"/>
      <color theme="1"/>
      <name val="Times New Roman C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0" fillId="0" borderId="0" xfId="0" applyFont="1" applyAlignment="1">
      <alignment wrapText="1"/>
    </xf>
    <xf numFmtId="0" fontId="31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33" fillId="0" borderId="0" xfId="61" applyFont="1" applyAlignment="1">
      <alignment horizont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9" fillId="36" borderId="10" xfId="61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0" fontId="88" fillId="0" borderId="10" xfId="0" applyFont="1" applyBorder="1" applyAlignment="1">
      <alignment horizontal="right" vertical="center"/>
    </xf>
    <xf numFmtId="3" fontId="38" fillId="0" borderId="0" xfId="58" applyNumberFormat="1" applyFont="1" applyAlignment="1">
      <alignment/>
      <protection/>
    </xf>
    <xf numFmtId="174" fontId="32" fillId="0" borderId="0" xfId="58" applyNumberFormat="1" applyFill="1" applyAlignment="1">
      <alignment vertical="center" wrapText="1"/>
      <protection/>
    </xf>
    <xf numFmtId="3" fontId="39" fillId="0" borderId="0" xfId="58" applyNumberFormat="1" applyFont="1" applyAlignment="1">
      <alignment horizontal="center"/>
      <protection/>
    </xf>
    <xf numFmtId="174" fontId="41" fillId="0" borderId="12" xfId="58" applyNumberFormat="1" applyFont="1" applyFill="1" applyBorder="1" applyAlignment="1" applyProtection="1">
      <alignment horizontal="center" vertical="center" wrapText="1"/>
      <protection/>
    </xf>
    <xf numFmtId="174" fontId="41" fillId="0" borderId="13" xfId="58" applyNumberFormat="1" applyFont="1" applyFill="1" applyBorder="1" applyAlignment="1" applyProtection="1">
      <alignment horizontal="center" vertical="center" wrapText="1"/>
      <protection/>
    </xf>
    <xf numFmtId="174" fontId="37" fillId="0" borderId="0" xfId="58" applyNumberFormat="1" applyFont="1" applyFill="1" applyAlignment="1">
      <alignment horizontal="center" vertical="center" wrapText="1"/>
      <protection/>
    </xf>
    <xf numFmtId="174" fontId="42" fillId="0" borderId="14" xfId="58" applyNumberFormat="1" applyFont="1" applyFill="1" applyBorder="1" applyAlignment="1" applyProtection="1">
      <alignment horizontal="center" vertical="center" wrapText="1"/>
      <protection/>
    </xf>
    <xf numFmtId="174" fontId="42" fillId="0" borderId="15" xfId="58" applyNumberFormat="1" applyFont="1" applyFill="1" applyBorder="1" applyAlignment="1" applyProtection="1">
      <alignment horizontal="center" vertical="center" wrapText="1"/>
      <protection/>
    </xf>
    <xf numFmtId="174" fontId="32" fillId="0" borderId="0" xfId="58" applyNumberFormat="1" applyFill="1" applyAlignment="1" applyProtection="1">
      <alignment vertical="center" wrapText="1"/>
      <protection/>
    </xf>
    <xf numFmtId="174" fontId="37" fillId="0" borderId="16" xfId="58" applyNumberFormat="1" applyFont="1" applyFill="1" applyBorder="1" applyAlignment="1" applyProtection="1">
      <alignment horizontal="left" vertical="center" wrapText="1" indent="1"/>
      <protection locked="0"/>
    </xf>
    <xf numFmtId="174" fontId="37" fillId="0" borderId="10" xfId="58" applyNumberFormat="1" applyFont="1" applyFill="1" applyBorder="1" applyAlignment="1" applyProtection="1">
      <alignment vertical="center" wrapText="1"/>
      <protection locked="0"/>
    </xf>
    <xf numFmtId="174" fontId="43" fillId="0" borderId="16" xfId="58" applyNumberFormat="1" applyFont="1" applyFill="1" applyBorder="1" applyAlignment="1" applyProtection="1">
      <alignment horizontal="left" vertical="center" wrapText="1" indent="1"/>
      <protection locked="0"/>
    </xf>
    <xf numFmtId="174" fontId="44" fillId="0" borderId="11" xfId="58" applyNumberFormat="1" applyFont="1" applyFill="1" applyBorder="1" applyAlignment="1" applyProtection="1">
      <alignment vertical="center" wrapText="1"/>
      <protection locked="0"/>
    </xf>
    <xf numFmtId="174" fontId="32" fillId="0" borderId="10" xfId="58" applyNumberFormat="1" applyFont="1" applyFill="1" applyBorder="1" applyAlignment="1" applyProtection="1">
      <alignment vertical="center" wrapText="1"/>
      <protection locked="0"/>
    </xf>
    <xf numFmtId="174" fontId="43" fillId="0" borderId="16" xfId="58" applyNumberFormat="1" applyFont="1" applyFill="1" applyBorder="1" applyAlignment="1" applyProtection="1">
      <alignment horizontal="left" vertical="center" wrapText="1" indent="1"/>
      <protection locked="0"/>
    </xf>
    <xf numFmtId="174" fontId="41" fillId="0" borderId="10" xfId="58" applyNumberFormat="1" applyFont="1" applyFill="1" applyBorder="1" applyAlignment="1" applyProtection="1">
      <alignment vertical="center" wrapText="1"/>
      <protection locked="0"/>
    </xf>
    <xf numFmtId="174" fontId="43" fillId="0" borderId="17" xfId="58" applyNumberFormat="1" applyFont="1" applyFill="1" applyBorder="1" applyAlignment="1" applyProtection="1">
      <alignment horizontal="left" vertical="center" wrapText="1" indent="1"/>
      <protection locked="0"/>
    </xf>
    <xf numFmtId="174" fontId="44" fillId="0" borderId="18" xfId="58" applyNumberFormat="1" applyFont="1" applyFill="1" applyBorder="1" applyAlignment="1" applyProtection="1">
      <alignment vertical="center" wrapText="1"/>
      <protection locked="0"/>
    </xf>
    <xf numFmtId="174" fontId="4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4" fontId="44" fillId="0" borderId="19" xfId="58" applyNumberFormat="1" applyFont="1" applyFill="1" applyBorder="1" applyAlignment="1" applyProtection="1">
      <alignment vertical="center" wrapText="1"/>
      <protection locked="0"/>
    </xf>
    <xf numFmtId="174" fontId="32" fillId="0" borderId="0" xfId="58" applyNumberFormat="1" applyFill="1" applyAlignment="1">
      <alignment horizontal="center" vertical="center" wrapText="1"/>
      <protection/>
    </xf>
    <xf numFmtId="0" fontId="16" fillId="38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37" borderId="18" xfId="0" applyFont="1" applyFill="1" applyBorder="1" applyAlignment="1">
      <alignment/>
    </xf>
    <xf numFmtId="0" fontId="0" fillId="0" borderId="0" xfId="0" applyAlignment="1">
      <alignment/>
    </xf>
    <xf numFmtId="0" fontId="4" fillId="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/>
    </xf>
    <xf numFmtId="165" fontId="4" fillId="2" borderId="10" xfId="0" applyNumberFormat="1" applyFont="1" applyFill="1" applyBorder="1" applyAlignment="1">
      <alignment vertical="center"/>
    </xf>
    <xf numFmtId="165" fontId="4" fillId="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61" applyFont="1" applyAlignment="1">
      <alignment horizontal="center" wrapText="1"/>
      <protection/>
    </xf>
    <xf numFmtId="0" fontId="0" fillId="0" borderId="0" xfId="61">
      <alignment/>
      <protection/>
    </xf>
    <xf numFmtId="0" fontId="0" fillId="0" borderId="0" xfId="61" applyFont="1" applyAlignment="1">
      <alignment horizontal="center" wrapText="1"/>
      <protection/>
    </xf>
    <xf numFmtId="3" fontId="0" fillId="0" borderId="0" xfId="61" applyNumberFormat="1">
      <alignment/>
      <protection/>
    </xf>
    <xf numFmtId="0" fontId="29" fillId="0" borderId="10" xfId="61" applyFont="1" applyFill="1" applyBorder="1" applyAlignment="1">
      <alignment horizontal="center" vertical="center"/>
      <protection/>
    </xf>
    <xf numFmtId="0" fontId="29" fillId="0" borderId="10" xfId="61" applyFont="1" applyFill="1" applyBorder="1" applyAlignment="1">
      <alignment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84" fillId="0" borderId="10" xfId="61" applyFont="1" applyBorder="1">
      <alignment/>
      <protection/>
    </xf>
    <xf numFmtId="0" fontId="5" fillId="0" borderId="10" xfId="61" applyFont="1" applyFill="1" applyBorder="1" applyAlignment="1">
      <alignment horizontal="left" vertical="center"/>
      <protection/>
    </xf>
    <xf numFmtId="0" fontId="36" fillId="0" borderId="10" xfId="61" applyFont="1" applyBorder="1" applyAlignment="1">
      <alignment horizontal="right" wrapText="1"/>
      <protection/>
    </xf>
    <xf numFmtId="0" fontId="89" fillId="0" borderId="10" xfId="61" applyFont="1" applyBorder="1" applyAlignment="1">
      <alignment wrapText="1"/>
      <protection/>
    </xf>
    <xf numFmtId="0" fontId="0" fillId="0" borderId="0" xfId="61" applyAlignment="1">
      <alignment wrapText="1"/>
      <protection/>
    </xf>
    <xf numFmtId="0" fontId="0" fillId="0" borderId="10" xfId="61" applyFont="1" applyBorder="1">
      <alignment/>
      <protection/>
    </xf>
    <xf numFmtId="0" fontId="89" fillId="0" borderId="10" xfId="61" applyFont="1" applyBorder="1">
      <alignment/>
      <protection/>
    </xf>
    <xf numFmtId="0" fontId="4" fillId="36" borderId="10" xfId="61" applyFont="1" applyFill="1" applyBorder="1" applyAlignment="1">
      <alignment horizontal="left" vertical="center"/>
      <protection/>
    </xf>
    <xf numFmtId="0" fontId="89" fillId="39" borderId="10" xfId="61" applyFont="1" applyFill="1" applyBorder="1">
      <alignment/>
      <protection/>
    </xf>
    <xf numFmtId="0" fontId="45" fillId="40" borderId="10" xfId="61" applyFont="1" applyFill="1" applyBorder="1" applyAlignment="1">
      <alignment horizontal="left" vertical="center" wrapText="1"/>
      <protection/>
    </xf>
    <xf numFmtId="3" fontId="0" fillId="0" borderId="10" xfId="61" applyNumberFormat="1" applyFont="1" applyBorder="1">
      <alignment/>
      <protection/>
    </xf>
    <xf numFmtId="0" fontId="4" fillId="0" borderId="10" xfId="61" applyFont="1" applyFill="1" applyBorder="1" applyAlignment="1">
      <alignment horizontal="left" vertical="center"/>
      <protection/>
    </xf>
    <xf numFmtId="0" fontId="9" fillId="39" borderId="10" xfId="61" applyFont="1" applyFill="1" applyBorder="1" applyAlignment="1">
      <alignment horizontal="left" vertical="center" wrapText="1"/>
      <protection/>
    </xf>
    <xf numFmtId="0" fontId="4" fillId="39" borderId="10" xfId="61" applyFont="1" applyFill="1" applyBorder="1" applyAlignment="1">
      <alignment horizontal="left" vertical="center"/>
      <protection/>
    </xf>
    <xf numFmtId="0" fontId="90" fillId="0" borderId="0" xfId="61" applyFont="1" applyAlignment="1">
      <alignment/>
      <protection/>
    </xf>
    <xf numFmtId="0" fontId="91" fillId="39" borderId="10" xfId="61" applyFont="1" applyFill="1" applyBorder="1">
      <alignment/>
      <protection/>
    </xf>
    <xf numFmtId="0" fontId="0" fillId="39" borderId="10" xfId="61" applyFill="1" applyBorder="1">
      <alignment/>
      <protection/>
    </xf>
    <xf numFmtId="3" fontId="84" fillId="39" borderId="10" xfId="61" applyNumberFormat="1" applyFont="1" applyFill="1" applyBorder="1">
      <alignment/>
      <protection/>
    </xf>
    <xf numFmtId="0" fontId="84" fillId="0" borderId="0" xfId="61" applyFont="1">
      <alignment/>
      <protection/>
    </xf>
    <xf numFmtId="0" fontId="0" fillId="0" borderId="0" xfId="61" applyAlignment="1">
      <alignment horizontal="center"/>
      <protection/>
    </xf>
    <xf numFmtId="3" fontId="92" fillId="39" borderId="10" xfId="61" applyNumberFormat="1" applyFont="1" applyFill="1" applyBorder="1" applyAlignment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36" borderId="10" xfId="61" applyFont="1" applyFill="1" applyBorder="1" applyAlignment="1">
      <alignment horizontal="center" vertical="center"/>
      <protection/>
    </xf>
    <xf numFmtId="0" fontId="4" fillId="4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3" fontId="92" fillId="39" borderId="10" xfId="61" applyNumberFormat="1" applyFont="1" applyFill="1" applyBorder="1" applyAlignment="1">
      <alignment horizontal="center" vertical="center"/>
      <protection/>
    </xf>
    <xf numFmtId="3" fontId="0" fillId="0" borderId="0" xfId="61" applyNumberFormat="1" applyFont="1" applyAlignment="1">
      <alignment horizontal="right"/>
      <protection/>
    </xf>
    <xf numFmtId="174" fontId="46" fillId="0" borderId="0" xfId="58" applyNumberFormat="1" applyFont="1" applyFill="1" applyAlignment="1">
      <alignment vertical="center" wrapText="1"/>
      <protection/>
    </xf>
    <xf numFmtId="174" fontId="37" fillId="0" borderId="0" xfId="58" applyNumberFormat="1" applyFont="1" applyFill="1" applyAlignment="1">
      <alignment vertical="center" wrapText="1"/>
      <protection/>
    </xf>
    <xf numFmtId="174" fontId="37" fillId="0" borderId="20" xfId="58" applyNumberFormat="1" applyFont="1" applyFill="1" applyBorder="1" applyAlignment="1" applyProtection="1">
      <alignment vertical="center" wrapText="1"/>
      <protection/>
    </xf>
    <xf numFmtId="174" fontId="41" fillId="0" borderId="21" xfId="58" applyNumberFormat="1" applyFont="1" applyFill="1" applyBorder="1" applyAlignment="1" applyProtection="1">
      <alignment vertical="center" wrapText="1"/>
      <protection/>
    </xf>
    <xf numFmtId="174" fontId="41" fillId="0" borderId="14" xfId="58" applyNumberFormat="1" applyFont="1" applyFill="1" applyBorder="1" applyAlignment="1" applyProtection="1">
      <alignment horizontal="left" vertical="center" wrapText="1"/>
      <protection/>
    </xf>
    <xf numFmtId="174" fontId="44" fillId="0" borderId="22" xfId="58" applyNumberFormat="1" applyFont="1" applyFill="1" applyBorder="1" applyAlignment="1" applyProtection="1">
      <alignment vertical="center" wrapText="1"/>
      <protection/>
    </xf>
    <xf numFmtId="174" fontId="32" fillId="0" borderId="10" xfId="58" applyNumberFormat="1" applyFont="1" applyFill="1" applyBorder="1" applyAlignment="1" applyProtection="1">
      <alignment vertical="center" wrapText="1"/>
      <protection locked="0"/>
    </xf>
    <xf numFmtId="174" fontId="44" fillId="0" borderId="23" xfId="58" applyNumberFormat="1" applyFont="1" applyFill="1" applyBorder="1" applyAlignment="1" applyProtection="1">
      <alignment vertical="center" wrapText="1"/>
      <protection/>
    </xf>
    <xf numFmtId="174" fontId="32" fillId="0" borderId="24" xfId="58" applyNumberFormat="1" applyFont="1" applyFill="1" applyBorder="1" applyAlignment="1" applyProtection="1">
      <alignment vertical="center" wrapText="1"/>
      <protection locked="0"/>
    </xf>
    <xf numFmtId="174" fontId="37" fillId="0" borderId="23" xfId="58" applyNumberFormat="1" applyFont="1" applyFill="1" applyBorder="1" applyAlignment="1" applyProtection="1">
      <alignment vertical="center" wrapText="1"/>
      <protection/>
    </xf>
    <xf numFmtId="174" fontId="93" fillId="0" borderId="10" xfId="58" applyNumberFormat="1" applyFont="1" applyFill="1" applyBorder="1" applyAlignment="1" applyProtection="1">
      <alignment vertical="center" wrapText="1"/>
      <protection locked="0"/>
    </xf>
    <xf numFmtId="174" fontId="42" fillId="0" borderId="20" xfId="58" applyNumberFormat="1" applyFont="1" applyFill="1" applyBorder="1" applyAlignment="1" applyProtection="1">
      <alignment horizontal="center" vertical="center" wrapText="1"/>
      <protection/>
    </xf>
    <xf numFmtId="174" fontId="42" fillId="0" borderId="21" xfId="58" applyNumberFormat="1" applyFont="1" applyFill="1" applyBorder="1" applyAlignment="1" applyProtection="1">
      <alignment horizontal="center" vertical="center" wrapText="1"/>
      <protection/>
    </xf>
    <xf numFmtId="3" fontId="47" fillId="0" borderId="0" xfId="58" applyNumberFormat="1" applyFont="1" applyAlignment="1">
      <alignment horizontal="right"/>
      <protection/>
    </xf>
    <xf numFmtId="3" fontId="48" fillId="0" borderId="0" xfId="58" applyNumberFormat="1" applyFont="1" applyAlignment="1">
      <alignment/>
      <protection/>
    </xf>
    <xf numFmtId="0" fontId="4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0" xfId="61" applyFont="1" applyAlignment="1">
      <alignment horizontal="center" wrapText="1"/>
      <protection/>
    </xf>
    <xf numFmtId="0" fontId="0" fillId="0" borderId="10" xfId="6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0" fillId="0" borderId="25" xfId="0" applyBorder="1" applyAlignment="1">
      <alignment/>
    </xf>
    <xf numFmtId="0" fontId="4" fillId="0" borderId="11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0" fillId="0" borderId="27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3" fontId="39" fillId="0" borderId="0" xfId="58" applyNumberFormat="1" applyFont="1" applyAlignment="1">
      <alignment horizontal="center"/>
      <protection/>
    </xf>
    <xf numFmtId="0" fontId="40" fillId="0" borderId="29" xfId="58" applyFont="1" applyBorder="1" applyAlignment="1">
      <alignment horizontal="right"/>
      <protection/>
    </xf>
    <xf numFmtId="0" fontId="16" fillId="0" borderId="0" xfId="0" applyFont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al_ered1021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EB\III.%20n.%20&#233;v%202014%20Eberg&#337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4\Ktv%20rend%20indokl&#225;s%20t&#225;bl&#225;zatai%20%20EB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1.1. sz.mell."/>
      <sheetName val="1.2. sz. mell."/>
      <sheetName val="2. 1. sz. mell."/>
      <sheetName val="2.2. sz. mell."/>
      <sheetName val="3.1.sz.mell . "/>
      <sheetName val="3.2. sz.mell.  "/>
      <sheetName val="4.1. sz. mell."/>
      <sheetName val="5.1. sz. mell."/>
      <sheetName val="7.1. sz. mell."/>
      <sheetName val="ÖSSZEFÜGGÉSEK "/>
      <sheetName val="ELLENŐRZÉS-1.sz.2.a.sz.2.b.s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85.8515625" style="0" customWidth="1"/>
    <col min="2" max="2" width="14.421875" style="0" customWidth="1"/>
    <col min="3" max="3" width="17.7109375" style="0" customWidth="1"/>
    <col min="4" max="4" width="14.28125" style="0" customWidth="1"/>
    <col min="5" max="13" width="9.28125" style="0" bestFit="1" customWidth="1"/>
  </cols>
  <sheetData>
    <row r="1" spans="1:13" ht="18">
      <c r="A1" s="239" t="s">
        <v>887</v>
      </c>
      <c r="B1" s="239"/>
      <c r="C1" s="239"/>
      <c r="D1" s="239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50.25" customHeight="1">
      <c r="A2" s="145" t="s">
        <v>681</v>
      </c>
      <c r="D2" s="184" t="s">
        <v>885</v>
      </c>
      <c r="M2" t="s">
        <v>885</v>
      </c>
    </row>
    <row r="3" spans="2:4" ht="15" customHeight="1">
      <c r="B3" s="237" t="s">
        <v>861</v>
      </c>
      <c r="C3" s="238"/>
      <c r="D3" s="238"/>
    </row>
    <row r="4" spans="2:4" ht="15">
      <c r="B4" s="129" t="s">
        <v>860</v>
      </c>
      <c r="C4" s="129" t="s">
        <v>22</v>
      </c>
      <c r="D4" s="146" t="s">
        <v>23</v>
      </c>
    </row>
    <row r="5" spans="1:4" ht="15">
      <c r="A5" s="151" t="s">
        <v>227</v>
      </c>
      <c r="B5" s="143">
        <v>3577</v>
      </c>
      <c r="C5" s="143">
        <v>3502</v>
      </c>
      <c r="D5" s="143">
        <v>3236</v>
      </c>
    </row>
    <row r="6" spans="1:4" ht="15">
      <c r="A6" s="151" t="s">
        <v>228</v>
      </c>
      <c r="B6" s="143">
        <v>686</v>
      </c>
      <c r="C6" s="143">
        <v>914</v>
      </c>
      <c r="D6" s="143">
        <v>914</v>
      </c>
    </row>
    <row r="7" spans="1:4" ht="15">
      <c r="A7" s="151" t="s">
        <v>229</v>
      </c>
      <c r="B7" s="143">
        <v>2825</v>
      </c>
      <c r="C7" s="143">
        <v>3319</v>
      </c>
      <c r="D7" s="143">
        <v>2765</v>
      </c>
    </row>
    <row r="8" spans="1:4" ht="15">
      <c r="A8" s="151" t="s">
        <v>230</v>
      </c>
      <c r="B8" s="143">
        <v>340</v>
      </c>
      <c r="C8" s="143">
        <v>340</v>
      </c>
      <c r="D8" s="143">
        <v>90</v>
      </c>
    </row>
    <row r="9" spans="1:4" ht="15">
      <c r="A9" s="151" t="s">
        <v>231</v>
      </c>
      <c r="B9" s="143">
        <v>664</v>
      </c>
      <c r="C9" s="143">
        <v>7828</v>
      </c>
      <c r="D9" s="143">
        <v>1269</v>
      </c>
    </row>
    <row r="10" spans="1:4" ht="15">
      <c r="A10" s="151" t="s">
        <v>232</v>
      </c>
      <c r="B10" s="143">
        <v>1784</v>
      </c>
      <c r="C10" s="143">
        <v>1757</v>
      </c>
      <c r="D10" s="143">
        <v>1500</v>
      </c>
    </row>
    <row r="11" spans="1:4" ht="15">
      <c r="A11" s="151" t="s">
        <v>233</v>
      </c>
      <c r="B11" s="143">
        <v>3980</v>
      </c>
      <c r="C11" s="143">
        <v>5767</v>
      </c>
      <c r="D11" s="143">
        <v>5651</v>
      </c>
    </row>
    <row r="12" spans="1:4" ht="15">
      <c r="A12" s="151" t="s">
        <v>234</v>
      </c>
      <c r="B12" s="143">
        <v>1050</v>
      </c>
      <c r="C12" s="143">
        <v>0</v>
      </c>
      <c r="D12" s="143">
        <v>0</v>
      </c>
    </row>
    <row r="13" spans="1:4" ht="15">
      <c r="A13" s="152" t="s">
        <v>226</v>
      </c>
      <c r="B13" s="143">
        <f>SUM(B5:B12)</f>
        <v>14906</v>
      </c>
      <c r="C13" s="143">
        <f>SUM(C5:C12)</f>
        <v>23427</v>
      </c>
      <c r="D13" s="143">
        <f>SUM(D5:D12)</f>
        <v>15425</v>
      </c>
    </row>
    <row r="14" spans="1:4" ht="15">
      <c r="A14" s="152" t="s">
        <v>235</v>
      </c>
      <c r="B14" s="143">
        <v>0</v>
      </c>
      <c r="C14" s="143">
        <v>4333</v>
      </c>
      <c r="D14" s="143">
        <v>4333</v>
      </c>
    </row>
    <row r="15" spans="1:4" ht="15">
      <c r="A15" s="153" t="s">
        <v>679</v>
      </c>
      <c r="B15" s="176">
        <f>SUM(B13:B14)</f>
        <v>14906</v>
      </c>
      <c r="C15" s="176">
        <f>SUM(C13:C14)</f>
        <v>27760</v>
      </c>
      <c r="D15" s="176">
        <f>SUM(D13:D14)</f>
        <v>19758</v>
      </c>
    </row>
    <row r="16" spans="1:4" ht="15">
      <c r="A16" s="151" t="s">
        <v>237</v>
      </c>
      <c r="B16" s="143">
        <v>6813</v>
      </c>
      <c r="C16" s="143">
        <v>7524</v>
      </c>
      <c r="D16" s="143">
        <v>7524</v>
      </c>
    </row>
    <row r="17" spans="1:4" ht="15">
      <c r="A17" s="151" t="s">
        <v>238</v>
      </c>
      <c r="B17" s="143">
        <v>0</v>
      </c>
      <c r="C17" s="143">
        <v>7342</v>
      </c>
      <c r="D17" s="143">
        <v>7342</v>
      </c>
    </row>
    <row r="18" spans="1:4" ht="15">
      <c r="A18" s="151" t="s">
        <v>239</v>
      </c>
      <c r="B18" s="143">
        <v>2005</v>
      </c>
      <c r="C18" s="143">
        <v>2005</v>
      </c>
      <c r="D18" s="143">
        <v>2498</v>
      </c>
    </row>
    <row r="19" spans="1:4" ht="15">
      <c r="A19" s="151" t="s">
        <v>240</v>
      </c>
      <c r="B19" s="143">
        <v>3580</v>
      </c>
      <c r="C19" s="143">
        <v>3599</v>
      </c>
      <c r="D19" s="143">
        <v>3614</v>
      </c>
    </row>
    <row r="20" spans="1:4" ht="15">
      <c r="A20" s="151" t="s">
        <v>241</v>
      </c>
      <c r="B20" s="143">
        <v>0</v>
      </c>
      <c r="C20" s="143">
        <v>0</v>
      </c>
      <c r="D20" s="143">
        <v>0</v>
      </c>
    </row>
    <row r="21" spans="1:4" ht="15">
      <c r="A21" s="151" t="s">
        <v>242</v>
      </c>
      <c r="B21" s="143">
        <v>0</v>
      </c>
      <c r="C21" s="143">
        <v>0</v>
      </c>
      <c r="D21" s="143">
        <v>0</v>
      </c>
    </row>
    <row r="22" spans="1:4" ht="15">
      <c r="A22" s="151" t="s">
        <v>243</v>
      </c>
      <c r="B22" s="143">
        <v>1150</v>
      </c>
      <c r="C22" s="143">
        <v>1150</v>
      </c>
      <c r="D22" s="143">
        <v>977</v>
      </c>
    </row>
    <row r="23" spans="1:4" ht="15">
      <c r="A23" s="152" t="s">
        <v>236</v>
      </c>
      <c r="B23" s="143">
        <f>SUM(B16:B22)</f>
        <v>13548</v>
      </c>
      <c r="C23" s="143">
        <f>SUM(C16:C22)</f>
        <v>21620</v>
      </c>
      <c r="D23" s="143">
        <f>SUM(D16:D22)</f>
        <v>21955</v>
      </c>
    </row>
    <row r="24" spans="1:4" ht="15">
      <c r="A24" s="152" t="s">
        <v>244</v>
      </c>
      <c r="B24" s="143">
        <v>1358</v>
      </c>
      <c r="C24" s="143">
        <v>6140</v>
      </c>
      <c r="D24" s="143">
        <v>6140</v>
      </c>
    </row>
    <row r="25" spans="1:4" ht="15">
      <c r="A25" s="178" t="s">
        <v>680</v>
      </c>
      <c r="B25" s="176">
        <f>SUM(B23:B24)</f>
        <v>14906</v>
      </c>
      <c r="C25" s="176">
        <f>SUM(C23:C24)</f>
        <v>27760</v>
      </c>
      <c r="D25" s="176">
        <f>SUM(D23:D24)</f>
        <v>28095</v>
      </c>
    </row>
    <row r="26" spans="1:4" ht="15">
      <c r="A26" s="177"/>
      <c r="B26" s="177"/>
      <c r="C26" s="177"/>
      <c r="D26" s="177"/>
    </row>
    <row r="27" spans="1:4" ht="15">
      <c r="A27" s="147"/>
      <c r="B27" s="147"/>
      <c r="C27" s="147"/>
      <c r="D27" s="147"/>
    </row>
    <row r="28" spans="1:9" ht="15">
      <c r="A28" s="147"/>
      <c r="B28" s="147"/>
      <c r="C28" s="147"/>
      <c r="D28" s="147"/>
      <c r="E28" s="147"/>
      <c r="F28" s="147"/>
      <c r="G28" s="147"/>
      <c r="H28" s="147"/>
      <c r="I28" s="147"/>
    </row>
    <row r="29" spans="1:9" ht="15">
      <c r="A29" s="147"/>
      <c r="B29" s="147"/>
      <c r="C29" s="147"/>
      <c r="D29" s="147"/>
      <c r="E29" s="147"/>
      <c r="F29" s="147"/>
      <c r="G29" s="147"/>
      <c r="H29" s="147"/>
      <c r="I29" s="147"/>
    </row>
    <row r="30" spans="1:9" ht="15">
      <c r="A30" s="147"/>
      <c r="B30" s="147"/>
      <c r="C30" s="147"/>
      <c r="D30" s="147"/>
      <c r="E30" s="147"/>
      <c r="F30" s="147"/>
      <c r="G30" s="147"/>
      <c r="H30" s="147"/>
      <c r="I30" s="147"/>
    </row>
    <row r="31" spans="1:9" ht="15">
      <c r="A31" s="147"/>
      <c r="B31" s="147"/>
      <c r="C31" s="147"/>
      <c r="D31" s="147"/>
      <c r="E31" s="147"/>
      <c r="F31" s="147"/>
      <c r="G31" s="147"/>
      <c r="H31" s="147"/>
      <c r="I31" s="147"/>
    </row>
    <row r="32" spans="1:9" ht="15">
      <c r="A32" s="147"/>
      <c r="B32" s="147"/>
      <c r="C32" s="147"/>
      <c r="D32" s="147"/>
      <c r="E32" s="147"/>
      <c r="F32" s="147"/>
      <c r="G32" s="147"/>
      <c r="H32" s="147"/>
      <c r="I32" s="147"/>
    </row>
  </sheetData>
  <sheetProtection/>
  <mergeCells count="2">
    <mergeCell ref="B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zoomScalePageLayoutView="0" workbookViewId="0" topLeftCell="A1">
      <selection activeCell="G62" sqref="G6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13" ht="22.5" customHeight="1">
      <c r="A1" s="239" t="s">
        <v>889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8" ht="48.75" customHeight="1">
      <c r="A2" s="240" t="s">
        <v>8</v>
      </c>
      <c r="B2" s="241"/>
      <c r="C2" s="241"/>
      <c r="D2" s="242"/>
      <c r="E2" s="243"/>
      <c r="F2" s="243"/>
      <c r="G2" s="243"/>
      <c r="H2" s="243"/>
    </row>
    <row r="3" spans="1:8" ht="21" customHeight="1">
      <c r="A3" s="60"/>
      <c r="B3" s="61"/>
      <c r="C3" s="61"/>
      <c r="H3" t="s">
        <v>878</v>
      </c>
    </row>
    <row r="4" ht="15">
      <c r="A4" s="4" t="s">
        <v>840</v>
      </c>
    </row>
    <row r="5" spans="1:8" ht="51.75">
      <c r="A5" s="39" t="s">
        <v>813</v>
      </c>
      <c r="B5" s="3" t="s">
        <v>246</v>
      </c>
      <c r="C5" s="78" t="s">
        <v>1</v>
      </c>
      <c r="D5" s="78" t="s">
        <v>2</v>
      </c>
      <c r="E5" s="78" t="s">
        <v>127</v>
      </c>
      <c r="F5" s="78" t="s">
        <v>128</v>
      </c>
      <c r="G5" s="78" t="s">
        <v>129</v>
      </c>
      <c r="H5" s="78" t="s">
        <v>130</v>
      </c>
    </row>
    <row r="6" spans="1:8" ht="15">
      <c r="A6" s="11" t="s">
        <v>601</v>
      </c>
      <c r="B6" s="5" t="s">
        <v>383</v>
      </c>
      <c r="C6" s="27"/>
      <c r="D6" s="27"/>
      <c r="E6" s="27"/>
      <c r="F6" s="27">
        <v>2533</v>
      </c>
      <c r="G6" s="27"/>
      <c r="H6" s="27">
        <v>2533</v>
      </c>
    </row>
    <row r="7" spans="1:8" ht="15">
      <c r="A7" s="17" t="s">
        <v>384</v>
      </c>
      <c r="B7" s="17" t="s">
        <v>383</v>
      </c>
      <c r="C7" s="27"/>
      <c r="D7" s="27"/>
      <c r="E7" s="27"/>
      <c r="F7" s="27">
        <v>2533</v>
      </c>
      <c r="G7" s="27"/>
      <c r="H7" s="27">
        <v>2533</v>
      </c>
    </row>
    <row r="8" spans="1:8" ht="15">
      <c r="A8" s="17" t="s">
        <v>385</v>
      </c>
      <c r="B8" s="17" t="s">
        <v>383</v>
      </c>
      <c r="C8" s="27"/>
      <c r="D8" s="27"/>
      <c r="E8" s="27"/>
      <c r="F8" s="27"/>
      <c r="G8" s="27"/>
      <c r="H8" s="27"/>
    </row>
    <row r="9" spans="1:8" ht="30">
      <c r="A9" s="11" t="s">
        <v>386</v>
      </c>
      <c r="B9" s="5" t="s">
        <v>387</v>
      </c>
      <c r="C9" s="27"/>
      <c r="D9" s="27"/>
      <c r="E9" s="27"/>
      <c r="F9" s="27"/>
      <c r="G9" s="27"/>
      <c r="H9" s="27"/>
    </row>
    <row r="10" spans="1:8" ht="15">
      <c r="A10" s="11" t="s">
        <v>600</v>
      </c>
      <c r="B10" s="5" t="s">
        <v>388</v>
      </c>
      <c r="C10" s="27"/>
      <c r="D10" s="27"/>
      <c r="E10" s="27"/>
      <c r="F10" s="27"/>
      <c r="G10" s="27"/>
      <c r="H10" s="27"/>
    </row>
    <row r="11" spans="1:8" ht="15">
      <c r="A11" s="17" t="s">
        <v>384</v>
      </c>
      <c r="B11" s="17" t="s">
        <v>388</v>
      </c>
      <c r="C11" s="27"/>
      <c r="D11" s="27"/>
      <c r="E11" s="27"/>
      <c r="F11" s="27"/>
      <c r="G11" s="27"/>
      <c r="H11" s="27"/>
    </row>
    <row r="12" spans="1:8" ht="15">
      <c r="A12" s="17" t="s">
        <v>385</v>
      </c>
      <c r="B12" s="17" t="s">
        <v>389</v>
      </c>
      <c r="C12" s="27"/>
      <c r="D12" s="27"/>
      <c r="E12" s="27"/>
      <c r="F12" s="27"/>
      <c r="G12" s="27"/>
      <c r="H12" s="27"/>
    </row>
    <row r="13" spans="1:8" ht="15">
      <c r="A13" s="10" t="s">
        <v>599</v>
      </c>
      <c r="B13" s="7" t="s">
        <v>390</v>
      </c>
      <c r="C13" s="27"/>
      <c r="D13" s="27"/>
      <c r="E13" s="27"/>
      <c r="F13" s="27">
        <v>2533</v>
      </c>
      <c r="G13" s="27"/>
      <c r="H13" s="27">
        <v>2533</v>
      </c>
    </row>
    <row r="14" spans="1:8" ht="15">
      <c r="A14" s="18" t="s">
        <v>604</v>
      </c>
      <c r="B14" s="5" t="s">
        <v>391</v>
      </c>
      <c r="C14" s="27"/>
      <c r="D14" s="27"/>
      <c r="E14" s="27"/>
      <c r="F14" s="27"/>
      <c r="G14" s="27"/>
      <c r="H14" s="27"/>
    </row>
    <row r="15" spans="1:8" ht="15">
      <c r="A15" s="17" t="s">
        <v>392</v>
      </c>
      <c r="B15" s="17" t="s">
        <v>391</v>
      </c>
      <c r="C15" s="27"/>
      <c r="D15" s="27"/>
      <c r="E15" s="27"/>
      <c r="F15" s="27"/>
      <c r="G15" s="27"/>
      <c r="H15" s="27"/>
    </row>
    <row r="16" spans="1:8" ht="15">
      <c r="A16" s="17" t="s">
        <v>393</v>
      </c>
      <c r="B16" s="17" t="s">
        <v>391</v>
      </c>
      <c r="C16" s="27"/>
      <c r="D16" s="27"/>
      <c r="E16" s="27"/>
      <c r="F16" s="27"/>
      <c r="G16" s="27"/>
      <c r="H16" s="27"/>
    </row>
    <row r="17" spans="1:8" ht="15">
      <c r="A17" s="18" t="s">
        <v>605</v>
      </c>
      <c r="B17" s="5" t="s">
        <v>394</v>
      </c>
      <c r="C17" s="27"/>
      <c r="D17" s="27"/>
      <c r="E17" s="27"/>
      <c r="F17" s="27"/>
      <c r="G17" s="27"/>
      <c r="H17" s="27"/>
    </row>
    <row r="18" spans="1:8" ht="15">
      <c r="A18" s="17" t="s">
        <v>385</v>
      </c>
      <c r="B18" s="17" t="s">
        <v>394</v>
      </c>
      <c r="C18" s="27"/>
      <c r="D18" s="27"/>
      <c r="E18" s="27"/>
      <c r="F18" s="27"/>
      <c r="G18" s="27"/>
      <c r="H18" s="27"/>
    </row>
    <row r="19" spans="1:8" ht="15">
      <c r="A19" s="12" t="s">
        <v>395</v>
      </c>
      <c r="B19" s="5" t="s">
        <v>396</v>
      </c>
      <c r="C19" s="27"/>
      <c r="D19" s="27"/>
      <c r="E19" s="27"/>
      <c r="F19" s="27">
        <v>1800</v>
      </c>
      <c r="G19" s="27"/>
      <c r="H19" s="27">
        <v>1800</v>
      </c>
    </row>
    <row r="20" spans="1:8" ht="15">
      <c r="A20" s="12" t="s">
        <v>606</v>
      </c>
      <c r="B20" s="5" t="s">
        <v>397</v>
      </c>
      <c r="C20" s="27"/>
      <c r="D20" s="27"/>
      <c r="E20" s="27"/>
      <c r="F20" s="27"/>
      <c r="G20" s="27"/>
      <c r="H20" s="27"/>
    </row>
    <row r="21" spans="1:8" ht="15">
      <c r="A21" s="17" t="s">
        <v>393</v>
      </c>
      <c r="B21" s="17" t="s">
        <v>397</v>
      </c>
      <c r="C21" s="27"/>
      <c r="D21" s="27"/>
      <c r="E21" s="27"/>
      <c r="F21" s="27"/>
      <c r="G21" s="27"/>
      <c r="H21" s="27"/>
    </row>
    <row r="22" spans="1:8" ht="15">
      <c r="A22" s="17" t="s">
        <v>385</v>
      </c>
      <c r="B22" s="17" t="s">
        <v>397</v>
      </c>
      <c r="C22" s="27"/>
      <c r="D22" s="27"/>
      <c r="E22" s="27"/>
      <c r="F22" s="27"/>
      <c r="G22" s="27"/>
      <c r="H22" s="27"/>
    </row>
    <row r="23" spans="1:8" ht="15">
      <c r="A23" s="19" t="s">
        <v>602</v>
      </c>
      <c r="B23" s="7" t="s">
        <v>398</v>
      </c>
      <c r="C23" s="27"/>
      <c r="D23" s="27"/>
      <c r="E23" s="27"/>
      <c r="F23" s="27">
        <v>1800</v>
      </c>
      <c r="G23" s="27"/>
      <c r="H23" s="27">
        <v>1800</v>
      </c>
    </row>
    <row r="24" spans="1:8" ht="15">
      <c r="A24" s="18" t="s">
        <v>399</v>
      </c>
      <c r="B24" s="5" t="s">
        <v>400</v>
      </c>
      <c r="C24" s="27"/>
      <c r="D24" s="27"/>
      <c r="E24" s="27"/>
      <c r="F24" s="27"/>
      <c r="G24" s="27"/>
      <c r="H24" s="27"/>
    </row>
    <row r="25" spans="1:8" ht="15">
      <c r="A25" s="18" t="s">
        <v>401</v>
      </c>
      <c r="B25" s="5" t="s">
        <v>402</v>
      </c>
      <c r="C25" s="27"/>
      <c r="D25" s="27"/>
      <c r="E25" s="27"/>
      <c r="F25" s="27"/>
      <c r="G25" s="27"/>
      <c r="H25" s="27"/>
    </row>
    <row r="26" spans="1:8" ht="15">
      <c r="A26" s="18" t="s">
        <v>405</v>
      </c>
      <c r="B26" s="5" t="s">
        <v>406</v>
      </c>
      <c r="C26" s="27"/>
      <c r="D26" s="27"/>
      <c r="E26" s="27"/>
      <c r="F26" s="27"/>
      <c r="G26" s="27"/>
      <c r="H26" s="27"/>
    </row>
    <row r="27" spans="1:8" ht="15">
      <c r="A27" s="18" t="s">
        <v>407</v>
      </c>
      <c r="B27" s="5" t="s">
        <v>408</v>
      </c>
      <c r="C27" s="27"/>
      <c r="D27" s="27"/>
      <c r="E27" s="27"/>
      <c r="F27" s="27"/>
      <c r="G27" s="27"/>
      <c r="H27" s="27"/>
    </row>
    <row r="28" spans="1:8" ht="15">
      <c r="A28" s="18" t="s">
        <v>409</v>
      </c>
      <c r="B28" s="5" t="s">
        <v>410</v>
      </c>
      <c r="C28" s="27"/>
      <c r="D28" s="27"/>
      <c r="E28" s="27"/>
      <c r="F28" s="27"/>
      <c r="G28" s="27"/>
      <c r="H28" s="27"/>
    </row>
    <row r="29" spans="1:8" ht="15">
      <c r="A29" s="115" t="s">
        <v>603</v>
      </c>
      <c r="B29" s="116" t="s">
        <v>411</v>
      </c>
      <c r="C29" s="82"/>
      <c r="D29" s="82"/>
      <c r="E29" s="82"/>
      <c r="F29" s="82">
        <v>4333</v>
      </c>
      <c r="G29" s="82"/>
      <c r="H29" s="82">
        <v>4333</v>
      </c>
    </row>
    <row r="30" spans="1:8" ht="15">
      <c r="A30" s="18" t="s">
        <v>412</v>
      </c>
      <c r="B30" s="5" t="s">
        <v>413</v>
      </c>
      <c r="C30" s="27"/>
      <c r="D30" s="27"/>
      <c r="E30" s="27"/>
      <c r="F30" s="27"/>
      <c r="G30" s="27"/>
      <c r="H30" s="27"/>
    </row>
    <row r="31" spans="1:8" ht="15">
      <c r="A31" s="11" t="s">
        <v>414</v>
      </c>
      <c r="B31" s="5" t="s">
        <v>415</v>
      </c>
      <c r="C31" s="27"/>
      <c r="D31" s="27"/>
      <c r="E31" s="27"/>
      <c r="F31" s="27"/>
      <c r="G31" s="27"/>
      <c r="H31" s="27"/>
    </row>
    <row r="32" spans="1:8" ht="15">
      <c r="A32" s="18" t="s">
        <v>607</v>
      </c>
      <c r="B32" s="5" t="s">
        <v>416</v>
      </c>
      <c r="C32" s="27"/>
      <c r="D32" s="27"/>
      <c r="E32" s="27"/>
      <c r="F32" s="27"/>
      <c r="G32" s="27"/>
      <c r="H32" s="27"/>
    </row>
    <row r="33" spans="1:8" ht="15">
      <c r="A33" s="17" t="s">
        <v>385</v>
      </c>
      <c r="B33" s="17" t="s">
        <v>416</v>
      </c>
      <c r="C33" s="27"/>
      <c r="D33" s="27"/>
      <c r="E33" s="27"/>
      <c r="F33" s="27"/>
      <c r="G33" s="27"/>
      <c r="H33" s="27"/>
    </row>
    <row r="34" spans="1:8" ht="15">
      <c r="A34" s="18" t="s">
        <v>608</v>
      </c>
      <c r="B34" s="5" t="s">
        <v>417</v>
      </c>
      <c r="C34" s="27"/>
      <c r="D34" s="27"/>
      <c r="E34" s="27"/>
      <c r="F34" s="27"/>
      <c r="G34" s="27"/>
      <c r="H34" s="27"/>
    </row>
    <row r="35" spans="1:8" ht="15">
      <c r="A35" s="17" t="s">
        <v>418</v>
      </c>
      <c r="B35" s="17" t="s">
        <v>417</v>
      </c>
      <c r="C35" s="27"/>
      <c r="D35" s="27"/>
      <c r="E35" s="27"/>
      <c r="F35" s="27"/>
      <c r="G35" s="27"/>
      <c r="H35" s="27"/>
    </row>
    <row r="36" spans="1:8" ht="15">
      <c r="A36" s="17" t="s">
        <v>419</v>
      </c>
      <c r="B36" s="17" t="s">
        <v>417</v>
      </c>
      <c r="C36" s="27"/>
      <c r="D36" s="27"/>
      <c r="E36" s="27"/>
      <c r="F36" s="27"/>
      <c r="G36" s="27"/>
      <c r="H36" s="27"/>
    </row>
    <row r="37" spans="1:8" ht="15">
      <c r="A37" s="17" t="s">
        <v>420</v>
      </c>
      <c r="B37" s="17" t="s">
        <v>417</v>
      </c>
      <c r="C37" s="27"/>
      <c r="D37" s="27"/>
      <c r="E37" s="27"/>
      <c r="F37" s="27"/>
      <c r="G37" s="27"/>
      <c r="H37" s="27"/>
    </row>
    <row r="38" spans="1:8" ht="15">
      <c r="A38" s="17" t="s">
        <v>385</v>
      </c>
      <c r="B38" s="17" t="s">
        <v>417</v>
      </c>
      <c r="C38" s="27"/>
      <c r="D38" s="27"/>
      <c r="E38" s="27"/>
      <c r="F38" s="27"/>
      <c r="G38" s="27"/>
      <c r="H38" s="27"/>
    </row>
    <row r="39" spans="1:8" ht="15">
      <c r="A39" s="115" t="s">
        <v>609</v>
      </c>
      <c r="B39" s="116" t="s">
        <v>421</v>
      </c>
      <c r="C39" s="82"/>
      <c r="D39" s="82"/>
      <c r="E39" s="82"/>
      <c r="F39" s="82"/>
      <c r="G39" s="82"/>
      <c r="H39" s="82"/>
    </row>
    <row r="42" spans="1:8" ht="51.75">
      <c r="A42" s="39" t="s">
        <v>813</v>
      </c>
      <c r="B42" s="3" t="s">
        <v>246</v>
      </c>
      <c r="C42" s="78" t="s">
        <v>1</v>
      </c>
      <c r="D42" s="78" t="s">
        <v>2</v>
      </c>
      <c r="E42" s="78" t="s">
        <v>127</v>
      </c>
      <c r="F42" s="78" t="s">
        <v>128</v>
      </c>
      <c r="G42" s="78" t="s">
        <v>129</v>
      </c>
      <c r="H42" s="78" t="s">
        <v>130</v>
      </c>
    </row>
    <row r="43" spans="1:8" ht="15">
      <c r="A43" s="18" t="s">
        <v>673</v>
      </c>
      <c r="B43" s="5" t="s">
        <v>511</v>
      </c>
      <c r="C43" s="27"/>
      <c r="D43" s="27"/>
      <c r="E43" s="27"/>
      <c r="F43" s="27"/>
      <c r="G43" s="27"/>
      <c r="H43" s="27"/>
    </row>
    <row r="44" spans="1:8" ht="15">
      <c r="A44" s="46" t="s">
        <v>384</v>
      </c>
      <c r="B44" s="46" t="s">
        <v>511</v>
      </c>
      <c r="C44" s="27"/>
      <c r="D44" s="27"/>
      <c r="E44" s="27"/>
      <c r="F44" s="27"/>
      <c r="G44" s="27"/>
      <c r="H44" s="27"/>
    </row>
    <row r="45" spans="1:8" ht="30">
      <c r="A45" s="11" t="s">
        <v>512</v>
      </c>
      <c r="B45" s="5" t="s">
        <v>513</v>
      </c>
      <c r="C45" s="27"/>
      <c r="D45" s="27"/>
      <c r="E45" s="27"/>
      <c r="F45" s="27"/>
      <c r="G45" s="27"/>
      <c r="H45" s="27"/>
    </row>
    <row r="46" spans="1:8" ht="15">
      <c r="A46" s="18" t="s">
        <v>722</v>
      </c>
      <c r="B46" s="5" t="s">
        <v>514</v>
      </c>
      <c r="C46" s="27"/>
      <c r="D46" s="27"/>
      <c r="E46" s="27"/>
      <c r="F46" s="27"/>
      <c r="G46" s="27"/>
      <c r="H46" s="27"/>
    </row>
    <row r="47" spans="1:8" ht="15">
      <c r="A47" s="46" t="s">
        <v>384</v>
      </c>
      <c r="B47" s="46" t="s">
        <v>514</v>
      </c>
      <c r="C47" s="27"/>
      <c r="D47" s="27"/>
      <c r="E47" s="27"/>
      <c r="F47" s="27"/>
      <c r="G47" s="27"/>
      <c r="H47" s="27"/>
    </row>
    <row r="48" spans="1:8" ht="15">
      <c r="A48" s="10" t="s">
        <v>693</v>
      </c>
      <c r="B48" s="7" t="s">
        <v>515</v>
      </c>
      <c r="C48" s="27"/>
      <c r="D48" s="27"/>
      <c r="E48" s="27"/>
      <c r="F48" s="27"/>
      <c r="G48" s="27"/>
      <c r="H48" s="27"/>
    </row>
    <row r="49" spans="1:8" ht="15">
      <c r="A49" s="11" t="s">
        <v>723</v>
      </c>
      <c r="B49" s="5" t="s">
        <v>516</v>
      </c>
      <c r="C49" s="27"/>
      <c r="D49" s="27"/>
      <c r="E49" s="27"/>
      <c r="F49" s="27"/>
      <c r="G49" s="27"/>
      <c r="H49" s="27"/>
    </row>
    <row r="50" spans="1:8" ht="15">
      <c r="A50" s="46" t="s">
        <v>392</v>
      </c>
      <c r="B50" s="46" t="s">
        <v>516</v>
      </c>
      <c r="C50" s="27"/>
      <c r="D50" s="27"/>
      <c r="E50" s="27"/>
      <c r="F50" s="27"/>
      <c r="G50" s="27"/>
      <c r="H50" s="27"/>
    </row>
    <row r="51" spans="1:8" ht="15">
      <c r="A51" s="18" t="s">
        <v>517</v>
      </c>
      <c r="B51" s="5" t="s">
        <v>518</v>
      </c>
      <c r="C51" s="27"/>
      <c r="D51" s="27"/>
      <c r="E51" s="27"/>
      <c r="F51" s="27"/>
      <c r="G51" s="27"/>
      <c r="H51" s="27"/>
    </row>
    <row r="52" spans="1:8" ht="15">
      <c r="A52" s="12" t="s">
        <v>724</v>
      </c>
      <c r="B52" s="5" t="s">
        <v>519</v>
      </c>
      <c r="C52" s="27"/>
      <c r="D52" s="27"/>
      <c r="E52" s="27"/>
      <c r="F52" s="27">
        <v>994</v>
      </c>
      <c r="G52" s="27"/>
      <c r="H52" s="27">
        <v>994</v>
      </c>
    </row>
    <row r="53" spans="1:8" ht="15">
      <c r="A53" s="46" t="s">
        <v>393</v>
      </c>
      <c r="B53" s="46" t="s">
        <v>519</v>
      </c>
      <c r="C53" s="27"/>
      <c r="D53" s="27"/>
      <c r="E53" s="27"/>
      <c r="F53" s="27"/>
      <c r="G53" s="27"/>
      <c r="H53" s="27"/>
    </row>
    <row r="54" spans="1:8" ht="15">
      <c r="A54" s="18" t="s">
        <v>520</v>
      </c>
      <c r="B54" s="5" t="s">
        <v>521</v>
      </c>
      <c r="C54" s="27"/>
      <c r="D54" s="27"/>
      <c r="E54" s="27"/>
      <c r="F54" s="27"/>
      <c r="G54" s="27"/>
      <c r="H54" s="27"/>
    </row>
    <row r="55" spans="1:8" ht="15">
      <c r="A55" s="19" t="s">
        <v>694</v>
      </c>
      <c r="B55" s="7" t="s">
        <v>522</v>
      </c>
      <c r="C55" s="27"/>
      <c r="D55" s="27"/>
      <c r="E55" s="27"/>
      <c r="F55" s="27"/>
      <c r="G55" s="27"/>
      <c r="H55" s="27"/>
    </row>
    <row r="56" spans="1:8" ht="15">
      <c r="A56" s="19" t="s">
        <v>526</v>
      </c>
      <c r="B56" s="7" t="s">
        <v>527</v>
      </c>
      <c r="C56" s="27"/>
      <c r="D56" s="27"/>
      <c r="E56" s="27">
        <v>292</v>
      </c>
      <c r="F56" s="27"/>
      <c r="G56" s="27">
        <v>292</v>
      </c>
      <c r="H56" s="27"/>
    </row>
    <row r="57" spans="1:8" ht="15">
      <c r="A57" s="19" t="s">
        <v>528</v>
      </c>
      <c r="B57" s="7" t="s">
        <v>529</v>
      </c>
      <c r="C57" s="27"/>
      <c r="D57" s="27"/>
      <c r="E57" s="27"/>
      <c r="F57" s="27"/>
      <c r="G57" s="27"/>
      <c r="H57" s="27"/>
    </row>
    <row r="58" spans="1:8" ht="15">
      <c r="A58" s="19" t="s">
        <v>532</v>
      </c>
      <c r="B58" s="7" t="s">
        <v>533</v>
      </c>
      <c r="C58" s="27"/>
      <c r="D58" s="27"/>
      <c r="E58" s="27"/>
      <c r="F58" s="27"/>
      <c r="G58" s="27"/>
      <c r="H58" s="27"/>
    </row>
    <row r="59" spans="1:8" ht="15">
      <c r="A59" s="10" t="s">
        <v>839</v>
      </c>
      <c r="B59" s="7" t="s">
        <v>534</v>
      </c>
      <c r="C59" s="27"/>
      <c r="D59" s="27"/>
      <c r="E59" s="27"/>
      <c r="F59" s="27"/>
      <c r="G59" s="27"/>
      <c r="H59" s="27"/>
    </row>
    <row r="60" spans="1:8" ht="15">
      <c r="A60" s="14" t="s">
        <v>535</v>
      </c>
      <c r="B60" s="7" t="s">
        <v>534</v>
      </c>
      <c r="C60" s="27"/>
      <c r="D60" s="27"/>
      <c r="E60" s="27"/>
      <c r="F60" s="27"/>
      <c r="G60" s="27"/>
      <c r="H60" s="27"/>
    </row>
    <row r="61" spans="1:8" ht="15">
      <c r="A61" s="117" t="s">
        <v>696</v>
      </c>
      <c r="B61" s="118" t="s">
        <v>536</v>
      </c>
      <c r="C61" s="106"/>
      <c r="D61" s="106"/>
      <c r="E61" s="106">
        <v>292</v>
      </c>
      <c r="F61" s="106">
        <v>994</v>
      </c>
      <c r="G61" s="106">
        <v>292</v>
      </c>
      <c r="H61" s="106">
        <v>994</v>
      </c>
    </row>
    <row r="62" spans="1:8" ht="15">
      <c r="A62" s="11" t="s">
        <v>537</v>
      </c>
      <c r="B62" s="5" t="s">
        <v>538</v>
      </c>
      <c r="C62" s="27"/>
      <c r="D62" s="27"/>
      <c r="E62" s="27"/>
      <c r="F62" s="27"/>
      <c r="G62" s="27"/>
      <c r="H62" s="27"/>
    </row>
    <row r="63" spans="1:8" ht="15">
      <c r="A63" s="12" t="s">
        <v>539</v>
      </c>
      <c r="B63" s="5" t="s">
        <v>540</v>
      </c>
      <c r="C63" s="27"/>
      <c r="D63" s="27"/>
      <c r="E63" s="27"/>
      <c r="F63" s="27"/>
      <c r="G63" s="27"/>
      <c r="H63" s="27"/>
    </row>
    <row r="64" spans="1:8" ht="15">
      <c r="A64" s="18" t="s">
        <v>541</v>
      </c>
      <c r="B64" s="5" t="s">
        <v>542</v>
      </c>
      <c r="C64" s="27"/>
      <c r="D64" s="27"/>
      <c r="E64" s="27"/>
      <c r="F64" s="27"/>
      <c r="G64" s="27"/>
      <c r="H64" s="27"/>
    </row>
    <row r="65" spans="1:8" ht="15">
      <c r="A65" s="18" t="s">
        <v>678</v>
      </c>
      <c r="B65" s="5" t="s">
        <v>543</v>
      </c>
      <c r="C65" s="27"/>
      <c r="D65" s="27"/>
      <c r="E65" s="27"/>
      <c r="F65" s="27"/>
      <c r="G65" s="27"/>
      <c r="H65" s="27"/>
    </row>
    <row r="66" spans="1:8" ht="15">
      <c r="A66" s="46" t="s">
        <v>418</v>
      </c>
      <c r="B66" s="46" t="s">
        <v>543</v>
      </c>
      <c r="C66" s="27"/>
      <c r="D66" s="27"/>
      <c r="E66" s="27"/>
      <c r="F66" s="27"/>
      <c r="G66" s="27"/>
      <c r="H66" s="27"/>
    </row>
    <row r="67" spans="1:8" ht="15">
      <c r="A67" s="46" t="s">
        <v>419</v>
      </c>
      <c r="B67" s="46" t="s">
        <v>543</v>
      </c>
      <c r="C67" s="27"/>
      <c r="D67" s="27"/>
      <c r="E67" s="27"/>
      <c r="F67" s="27"/>
      <c r="G67" s="27"/>
      <c r="H67" s="27"/>
    </row>
    <row r="68" spans="1:8" ht="15">
      <c r="A68" s="47" t="s">
        <v>420</v>
      </c>
      <c r="B68" s="47" t="s">
        <v>543</v>
      </c>
      <c r="C68" s="27"/>
      <c r="D68" s="27"/>
      <c r="E68" s="27"/>
      <c r="F68" s="27"/>
      <c r="G68" s="27"/>
      <c r="H68" s="27"/>
    </row>
    <row r="69" spans="1:8" ht="15">
      <c r="A69" s="119" t="s">
        <v>697</v>
      </c>
      <c r="B69" s="118" t="s">
        <v>544</v>
      </c>
      <c r="C69" s="106"/>
      <c r="D69" s="106"/>
      <c r="E69" s="106"/>
      <c r="F69" s="106"/>
      <c r="G69" s="106"/>
      <c r="H69" s="106"/>
    </row>
  </sheetData>
  <sheetProtection/>
  <mergeCells count="2">
    <mergeCell ref="A2:H2"/>
    <mergeCell ref="A1:M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0"/>
  <sheetViews>
    <sheetView zoomScalePageLayoutView="0" workbookViewId="0" topLeftCell="A7">
      <selection activeCell="A1" sqref="A1:M1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13" ht="23.25" customHeight="1">
      <c r="A1" s="239" t="s">
        <v>887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5" ht="25.5" customHeight="1">
      <c r="A2" s="275" t="s">
        <v>858</v>
      </c>
      <c r="B2" s="241"/>
      <c r="C2" s="241"/>
      <c r="D2" s="241"/>
      <c r="E2" s="241"/>
    </row>
    <row r="3" spans="1:5" ht="21.75" customHeight="1">
      <c r="A3" s="69"/>
      <c r="B3" s="61"/>
      <c r="C3" s="61"/>
      <c r="D3" s="61"/>
      <c r="E3" t="s">
        <v>877</v>
      </c>
    </row>
    <row r="4" ht="20.25" customHeight="1">
      <c r="A4" s="4" t="s">
        <v>840</v>
      </c>
    </row>
    <row r="5" spans="1:5" ht="15">
      <c r="A5" s="273" t="s">
        <v>813</v>
      </c>
      <c r="B5" s="246" t="s">
        <v>246</v>
      </c>
      <c r="C5" s="270"/>
      <c r="D5" s="271"/>
      <c r="E5" s="272"/>
    </row>
    <row r="6" spans="1:5" ht="30.75" customHeight="1">
      <c r="A6" s="262"/>
      <c r="B6" s="247"/>
      <c r="C6" s="68" t="s">
        <v>860</v>
      </c>
      <c r="D6" s="78" t="s">
        <v>22</v>
      </c>
      <c r="E6" s="68" t="s">
        <v>23</v>
      </c>
    </row>
    <row r="7" spans="1:5" ht="30">
      <c r="A7" s="64" t="s">
        <v>854</v>
      </c>
      <c r="B7" s="5" t="s">
        <v>404</v>
      </c>
      <c r="C7" s="27"/>
      <c r="D7" s="27"/>
      <c r="E7" s="27"/>
    </row>
    <row r="8" spans="1:5" ht="30">
      <c r="A8" s="64" t="s">
        <v>855</v>
      </c>
      <c r="B8" s="5" t="s">
        <v>404</v>
      </c>
      <c r="C8" s="27"/>
      <c r="D8" s="27"/>
      <c r="E8" s="27"/>
    </row>
    <row r="9" spans="1:5" ht="18.75" customHeight="1">
      <c r="A9" s="39" t="s">
        <v>859</v>
      </c>
      <c r="B9" s="39"/>
      <c r="C9" s="27"/>
      <c r="D9" s="27"/>
      <c r="E9" s="27"/>
    </row>
    <row r="12" spans="1:5" ht="15">
      <c r="A12" s="273" t="s">
        <v>813</v>
      </c>
      <c r="B12" s="246" t="s">
        <v>246</v>
      </c>
      <c r="C12" s="270"/>
      <c r="D12" s="271"/>
      <c r="E12" s="272"/>
    </row>
    <row r="13" spans="1:5" ht="26.25">
      <c r="A13" s="262"/>
      <c r="B13" s="247"/>
      <c r="C13" s="68" t="s">
        <v>860</v>
      </c>
      <c r="D13" s="78" t="s">
        <v>22</v>
      </c>
      <c r="E13" s="68" t="s">
        <v>23</v>
      </c>
    </row>
    <row r="14" spans="1:5" ht="30">
      <c r="A14" s="64" t="s">
        <v>854</v>
      </c>
      <c r="B14" s="5" t="s">
        <v>404</v>
      </c>
      <c r="C14" s="27"/>
      <c r="D14" s="27"/>
      <c r="E14" s="27"/>
    </row>
    <row r="15" spans="1:5" ht="30">
      <c r="A15" s="64" t="s">
        <v>855</v>
      </c>
      <c r="B15" s="5" t="s">
        <v>404</v>
      </c>
      <c r="C15" s="27"/>
      <c r="D15" s="27"/>
      <c r="E15" s="27"/>
    </row>
    <row r="16" spans="1:5" ht="21" customHeight="1">
      <c r="A16" s="39" t="s">
        <v>859</v>
      </c>
      <c r="B16" s="39"/>
      <c r="C16" s="27"/>
      <c r="D16" s="27"/>
      <c r="E16" s="27"/>
    </row>
    <row r="19" spans="1:5" ht="15">
      <c r="A19" s="273" t="s">
        <v>813</v>
      </c>
      <c r="B19" s="246" t="s">
        <v>246</v>
      </c>
      <c r="C19" s="274" t="s">
        <v>856</v>
      </c>
      <c r="D19" s="271"/>
      <c r="E19" s="272"/>
    </row>
    <row r="20" spans="1:5" ht="26.25">
      <c r="A20" s="262"/>
      <c r="B20" s="247"/>
      <c r="C20" s="68" t="s">
        <v>860</v>
      </c>
      <c r="D20" s="78" t="s">
        <v>22</v>
      </c>
      <c r="E20" s="68" t="s">
        <v>23</v>
      </c>
    </row>
    <row r="21" spans="1:5" ht="30">
      <c r="A21" s="64" t="s">
        <v>854</v>
      </c>
      <c r="B21" s="5" t="s">
        <v>404</v>
      </c>
      <c r="C21" s="27"/>
      <c r="D21" s="27"/>
      <c r="E21" s="27"/>
    </row>
    <row r="22" spans="1:5" ht="30">
      <c r="A22" s="64" t="s">
        <v>855</v>
      </c>
      <c r="B22" s="5" t="s">
        <v>404</v>
      </c>
      <c r="C22" s="27"/>
      <c r="D22" s="27"/>
      <c r="E22" s="27"/>
    </row>
    <row r="23" spans="1:7" ht="22.5" customHeight="1">
      <c r="A23" s="39" t="s">
        <v>859</v>
      </c>
      <c r="B23" s="39"/>
      <c r="C23" s="27"/>
      <c r="D23" s="27"/>
      <c r="E23" s="27"/>
      <c r="G23" t="s">
        <v>131</v>
      </c>
    </row>
    <row r="24" ht="15">
      <c r="G24" t="s">
        <v>131</v>
      </c>
    </row>
    <row r="26" spans="1:5" ht="15">
      <c r="A26" s="273" t="s">
        <v>813</v>
      </c>
      <c r="B26" s="246" t="s">
        <v>246</v>
      </c>
      <c r="C26" s="274" t="s">
        <v>842</v>
      </c>
      <c r="D26" s="271"/>
      <c r="E26" s="272"/>
    </row>
    <row r="27" spans="1:5" ht="26.25">
      <c r="A27" s="262"/>
      <c r="B27" s="247"/>
      <c r="C27" s="68" t="s">
        <v>860</v>
      </c>
      <c r="D27" s="78" t="s">
        <v>22</v>
      </c>
      <c r="E27" s="68" t="s">
        <v>23</v>
      </c>
    </row>
    <row r="28" spans="1:5" ht="30">
      <c r="A28" s="64" t="s">
        <v>854</v>
      </c>
      <c r="B28" s="5" t="s">
        <v>404</v>
      </c>
      <c r="C28" s="39">
        <f>SUM(C7+C14+C21)</f>
        <v>0</v>
      </c>
      <c r="D28" s="39">
        <f aca="true" t="shared" si="0" ref="C28:E29">SUM(D7+D14+D21)</f>
        <v>0</v>
      </c>
      <c r="E28" s="39">
        <f t="shared" si="0"/>
        <v>0</v>
      </c>
    </row>
    <row r="29" spans="1:5" ht="30">
      <c r="A29" s="64" t="s">
        <v>855</v>
      </c>
      <c r="B29" s="5" t="s">
        <v>404</v>
      </c>
      <c r="C29" s="39">
        <f t="shared" si="0"/>
        <v>0</v>
      </c>
      <c r="D29" s="39">
        <f t="shared" si="0"/>
        <v>0</v>
      </c>
      <c r="E29" s="39">
        <f t="shared" si="0"/>
        <v>0</v>
      </c>
    </row>
    <row r="30" spans="1:5" ht="21" customHeight="1">
      <c r="A30" s="39" t="s">
        <v>859</v>
      </c>
      <c r="B30" s="39"/>
      <c r="C30" s="154">
        <f>SUM(C28:C29)</f>
        <v>0</v>
      </c>
      <c r="D30" s="154">
        <f>SUM(D28:D29)</f>
        <v>0</v>
      </c>
      <c r="E30" s="154">
        <f>SUM(E28:E29)</f>
        <v>0</v>
      </c>
    </row>
  </sheetData>
  <sheetProtection/>
  <mergeCells count="14">
    <mergeCell ref="A1:M1"/>
    <mergeCell ref="A26:A27"/>
    <mergeCell ref="B26:B27"/>
    <mergeCell ref="C26:E26"/>
    <mergeCell ref="A12:A13"/>
    <mergeCell ref="B12:B13"/>
    <mergeCell ref="C12:E12"/>
    <mergeCell ref="A19:A20"/>
    <mergeCell ref="B19:B20"/>
    <mergeCell ref="C19:E19"/>
    <mergeCell ref="A2:E2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8"/>
  <sheetViews>
    <sheetView zoomScalePageLayoutView="0" workbookViewId="0" topLeftCell="A1">
      <selection activeCell="J7" sqref="J7:J8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3" ht="28.5" customHeight="1">
      <c r="A1" s="239" t="s">
        <v>887</v>
      </c>
      <c r="B1" s="239"/>
      <c r="C1" s="239"/>
      <c r="D1" s="239"/>
      <c r="E1" s="239"/>
      <c r="F1" s="185"/>
      <c r="G1" s="185"/>
      <c r="H1" s="185"/>
      <c r="I1" s="185"/>
      <c r="J1" s="185"/>
      <c r="K1" s="185"/>
      <c r="L1" s="185"/>
      <c r="M1" s="185"/>
    </row>
    <row r="2" spans="1:5" ht="27" customHeight="1">
      <c r="A2" s="240" t="s">
        <v>11</v>
      </c>
      <c r="B2" s="240"/>
      <c r="C2" s="240"/>
      <c r="D2" s="243"/>
      <c r="E2" s="243"/>
    </row>
    <row r="3" spans="1:5" ht="18.75" customHeight="1">
      <c r="A3" s="69"/>
      <c r="B3" s="70"/>
      <c r="C3" s="70"/>
      <c r="E3" t="s">
        <v>876</v>
      </c>
    </row>
    <row r="4" ht="23.25" customHeight="1">
      <c r="A4" s="4" t="s">
        <v>840</v>
      </c>
    </row>
    <row r="5" spans="1:5" ht="26.25">
      <c r="A5" s="39" t="s">
        <v>813</v>
      </c>
      <c r="B5" s="3" t="s">
        <v>246</v>
      </c>
      <c r="C5" s="68" t="s">
        <v>860</v>
      </c>
      <c r="D5" s="78" t="s">
        <v>22</v>
      </c>
      <c r="E5" s="68" t="s">
        <v>23</v>
      </c>
    </row>
    <row r="6" spans="1:5" ht="15">
      <c r="A6" s="11" t="s">
        <v>556</v>
      </c>
      <c r="B6" s="6" t="s">
        <v>325</v>
      </c>
      <c r="C6" s="27"/>
      <c r="D6" s="27"/>
      <c r="E6" s="27"/>
    </row>
    <row r="7" spans="1:5" ht="15">
      <c r="A7" s="11" t="s">
        <v>557</v>
      </c>
      <c r="B7" s="6" t="s">
        <v>325</v>
      </c>
      <c r="C7" s="27"/>
      <c r="D7" s="27"/>
      <c r="E7" s="27"/>
    </row>
    <row r="8" spans="1:5" ht="15">
      <c r="A8" s="11" t="s">
        <v>558</v>
      </c>
      <c r="B8" s="6" t="s">
        <v>325</v>
      </c>
      <c r="C8" s="27"/>
      <c r="D8" s="27"/>
      <c r="E8" s="27"/>
    </row>
    <row r="9" spans="1:5" ht="15">
      <c r="A9" s="11" t="s">
        <v>559</v>
      </c>
      <c r="B9" s="6" t="s">
        <v>325</v>
      </c>
      <c r="C9" s="27"/>
      <c r="D9" s="27"/>
      <c r="E9" s="27"/>
    </row>
    <row r="10" spans="1:5" ht="15">
      <c r="A10" s="12" t="s">
        <v>560</v>
      </c>
      <c r="B10" s="6" t="s">
        <v>325</v>
      </c>
      <c r="C10" s="27"/>
      <c r="D10" s="27"/>
      <c r="E10" s="27"/>
    </row>
    <row r="11" spans="1:5" ht="15">
      <c r="A11" s="12" t="s">
        <v>561</v>
      </c>
      <c r="B11" s="6" t="s">
        <v>325</v>
      </c>
      <c r="C11" s="27"/>
      <c r="D11" s="27"/>
      <c r="E11" s="27"/>
    </row>
    <row r="12" spans="1:5" ht="15">
      <c r="A12" s="14" t="s">
        <v>6</v>
      </c>
      <c r="B12" s="13" t="s">
        <v>325</v>
      </c>
      <c r="C12" s="27"/>
      <c r="D12" s="27"/>
      <c r="E12" s="27"/>
    </row>
    <row r="13" spans="1:5" ht="15">
      <c r="A13" s="11" t="s">
        <v>562</v>
      </c>
      <c r="B13" s="6" t="s">
        <v>326</v>
      </c>
      <c r="C13" s="27"/>
      <c r="D13" s="27"/>
      <c r="E13" s="27"/>
    </row>
    <row r="14" spans="1:5" ht="15">
      <c r="A14" s="15" t="s">
        <v>5</v>
      </c>
      <c r="B14" s="13" t="s">
        <v>326</v>
      </c>
      <c r="C14" s="27"/>
      <c r="D14" s="27"/>
      <c r="E14" s="27"/>
    </row>
    <row r="15" spans="1:5" ht="15">
      <c r="A15" s="11" t="s">
        <v>563</v>
      </c>
      <c r="B15" s="6" t="s">
        <v>327</v>
      </c>
      <c r="C15" s="27"/>
      <c r="D15" s="27"/>
      <c r="E15" s="27"/>
    </row>
    <row r="16" spans="1:5" ht="15">
      <c r="A16" s="11" t="s">
        <v>564</v>
      </c>
      <c r="B16" s="6" t="s">
        <v>327</v>
      </c>
      <c r="C16" s="27"/>
      <c r="D16" s="27"/>
      <c r="E16" s="27"/>
    </row>
    <row r="17" spans="1:5" ht="15">
      <c r="A17" s="12" t="s">
        <v>565</v>
      </c>
      <c r="B17" s="6" t="s">
        <v>327</v>
      </c>
      <c r="C17" s="27"/>
      <c r="D17" s="27"/>
      <c r="E17" s="27"/>
    </row>
    <row r="18" spans="1:5" ht="15">
      <c r="A18" s="12" t="s">
        <v>566</v>
      </c>
      <c r="B18" s="6" t="s">
        <v>327</v>
      </c>
      <c r="C18" s="27"/>
      <c r="D18" s="27"/>
      <c r="E18" s="27"/>
    </row>
    <row r="19" spans="1:5" ht="15">
      <c r="A19" s="12" t="s">
        <v>567</v>
      </c>
      <c r="B19" s="6" t="s">
        <v>327</v>
      </c>
      <c r="C19" s="27"/>
      <c r="D19" s="27"/>
      <c r="E19" s="27"/>
    </row>
    <row r="20" spans="1:5" ht="30">
      <c r="A20" s="16" t="s">
        <v>568</v>
      </c>
      <c r="B20" s="6" t="s">
        <v>327</v>
      </c>
      <c r="C20" s="27"/>
      <c r="D20" s="27"/>
      <c r="E20" s="27"/>
    </row>
    <row r="21" spans="1:5" ht="15">
      <c r="A21" s="10" t="s">
        <v>4</v>
      </c>
      <c r="B21" s="13" t="s">
        <v>327</v>
      </c>
      <c r="C21" s="27">
        <f>SUM(C15:C20)</f>
        <v>0</v>
      </c>
      <c r="D21" s="27">
        <f>SUM(D15:D20)</f>
        <v>0</v>
      </c>
      <c r="E21" s="27">
        <f>SUM(E15:E20)</f>
        <v>0</v>
      </c>
    </row>
    <row r="22" spans="1:5" ht="15">
      <c r="A22" s="11" t="s">
        <v>569</v>
      </c>
      <c r="B22" s="6" t="s">
        <v>328</v>
      </c>
      <c r="C22" s="27"/>
      <c r="D22" s="27"/>
      <c r="E22" s="27"/>
    </row>
    <row r="23" spans="1:5" ht="15">
      <c r="A23" s="11" t="s">
        <v>570</v>
      </c>
      <c r="B23" s="6" t="s">
        <v>328</v>
      </c>
      <c r="C23" s="27"/>
      <c r="D23" s="27"/>
      <c r="E23" s="27"/>
    </row>
    <row r="24" spans="1:5" ht="15">
      <c r="A24" s="10" t="s">
        <v>3</v>
      </c>
      <c r="B24" s="8" t="s">
        <v>328</v>
      </c>
      <c r="C24" s="27"/>
      <c r="D24" s="27"/>
      <c r="E24" s="27"/>
    </row>
    <row r="25" spans="1:5" ht="15">
      <c r="A25" s="11" t="s">
        <v>571</v>
      </c>
      <c r="B25" s="6" t="s">
        <v>329</v>
      </c>
      <c r="C25" s="27"/>
      <c r="D25" s="27"/>
      <c r="E25" s="27"/>
    </row>
    <row r="26" spans="1:5" ht="15">
      <c r="A26" s="11" t="s">
        <v>572</v>
      </c>
      <c r="B26" s="6" t="s">
        <v>329</v>
      </c>
      <c r="C26" s="27"/>
      <c r="D26" s="27"/>
      <c r="E26" s="27"/>
    </row>
    <row r="27" spans="1:5" ht="15">
      <c r="A27" s="12" t="s">
        <v>573</v>
      </c>
      <c r="B27" s="6" t="s">
        <v>329</v>
      </c>
      <c r="C27" s="27"/>
      <c r="D27" s="27"/>
      <c r="E27" s="27"/>
    </row>
    <row r="28" spans="1:5" ht="15">
      <c r="A28" s="12" t="s">
        <v>574</v>
      </c>
      <c r="B28" s="6" t="s">
        <v>329</v>
      </c>
      <c r="C28" s="27"/>
      <c r="D28" s="27"/>
      <c r="E28" s="27"/>
    </row>
    <row r="29" spans="1:5" ht="15">
      <c r="A29" s="12" t="s">
        <v>575</v>
      </c>
      <c r="B29" s="6" t="s">
        <v>329</v>
      </c>
      <c r="C29" s="27"/>
      <c r="D29" s="27"/>
      <c r="E29" s="27"/>
    </row>
    <row r="30" spans="1:5" ht="15">
      <c r="A30" s="12" t="s">
        <v>576</v>
      </c>
      <c r="B30" s="6" t="s">
        <v>329</v>
      </c>
      <c r="C30" s="27"/>
      <c r="D30" s="27"/>
      <c r="E30" s="27"/>
    </row>
    <row r="31" spans="1:5" ht="15">
      <c r="A31" s="12" t="s">
        <v>577</v>
      </c>
      <c r="B31" s="6" t="s">
        <v>329</v>
      </c>
      <c r="C31" s="27"/>
      <c r="D31" s="27"/>
      <c r="E31" s="27"/>
    </row>
    <row r="32" spans="1:5" ht="15">
      <c r="A32" s="12" t="s">
        <v>578</v>
      </c>
      <c r="B32" s="6" t="s">
        <v>329</v>
      </c>
      <c r="C32" s="27"/>
      <c r="D32" s="27"/>
      <c r="E32" s="27"/>
    </row>
    <row r="33" spans="1:5" ht="15">
      <c r="A33" s="12" t="s">
        <v>579</v>
      </c>
      <c r="B33" s="6" t="s">
        <v>329</v>
      </c>
      <c r="C33" s="27"/>
      <c r="D33" s="27"/>
      <c r="E33" s="27"/>
    </row>
    <row r="34" spans="1:5" ht="15">
      <c r="A34" s="12" t="s">
        <v>580</v>
      </c>
      <c r="B34" s="6" t="s">
        <v>329</v>
      </c>
      <c r="C34" s="27"/>
      <c r="D34" s="27"/>
      <c r="E34" s="27"/>
    </row>
    <row r="35" spans="1:5" ht="30">
      <c r="A35" s="12" t="s">
        <v>581</v>
      </c>
      <c r="B35" s="6" t="s">
        <v>329</v>
      </c>
      <c r="C35" s="27"/>
      <c r="D35" s="27"/>
      <c r="E35" s="27"/>
    </row>
    <row r="36" spans="1:5" ht="30">
      <c r="A36" s="12" t="s">
        <v>582</v>
      </c>
      <c r="B36" s="6" t="s">
        <v>329</v>
      </c>
      <c r="C36" s="27">
        <v>340</v>
      </c>
      <c r="D36" s="27">
        <v>340</v>
      </c>
      <c r="E36" s="27">
        <v>90</v>
      </c>
    </row>
    <row r="37" spans="1:5" ht="15">
      <c r="A37" s="10" t="s">
        <v>583</v>
      </c>
      <c r="B37" s="13" t="s">
        <v>329</v>
      </c>
      <c r="C37" s="27">
        <f>SUM(C25:C36)</f>
        <v>340</v>
      </c>
      <c r="D37" s="27">
        <f>SUM(D25:D36)</f>
        <v>340</v>
      </c>
      <c r="E37" s="27">
        <f>SUM(E25:E36)</f>
        <v>90</v>
      </c>
    </row>
    <row r="38" spans="1:5" ht="15.75">
      <c r="A38" s="120" t="s">
        <v>584</v>
      </c>
      <c r="B38" s="121" t="s">
        <v>330</v>
      </c>
      <c r="C38" s="106">
        <f>C37+C24+C21+C14+C12</f>
        <v>340</v>
      </c>
      <c r="D38" s="106">
        <f>D37+D24+D21+D14+D12</f>
        <v>340</v>
      </c>
      <c r="E38" s="106">
        <f>E37+E24+E21+E14+E12</f>
        <v>90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13" ht="27" customHeight="1">
      <c r="A1" s="239" t="s">
        <v>887</v>
      </c>
      <c r="B1" s="239"/>
      <c r="C1" s="239"/>
      <c r="D1" s="239"/>
      <c r="E1" s="239"/>
      <c r="F1" s="185"/>
      <c r="G1" s="185"/>
      <c r="H1" s="185"/>
      <c r="I1" s="185"/>
      <c r="J1" s="185"/>
      <c r="K1" s="185"/>
      <c r="L1" s="185"/>
      <c r="M1" s="185"/>
    </row>
    <row r="2" spans="1:5" ht="27" customHeight="1">
      <c r="A2" s="240" t="s">
        <v>9</v>
      </c>
      <c r="B2" s="241"/>
      <c r="C2" s="241"/>
      <c r="D2" s="243"/>
      <c r="E2" s="243"/>
    </row>
    <row r="3" spans="1:5" ht="19.5" customHeight="1">
      <c r="A3" s="60"/>
      <c r="B3" s="61"/>
      <c r="C3" s="61"/>
      <c r="E3" t="s">
        <v>875</v>
      </c>
    </row>
    <row r="4" ht="15">
      <c r="A4" s="4" t="s">
        <v>840</v>
      </c>
    </row>
    <row r="5" spans="1:5" ht="26.25">
      <c r="A5" s="39" t="s">
        <v>813</v>
      </c>
      <c r="B5" s="3" t="s">
        <v>246</v>
      </c>
      <c r="C5" s="68" t="s">
        <v>860</v>
      </c>
      <c r="D5" s="78" t="s">
        <v>22</v>
      </c>
      <c r="E5" s="68" t="s">
        <v>23</v>
      </c>
    </row>
    <row r="6" spans="1:5" ht="15">
      <c r="A6" s="12" t="s">
        <v>759</v>
      </c>
      <c r="B6" s="6" t="s">
        <v>336</v>
      </c>
      <c r="C6" s="27"/>
      <c r="D6" s="27"/>
      <c r="E6" s="27"/>
    </row>
    <row r="7" spans="1:5" ht="15">
      <c r="A7" s="12" t="s">
        <v>760</v>
      </c>
      <c r="B7" s="6" t="s">
        <v>336</v>
      </c>
      <c r="C7" s="27"/>
      <c r="D7" s="27"/>
      <c r="E7" s="27"/>
    </row>
    <row r="8" spans="1:5" ht="30">
      <c r="A8" s="12" t="s">
        <v>761</v>
      </c>
      <c r="B8" s="6" t="s">
        <v>336</v>
      </c>
      <c r="C8" s="27"/>
      <c r="D8" s="27"/>
      <c r="E8" s="27"/>
    </row>
    <row r="9" spans="1:5" ht="15">
      <c r="A9" s="12" t="s">
        <v>762</v>
      </c>
      <c r="B9" s="6" t="s">
        <v>336</v>
      </c>
      <c r="C9" s="27"/>
      <c r="D9" s="27"/>
      <c r="E9" s="27"/>
    </row>
    <row r="10" spans="1:5" ht="15">
      <c r="A10" s="12" t="s">
        <v>763</v>
      </c>
      <c r="B10" s="6" t="s">
        <v>336</v>
      </c>
      <c r="C10" s="27"/>
      <c r="D10" s="27"/>
      <c r="E10" s="27"/>
    </row>
    <row r="11" spans="1:5" ht="15">
      <c r="A11" s="12" t="s">
        <v>764</v>
      </c>
      <c r="B11" s="6" t="s">
        <v>336</v>
      </c>
      <c r="C11" s="27"/>
      <c r="D11" s="27"/>
      <c r="E11" s="27"/>
    </row>
    <row r="12" spans="1:5" ht="15">
      <c r="A12" s="12" t="s">
        <v>765</v>
      </c>
      <c r="B12" s="6" t="s">
        <v>336</v>
      </c>
      <c r="C12" s="27"/>
      <c r="D12" s="27"/>
      <c r="E12" s="27"/>
    </row>
    <row r="13" spans="1:5" ht="15">
      <c r="A13" s="12" t="s">
        <v>766</v>
      </c>
      <c r="B13" s="6" t="s">
        <v>336</v>
      </c>
      <c r="C13" s="27"/>
      <c r="D13" s="27"/>
      <c r="E13" s="27"/>
    </row>
    <row r="14" spans="1:5" ht="15">
      <c r="A14" s="12" t="s">
        <v>767</v>
      </c>
      <c r="B14" s="6" t="s">
        <v>336</v>
      </c>
      <c r="C14" s="27"/>
      <c r="D14" s="27"/>
      <c r="E14" s="27"/>
    </row>
    <row r="15" spans="1:5" ht="15">
      <c r="A15" s="12" t="s">
        <v>768</v>
      </c>
      <c r="B15" s="6" t="s">
        <v>336</v>
      </c>
      <c r="C15" s="27"/>
      <c r="D15" s="27"/>
      <c r="E15" s="27"/>
    </row>
    <row r="16" spans="1:5" ht="25.5">
      <c r="A16" s="10" t="s">
        <v>585</v>
      </c>
      <c r="B16" s="8" t="s">
        <v>336</v>
      </c>
      <c r="C16" s="27"/>
      <c r="D16" s="27"/>
      <c r="E16" s="27"/>
    </row>
    <row r="17" spans="1:5" ht="15">
      <c r="A17" s="12" t="s">
        <v>759</v>
      </c>
      <c r="B17" s="6" t="s">
        <v>337</v>
      </c>
      <c r="C17" s="27"/>
      <c r="D17" s="27"/>
      <c r="E17" s="27"/>
    </row>
    <row r="18" spans="1:5" ht="15">
      <c r="A18" s="12" t="s">
        <v>760</v>
      </c>
      <c r="B18" s="6" t="s">
        <v>337</v>
      </c>
      <c r="C18" s="27"/>
      <c r="D18" s="27"/>
      <c r="E18" s="27"/>
    </row>
    <row r="19" spans="1:5" ht="30">
      <c r="A19" s="12" t="s">
        <v>761</v>
      </c>
      <c r="B19" s="6" t="s">
        <v>337</v>
      </c>
      <c r="C19" s="27"/>
      <c r="D19" s="27"/>
      <c r="E19" s="27"/>
    </row>
    <row r="20" spans="1:5" ht="15">
      <c r="A20" s="12" t="s">
        <v>762</v>
      </c>
      <c r="B20" s="6" t="s">
        <v>337</v>
      </c>
      <c r="C20" s="27"/>
      <c r="D20" s="27"/>
      <c r="E20" s="27"/>
    </row>
    <row r="21" spans="1:5" ht="15">
      <c r="A21" s="12" t="s">
        <v>763</v>
      </c>
      <c r="B21" s="6" t="s">
        <v>337</v>
      </c>
      <c r="C21" s="27"/>
      <c r="D21" s="27"/>
      <c r="E21" s="27"/>
    </row>
    <row r="22" spans="1:5" ht="15">
      <c r="A22" s="12" t="s">
        <v>764</v>
      </c>
      <c r="B22" s="6" t="s">
        <v>337</v>
      </c>
      <c r="C22" s="27"/>
      <c r="D22" s="27"/>
      <c r="E22" s="27"/>
    </row>
    <row r="23" spans="1:5" ht="15">
      <c r="A23" s="12" t="s">
        <v>765</v>
      </c>
      <c r="B23" s="6" t="s">
        <v>337</v>
      </c>
      <c r="C23" s="27"/>
      <c r="D23" s="27"/>
      <c r="E23" s="27"/>
    </row>
    <row r="24" spans="1:5" ht="15">
      <c r="A24" s="12" t="s">
        <v>766</v>
      </c>
      <c r="B24" s="6" t="s">
        <v>337</v>
      </c>
      <c r="C24" s="27"/>
      <c r="D24" s="27"/>
      <c r="E24" s="27"/>
    </row>
    <row r="25" spans="1:5" ht="15">
      <c r="A25" s="12" t="s">
        <v>767</v>
      </c>
      <c r="B25" s="6" t="s">
        <v>337</v>
      </c>
      <c r="C25" s="27"/>
      <c r="D25" s="27"/>
      <c r="E25" s="27"/>
    </row>
    <row r="26" spans="1:5" ht="15">
      <c r="A26" s="12" t="s">
        <v>768</v>
      </c>
      <c r="B26" s="6" t="s">
        <v>337</v>
      </c>
      <c r="C26" s="27"/>
      <c r="D26" s="27"/>
      <c r="E26" s="27"/>
    </row>
    <row r="27" spans="1:5" ht="25.5">
      <c r="A27" s="10" t="s">
        <v>586</v>
      </c>
      <c r="B27" s="8" t="s">
        <v>337</v>
      </c>
      <c r="C27" s="27"/>
      <c r="D27" s="27"/>
      <c r="E27" s="27"/>
    </row>
    <row r="28" spans="1:5" ht="15">
      <c r="A28" s="12" t="s">
        <v>759</v>
      </c>
      <c r="B28" s="6" t="s">
        <v>338</v>
      </c>
      <c r="C28" s="27"/>
      <c r="D28" s="27"/>
      <c r="E28" s="27"/>
    </row>
    <row r="29" spans="1:5" ht="15">
      <c r="A29" s="12" t="s">
        <v>760</v>
      </c>
      <c r="B29" s="6" t="s">
        <v>338</v>
      </c>
      <c r="C29" s="27"/>
      <c r="D29" s="27"/>
      <c r="E29" s="27"/>
    </row>
    <row r="30" spans="1:5" ht="30">
      <c r="A30" s="12" t="s">
        <v>761</v>
      </c>
      <c r="B30" s="6" t="s">
        <v>338</v>
      </c>
      <c r="C30" s="27"/>
      <c r="D30" s="27"/>
      <c r="E30" s="27"/>
    </row>
    <row r="31" spans="1:5" ht="15">
      <c r="A31" s="12" t="s">
        <v>762</v>
      </c>
      <c r="B31" s="6" t="s">
        <v>338</v>
      </c>
      <c r="C31" s="27"/>
      <c r="D31" s="27"/>
      <c r="E31" s="27"/>
    </row>
    <row r="32" spans="1:5" ht="15">
      <c r="A32" s="12" t="s">
        <v>763</v>
      </c>
      <c r="B32" s="6" t="s">
        <v>338</v>
      </c>
      <c r="C32" s="27"/>
      <c r="D32" s="27"/>
      <c r="E32" s="27"/>
    </row>
    <row r="33" spans="1:5" ht="15">
      <c r="A33" s="12" t="s">
        <v>764</v>
      </c>
      <c r="B33" s="6" t="s">
        <v>338</v>
      </c>
      <c r="C33" s="27"/>
      <c r="D33" s="27"/>
      <c r="E33" s="27"/>
    </row>
    <row r="34" spans="1:5" ht="15">
      <c r="A34" s="12" t="s">
        <v>765</v>
      </c>
      <c r="B34" s="6" t="s">
        <v>338</v>
      </c>
      <c r="C34" s="27">
        <v>345</v>
      </c>
      <c r="D34" s="27">
        <v>375</v>
      </c>
      <c r="E34" s="27">
        <v>375</v>
      </c>
    </row>
    <row r="35" spans="1:5" ht="15">
      <c r="A35" s="12" t="s">
        <v>766</v>
      </c>
      <c r="B35" s="6" t="s">
        <v>338</v>
      </c>
      <c r="C35" s="27"/>
      <c r="D35" s="27"/>
      <c r="E35" s="27"/>
    </row>
    <row r="36" spans="1:5" ht="15">
      <c r="A36" s="12" t="s">
        <v>767</v>
      </c>
      <c r="B36" s="6" t="s">
        <v>338</v>
      </c>
      <c r="C36" s="27"/>
      <c r="D36" s="27"/>
      <c r="E36" s="27"/>
    </row>
    <row r="37" spans="1:5" ht="15">
      <c r="A37" s="12" t="s">
        <v>768</v>
      </c>
      <c r="B37" s="6" t="s">
        <v>338</v>
      </c>
      <c r="C37" s="27"/>
      <c r="D37" s="27"/>
      <c r="E37" s="27"/>
    </row>
    <row r="38" spans="1:5" ht="15">
      <c r="A38" s="10" t="s">
        <v>587</v>
      </c>
      <c r="B38" s="8" t="s">
        <v>338</v>
      </c>
      <c r="C38" s="27">
        <v>345</v>
      </c>
      <c r="D38" s="27">
        <v>375</v>
      </c>
      <c r="E38" s="27">
        <v>375</v>
      </c>
    </row>
    <row r="39" spans="1:5" ht="15">
      <c r="A39" s="12" t="s">
        <v>769</v>
      </c>
      <c r="B39" s="5" t="s">
        <v>340</v>
      </c>
      <c r="C39" s="27"/>
      <c r="D39" s="27"/>
      <c r="E39" s="27"/>
    </row>
    <row r="40" spans="1:5" ht="15">
      <c r="A40" s="12" t="s">
        <v>770</v>
      </c>
      <c r="B40" s="5" t="s">
        <v>340</v>
      </c>
      <c r="C40" s="27"/>
      <c r="D40" s="27"/>
      <c r="E40" s="27"/>
    </row>
    <row r="41" spans="1:5" ht="15">
      <c r="A41" s="12" t="s">
        <v>771</v>
      </c>
      <c r="B41" s="5" t="s">
        <v>340</v>
      </c>
      <c r="C41" s="27"/>
      <c r="D41" s="27"/>
      <c r="E41" s="27"/>
    </row>
    <row r="42" spans="1:5" ht="15">
      <c r="A42" s="5" t="s">
        <v>772</v>
      </c>
      <c r="B42" s="5" t="s">
        <v>340</v>
      </c>
      <c r="C42" s="27"/>
      <c r="D42" s="27"/>
      <c r="E42" s="27"/>
    </row>
    <row r="43" spans="1:5" ht="15">
      <c r="A43" s="5" t="s">
        <v>773</v>
      </c>
      <c r="B43" s="5" t="s">
        <v>340</v>
      </c>
      <c r="C43" s="27"/>
      <c r="D43" s="27"/>
      <c r="E43" s="27"/>
    </row>
    <row r="44" spans="1:5" ht="15">
      <c r="A44" s="5" t="s">
        <v>774</v>
      </c>
      <c r="B44" s="5" t="s">
        <v>340</v>
      </c>
      <c r="C44" s="27"/>
      <c r="D44" s="27"/>
      <c r="E44" s="27"/>
    </row>
    <row r="45" spans="1:5" ht="15">
      <c r="A45" s="12" t="s">
        <v>775</v>
      </c>
      <c r="B45" s="5" t="s">
        <v>340</v>
      </c>
      <c r="C45" s="27"/>
      <c r="D45" s="27"/>
      <c r="E45" s="27"/>
    </row>
    <row r="46" spans="1:5" ht="15">
      <c r="A46" s="12" t="s">
        <v>776</v>
      </c>
      <c r="B46" s="5" t="s">
        <v>340</v>
      </c>
      <c r="C46" s="27"/>
      <c r="D46" s="27"/>
      <c r="E46" s="27"/>
    </row>
    <row r="47" spans="1:5" ht="15">
      <c r="A47" s="12" t="s">
        <v>777</v>
      </c>
      <c r="B47" s="5" t="s">
        <v>340</v>
      </c>
      <c r="C47" s="27"/>
      <c r="D47" s="27"/>
      <c r="E47" s="27"/>
    </row>
    <row r="48" spans="1:5" ht="15">
      <c r="A48" s="12" t="s">
        <v>778</v>
      </c>
      <c r="B48" s="5" t="s">
        <v>340</v>
      </c>
      <c r="C48" s="27"/>
      <c r="D48" s="27"/>
      <c r="E48" s="27"/>
    </row>
    <row r="49" spans="1:5" ht="25.5">
      <c r="A49" s="10" t="s">
        <v>588</v>
      </c>
      <c r="B49" s="8" t="s">
        <v>340</v>
      </c>
      <c r="C49" s="27"/>
      <c r="D49" s="27"/>
      <c r="E49" s="27"/>
    </row>
    <row r="50" spans="1:5" ht="15">
      <c r="A50" s="12" t="s">
        <v>769</v>
      </c>
      <c r="B50" s="5" t="s">
        <v>345</v>
      </c>
      <c r="C50" s="27"/>
      <c r="D50" s="27"/>
      <c r="E50" s="27"/>
    </row>
    <row r="51" spans="1:5" ht="15">
      <c r="A51" s="12" t="s">
        <v>770</v>
      </c>
      <c r="B51" s="5" t="s">
        <v>345</v>
      </c>
      <c r="C51" s="27">
        <v>50</v>
      </c>
      <c r="D51" s="27">
        <v>50</v>
      </c>
      <c r="E51" s="27"/>
    </row>
    <row r="52" spans="1:5" ht="15">
      <c r="A52" s="12" t="s">
        <v>771</v>
      </c>
      <c r="B52" s="5" t="s">
        <v>345</v>
      </c>
      <c r="C52" s="27"/>
      <c r="D52" s="27"/>
      <c r="E52" s="27"/>
    </row>
    <row r="53" spans="1:5" ht="15">
      <c r="A53" s="5" t="s">
        <v>772</v>
      </c>
      <c r="B53" s="5" t="s">
        <v>345</v>
      </c>
      <c r="C53" s="27"/>
      <c r="D53" s="27"/>
      <c r="E53" s="27"/>
    </row>
    <row r="54" spans="1:5" ht="15">
      <c r="A54" s="5" t="s">
        <v>773</v>
      </c>
      <c r="B54" s="5" t="s">
        <v>345</v>
      </c>
      <c r="C54" s="27"/>
      <c r="D54" s="27"/>
      <c r="E54" s="27"/>
    </row>
    <row r="55" spans="1:5" ht="15">
      <c r="A55" s="5" t="s">
        <v>774</v>
      </c>
      <c r="B55" s="5" t="s">
        <v>345</v>
      </c>
      <c r="C55" s="27"/>
      <c r="D55" s="27"/>
      <c r="E55" s="27"/>
    </row>
    <row r="56" spans="1:5" ht="15">
      <c r="A56" s="12" t="s">
        <v>775</v>
      </c>
      <c r="B56" s="5" t="s">
        <v>345</v>
      </c>
      <c r="C56" s="27"/>
      <c r="D56" s="27"/>
      <c r="E56" s="27"/>
    </row>
    <row r="57" spans="1:5" ht="15">
      <c r="A57" s="12" t="s">
        <v>779</v>
      </c>
      <c r="B57" s="5" t="s">
        <v>345</v>
      </c>
      <c r="C57" s="27"/>
      <c r="D57" s="27"/>
      <c r="E57" s="27"/>
    </row>
    <row r="58" spans="1:5" ht="15">
      <c r="A58" s="12" t="s">
        <v>777</v>
      </c>
      <c r="B58" s="5" t="s">
        <v>345</v>
      </c>
      <c r="C58" s="27"/>
      <c r="D58" s="27"/>
      <c r="E58" s="27"/>
    </row>
    <row r="59" spans="1:5" ht="15">
      <c r="A59" s="12" t="s">
        <v>778</v>
      </c>
      <c r="B59" s="5" t="s">
        <v>345</v>
      </c>
      <c r="C59" s="27"/>
      <c r="D59" s="27"/>
      <c r="E59" s="27"/>
    </row>
    <row r="60" spans="1:5" ht="15">
      <c r="A60" s="14" t="s">
        <v>589</v>
      </c>
      <c r="B60" s="8" t="s">
        <v>345</v>
      </c>
      <c r="C60" s="27">
        <v>50</v>
      </c>
      <c r="D60" s="27">
        <v>50</v>
      </c>
      <c r="E60" s="27"/>
    </row>
    <row r="61" spans="1:5" ht="15">
      <c r="A61" s="12" t="s">
        <v>759</v>
      </c>
      <c r="B61" s="6" t="s">
        <v>373</v>
      </c>
      <c r="C61" s="27"/>
      <c r="D61" s="27"/>
      <c r="E61" s="27"/>
    </row>
    <row r="62" spans="1:5" ht="15">
      <c r="A62" s="12" t="s">
        <v>760</v>
      </c>
      <c r="B62" s="6" t="s">
        <v>373</v>
      </c>
      <c r="C62" s="27"/>
      <c r="D62" s="27"/>
      <c r="E62" s="27"/>
    </row>
    <row r="63" spans="1:5" ht="30">
      <c r="A63" s="12" t="s">
        <v>761</v>
      </c>
      <c r="B63" s="6" t="s">
        <v>373</v>
      </c>
      <c r="C63" s="27"/>
      <c r="D63" s="27"/>
      <c r="E63" s="27"/>
    </row>
    <row r="64" spans="1:5" ht="15">
      <c r="A64" s="12" t="s">
        <v>762</v>
      </c>
      <c r="B64" s="6" t="s">
        <v>373</v>
      </c>
      <c r="C64" s="27"/>
      <c r="D64" s="27"/>
      <c r="E64" s="27"/>
    </row>
    <row r="65" spans="1:5" ht="15">
      <c r="A65" s="12" t="s">
        <v>763</v>
      </c>
      <c r="B65" s="6" t="s">
        <v>373</v>
      </c>
      <c r="C65" s="27"/>
      <c r="D65" s="27"/>
      <c r="E65" s="27"/>
    </row>
    <row r="66" spans="1:5" ht="15">
      <c r="A66" s="12" t="s">
        <v>764</v>
      </c>
      <c r="B66" s="6" t="s">
        <v>373</v>
      </c>
      <c r="C66" s="27"/>
      <c r="D66" s="27"/>
      <c r="E66" s="27"/>
    </row>
    <row r="67" spans="1:5" ht="15">
      <c r="A67" s="12" t="s">
        <v>765</v>
      </c>
      <c r="B67" s="6" t="s">
        <v>373</v>
      </c>
      <c r="C67" s="27"/>
      <c r="D67" s="27"/>
      <c r="E67" s="27"/>
    </row>
    <row r="68" spans="1:5" ht="15">
      <c r="A68" s="12" t="s">
        <v>766</v>
      </c>
      <c r="B68" s="6" t="s">
        <v>373</v>
      </c>
      <c r="C68" s="27"/>
      <c r="D68" s="27"/>
      <c r="E68" s="27"/>
    </row>
    <row r="69" spans="1:5" ht="15">
      <c r="A69" s="12" t="s">
        <v>767</v>
      </c>
      <c r="B69" s="6" t="s">
        <v>373</v>
      </c>
      <c r="C69" s="27"/>
      <c r="D69" s="27"/>
      <c r="E69" s="27"/>
    </row>
    <row r="70" spans="1:5" ht="15">
      <c r="A70" s="12" t="s">
        <v>768</v>
      </c>
      <c r="B70" s="6" t="s">
        <v>373</v>
      </c>
      <c r="C70" s="27"/>
      <c r="D70" s="27"/>
      <c r="E70" s="27"/>
    </row>
    <row r="71" spans="1:5" ht="25.5">
      <c r="A71" s="10" t="s">
        <v>598</v>
      </c>
      <c r="B71" s="8" t="s">
        <v>373</v>
      </c>
      <c r="C71" s="27"/>
      <c r="D71" s="27"/>
      <c r="E71" s="27"/>
    </row>
    <row r="72" spans="1:5" ht="15">
      <c r="A72" s="12" t="s">
        <v>759</v>
      </c>
      <c r="B72" s="6" t="s">
        <v>374</v>
      </c>
      <c r="C72" s="27"/>
      <c r="D72" s="27"/>
      <c r="E72" s="27"/>
    </row>
    <row r="73" spans="1:5" ht="15">
      <c r="A73" s="12" t="s">
        <v>760</v>
      </c>
      <c r="B73" s="6" t="s">
        <v>374</v>
      </c>
      <c r="C73" s="27"/>
      <c r="D73" s="27"/>
      <c r="E73" s="27"/>
    </row>
    <row r="74" spans="1:5" ht="30">
      <c r="A74" s="12" t="s">
        <v>761</v>
      </c>
      <c r="B74" s="6" t="s">
        <v>374</v>
      </c>
      <c r="C74" s="27"/>
      <c r="D74" s="27"/>
      <c r="E74" s="27"/>
    </row>
    <row r="75" spans="1:5" ht="15">
      <c r="A75" s="12" t="s">
        <v>762</v>
      </c>
      <c r="B75" s="6" t="s">
        <v>374</v>
      </c>
      <c r="C75" s="27"/>
      <c r="D75" s="27"/>
      <c r="E75" s="27"/>
    </row>
    <row r="76" spans="1:5" ht="15">
      <c r="A76" s="12" t="s">
        <v>763</v>
      </c>
      <c r="B76" s="6" t="s">
        <v>374</v>
      </c>
      <c r="C76" s="27"/>
      <c r="D76" s="27"/>
      <c r="E76" s="27"/>
    </row>
    <row r="77" spans="1:5" ht="15">
      <c r="A77" s="12" t="s">
        <v>764</v>
      </c>
      <c r="B77" s="6" t="s">
        <v>374</v>
      </c>
      <c r="C77" s="27"/>
      <c r="D77" s="27"/>
      <c r="E77" s="27"/>
    </row>
    <row r="78" spans="1:5" ht="15">
      <c r="A78" s="12" t="s">
        <v>765</v>
      </c>
      <c r="B78" s="6" t="s">
        <v>374</v>
      </c>
      <c r="C78" s="27"/>
      <c r="D78" s="27"/>
      <c r="E78" s="27"/>
    </row>
    <row r="79" spans="1:5" ht="15">
      <c r="A79" s="12" t="s">
        <v>766</v>
      </c>
      <c r="B79" s="6" t="s">
        <v>374</v>
      </c>
      <c r="C79" s="27"/>
      <c r="D79" s="27"/>
      <c r="E79" s="27"/>
    </row>
    <row r="80" spans="1:5" ht="15">
      <c r="A80" s="12" t="s">
        <v>767</v>
      </c>
      <c r="B80" s="6" t="s">
        <v>374</v>
      </c>
      <c r="C80" s="27"/>
      <c r="D80" s="27"/>
      <c r="E80" s="27"/>
    </row>
    <row r="81" spans="1:5" ht="15">
      <c r="A81" s="12" t="s">
        <v>768</v>
      </c>
      <c r="B81" s="6" t="s">
        <v>374</v>
      </c>
      <c r="C81" s="27"/>
      <c r="D81" s="27"/>
      <c r="E81" s="27"/>
    </row>
    <row r="82" spans="1:5" ht="25.5">
      <c r="A82" s="10" t="s">
        <v>597</v>
      </c>
      <c r="B82" s="8" t="s">
        <v>374</v>
      </c>
      <c r="C82" s="27"/>
      <c r="D82" s="27"/>
      <c r="E82" s="27"/>
    </row>
    <row r="83" spans="1:5" ht="15">
      <c r="A83" s="12" t="s">
        <v>759</v>
      </c>
      <c r="B83" s="6" t="s">
        <v>375</v>
      </c>
      <c r="C83" s="27"/>
      <c r="D83" s="27"/>
      <c r="E83" s="27"/>
    </row>
    <row r="84" spans="1:5" ht="15">
      <c r="A84" s="12" t="s">
        <v>760</v>
      </c>
      <c r="B84" s="6" t="s">
        <v>375</v>
      </c>
      <c r="C84" s="27"/>
      <c r="D84" s="27">
        <v>1050</v>
      </c>
      <c r="E84" s="27"/>
    </row>
    <row r="85" spans="1:5" ht="30">
      <c r="A85" s="12" t="s">
        <v>761</v>
      </c>
      <c r="B85" s="6" t="s">
        <v>375</v>
      </c>
      <c r="C85" s="27"/>
      <c r="D85" s="27"/>
      <c r="E85" s="27"/>
    </row>
    <row r="86" spans="1:5" ht="15">
      <c r="A86" s="12" t="s">
        <v>762</v>
      </c>
      <c r="B86" s="6" t="s">
        <v>375</v>
      </c>
      <c r="C86" s="27"/>
      <c r="D86" s="27"/>
      <c r="E86" s="27"/>
    </row>
    <row r="87" spans="1:5" ht="15">
      <c r="A87" s="12" t="s">
        <v>763</v>
      </c>
      <c r="B87" s="6" t="s">
        <v>375</v>
      </c>
      <c r="C87" s="27"/>
      <c r="D87" s="27"/>
      <c r="E87" s="27"/>
    </row>
    <row r="88" spans="1:5" ht="15">
      <c r="A88" s="12" t="s">
        <v>764</v>
      </c>
      <c r="B88" s="6" t="s">
        <v>375</v>
      </c>
      <c r="C88" s="27"/>
      <c r="D88" s="27"/>
      <c r="E88" s="27"/>
    </row>
    <row r="89" spans="1:5" ht="15">
      <c r="A89" s="12" t="s">
        <v>765</v>
      </c>
      <c r="B89" s="6" t="s">
        <v>375</v>
      </c>
      <c r="C89" s="27"/>
      <c r="D89" s="27"/>
      <c r="E89" s="27"/>
    </row>
    <row r="90" spans="1:5" ht="15">
      <c r="A90" s="12" t="s">
        <v>766</v>
      </c>
      <c r="B90" s="6" t="s">
        <v>375</v>
      </c>
      <c r="C90" s="27"/>
      <c r="D90" s="27"/>
      <c r="E90" s="27"/>
    </row>
    <row r="91" spans="1:5" ht="15">
      <c r="A91" s="12" t="s">
        <v>767</v>
      </c>
      <c r="B91" s="6" t="s">
        <v>375</v>
      </c>
      <c r="C91" s="27"/>
      <c r="D91" s="27"/>
      <c r="E91" s="27"/>
    </row>
    <row r="92" spans="1:5" ht="15">
      <c r="A92" s="12" t="s">
        <v>768</v>
      </c>
      <c r="B92" s="6" t="s">
        <v>375</v>
      </c>
      <c r="C92" s="27"/>
      <c r="D92" s="27"/>
      <c r="E92" s="27"/>
    </row>
    <row r="93" spans="1:5" ht="15">
      <c r="A93" s="10" t="s">
        <v>596</v>
      </c>
      <c r="B93" s="8" t="s">
        <v>375</v>
      </c>
      <c r="C93" s="27"/>
      <c r="D93" s="27">
        <v>1050</v>
      </c>
      <c r="E93" s="27"/>
    </row>
    <row r="94" spans="1:5" ht="15">
      <c r="A94" s="12" t="s">
        <v>769</v>
      </c>
      <c r="B94" s="5" t="s">
        <v>377</v>
      </c>
      <c r="C94" s="27"/>
      <c r="D94" s="27"/>
      <c r="E94" s="27"/>
    </row>
    <row r="95" spans="1:5" ht="15">
      <c r="A95" s="12" t="s">
        <v>770</v>
      </c>
      <c r="B95" s="6" t="s">
        <v>377</v>
      </c>
      <c r="C95" s="27"/>
      <c r="D95" s="27"/>
      <c r="E95" s="27"/>
    </row>
    <row r="96" spans="1:5" ht="15">
      <c r="A96" s="12" t="s">
        <v>771</v>
      </c>
      <c r="B96" s="5" t="s">
        <v>377</v>
      </c>
      <c r="C96" s="27"/>
      <c r="D96" s="27"/>
      <c r="E96" s="27"/>
    </row>
    <row r="97" spans="1:5" ht="15">
      <c r="A97" s="5" t="s">
        <v>772</v>
      </c>
      <c r="B97" s="6" t="s">
        <v>377</v>
      </c>
      <c r="C97" s="27"/>
      <c r="D97" s="27"/>
      <c r="E97" s="27"/>
    </row>
    <row r="98" spans="1:5" ht="15">
      <c r="A98" s="5" t="s">
        <v>773</v>
      </c>
      <c r="B98" s="5" t="s">
        <v>377</v>
      </c>
      <c r="C98" s="27"/>
      <c r="D98" s="27"/>
      <c r="E98" s="27"/>
    </row>
    <row r="99" spans="1:5" ht="15">
      <c r="A99" s="5" t="s">
        <v>774</v>
      </c>
      <c r="B99" s="6" t="s">
        <v>377</v>
      </c>
      <c r="C99" s="27"/>
      <c r="D99" s="27"/>
      <c r="E99" s="27"/>
    </row>
    <row r="100" spans="1:5" ht="15">
      <c r="A100" s="12" t="s">
        <v>775</v>
      </c>
      <c r="B100" s="5" t="s">
        <v>377</v>
      </c>
      <c r="C100" s="27"/>
      <c r="D100" s="27"/>
      <c r="E100" s="27"/>
    </row>
    <row r="101" spans="1:5" ht="15">
      <c r="A101" s="12" t="s">
        <v>779</v>
      </c>
      <c r="B101" s="6" t="s">
        <v>377</v>
      </c>
      <c r="C101" s="27"/>
      <c r="D101" s="27"/>
      <c r="E101" s="27"/>
    </row>
    <row r="102" spans="1:5" ht="15">
      <c r="A102" s="12" t="s">
        <v>777</v>
      </c>
      <c r="B102" s="5" t="s">
        <v>377</v>
      </c>
      <c r="C102" s="27"/>
      <c r="D102" s="27"/>
      <c r="E102" s="27"/>
    </row>
    <row r="103" spans="1:5" ht="15">
      <c r="A103" s="12" t="s">
        <v>778</v>
      </c>
      <c r="B103" s="6" t="s">
        <v>377</v>
      </c>
      <c r="C103" s="27"/>
      <c r="D103" s="27"/>
      <c r="E103" s="27"/>
    </row>
    <row r="104" spans="1:5" ht="25.5">
      <c r="A104" s="10" t="s">
        <v>595</v>
      </c>
      <c r="B104" s="8" t="s">
        <v>377</v>
      </c>
      <c r="C104" s="27"/>
      <c r="D104" s="27"/>
      <c r="E104" s="27"/>
    </row>
    <row r="105" spans="1:5" ht="15">
      <c r="A105" s="12" t="s">
        <v>769</v>
      </c>
      <c r="B105" s="5" t="s">
        <v>380</v>
      </c>
      <c r="C105" s="27"/>
      <c r="D105" s="27"/>
      <c r="E105" s="27"/>
    </row>
    <row r="106" spans="1:5" ht="15">
      <c r="A106" s="12" t="s">
        <v>770</v>
      </c>
      <c r="B106" s="5" t="s">
        <v>380</v>
      </c>
      <c r="C106" s="27"/>
      <c r="D106" s="27"/>
      <c r="E106" s="27"/>
    </row>
    <row r="107" spans="1:5" ht="15">
      <c r="A107" s="12" t="s">
        <v>771</v>
      </c>
      <c r="B107" s="5" t="s">
        <v>380</v>
      </c>
      <c r="C107" s="27"/>
      <c r="D107" s="27"/>
      <c r="E107" s="27"/>
    </row>
    <row r="108" spans="1:5" ht="15">
      <c r="A108" s="5" t="s">
        <v>772</v>
      </c>
      <c r="B108" s="5" t="s">
        <v>380</v>
      </c>
      <c r="C108" s="27"/>
      <c r="D108" s="27"/>
      <c r="E108" s="27"/>
    </row>
    <row r="109" spans="1:5" ht="15">
      <c r="A109" s="5" t="s">
        <v>773</v>
      </c>
      <c r="B109" s="5" t="s">
        <v>380</v>
      </c>
      <c r="C109" s="27"/>
      <c r="D109" s="27"/>
      <c r="E109" s="27"/>
    </row>
    <row r="110" spans="1:5" ht="15">
      <c r="A110" s="5" t="s">
        <v>774</v>
      </c>
      <c r="B110" s="5" t="s">
        <v>380</v>
      </c>
      <c r="C110" s="27"/>
      <c r="D110" s="27"/>
      <c r="E110" s="27"/>
    </row>
    <row r="111" spans="1:5" ht="15">
      <c r="A111" s="12" t="s">
        <v>775</v>
      </c>
      <c r="B111" s="5" t="s">
        <v>380</v>
      </c>
      <c r="C111" s="27"/>
      <c r="D111" s="27"/>
      <c r="E111" s="27"/>
    </row>
    <row r="112" spans="1:5" ht="15">
      <c r="A112" s="12" t="s">
        <v>779</v>
      </c>
      <c r="B112" s="5" t="s">
        <v>380</v>
      </c>
      <c r="C112" s="27"/>
      <c r="D112" s="27"/>
      <c r="E112" s="27"/>
    </row>
    <row r="113" spans="1:5" ht="15">
      <c r="A113" s="12" t="s">
        <v>777</v>
      </c>
      <c r="B113" s="5" t="s">
        <v>380</v>
      </c>
      <c r="C113" s="27"/>
      <c r="D113" s="27"/>
      <c r="E113" s="27"/>
    </row>
    <row r="114" spans="1:5" ht="15">
      <c r="A114" s="12" t="s">
        <v>778</v>
      </c>
      <c r="B114" s="5" t="s">
        <v>380</v>
      </c>
      <c r="C114" s="27"/>
      <c r="D114" s="27"/>
      <c r="E114" s="27"/>
    </row>
    <row r="115" spans="1:5" ht="15">
      <c r="A115" s="14" t="s">
        <v>634</v>
      </c>
      <c r="B115" s="8" t="s">
        <v>380</v>
      </c>
      <c r="C115" s="27"/>
      <c r="D115" s="27"/>
      <c r="E115" s="27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G22"/>
  <sheetViews>
    <sheetView zoomScale="110" zoomScaleNormal="110" workbookViewId="0" topLeftCell="A1">
      <selection activeCell="A22" sqref="A22"/>
    </sheetView>
  </sheetViews>
  <sheetFormatPr defaultColWidth="9.140625" defaultRowHeight="15"/>
  <cols>
    <col min="1" max="1" width="56.28125" style="175" customWidth="1"/>
    <col min="2" max="2" width="21.7109375" style="156" customWidth="1"/>
    <col min="3" max="3" width="14.28125" style="156" hidden="1" customWidth="1"/>
    <col min="4" max="4" width="12.421875" style="156" hidden="1" customWidth="1"/>
    <col min="5" max="6" width="11.00390625" style="156" customWidth="1"/>
    <col min="7" max="7" width="11.8515625" style="156" customWidth="1"/>
    <col min="8" max="16384" width="9.140625" style="156" customWidth="1"/>
  </cols>
  <sheetData>
    <row r="1" spans="1:7" ht="24.75" customHeight="1">
      <c r="A1" s="155" t="s">
        <v>914</v>
      </c>
      <c r="B1" s="155"/>
      <c r="C1" s="155"/>
      <c r="D1" s="155"/>
      <c r="E1" s="155"/>
      <c r="F1" s="155"/>
      <c r="G1" s="234"/>
    </row>
    <row r="2" spans="1:7" ht="24.75" customHeight="1">
      <c r="A2" s="276" t="s">
        <v>865</v>
      </c>
      <c r="B2" s="276"/>
      <c r="C2" s="276"/>
      <c r="D2" s="276"/>
      <c r="E2" s="276"/>
      <c r="F2" s="276"/>
      <c r="G2" s="276"/>
    </row>
    <row r="3" spans="1:4" ht="24.75" customHeight="1">
      <c r="A3" s="157"/>
      <c r="B3" s="233" t="s">
        <v>913</v>
      </c>
      <c r="C3" s="157"/>
      <c r="D3" s="157"/>
    </row>
    <row r="4" spans="1:4" ht="23.25" customHeight="1" thickBot="1">
      <c r="A4" s="156"/>
      <c r="B4" s="277" t="s">
        <v>912</v>
      </c>
      <c r="C4" s="277"/>
      <c r="D4" s="277"/>
    </row>
    <row r="5" spans="1:4" s="160" customFormat="1" ht="48.75" customHeight="1" thickBot="1">
      <c r="A5" s="158" t="s">
        <v>813</v>
      </c>
      <c r="B5" s="159" t="s">
        <v>911</v>
      </c>
      <c r="C5" s="159" t="s">
        <v>866</v>
      </c>
      <c r="D5" s="159" t="s">
        <v>867</v>
      </c>
    </row>
    <row r="6" spans="1:4" s="163" customFormat="1" ht="15" customHeight="1" thickBot="1">
      <c r="A6" s="161">
        <v>1</v>
      </c>
      <c r="B6" s="232">
        <v>2</v>
      </c>
      <c r="C6" s="162">
        <v>3</v>
      </c>
      <c r="D6" s="231">
        <v>4</v>
      </c>
    </row>
    <row r="7" spans="1:4" ht="18" customHeight="1">
      <c r="A7" s="235" t="s">
        <v>587</v>
      </c>
      <c r="B7" s="165">
        <f>SUM(B8:B15)</f>
        <v>375</v>
      </c>
      <c r="C7" s="165">
        <f>SUM(C8:C9)</f>
        <v>409</v>
      </c>
      <c r="D7" s="229">
        <f>C7/B7*100</f>
        <v>109.06666666666666</v>
      </c>
    </row>
    <row r="8" spans="1:4" ht="18" customHeight="1">
      <c r="A8" s="166" t="s">
        <v>910</v>
      </c>
      <c r="B8" s="230">
        <v>205</v>
      </c>
      <c r="C8" s="167">
        <v>198</v>
      </c>
      <c r="D8" s="227"/>
    </row>
    <row r="9" spans="1:4" ht="18" customHeight="1">
      <c r="A9" s="166" t="s">
        <v>868</v>
      </c>
      <c r="B9" s="168">
        <v>83</v>
      </c>
      <c r="C9" s="167">
        <v>211</v>
      </c>
      <c r="D9" s="227"/>
    </row>
    <row r="10" spans="1:4" ht="18" customHeight="1">
      <c r="A10" s="166" t="s">
        <v>915</v>
      </c>
      <c r="B10" s="168">
        <v>8</v>
      </c>
      <c r="C10" s="167"/>
      <c r="D10" s="227"/>
    </row>
    <row r="11" spans="1:4" ht="18" customHeight="1">
      <c r="A11" s="169" t="s">
        <v>909</v>
      </c>
      <c r="B11" s="168">
        <v>28</v>
      </c>
      <c r="C11" s="167">
        <v>50</v>
      </c>
      <c r="D11" s="227"/>
    </row>
    <row r="12" spans="1:4" ht="18" customHeight="1">
      <c r="A12" s="169" t="s">
        <v>908</v>
      </c>
      <c r="B12" s="168">
        <v>14</v>
      </c>
      <c r="C12" s="167">
        <v>100</v>
      </c>
      <c r="D12" s="227"/>
    </row>
    <row r="13" spans="1:4" ht="18" customHeight="1">
      <c r="A13" s="169" t="s">
        <v>907</v>
      </c>
      <c r="B13" s="168">
        <v>3</v>
      </c>
      <c r="C13" s="167">
        <v>400</v>
      </c>
      <c r="D13" s="227"/>
    </row>
    <row r="14" spans="1:4" ht="18" customHeight="1">
      <c r="A14" s="169" t="s">
        <v>906</v>
      </c>
      <c r="B14" s="168">
        <v>10</v>
      </c>
      <c r="C14" s="167">
        <v>1100</v>
      </c>
      <c r="D14" s="227"/>
    </row>
    <row r="15" spans="1:4" ht="18" customHeight="1">
      <c r="A15" s="169" t="s">
        <v>916</v>
      </c>
      <c r="B15" s="168">
        <v>24</v>
      </c>
      <c r="C15" s="167"/>
      <c r="D15" s="227"/>
    </row>
    <row r="16" spans="1:4" ht="18" customHeight="1">
      <c r="A16" s="164" t="s">
        <v>869</v>
      </c>
      <c r="B16" s="170">
        <f>SUM(B17:B19)</f>
        <v>90</v>
      </c>
      <c r="C16" s="170">
        <f>SUM(C17:C18)</f>
        <v>296</v>
      </c>
      <c r="D16" s="229">
        <f>C16/B16*100</f>
        <v>328.88888888888886</v>
      </c>
    </row>
    <row r="17" spans="1:4" ht="18" customHeight="1">
      <c r="A17" s="171" t="s">
        <v>917</v>
      </c>
      <c r="B17" s="228">
        <v>30</v>
      </c>
      <c r="C17" s="172">
        <v>184</v>
      </c>
      <c r="D17" s="227"/>
    </row>
    <row r="18" spans="1:4" ht="18" customHeight="1">
      <c r="A18" s="173" t="s">
        <v>918</v>
      </c>
      <c r="B18" s="226">
        <v>60</v>
      </c>
      <c r="C18" s="172">
        <v>112</v>
      </c>
      <c r="D18" s="227"/>
    </row>
    <row r="19" spans="1:4" ht="18" customHeight="1">
      <c r="A19" s="173" t="s">
        <v>870</v>
      </c>
      <c r="B19" s="226"/>
      <c r="C19" s="174"/>
      <c r="D19" s="225"/>
    </row>
    <row r="20" spans="1:4" s="221" customFormat="1" ht="18" customHeight="1" thickBot="1">
      <c r="A20" s="224" t="s">
        <v>859</v>
      </c>
      <c r="B20" s="223">
        <f>SUM(B17:B19)</f>
        <v>90</v>
      </c>
      <c r="C20" s="223" t="e">
        <f>C7+#REF!+C16</f>
        <v>#REF!</v>
      </c>
      <c r="D20" s="222" t="e">
        <f>C20/B20*100</f>
        <v>#REF!</v>
      </c>
    </row>
    <row r="22" ht="15.75">
      <c r="B22" s="220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13" ht="27" customHeight="1">
      <c r="A1" s="239" t="s">
        <v>887</v>
      </c>
      <c r="B1" s="239"/>
      <c r="C1" s="239"/>
      <c r="D1" s="239"/>
      <c r="E1" s="239"/>
      <c r="F1" s="185"/>
      <c r="G1" s="185"/>
      <c r="H1" s="185"/>
      <c r="I1" s="185"/>
      <c r="J1" s="185"/>
      <c r="K1" s="185"/>
      <c r="L1" s="185"/>
      <c r="M1" s="185"/>
    </row>
    <row r="2" spans="1:3" ht="25.5" customHeight="1">
      <c r="A2" s="240" t="s">
        <v>10</v>
      </c>
      <c r="B2" s="241"/>
      <c r="C2" s="241"/>
    </row>
    <row r="3" spans="1:5" ht="15.75" customHeight="1">
      <c r="A3" s="60"/>
      <c r="B3" s="61"/>
      <c r="C3" s="61"/>
      <c r="E3" t="s">
        <v>874</v>
      </c>
    </row>
    <row r="4" ht="21" customHeight="1">
      <c r="A4" s="4" t="s">
        <v>840</v>
      </c>
    </row>
    <row r="5" spans="1:5" ht="26.25">
      <c r="A5" s="39" t="s">
        <v>813</v>
      </c>
      <c r="B5" s="3" t="s">
        <v>246</v>
      </c>
      <c r="C5" s="68" t="s">
        <v>860</v>
      </c>
      <c r="D5" s="78" t="s">
        <v>22</v>
      </c>
      <c r="E5" s="68" t="s">
        <v>23</v>
      </c>
    </row>
    <row r="6" spans="1:5" ht="15">
      <c r="A6" s="12" t="s">
        <v>780</v>
      </c>
      <c r="B6" s="6" t="s">
        <v>442</v>
      </c>
      <c r="C6" s="27"/>
      <c r="D6" s="27"/>
      <c r="E6" s="27"/>
    </row>
    <row r="7" spans="1:5" ht="15">
      <c r="A7" s="12" t="s">
        <v>789</v>
      </c>
      <c r="B7" s="6" t="s">
        <v>442</v>
      </c>
      <c r="C7" s="27"/>
      <c r="D7" s="27"/>
      <c r="E7" s="27"/>
    </row>
    <row r="8" spans="1:5" ht="30">
      <c r="A8" s="12" t="s">
        <v>790</v>
      </c>
      <c r="B8" s="6" t="s">
        <v>442</v>
      </c>
      <c r="C8" s="27"/>
      <c r="D8" s="27"/>
      <c r="E8" s="27"/>
    </row>
    <row r="9" spans="1:5" ht="15">
      <c r="A9" s="12" t="s">
        <v>788</v>
      </c>
      <c r="B9" s="6" t="s">
        <v>442</v>
      </c>
      <c r="C9" s="27"/>
      <c r="D9" s="27"/>
      <c r="E9" s="27"/>
    </row>
    <row r="10" spans="1:5" ht="15">
      <c r="A10" s="12" t="s">
        <v>787</v>
      </c>
      <c r="B10" s="6" t="s">
        <v>442</v>
      </c>
      <c r="C10" s="27"/>
      <c r="D10" s="27"/>
      <c r="E10" s="27"/>
    </row>
    <row r="11" spans="1:5" ht="15">
      <c r="A11" s="12" t="s">
        <v>786</v>
      </c>
      <c r="B11" s="6" t="s">
        <v>442</v>
      </c>
      <c r="C11" s="27"/>
      <c r="D11" s="27"/>
      <c r="E11" s="27"/>
    </row>
    <row r="12" spans="1:5" ht="15">
      <c r="A12" s="12" t="s">
        <v>781</v>
      </c>
      <c r="B12" s="6" t="s">
        <v>442</v>
      </c>
      <c r="C12" s="27"/>
      <c r="D12" s="27"/>
      <c r="E12" s="27"/>
    </row>
    <row r="13" spans="1:5" ht="15">
      <c r="A13" s="12" t="s">
        <v>782</v>
      </c>
      <c r="B13" s="6" t="s">
        <v>442</v>
      </c>
      <c r="C13" s="27"/>
      <c r="D13" s="27"/>
      <c r="E13" s="27"/>
    </row>
    <row r="14" spans="1:5" ht="15">
      <c r="A14" s="12" t="s">
        <v>783</v>
      </c>
      <c r="B14" s="6" t="s">
        <v>442</v>
      </c>
      <c r="C14" s="27"/>
      <c r="D14" s="27"/>
      <c r="E14" s="27"/>
    </row>
    <row r="15" spans="1:5" ht="15">
      <c r="A15" s="12" t="s">
        <v>784</v>
      </c>
      <c r="B15" s="6" t="s">
        <v>442</v>
      </c>
      <c r="C15" s="27"/>
      <c r="D15" s="27"/>
      <c r="E15" s="27"/>
    </row>
    <row r="16" spans="1:5" ht="25.5">
      <c r="A16" s="7" t="s">
        <v>644</v>
      </c>
      <c r="B16" s="8" t="s">
        <v>442</v>
      </c>
      <c r="C16" s="27"/>
      <c r="D16" s="27"/>
      <c r="E16" s="27"/>
    </row>
    <row r="17" spans="1:5" ht="15">
      <c r="A17" s="12" t="s">
        <v>780</v>
      </c>
      <c r="B17" s="6" t="s">
        <v>443</v>
      </c>
      <c r="C17" s="27"/>
      <c r="D17" s="27">
        <v>585</v>
      </c>
      <c r="E17" s="27">
        <v>585</v>
      </c>
    </row>
    <row r="18" spans="1:5" ht="15">
      <c r="A18" s="12" t="s">
        <v>789</v>
      </c>
      <c r="B18" s="6" t="s">
        <v>443</v>
      </c>
      <c r="C18" s="27"/>
      <c r="D18" s="27"/>
      <c r="E18" s="27"/>
    </row>
    <row r="19" spans="1:5" ht="30">
      <c r="A19" s="12" t="s">
        <v>790</v>
      </c>
      <c r="B19" s="6" t="s">
        <v>443</v>
      </c>
      <c r="C19" s="27"/>
      <c r="D19" s="27"/>
      <c r="E19" s="27"/>
    </row>
    <row r="20" spans="1:5" ht="15">
      <c r="A20" s="12" t="s">
        <v>788</v>
      </c>
      <c r="B20" s="6" t="s">
        <v>443</v>
      </c>
      <c r="C20" s="27"/>
      <c r="D20" s="27"/>
      <c r="E20" s="27"/>
    </row>
    <row r="21" spans="1:5" ht="15">
      <c r="A21" s="12" t="s">
        <v>787</v>
      </c>
      <c r="B21" s="6" t="s">
        <v>443</v>
      </c>
      <c r="C21" s="27"/>
      <c r="D21" s="27"/>
      <c r="E21" s="27"/>
    </row>
    <row r="22" spans="1:5" ht="15">
      <c r="A22" s="12" t="s">
        <v>786</v>
      </c>
      <c r="B22" s="6" t="s">
        <v>443</v>
      </c>
      <c r="C22" s="27"/>
      <c r="D22" s="27"/>
      <c r="E22" s="27"/>
    </row>
    <row r="23" spans="1:5" ht="15">
      <c r="A23" s="12" t="s">
        <v>781</v>
      </c>
      <c r="B23" s="6" t="s">
        <v>443</v>
      </c>
      <c r="C23" s="27"/>
      <c r="D23" s="27"/>
      <c r="E23" s="27"/>
    </row>
    <row r="24" spans="1:5" ht="15">
      <c r="A24" s="12" t="s">
        <v>782</v>
      </c>
      <c r="B24" s="6" t="s">
        <v>443</v>
      </c>
      <c r="C24" s="27"/>
      <c r="D24" s="27"/>
      <c r="E24" s="27"/>
    </row>
    <row r="25" spans="1:5" ht="15">
      <c r="A25" s="12" t="s">
        <v>783</v>
      </c>
      <c r="B25" s="6" t="s">
        <v>443</v>
      </c>
      <c r="C25" s="27"/>
      <c r="D25" s="27"/>
      <c r="E25" s="27"/>
    </row>
    <row r="26" spans="1:5" ht="15">
      <c r="A26" s="12" t="s">
        <v>784</v>
      </c>
      <c r="B26" s="6" t="s">
        <v>443</v>
      </c>
      <c r="C26" s="27"/>
      <c r="D26" s="27"/>
      <c r="E26" s="27"/>
    </row>
    <row r="27" spans="1:5" ht="25.5">
      <c r="A27" s="7" t="s">
        <v>701</v>
      </c>
      <c r="B27" s="8" t="s">
        <v>443</v>
      </c>
      <c r="C27" s="27"/>
      <c r="D27" s="27"/>
      <c r="E27" s="27"/>
    </row>
    <row r="28" spans="1:5" ht="15">
      <c r="A28" s="12" t="s">
        <v>780</v>
      </c>
      <c r="B28" s="6" t="s">
        <v>444</v>
      </c>
      <c r="C28" s="27"/>
      <c r="D28" s="27">
        <v>1157</v>
      </c>
      <c r="E28" s="27">
        <v>1157</v>
      </c>
    </row>
    <row r="29" spans="1:5" ht="15">
      <c r="A29" s="12" t="s">
        <v>789</v>
      </c>
      <c r="B29" s="6" t="s">
        <v>444</v>
      </c>
      <c r="C29" s="27"/>
      <c r="D29" s="27">
        <v>128</v>
      </c>
      <c r="E29" s="27">
        <v>128</v>
      </c>
    </row>
    <row r="30" spans="1:5" ht="30">
      <c r="A30" s="12" t="s">
        <v>790</v>
      </c>
      <c r="B30" s="6" t="s">
        <v>444</v>
      </c>
      <c r="C30" s="27"/>
      <c r="D30" s="27"/>
      <c r="E30" s="27"/>
    </row>
    <row r="31" spans="1:5" ht="15">
      <c r="A31" s="12" t="s">
        <v>788</v>
      </c>
      <c r="B31" s="6" t="s">
        <v>444</v>
      </c>
      <c r="C31" s="27"/>
      <c r="D31" s="27">
        <v>6118</v>
      </c>
      <c r="E31" s="27">
        <v>6118</v>
      </c>
    </row>
    <row r="32" spans="1:5" ht="15">
      <c r="A32" s="12" t="s">
        <v>787</v>
      </c>
      <c r="B32" s="6" t="s">
        <v>444</v>
      </c>
      <c r="C32" s="27">
        <v>100</v>
      </c>
      <c r="D32" s="27">
        <v>100</v>
      </c>
      <c r="E32" s="27">
        <v>107</v>
      </c>
    </row>
    <row r="33" spans="1:5" ht="15">
      <c r="A33" s="12" t="s">
        <v>786</v>
      </c>
      <c r="B33" s="6" t="s">
        <v>444</v>
      </c>
      <c r="C33" s="27"/>
      <c r="D33" s="27"/>
      <c r="E33" s="27"/>
    </row>
    <row r="34" spans="1:5" ht="15">
      <c r="A34" s="12" t="s">
        <v>781</v>
      </c>
      <c r="B34" s="6" t="s">
        <v>444</v>
      </c>
      <c r="C34" s="27">
        <v>2679</v>
      </c>
      <c r="D34" s="27">
        <v>5504</v>
      </c>
      <c r="E34" s="27">
        <v>921</v>
      </c>
    </row>
    <row r="35" spans="1:5" ht="15">
      <c r="A35" s="12" t="s">
        <v>782</v>
      </c>
      <c r="B35" s="6" t="s">
        <v>444</v>
      </c>
      <c r="C35" s="27"/>
      <c r="D35" s="27"/>
      <c r="E35" s="27"/>
    </row>
    <row r="36" spans="1:5" ht="15">
      <c r="A36" s="12" t="s">
        <v>783</v>
      </c>
      <c r="B36" s="6" t="s">
        <v>444</v>
      </c>
      <c r="C36" s="27"/>
      <c r="D36" s="27"/>
      <c r="E36" s="27"/>
    </row>
    <row r="37" spans="1:6" ht="15">
      <c r="A37" s="12" t="s">
        <v>784</v>
      </c>
      <c r="B37" s="6" t="s">
        <v>444</v>
      </c>
      <c r="C37" s="27"/>
      <c r="D37" s="27"/>
      <c r="E37" s="27"/>
      <c r="F37" s="27"/>
    </row>
    <row r="38" spans="1:5" ht="15">
      <c r="A38" s="7" t="s">
        <v>700</v>
      </c>
      <c r="B38" s="8" t="s">
        <v>444</v>
      </c>
      <c r="C38" s="27">
        <v>2779</v>
      </c>
      <c r="D38" s="27">
        <v>13007</v>
      </c>
      <c r="E38" s="27">
        <v>8431</v>
      </c>
    </row>
    <row r="39" spans="1:5" ht="15">
      <c r="A39" s="12" t="s">
        <v>780</v>
      </c>
      <c r="B39" s="6" t="s">
        <v>450</v>
      </c>
      <c r="C39" s="27"/>
      <c r="D39" s="27"/>
      <c r="E39" s="27"/>
    </row>
    <row r="40" spans="1:5" ht="15">
      <c r="A40" s="12" t="s">
        <v>789</v>
      </c>
      <c r="B40" s="6" t="s">
        <v>450</v>
      </c>
      <c r="C40" s="27"/>
      <c r="D40" s="27"/>
      <c r="E40" s="27"/>
    </row>
    <row r="41" spans="1:5" ht="30">
      <c r="A41" s="12" t="s">
        <v>790</v>
      </c>
      <c r="B41" s="6" t="s">
        <v>450</v>
      </c>
      <c r="C41" s="27"/>
      <c r="D41" s="27"/>
      <c r="E41" s="27"/>
    </row>
    <row r="42" spans="1:5" ht="15">
      <c r="A42" s="12" t="s">
        <v>788</v>
      </c>
      <c r="B42" s="6" t="s">
        <v>450</v>
      </c>
      <c r="C42" s="27"/>
      <c r="D42" s="27"/>
      <c r="E42" s="27"/>
    </row>
    <row r="43" spans="1:5" ht="15">
      <c r="A43" s="12" t="s">
        <v>787</v>
      </c>
      <c r="B43" s="6" t="s">
        <v>450</v>
      </c>
      <c r="C43" s="27"/>
      <c r="D43" s="27"/>
      <c r="E43" s="27"/>
    </row>
    <row r="44" spans="1:5" ht="15">
      <c r="A44" s="12" t="s">
        <v>786</v>
      </c>
      <c r="B44" s="6" t="s">
        <v>450</v>
      </c>
      <c r="C44" s="27"/>
      <c r="D44" s="27"/>
      <c r="E44" s="27"/>
    </row>
    <row r="45" spans="1:5" ht="15">
      <c r="A45" s="12" t="s">
        <v>781</v>
      </c>
      <c r="B45" s="6" t="s">
        <v>450</v>
      </c>
      <c r="C45" s="27"/>
      <c r="D45" s="27"/>
      <c r="E45" s="27"/>
    </row>
    <row r="46" spans="1:5" ht="15">
      <c r="A46" s="12" t="s">
        <v>782</v>
      </c>
      <c r="B46" s="6" t="s">
        <v>450</v>
      </c>
      <c r="C46" s="27"/>
      <c r="D46" s="27"/>
      <c r="E46" s="27"/>
    </row>
    <row r="47" spans="1:5" ht="15">
      <c r="A47" s="12" t="s">
        <v>783</v>
      </c>
      <c r="B47" s="6" t="s">
        <v>450</v>
      </c>
      <c r="C47" s="27"/>
      <c r="D47" s="27"/>
      <c r="E47" s="27"/>
    </row>
    <row r="48" spans="1:5" ht="15">
      <c r="A48" s="12" t="s">
        <v>784</v>
      </c>
      <c r="B48" s="6" t="s">
        <v>450</v>
      </c>
      <c r="C48" s="27"/>
      <c r="D48" s="27"/>
      <c r="E48" s="27"/>
    </row>
    <row r="49" spans="1:5" ht="25.5">
      <c r="A49" s="7" t="s">
        <v>699</v>
      </c>
      <c r="B49" s="8" t="s">
        <v>450</v>
      </c>
      <c r="C49" s="27"/>
      <c r="D49" s="27"/>
      <c r="E49" s="27"/>
    </row>
    <row r="50" spans="1:5" ht="15">
      <c r="A50" s="12" t="s">
        <v>785</v>
      </c>
      <c r="B50" s="6" t="s">
        <v>451</v>
      </c>
      <c r="C50" s="27"/>
      <c r="D50" s="27"/>
      <c r="E50" s="27"/>
    </row>
    <row r="51" spans="1:5" ht="15">
      <c r="A51" s="12" t="s">
        <v>789</v>
      </c>
      <c r="B51" s="6" t="s">
        <v>451</v>
      </c>
      <c r="C51" s="27"/>
      <c r="D51" s="27"/>
      <c r="E51" s="27"/>
    </row>
    <row r="52" spans="1:5" ht="30">
      <c r="A52" s="12" t="s">
        <v>790</v>
      </c>
      <c r="B52" s="6" t="s">
        <v>451</v>
      </c>
      <c r="C52" s="27"/>
      <c r="D52" s="27"/>
      <c r="E52" s="27"/>
    </row>
    <row r="53" spans="1:5" ht="15">
      <c r="A53" s="12" t="s">
        <v>788</v>
      </c>
      <c r="B53" s="6" t="s">
        <v>451</v>
      </c>
      <c r="C53" s="27"/>
      <c r="D53" s="27"/>
      <c r="E53" s="27"/>
    </row>
    <row r="54" spans="1:5" ht="15">
      <c r="A54" s="12" t="s">
        <v>787</v>
      </c>
      <c r="B54" s="6" t="s">
        <v>451</v>
      </c>
      <c r="C54" s="27"/>
      <c r="D54" s="27"/>
      <c r="E54" s="27"/>
    </row>
    <row r="55" spans="1:5" ht="15">
      <c r="A55" s="12" t="s">
        <v>786</v>
      </c>
      <c r="B55" s="6" t="s">
        <v>451</v>
      </c>
      <c r="C55" s="27"/>
      <c r="D55" s="27"/>
      <c r="E55" s="27"/>
    </row>
    <row r="56" spans="1:5" ht="15">
      <c r="A56" s="12" t="s">
        <v>781</v>
      </c>
      <c r="B56" s="6" t="s">
        <v>451</v>
      </c>
      <c r="C56" s="27"/>
      <c r="D56" s="27"/>
      <c r="E56" s="27"/>
    </row>
    <row r="57" spans="1:5" ht="15">
      <c r="A57" s="12" t="s">
        <v>782</v>
      </c>
      <c r="B57" s="6" t="s">
        <v>451</v>
      </c>
      <c r="C57" s="27"/>
      <c r="D57" s="27"/>
      <c r="E57" s="27"/>
    </row>
    <row r="58" spans="1:5" ht="15">
      <c r="A58" s="12" t="s">
        <v>783</v>
      </c>
      <c r="B58" s="6" t="s">
        <v>451</v>
      </c>
      <c r="C58" s="27"/>
      <c r="D58" s="27"/>
      <c r="E58" s="27"/>
    </row>
    <row r="59" spans="1:5" ht="15">
      <c r="A59" s="12" t="s">
        <v>784</v>
      </c>
      <c r="B59" s="6" t="s">
        <v>451</v>
      </c>
      <c r="C59" s="27"/>
      <c r="D59" s="27"/>
      <c r="E59" s="27"/>
    </row>
    <row r="60" spans="1:5" ht="25.5">
      <c r="A60" s="7" t="s">
        <v>702</v>
      </c>
      <c r="B60" s="8" t="s">
        <v>451</v>
      </c>
      <c r="C60" s="27"/>
      <c r="D60" s="27"/>
      <c r="E60" s="27"/>
    </row>
    <row r="61" spans="1:5" ht="15">
      <c r="A61" s="12" t="s">
        <v>780</v>
      </c>
      <c r="B61" s="6" t="s">
        <v>452</v>
      </c>
      <c r="C61" s="27"/>
      <c r="D61" s="27"/>
      <c r="E61" s="27"/>
    </row>
    <row r="62" spans="1:5" ht="15">
      <c r="A62" s="12" t="s">
        <v>789</v>
      </c>
      <c r="B62" s="6" t="s">
        <v>452</v>
      </c>
      <c r="C62" s="27"/>
      <c r="D62" s="27"/>
      <c r="E62" s="27"/>
    </row>
    <row r="63" spans="1:5" ht="30">
      <c r="A63" s="12" t="s">
        <v>790</v>
      </c>
      <c r="B63" s="6" t="s">
        <v>452</v>
      </c>
      <c r="C63" s="27"/>
      <c r="D63" s="27">
        <v>35516</v>
      </c>
      <c r="E63" s="27">
        <v>35516</v>
      </c>
    </row>
    <row r="64" spans="1:5" ht="15">
      <c r="A64" s="12" t="s">
        <v>788</v>
      </c>
      <c r="B64" s="6" t="s">
        <v>452</v>
      </c>
      <c r="C64" s="27"/>
      <c r="D64" s="27"/>
      <c r="E64" s="27"/>
    </row>
    <row r="65" spans="1:5" ht="15">
      <c r="A65" s="12" t="s">
        <v>787</v>
      </c>
      <c r="B65" s="6" t="s">
        <v>452</v>
      </c>
      <c r="C65" s="27"/>
      <c r="D65" s="27"/>
      <c r="E65" s="27"/>
    </row>
    <row r="66" spans="1:5" ht="15">
      <c r="A66" s="12" t="s">
        <v>786</v>
      </c>
      <c r="B66" s="6" t="s">
        <v>452</v>
      </c>
      <c r="C66" s="27"/>
      <c r="D66" s="27"/>
      <c r="E66" s="27"/>
    </row>
    <row r="67" spans="1:5" ht="15">
      <c r="A67" s="12" t="s">
        <v>781</v>
      </c>
      <c r="B67" s="6" t="s">
        <v>452</v>
      </c>
      <c r="C67" s="27"/>
      <c r="D67" s="27"/>
      <c r="E67" s="27"/>
    </row>
    <row r="68" spans="1:5" ht="15">
      <c r="A68" s="12" t="s">
        <v>782</v>
      </c>
      <c r="B68" s="6" t="s">
        <v>452</v>
      </c>
      <c r="C68" s="27"/>
      <c r="D68" s="27"/>
      <c r="E68" s="27"/>
    </row>
    <row r="69" spans="1:5" ht="15">
      <c r="A69" s="12" t="s">
        <v>783</v>
      </c>
      <c r="B69" s="6" t="s">
        <v>452</v>
      </c>
      <c r="C69" s="27"/>
      <c r="D69" s="27"/>
      <c r="E69" s="27"/>
    </row>
    <row r="70" spans="1:5" ht="15">
      <c r="A70" s="12" t="s">
        <v>784</v>
      </c>
      <c r="B70" s="6" t="s">
        <v>452</v>
      </c>
      <c r="C70" s="27"/>
      <c r="D70" s="27"/>
      <c r="E70" s="27"/>
    </row>
    <row r="71" spans="1:5" ht="15">
      <c r="A71" s="7" t="s">
        <v>649</v>
      </c>
      <c r="B71" s="8" t="s">
        <v>452</v>
      </c>
      <c r="C71" s="27"/>
      <c r="D71" s="27">
        <v>35516</v>
      </c>
      <c r="E71" s="27">
        <v>35516</v>
      </c>
    </row>
    <row r="72" spans="1:5" ht="15">
      <c r="A72" s="12" t="s">
        <v>791</v>
      </c>
      <c r="B72" s="5" t="s">
        <v>502</v>
      </c>
      <c r="C72" s="27"/>
      <c r="D72" s="27"/>
      <c r="E72" s="27"/>
    </row>
    <row r="73" spans="1:5" ht="15">
      <c r="A73" s="12" t="s">
        <v>792</v>
      </c>
      <c r="B73" s="5" t="s">
        <v>502</v>
      </c>
      <c r="C73" s="27"/>
      <c r="D73" s="27"/>
      <c r="E73" s="27"/>
    </row>
    <row r="74" spans="1:5" ht="15">
      <c r="A74" s="12" t="s">
        <v>800</v>
      </c>
      <c r="B74" s="5" t="s">
        <v>502</v>
      </c>
      <c r="C74" s="27"/>
      <c r="D74" s="27"/>
      <c r="E74" s="27"/>
    </row>
    <row r="75" spans="1:5" ht="15">
      <c r="A75" s="5" t="s">
        <v>799</v>
      </c>
      <c r="B75" s="5" t="s">
        <v>502</v>
      </c>
      <c r="C75" s="27"/>
      <c r="D75" s="27"/>
      <c r="E75" s="27"/>
    </row>
    <row r="76" spans="1:5" ht="15">
      <c r="A76" s="5" t="s">
        <v>798</v>
      </c>
      <c r="B76" s="5" t="s">
        <v>502</v>
      </c>
      <c r="C76" s="27"/>
      <c r="D76" s="27"/>
      <c r="E76" s="27"/>
    </row>
    <row r="77" spans="1:5" ht="15">
      <c r="A77" s="5" t="s">
        <v>797</v>
      </c>
      <c r="B77" s="5" t="s">
        <v>502</v>
      </c>
      <c r="C77" s="27"/>
      <c r="D77" s="27"/>
      <c r="E77" s="27"/>
    </row>
    <row r="78" spans="1:5" ht="15">
      <c r="A78" s="12" t="s">
        <v>796</v>
      </c>
      <c r="B78" s="5" t="s">
        <v>502</v>
      </c>
      <c r="C78" s="27"/>
      <c r="D78" s="27"/>
      <c r="E78" s="27"/>
    </row>
    <row r="79" spans="1:5" ht="15">
      <c r="A79" s="12" t="s">
        <v>801</v>
      </c>
      <c r="B79" s="5" t="s">
        <v>502</v>
      </c>
      <c r="C79" s="27"/>
      <c r="D79" s="27"/>
      <c r="E79" s="27"/>
    </row>
    <row r="80" spans="1:5" ht="15">
      <c r="A80" s="12" t="s">
        <v>793</v>
      </c>
      <c r="B80" s="5" t="s">
        <v>502</v>
      </c>
      <c r="C80" s="27"/>
      <c r="D80" s="27"/>
      <c r="E80" s="27"/>
    </row>
    <row r="81" spans="1:5" ht="15">
      <c r="A81" s="12" t="s">
        <v>794</v>
      </c>
      <c r="B81" s="5" t="s">
        <v>502</v>
      </c>
      <c r="C81" s="27"/>
      <c r="D81" s="27"/>
      <c r="E81" s="27"/>
    </row>
    <row r="82" spans="1:5" ht="25.5">
      <c r="A82" s="7" t="s">
        <v>718</v>
      </c>
      <c r="B82" s="8" t="s">
        <v>502</v>
      </c>
      <c r="C82" s="27"/>
      <c r="D82" s="27"/>
      <c r="E82" s="27"/>
    </row>
    <row r="83" spans="1:5" ht="15">
      <c r="A83" s="12" t="s">
        <v>791</v>
      </c>
      <c r="B83" s="5" t="s">
        <v>503</v>
      </c>
      <c r="C83" s="27"/>
      <c r="D83" s="27"/>
      <c r="E83" s="27"/>
    </row>
    <row r="84" spans="1:5" ht="15">
      <c r="A84" s="12" t="s">
        <v>792</v>
      </c>
      <c r="B84" s="5" t="s">
        <v>503</v>
      </c>
      <c r="C84" s="27"/>
      <c r="D84" s="27"/>
      <c r="E84" s="27"/>
    </row>
    <row r="85" spans="1:5" ht="15">
      <c r="A85" s="12" t="s">
        <v>800</v>
      </c>
      <c r="B85" s="5" t="s">
        <v>503</v>
      </c>
      <c r="C85" s="27"/>
      <c r="D85" s="27"/>
      <c r="E85" s="27"/>
    </row>
    <row r="86" spans="1:5" ht="15">
      <c r="A86" s="5" t="s">
        <v>799</v>
      </c>
      <c r="B86" s="5" t="s">
        <v>503</v>
      </c>
      <c r="C86" s="27"/>
      <c r="D86" s="27">
        <v>20</v>
      </c>
      <c r="E86" s="27">
        <v>20</v>
      </c>
    </row>
    <row r="87" spans="1:5" ht="15">
      <c r="A87" s="5" t="s">
        <v>798</v>
      </c>
      <c r="B87" s="5" t="s">
        <v>503</v>
      </c>
      <c r="C87" s="27"/>
      <c r="D87" s="27"/>
      <c r="E87" s="27"/>
    </row>
    <row r="88" spans="1:5" ht="15">
      <c r="A88" s="5" t="s">
        <v>797</v>
      </c>
      <c r="B88" s="5" t="s">
        <v>503</v>
      </c>
      <c r="C88" s="27"/>
      <c r="D88" s="27"/>
      <c r="E88" s="27"/>
    </row>
    <row r="89" spans="1:5" ht="15">
      <c r="A89" s="12" t="s">
        <v>796</v>
      </c>
      <c r="B89" s="5" t="s">
        <v>503</v>
      </c>
      <c r="C89" s="27"/>
      <c r="D89" s="27">
        <v>380</v>
      </c>
      <c r="E89" s="27">
        <v>560</v>
      </c>
    </row>
    <row r="90" spans="1:5" ht="15">
      <c r="A90" s="12" t="s">
        <v>795</v>
      </c>
      <c r="B90" s="5" t="s">
        <v>503</v>
      </c>
      <c r="C90" s="27"/>
      <c r="D90" s="27"/>
      <c r="E90" s="27"/>
    </row>
    <row r="91" spans="1:5" ht="15">
      <c r="A91" s="12" t="s">
        <v>793</v>
      </c>
      <c r="B91" s="5" t="s">
        <v>503</v>
      </c>
      <c r="C91" s="27"/>
      <c r="D91" s="27"/>
      <c r="E91" s="27"/>
    </row>
    <row r="92" spans="1:5" ht="15">
      <c r="A92" s="12" t="s">
        <v>794</v>
      </c>
      <c r="B92" s="5" t="s">
        <v>503</v>
      </c>
      <c r="C92" s="27"/>
      <c r="D92" s="27"/>
      <c r="E92" s="27"/>
    </row>
    <row r="93" spans="1:5" ht="15">
      <c r="A93" s="14" t="s">
        <v>719</v>
      </c>
      <c r="B93" s="8" t="s">
        <v>503</v>
      </c>
      <c r="C93" s="27"/>
      <c r="D93" s="27">
        <v>400</v>
      </c>
      <c r="E93" s="27">
        <v>580</v>
      </c>
    </row>
    <row r="94" spans="1:5" ht="15">
      <c r="A94" s="12" t="s">
        <v>791</v>
      </c>
      <c r="B94" s="5" t="s">
        <v>507</v>
      </c>
      <c r="C94" s="27"/>
      <c r="D94" s="27"/>
      <c r="E94" s="27"/>
    </row>
    <row r="95" spans="1:5" ht="15">
      <c r="A95" s="12" t="s">
        <v>792</v>
      </c>
      <c r="B95" s="5" t="s">
        <v>507</v>
      </c>
      <c r="C95" s="27"/>
      <c r="D95" s="27"/>
      <c r="E95" s="27"/>
    </row>
    <row r="96" spans="1:5" ht="15">
      <c r="A96" s="12" t="s">
        <v>800</v>
      </c>
      <c r="B96" s="5" t="s">
        <v>507</v>
      </c>
      <c r="C96" s="27"/>
      <c r="D96" s="27"/>
      <c r="E96" s="27"/>
    </row>
    <row r="97" spans="1:5" ht="15">
      <c r="A97" s="5" t="s">
        <v>799</v>
      </c>
      <c r="B97" s="5" t="s">
        <v>507</v>
      </c>
      <c r="C97" s="27"/>
      <c r="D97" s="27"/>
      <c r="E97" s="27"/>
    </row>
    <row r="98" spans="1:5" ht="15">
      <c r="A98" s="5" t="s">
        <v>798</v>
      </c>
      <c r="B98" s="5" t="s">
        <v>507</v>
      </c>
      <c r="C98" s="27"/>
      <c r="D98" s="27"/>
      <c r="E98" s="27"/>
    </row>
    <row r="99" spans="1:5" ht="15">
      <c r="A99" s="5" t="s">
        <v>797</v>
      </c>
      <c r="B99" s="5" t="s">
        <v>507</v>
      </c>
      <c r="C99" s="27"/>
      <c r="D99" s="27"/>
      <c r="E99" s="27"/>
    </row>
    <row r="100" spans="1:5" ht="15">
      <c r="A100" s="12" t="s">
        <v>796</v>
      </c>
      <c r="B100" s="5" t="s">
        <v>507</v>
      </c>
      <c r="C100" s="27"/>
      <c r="D100" s="27"/>
      <c r="E100" s="27"/>
    </row>
    <row r="101" spans="1:5" ht="15">
      <c r="A101" s="12" t="s">
        <v>801</v>
      </c>
      <c r="B101" s="5" t="s">
        <v>507</v>
      </c>
      <c r="C101" s="27"/>
      <c r="D101" s="27"/>
      <c r="E101" s="27"/>
    </row>
    <row r="102" spans="1:5" ht="15">
      <c r="A102" s="12" t="s">
        <v>793</v>
      </c>
      <c r="B102" s="5" t="s">
        <v>507</v>
      </c>
      <c r="C102" s="27"/>
      <c r="D102" s="27"/>
      <c r="E102" s="27"/>
    </row>
    <row r="103" spans="1:5" ht="15">
      <c r="A103" s="12" t="s">
        <v>794</v>
      </c>
      <c r="B103" s="5" t="s">
        <v>507</v>
      </c>
      <c r="C103" s="27"/>
      <c r="D103" s="27"/>
      <c r="E103" s="27"/>
    </row>
    <row r="104" spans="1:5" ht="25.5">
      <c r="A104" s="7" t="s">
        <v>720</v>
      </c>
      <c r="B104" s="8" t="s">
        <v>507</v>
      </c>
      <c r="C104" s="27"/>
      <c r="D104" s="27"/>
      <c r="E104" s="27"/>
    </row>
    <row r="105" spans="1:5" ht="15">
      <c r="A105" s="12" t="s">
        <v>791</v>
      </c>
      <c r="B105" s="5" t="s">
        <v>508</v>
      </c>
      <c r="C105" s="27"/>
      <c r="D105" s="27"/>
      <c r="E105" s="27"/>
    </row>
    <row r="106" spans="1:5" ht="15">
      <c r="A106" s="12" t="s">
        <v>792</v>
      </c>
      <c r="B106" s="5" t="s">
        <v>508</v>
      </c>
      <c r="C106" s="27"/>
      <c r="D106" s="27"/>
      <c r="E106" s="27"/>
    </row>
    <row r="107" spans="1:5" ht="15">
      <c r="A107" s="12" t="s">
        <v>800</v>
      </c>
      <c r="B107" s="5" t="s">
        <v>508</v>
      </c>
      <c r="C107" s="27"/>
      <c r="D107" s="27"/>
      <c r="E107" s="27"/>
    </row>
    <row r="108" spans="1:5" ht="15">
      <c r="A108" s="5" t="s">
        <v>799</v>
      </c>
      <c r="B108" s="5" t="s">
        <v>508</v>
      </c>
      <c r="C108" s="27"/>
      <c r="D108" s="27"/>
      <c r="E108" s="27"/>
    </row>
    <row r="109" spans="1:5" ht="15">
      <c r="A109" s="5" t="s">
        <v>798</v>
      </c>
      <c r="B109" s="5" t="s">
        <v>508</v>
      </c>
      <c r="C109" s="27"/>
      <c r="D109" s="27"/>
      <c r="E109" s="27"/>
    </row>
    <row r="110" spans="1:5" ht="15">
      <c r="A110" s="5" t="s">
        <v>797</v>
      </c>
      <c r="B110" s="5" t="s">
        <v>508</v>
      </c>
      <c r="C110" s="27"/>
      <c r="D110" s="27"/>
      <c r="E110" s="27"/>
    </row>
    <row r="111" spans="1:5" ht="15">
      <c r="A111" s="12" t="s">
        <v>796</v>
      </c>
      <c r="B111" s="5" t="s">
        <v>508</v>
      </c>
      <c r="C111" s="27"/>
      <c r="D111" s="27"/>
      <c r="E111" s="27"/>
    </row>
    <row r="112" spans="1:5" ht="15">
      <c r="A112" s="12" t="s">
        <v>795</v>
      </c>
      <c r="B112" s="5" t="s">
        <v>508</v>
      </c>
      <c r="C112" s="27"/>
      <c r="D112" s="27"/>
      <c r="E112" s="27"/>
    </row>
    <row r="113" spans="1:5" ht="15">
      <c r="A113" s="12" t="s">
        <v>793</v>
      </c>
      <c r="B113" s="5" t="s">
        <v>508</v>
      </c>
      <c r="C113" s="27"/>
      <c r="D113" s="27"/>
      <c r="E113" s="27"/>
    </row>
    <row r="114" spans="1:5" ht="15">
      <c r="A114" s="12" t="s">
        <v>794</v>
      </c>
      <c r="B114" s="5" t="s">
        <v>508</v>
      </c>
      <c r="C114" s="27"/>
      <c r="D114" s="27"/>
      <c r="E114" s="27"/>
    </row>
    <row r="115" spans="1:5" ht="15">
      <c r="A115" s="14" t="s">
        <v>721</v>
      </c>
      <c r="B115" s="8" t="s">
        <v>508</v>
      </c>
      <c r="C115" s="27"/>
      <c r="D115" s="27"/>
      <c r="E115" s="27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13" ht="24" customHeight="1">
      <c r="A1" s="239" t="s">
        <v>887</v>
      </c>
      <c r="B1" s="239"/>
      <c r="C1" s="239"/>
      <c r="D1" s="239"/>
      <c r="E1" s="239"/>
      <c r="F1" s="185"/>
      <c r="G1" s="185"/>
      <c r="H1" s="185"/>
      <c r="I1" s="185"/>
      <c r="J1" s="185"/>
      <c r="K1" s="185"/>
      <c r="L1" s="185"/>
      <c r="M1" s="185"/>
    </row>
    <row r="2" spans="1:5" ht="26.25" customHeight="1">
      <c r="A2" s="240" t="s">
        <v>7</v>
      </c>
      <c r="B2" s="241"/>
      <c r="C2" s="241"/>
      <c r="D2" s="243"/>
      <c r="E2" s="243"/>
    </row>
    <row r="3" ht="15">
      <c r="E3" t="s">
        <v>873</v>
      </c>
    </row>
    <row r="4" spans="1:5" ht="26.25">
      <c r="A4" s="39" t="s">
        <v>813</v>
      </c>
      <c r="B4" s="3" t="s">
        <v>246</v>
      </c>
      <c r="C4" s="68" t="s">
        <v>860</v>
      </c>
      <c r="D4" s="78" t="s">
        <v>22</v>
      </c>
      <c r="E4" s="68" t="s">
        <v>23</v>
      </c>
    </row>
    <row r="5" spans="1:5" ht="15">
      <c r="A5" s="5" t="s">
        <v>703</v>
      </c>
      <c r="B5" s="5" t="s">
        <v>459</v>
      </c>
      <c r="C5" s="27">
        <v>1000</v>
      </c>
      <c r="D5" s="27">
        <v>1000</v>
      </c>
      <c r="E5" s="27">
        <v>947</v>
      </c>
    </row>
    <row r="6" spans="1:5" ht="15">
      <c r="A6" s="5" t="s">
        <v>704</v>
      </c>
      <c r="B6" s="5" t="s">
        <v>459</v>
      </c>
      <c r="C6" s="27"/>
      <c r="D6" s="27"/>
      <c r="E6" s="27"/>
    </row>
    <row r="7" spans="1:5" ht="15">
      <c r="A7" s="5" t="s">
        <v>705</v>
      </c>
      <c r="B7" s="5" t="s">
        <v>459</v>
      </c>
      <c r="C7" s="27"/>
      <c r="D7" s="27"/>
      <c r="E7" s="27"/>
    </row>
    <row r="8" spans="1:5" ht="15">
      <c r="A8" s="5" t="s">
        <v>706</v>
      </c>
      <c r="B8" s="5" t="s">
        <v>459</v>
      </c>
      <c r="C8" s="27">
        <v>700</v>
      </c>
      <c r="D8" s="27">
        <v>700</v>
      </c>
      <c r="E8" s="27">
        <v>1080</v>
      </c>
    </row>
    <row r="9" spans="1:5" ht="15">
      <c r="A9" s="7" t="s">
        <v>654</v>
      </c>
      <c r="B9" s="8" t="s">
        <v>459</v>
      </c>
      <c r="C9" s="27">
        <v>1700</v>
      </c>
      <c r="D9" s="27">
        <v>1700</v>
      </c>
      <c r="E9" s="27">
        <v>1035</v>
      </c>
    </row>
    <row r="10" spans="1:5" ht="15">
      <c r="A10" s="5" t="s">
        <v>655</v>
      </c>
      <c r="B10" s="6" t="s">
        <v>460</v>
      </c>
      <c r="C10" s="27"/>
      <c r="D10" s="27"/>
      <c r="E10" s="27"/>
    </row>
    <row r="11" spans="1:5" ht="27">
      <c r="A11" s="46" t="s">
        <v>461</v>
      </c>
      <c r="B11" s="46" t="s">
        <v>460</v>
      </c>
      <c r="C11" s="27"/>
      <c r="D11" s="27"/>
      <c r="E11" s="27"/>
    </row>
    <row r="12" spans="1:5" ht="27">
      <c r="A12" s="46" t="s">
        <v>462</v>
      </c>
      <c r="B12" s="46" t="s">
        <v>460</v>
      </c>
      <c r="C12" s="27"/>
      <c r="D12" s="27"/>
      <c r="E12" s="27"/>
    </row>
    <row r="13" spans="1:5" ht="15">
      <c r="A13" s="5" t="s">
        <v>657</v>
      </c>
      <c r="B13" s="6" t="s">
        <v>466</v>
      </c>
      <c r="C13" s="27">
        <v>280</v>
      </c>
      <c r="D13" s="27">
        <v>280</v>
      </c>
      <c r="E13" s="27">
        <v>344</v>
      </c>
    </row>
    <row r="14" spans="1:5" ht="27">
      <c r="A14" s="46" t="s">
        <v>467</v>
      </c>
      <c r="B14" s="46" t="s">
        <v>466</v>
      </c>
      <c r="C14" s="27"/>
      <c r="D14" s="27"/>
      <c r="E14" s="27"/>
    </row>
    <row r="15" spans="1:5" ht="27">
      <c r="A15" s="46" t="s">
        <v>468</v>
      </c>
      <c r="B15" s="46" t="s">
        <v>466</v>
      </c>
      <c r="C15" s="27"/>
      <c r="D15" s="27"/>
      <c r="E15" s="27"/>
    </row>
    <row r="16" spans="1:5" ht="15">
      <c r="A16" s="46" t="s">
        <v>469</v>
      </c>
      <c r="B16" s="46" t="s">
        <v>466</v>
      </c>
      <c r="C16" s="27"/>
      <c r="D16" s="27"/>
      <c r="E16" s="27"/>
    </row>
    <row r="17" spans="1:5" ht="15">
      <c r="A17" s="46" t="s">
        <v>470</v>
      </c>
      <c r="B17" s="46" t="s">
        <v>466</v>
      </c>
      <c r="C17" s="27"/>
      <c r="D17" s="27"/>
      <c r="E17" s="27"/>
    </row>
    <row r="18" spans="1:5" ht="15">
      <c r="A18" s="5" t="s">
        <v>707</v>
      </c>
      <c r="B18" s="6" t="s">
        <v>471</v>
      </c>
      <c r="C18" s="27"/>
      <c r="D18" s="27"/>
      <c r="E18" s="27"/>
    </row>
    <row r="19" spans="1:5" ht="15">
      <c r="A19" s="46" t="s">
        <v>472</v>
      </c>
      <c r="B19" s="46" t="s">
        <v>471</v>
      </c>
      <c r="C19" s="27"/>
      <c r="D19" s="27"/>
      <c r="E19" s="27"/>
    </row>
    <row r="20" spans="1:5" ht="15">
      <c r="A20" s="46" t="s">
        <v>473</v>
      </c>
      <c r="B20" s="46" t="s">
        <v>471</v>
      </c>
      <c r="C20" s="27"/>
      <c r="D20" s="27"/>
      <c r="E20" s="27"/>
    </row>
    <row r="21" spans="1:5" ht="15">
      <c r="A21" s="7" t="s">
        <v>686</v>
      </c>
      <c r="B21" s="8" t="s">
        <v>474</v>
      </c>
      <c r="C21" s="27"/>
      <c r="D21" s="27"/>
      <c r="E21" s="27"/>
    </row>
    <row r="22" spans="1:5" ht="15">
      <c r="A22" s="5" t="s">
        <v>708</v>
      </c>
      <c r="B22" s="5" t="s">
        <v>475</v>
      </c>
      <c r="C22" s="27"/>
      <c r="D22" s="27"/>
      <c r="E22" s="27"/>
    </row>
    <row r="23" spans="1:5" ht="15">
      <c r="A23" s="5" t="s">
        <v>709</v>
      </c>
      <c r="B23" s="5" t="s">
        <v>475</v>
      </c>
      <c r="C23" s="27">
        <v>25</v>
      </c>
      <c r="D23" s="27">
        <v>15</v>
      </c>
      <c r="E23" s="27">
        <v>116</v>
      </c>
    </row>
    <row r="24" spans="1:5" ht="15">
      <c r="A24" s="5" t="s">
        <v>710</v>
      </c>
      <c r="B24" s="5" t="s">
        <v>475</v>
      </c>
      <c r="C24" s="27"/>
      <c r="D24" s="27"/>
      <c r="E24" s="27"/>
    </row>
    <row r="25" spans="1:5" ht="15">
      <c r="A25" s="5" t="s">
        <v>711</v>
      </c>
      <c r="B25" s="5" t="s">
        <v>475</v>
      </c>
      <c r="C25" s="27"/>
      <c r="D25" s="27"/>
      <c r="E25" s="27"/>
    </row>
    <row r="26" spans="1:5" ht="15">
      <c r="A26" s="5" t="s">
        <v>712</v>
      </c>
      <c r="B26" s="5" t="s">
        <v>475</v>
      </c>
      <c r="C26" s="27"/>
      <c r="D26" s="27"/>
      <c r="E26" s="27"/>
    </row>
    <row r="27" spans="1:5" ht="15">
      <c r="A27" s="5" t="s">
        <v>713</v>
      </c>
      <c r="B27" s="5" t="s">
        <v>475</v>
      </c>
      <c r="C27" s="27"/>
      <c r="D27" s="27"/>
      <c r="E27" s="27"/>
    </row>
    <row r="28" spans="1:5" ht="15">
      <c r="A28" s="5" t="s">
        <v>714</v>
      </c>
      <c r="B28" s="5" t="s">
        <v>475</v>
      </c>
      <c r="C28" s="27"/>
      <c r="D28" s="27"/>
      <c r="E28" s="27"/>
    </row>
    <row r="29" spans="1:5" ht="15">
      <c r="A29" s="5" t="s">
        <v>715</v>
      </c>
      <c r="B29" s="5" t="s">
        <v>475</v>
      </c>
      <c r="C29" s="27"/>
      <c r="D29" s="27"/>
      <c r="E29" s="27"/>
    </row>
    <row r="30" spans="1:5" ht="45">
      <c r="A30" s="5" t="s">
        <v>716</v>
      </c>
      <c r="B30" s="5" t="s">
        <v>475</v>
      </c>
      <c r="C30" s="27"/>
      <c r="D30" s="27"/>
      <c r="E30" s="27"/>
    </row>
    <row r="31" spans="1:5" ht="15">
      <c r="A31" s="5" t="s">
        <v>717</v>
      </c>
      <c r="B31" s="5" t="s">
        <v>475</v>
      </c>
      <c r="C31" s="27"/>
      <c r="D31" s="27"/>
      <c r="E31" s="27">
        <v>3</v>
      </c>
    </row>
    <row r="32" spans="1:5" ht="15">
      <c r="A32" s="7" t="s">
        <v>659</v>
      </c>
      <c r="B32" s="8" t="s">
        <v>475</v>
      </c>
      <c r="C32" s="27">
        <v>25</v>
      </c>
      <c r="D32" s="27">
        <v>15</v>
      </c>
      <c r="E32" s="27">
        <v>119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8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7.140625" style="0" customWidth="1"/>
    <col min="2" max="2" width="20.28125" style="0" customWidth="1"/>
    <col min="3" max="3" width="15.8515625" style="0" customWidth="1"/>
    <col min="4" max="4" width="17.28125" style="0" customWidth="1"/>
    <col min="5" max="5" width="14.7109375" style="0" customWidth="1"/>
  </cols>
  <sheetData>
    <row r="1" spans="1:13" ht="27.75" customHeight="1">
      <c r="A1" s="185" t="s">
        <v>890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5" ht="23.25" customHeight="1">
      <c r="A2" s="240" t="s">
        <v>204</v>
      </c>
      <c r="B2" s="278"/>
      <c r="C2" s="278"/>
      <c r="D2" s="278"/>
      <c r="E2" s="243"/>
    </row>
    <row r="3" ht="15">
      <c r="E3" t="s">
        <v>872</v>
      </c>
    </row>
    <row r="5" spans="1:3" ht="15">
      <c r="A5" s="68" t="s">
        <v>813</v>
      </c>
      <c r="B5" s="236" t="s">
        <v>224</v>
      </c>
      <c r="C5" s="4"/>
    </row>
    <row r="6" spans="1:3" ht="15">
      <c r="A6" s="83" t="s">
        <v>205</v>
      </c>
      <c r="B6" s="84">
        <v>21955</v>
      </c>
      <c r="C6" s="4"/>
    </row>
    <row r="7" spans="1:3" ht="15">
      <c r="A7" s="83" t="s">
        <v>206</v>
      </c>
      <c r="B7" s="84">
        <v>15425</v>
      </c>
      <c r="C7" s="4"/>
    </row>
    <row r="8" spans="1:3" ht="15">
      <c r="A8" s="85" t="s">
        <v>207</v>
      </c>
      <c r="B8" s="86">
        <f>'16. melléklet pénzmaradvány k.'!B6-'16. melléklet pénzmaradvány k.'!B7</f>
        <v>6530</v>
      </c>
      <c r="C8" s="4"/>
    </row>
    <row r="9" spans="1:3" ht="15">
      <c r="A9" s="83" t="s">
        <v>208</v>
      </c>
      <c r="B9" s="84">
        <v>6140</v>
      </c>
      <c r="C9" s="4"/>
    </row>
    <row r="10" spans="1:3" ht="15">
      <c r="A10" s="83" t="s">
        <v>209</v>
      </c>
      <c r="B10" s="84">
        <v>4333</v>
      </c>
      <c r="C10" s="4"/>
    </row>
    <row r="11" spans="1:3" ht="15">
      <c r="A11" s="85" t="s">
        <v>210</v>
      </c>
      <c r="B11" s="86">
        <f>B9-B10</f>
        <v>1807</v>
      </c>
      <c r="C11" s="4"/>
    </row>
    <row r="12" spans="1:3" ht="15">
      <c r="A12" s="122" t="s">
        <v>211</v>
      </c>
      <c r="B12" s="87">
        <f>B8+B11</f>
        <v>8337</v>
      </c>
      <c r="C12" s="4"/>
    </row>
    <row r="13" spans="1:3" ht="15">
      <c r="A13" s="83" t="s">
        <v>212</v>
      </c>
      <c r="B13" s="84"/>
      <c r="C13" s="4"/>
    </row>
    <row r="14" spans="1:3" ht="15">
      <c r="A14" s="83" t="s">
        <v>213</v>
      </c>
      <c r="B14" s="84"/>
      <c r="C14" s="4"/>
    </row>
    <row r="15" spans="1:3" ht="25.5">
      <c r="A15" s="85" t="s">
        <v>214</v>
      </c>
      <c r="B15" s="86"/>
      <c r="C15" s="4"/>
    </row>
    <row r="16" spans="1:3" ht="15">
      <c r="A16" s="83" t="s">
        <v>215</v>
      </c>
      <c r="B16" s="84"/>
      <c r="C16" s="4"/>
    </row>
    <row r="17" spans="1:3" ht="15">
      <c r="A17" s="83" t="s">
        <v>216</v>
      </c>
      <c r="B17" s="84"/>
      <c r="C17" s="4"/>
    </row>
    <row r="18" spans="1:3" ht="25.5">
      <c r="A18" s="85" t="s">
        <v>217</v>
      </c>
      <c r="B18" s="86"/>
      <c r="C18" s="4"/>
    </row>
    <row r="19" spans="1:3" ht="15">
      <c r="A19" s="125" t="s">
        <v>218</v>
      </c>
      <c r="B19" s="126"/>
      <c r="C19" s="4"/>
    </row>
    <row r="20" spans="1:3" s="184" customFormat="1" ht="15">
      <c r="A20" s="125" t="s">
        <v>919</v>
      </c>
      <c r="B20" s="126">
        <v>3515</v>
      </c>
      <c r="C20" s="4"/>
    </row>
    <row r="21" spans="1:3" ht="15">
      <c r="A21" s="85" t="s">
        <v>219</v>
      </c>
      <c r="B21" s="86">
        <f>8337+B20</f>
        <v>11852</v>
      </c>
      <c r="C21" s="4"/>
    </row>
    <row r="22" spans="1:3" ht="25.5">
      <c r="A22" s="122" t="s">
        <v>220</v>
      </c>
      <c r="B22" s="87">
        <v>42</v>
      </c>
      <c r="C22" s="4"/>
    </row>
    <row r="23" spans="1:3" ht="15">
      <c r="A23" s="122" t="s">
        <v>221</v>
      </c>
      <c r="B23" s="87">
        <f>B21-B22</f>
        <v>11810</v>
      </c>
      <c r="C23" s="4"/>
    </row>
    <row r="24" spans="1:3" ht="25.5">
      <c r="A24" s="125" t="s">
        <v>222</v>
      </c>
      <c r="B24" s="126"/>
      <c r="C24" s="4"/>
    </row>
    <row r="25" spans="1:3" ht="25.5">
      <c r="A25" s="125" t="s">
        <v>223</v>
      </c>
      <c r="B25" s="126"/>
      <c r="C25" s="4"/>
    </row>
    <row r="26" spans="1:3" ht="27" customHeight="1">
      <c r="A26" s="127" t="s">
        <v>225</v>
      </c>
      <c r="B26" s="90"/>
      <c r="C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6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13" ht="21" customHeight="1">
      <c r="A1" s="239" t="s">
        <v>887</v>
      </c>
      <c r="B1" s="239"/>
      <c r="C1" s="239"/>
      <c r="D1" s="239"/>
      <c r="E1" s="185"/>
      <c r="F1" s="185"/>
      <c r="G1" s="185"/>
      <c r="H1" s="185"/>
      <c r="I1" s="185"/>
      <c r="J1" s="185"/>
      <c r="K1" s="185"/>
      <c r="L1" s="185"/>
      <c r="M1" s="185"/>
    </row>
    <row r="2" spans="1:4" ht="18">
      <c r="A2" s="60"/>
      <c r="B2" s="124"/>
      <c r="C2" s="124"/>
      <c r="D2" s="184" t="s">
        <v>891</v>
      </c>
    </row>
    <row r="3" spans="1:4" ht="15.75">
      <c r="A3" s="279" t="s">
        <v>871</v>
      </c>
      <c r="B3" s="279"/>
      <c r="C3" s="279"/>
      <c r="D3" s="279"/>
    </row>
    <row r="4" spans="1:4" ht="38.25">
      <c r="A4" s="39" t="s">
        <v>813</v>
      </c>
      <c r="B4" s="123" t="s">
        <v>134</v>
      </c>
      <c r="C4" s="123" t="s">
        <v>133</v>
      </c>
      <c r="D4" s="123" t="s">
        <v>135</v>
      </c>
    </row>
    <row r="5" spans="1:4" ht="15">
      <c r="A5" s="83" t="s">
        <v>163</v>
      </c>
      <c r="B5" s="84"/>
      <c r="C5" s="84"/>
      <c r="D5" s="84">
        <v>4482</v>
      </c>
    </row>
    <row r="6" spans="1:4" ht="30">
      <c r="A6" s="83" t="s">
        <v>164</v>
      </c>
      <c r="B6" s="84"/>
      <c r="C6" s="84"/>
      <c r="D6" s="84">
        <v>3480</v>
      </c>
    </row>
    <row r="7" spans="1:4" ht="15">
      <c r="A7" s="83" t="s">
        <v>165</v>
      </c>
      <c r="B7" s="84"/>
      <c r="C7" s="84"/>
      <c r="D7" s="84">
        <v>725</v>
      </c>
    </row>
    <row r="8" spans="1:4" ht="25.5">
      <c r="A8" s="85" t="s">
        <v>166</v>
      </c>
      <c r="B8" s="86"/>
      <c r="C8" s="86"/>
      <c r="D8" s="86">
        <f>SUM(D5:D7)</f>
        <v>8687</v>
      </c>
    </row>
    <row r="9" spans="1:4" ht="15">
      <c r="A9" s="83" t="s">
        <v>167</v>
      </c>
      <c r="B9" s="84"/>
      <c r="C9" s="84"/>
      <c r="D9" s="84"/>
    </row>
    <row r="10" spans="1:4" ht="15">
      <c r="A10" s="83" t="s">
        <v>168</v>
      </c>
      <c r="B10" s="84"/>
      <c r="C10" s="84"/>
      <c r="D10" s="84"/>
    </row>
    <row r="11" spans="1:4" ht="25.5">
      <c r="A11" s="85" t="s">
        <v>169</v>
      </c>
      <c r="B11" s="86"/>
      <c r="C11" s="86"/>
      <c r="D11" s="86"/>
    </row>
    <row r="12" spans="1:4" ht="30">
      <c r="A12" s="83" t="s">
        <v>170</v>
      </c>
      <c r="B12" s="84"/>
      <c r="C12" s="84"/>
      <c r="D12" s="84">
        <v>2201</v>
      </c>
    </row>
    <row r="13" spans="1:4" ht="30">
      <c r="A13" s="83" t="s">
        <v>171</v>
      </c>
      <c r="B13" s="84"/>
      <c r="C13" s="84"/>
      <c r="D13" s="84">
        <v>360</v>
      </c>
    </row>
    <row r="14" spans="1:4" ht="15">
      <c r="A14" s="83" t="s">
        <v>172</v>
      </c>
      <c r="B14" s="84"/>
      <c r="C14" s="84"/>
      <c r="D14" s="84">
        <v>673</v>
      </c>
    </row>
    <row r="15" spans="1:4" ht="25.5">
      <c r="A15" s="85" t="s">
        <v>173</v>
      </c>
      <c r="B15" s="86"/>
      <c r="C15" s="86"/>
      <c r="D15" s="86">
        <v>3234</v>
      </c>
    </row>
    <row r="16" spans="1:4" ht="15">
      <c r="A16" s="83" t="s">
        <v>174</v>
      </c>
      <c r="B16" s="84"/>
      <c r="C16" s="84"/>
      <c r="D16" s="84">
        <v>188</v>
      </c>
    </row>
    <row r="17" spans="1:4" ht="15">
      <c r="A17" s="83" t="s">
        <v>175</v>
      </c>
      <c r="B17" s="84"/>
      <c r="C17" s="84"/>
      <c r="D17" s="84">
        <v>2053</v>
      </c>
    </row>
    <row r="18" spans="1:4" ht="15">
      <c r="A18" s="83" t="s">
        <v>176</v>
      </c>
      <c r="B18" s="84"/>
      <c r="C18" s="84"/>
      <c r="D18" s="84"/>
    </row>
    <row r="19" spans="1:4" ht="15">
      <c r="A19" s="83" t="s">
        <v>177</v>
      </c>
      <c r="B19" s="84"/>
      <c r="C19" s="84"/>
      <c r="D19" s="84"/>
    </row>
    <row r="20" spans="1:4" ht="25.5">
      <c r="A20" s="85" t="s">
        <v>178</v>
      </c>
      <c r="B20" s="86"/>
      <c r="C20" s="86"/>
      <c r="D20" s="86">
        <f>SUM(D16:D19)</f>
        <v>2241</v>
      </c>
    </row>
    <row r="21" spans="1:4" ht="15">
      <c r="A21" s="83" t="s">
        <v>179</v>
      </c>
      <c r="B21" s="84"/>
      <c r="C21" s="84"/>
      <c r="D21" s="84">
        <v>3046</v>
      </c>
    </row>
    <row r="22" spans="1:4" ht="15">
      <c r="A22" s="83" t="s">
        <v>180</v>
      </c>
      <c r="B22" s="84"/>
      <c r="C22" s="84"/>
      <c r="D22" s="84">
        <v>258</v>
      </c>
    </row>
    <row r="23" spans="1:4" ht="15">
      <c r="A23" s="83" t="s">
        <v>181</v>
      </c>
      <c r="B23" s="84"/>
      <c r="C23" s="84"/>
      <c r="D23" s="84">
        <v>985</v>
      </c>
    </row>
    <row r="24" spans="1:4" ht="25.5">
      <c r="A24" s="85" t="s">
        <v>182</v>
      </c>
      <c r="B24" s="86"/>
      <c r="C24" s="86"/>
      <c r="D24" s="86">
        <f>SUM(D21:D23)</f>
        <v>4289</v>
      </c>
    </row>
    <row r="25" spans="1:4" ht="15">
      <c r="A25" s="85" t="s">
        <v>183</v>
      </c>
      <c r="B25" s="86"/>
      <c r="C25" s="86"/>
      <c r="D25" s="86">
        <v>5635</v>
      </c>
    </row>
    <row r="26" spans="1:4" ht="15">
      <c r="A26" s="85" t="s">
        <v>184</v>
      </c>
      <c r="B26" s="86"/>
      <c r="C26" s="86"/>
      <c r="D26" s="86">
        <v>3998</v>
      </c>
    </row>
    <row r="27" spans="1:4" ht="25.5">
      <c r="A27" s="85" t="s">
        <v>185</v>
      </c>
      <c r="B27" s="86"/>
      <c r="C27" s="86"/>
      <c r="D27" s="86">
        <v>-4242</v>
      </c>
    </row>
    <row r="28" spans="1:4" ht="15">
      <c r="A28" s="83" t="s">
        <v>186</v>
      </c>
      <c r="B28" s="84"/>
      <c r="C28" s="84"/>
      <c r="D28" s="84"/>
    </row>
    <row r="29" spans="1:4" ht="30">
      <c r="A29" s="83" t="s">
        <v>187</v>
      </c>
      <c r="B29" s="84"/>
      <c r="C29" s="84"/>
      <c r="D29" s="84"/>
    </row>
    <row r="30" spans="1:4" ht="30">
      <c r="A30" s="83" t="s">
        <v>188</v>
      </c>
      <c r="B30" s="84"/>
      <c r="C30" s="84"/>
      <c r="D30" s="84">
        <v>118</v>
      </c>
    </row>
    <row r="31" spans="1:4" ht="15">
      <c r="A31" s="83" t="s">
        <v>189</v>
      </c>
      <c r="B31" s="84"/>
      <c r="C31" s="84"/>
      <c r="D31" s="84"/>
    </row>
    <row r="32" spans="1:4" ht="25.5">
      <c r="A32" s="85" t="s">
        <v>190</v>
      </c>
      <c r="B32" s="86"/>
      <c r="C32" s="86"/>
      <c r="D32" s="86">
        <v>118</v>
      </c>
    </row>
    <row r="33" spans="1:4" ht="15">
      <c r="A33" s="83" t="s">
        <v>191</v>
      </c>
      <c r="B33" s="84"/>
      <c r="C33" s="84"/>
      <c r="D33" s="84">
        <v>23</v>
      </c>
    </row>
    <row r="34" spans="1:4" ht="15">
      <c r="A34" s="83" t="s">
        <v>192</v>
      </c>
      <c r="B34" s="84"/>
      <c r="C34" s="84"/>
      <c r="D34" s="84"/>
    </row>
    <row r="35" spans="1:4" ht="15">
      <c r="A35" s="83" t="s">
        <v>193</v>
      </c>
      <c r="B35" s="84"/>
      <c r="C35" s="84"/>
      <c r="D35" s="84"/>
    </row>
    <row r="36" spans="1:4" ht="15">
      <c r="A36" s="83" t="s">
        <v>194</v>
      </c>
      <c r="B36" s="84"/>
      <c r="C36" s="84"/>
      <c r="D36" s="84"/>
    </row>
    <row r="37" spans="1:4" ht="25.5">
      <c r="A37" s="85" t="s">
        <v>195</v>
      </c>
      <c r="B37" s="86"/>
      <c r="C37" s="86"/>
      <c r="D37" s="86">
        <v>23</v>
      </c>
    </row>
    <row r="38" spans="1:4" ht="25.5">
      <c r="A38" s="85" t="s">
        <v>196</v>
      </c>
      <c r="B38" s="86"/>
      <c r="C38" s="86"/>
      <c r="D38" s="86">
        <v>95</v>
      </c>
    </row>
    <row r="39" spans="1:4" ht="15">
      <c r="A39" s="85" t="s">
        <v>197</v>
      </c>
      <c r="B39" s="86"/>
      <c r="C39" s="86"/>
      <c r="D39" s="86">
        <v>-4147</v>
      </c>
    </row>
    <row r="40" spans="1:4" ht="30">
      <c r="A40" s="83" t="s">
        <v>198</v>
      </c>
      <c r="B40" s="84"/>
      <c r="C40" s="84"/>
      <c r="D40" s="84">
        <v>4934</v>
      </c>
    </row>
    <row r="41" spans="1:4" ht="15">
      <c r="A41" s="83" t="s">
        <v>199</v>
      </c>
      <c r="B41" s="84"/>
      <c r="C41" s="84"/>
      <c r="D41" s="84"/>
    </row>
    <row r="42" spans="1:4" ht="25.5">
      <c r="A42" s="85" t="s">
        <v>200</v>
      </c>
      <c r="B42" s="86"/>
      <c r="C42" s="86"/>
      <c r="D42" s="86">
        <v>4934</v>
      </c>
    </row>
    <row r="43" spans="1:4" ht="15">
      <c r="A43" s="85" t="s">
        <v>201</v>
      </c>
      <c r="B43" s="86"/>
      <c r="C43" s="86"/>
      <c r="D43" s="86"/>
    </row>
    <row r="44" spans="1:4" ht="15">
      <c r="A44" s="85" t="s">
        <v>202</v>
      </c>
      <c r="B44" s="86"/>
      <c r="C44" s="86"/>
      <c r="D44" s="86">
        <v>4934</v>
      </c>
    </row>
    <row r="45" spans="1:4" ht="15">
      <c r="A45" s="85" t="s">
        <v>203</v>
      </c>
      <c r="B45" s="86"/>
      <c r="C45" s="86"/>
      <c r="D45" s="86">
        <v>787</v>
      </c>
    </row>
    <row r="46" spans="1:4" ht="15">
      <c r="A46" s="4"/>
      <c r="B46" s="4"/>
      <c r="C46" s="4"/>
      <c r="D46" s="4"/>
    </row>
  </sheetData>
  <sheetProtection/>
  <mergeCells count="2"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13" ht="27" customHeight="1">
      <c r="A1" s="239" t="s">
        <v>893</v>
      </c>
      <c r="B1" s="239"/>
      <c r="C1" s="239"/>
      <c r="D1" s="239"/>
      <c r="E1" s="185"/>
      <c r="F1" s="185"/>
      <c r="G1" s="185"/>
      <c r="H1" s="185"/>
      <c r="I1" s="185"/>
      <c r="J1" s="185"/>
      <c r="K1" s="185"/>
      <c r="L1" s="185"/>
      <c r="M1" s="185"/>
    </row>
    <row r="2" spans="1:6" ht="25.5" customHeight="1">
      <c r="A2" s="240" t="s">
        <v>136</v>
      </c>
      <c r="B2" s="241"/>
      <c r="C2" s="241"/>
      <c r="D2" s="241"/>
      <c r="E2" s="61"/>
      <c r="F2" s="77"/>
    </row>
    <row r="3" ht="15">
      <c r="D3" s="184" t="s">
        <v>892</v>
      </c>
    </row>
    <row r="4" spans="1:6" ht="15.75">
      <c r="A4" s="279"/>
      <c r="B4" s="279"/>
      <c r="C4" s="279"/>
      <c r="D4" s="279"/>
      <c r="E4" s="4"/>
      <c r="F4" s="4"/>
    </row>
    <row r="5" spans="1:6" ht="38.25">
      <c r="A5" s="39" t="s">
        <v>813</v>
      </c>
      <c r="B5" s="123" t="s">
        <v>134</v>
      </c>
      <c r="C5" s="123" t="s">
        <v>133</v>
      </c>
      <c r="D5" s="123" t="s">
        <v>135</v>
      </c>
      <c r="E5" s="4"/>
      <c r="F5" s="4"/>
    </row>
    <row r="6" spans="1:6" ht="15">
      <c r="A6" s="85" t="s">
        <v>132</v>
      </c>
      <c r="B6" s="38"/>
      <c r="C6" s="38"/>
      <c r="D6" s="38"/>
      <c r="E6" s="4"/>
      <c r="F6" s="4"/>
    </row>
    <row r="7" spans="1:6" ht="15">
      <c r="A7" s="83" t="s">
        <v>25</v>
      </c>
      <c r="B7" s="84"/>
      <c r="C7" s="84"/>
      <c r="D7" s="84"/>
      <c r="E7" s="4"/>
      <c r="F7" s="4"/>
    </row>
    <row r="8" spans="1:6" ht="15">
      <c r="A8" s="83" t="s">
        <v>26</v>
      </c>
      <c r="B8" s="84">
        <v>248</v>
      </c>
      <c r="C8" s="84"/>
      <c r="D8" s="84">
        <v>503</v>
      </c>
      <c r="E8" s="4"/>
      <c r="F8" s="4"/>
    </row>
    <row r="9" spans="1:6" ht="15">
      <c r="A9" s="83" t="s">
        <v>27</v>
      </c>
      <c r="B9" s="84"/>
      <c r="C9" s="84"/>
      <c r="D9" s="84"/>
      <c r="E9" s="4"/>
      <c r="F9" s="4"/>
    </row>
    <row r="10" spans="1:6" ht="15">
      <c r="A10" s="85" t="s">
        <v>107</v>
      </c>
      <c r="B10" s="86">
        <v>248</v>
      </c>
      <c r="C10" s="86"/>
      <c r="D10" s="86">
        <v>503</v>
      </c>
      <c r="E10" s="4"/>
      <c r="F10" s="4"/>
    </row>
    <row r="11" spans="1:6" ht="15">
      <c r="A11" s="83" t="s">
        <v>28</v>
      </c>
      <c r="B11" s="84">
        <v>139443</v>
      </c>
      <c r="C11" s="84"/>
      <c r="D11" s="84">
        <v>138925</v>
      </c>
      <c r="E11" s="4"/>
      <c r="F11" s="4"/>
    </row>
    <row r="12" spans="1:6" ht="15">
      <c r="A12" s="83" t="s">
        <v>29</v>
      </c>
      <c r="B12" s="84">
        <v>2125</v>
      </c>
      <c r="C12" s="84"/>
      <c r="D12" s="84">
        <v>1347</v>
      </c>
      <c r="E12" s="4"/>
      <c r="F12" s="4"/>
    </row>
    <row r="13" spans="1:6" ht="15">
      <c r="A13" s="83" t="s">
        <v>30</v>
      </c>
      <c r="B13" s="84"/>
      <c r="C13" s="84"/>
      <c r="D13" s="84"/>
      <c r="E13" s="4"/>
      <c r="F13" s="4"/>
    </row>
    <row r="14" spans="1:6" ht="15">
      <c r="A14" s="83" t="s">
        <v>31</v>
      </c>
      <c r="B14" s="84">
        <v>82</v>
      </c>
      <c r="C14" s="84"/>
      <c r="D14" s="84">
        <v>845</v>
      </c>
      <c r="E14" s="4"/>
      <c r="F14" s="4"/>
    </row>
    <row r="15" spans="1:6" ht="15">
      <c r="A15" s="83" t="s">
        <v>32</v>
      </c>
      <c r="B15" s="84"/>
      <c r="C15" s="84"/>
      <c r="D15" s="84"/>
      <c r="E15" s="4"/>
      <c r="F15" s="4"/>
    </row>
    <row r="16" spans="1:6" ht="15">
      <c r="A16" s="85" t="s">
        <v>108</v>
      </c>
      <c r="B16" s="86">
        <f>SUM(B11:B15)</f>
        <v>141650</v>
      </c>
      <c r="C16" s="86"/>
      <c r="D16" s="86">
        <f>SUM(D11:D15)</f>
        <v>141117</v>
      </c>
      <c r="E16" s="4"/>
      <c r="F16" s="4"/>
    </row>
    <row r="17" spans="1:6" ht="15">
      <c r="A17" s="83" t="s">
        <v>104</v>
      </c>
      <c r="B17" s="84">
        <v>250</v>
      </c>
      <c r="C17" s="84"/>
      <c r="D17" s="84">
        <v>100</v>
      </c>
      <c r="E17" s="4"/>
      <c r="F17" s="4"/>
    </row>
    <row r="18" spans="1:6" ht="15">
      <c r="A18" s="83" t="s">
        <v>105</v>
      </c>
      <c r="B18" s="84">
        <v>994</v>
      </c>
      <c r="C18" s="84"/>
      <c r="D18" s="84">
        <v>1800</v>
      </c>
      <c r="E18" s="4"/>
      <c r="F18" s="4"/>
    </row>
    <row r="19" spans="1:6" ht="15">
      <c r="A19" s="83" t="s">
        <v>33</v>
      </c>
      <c r="B19" s="84"/>
      <c r="C19" s="84"/>
      <c r="D19" s="84"/>
      <c r="E19" s="4"/>
      <c r="F19" s="4"/>
    </row>
    <row r="20" spans="1:6" ht="15">
      <c r="A20" s="85" t="s">
        <v>106</v>
      </c>
      <c r="B20" s="86">
        <f>SUM(B17:B19)</f>
        <v>1244</v>
      </c>
      <c r="C20" s="86">
        <f>SUM(C17:C19)</f>
        <v>0</v>
      </c>
      <c r="D20" s="86">
        <f>SUM(D17:D19)</f>
        <v>1900</v>
      </c>
      <c r="E20" s="4"/>
      <c r="F20" s="4"/>
    </row>
    <row r="21" spans="1:6" ht="15">
      <c r="A21" s="83" t="s">
        <v>34</v>
      </c>
      <c r="B21" s="84"/>
      <c r="C21" s="84"/>
      <c r="D21" s="84"/>
      <c r="E21" s="4"/>
      <c r="F21" s="4"/>
    </row>
    <row r="22" spans="1:6" ht="30">
      <c r="A22" s="83" t="s">
        <v>35</v>
      </c>
      <c r="B22" s="84"/>
      <c r="C22" s="84"/>
      <c r="D22" s="84"/>
      <c r="E22" s="4"/>
      <c r="F22" s="4"/>
    </row>
    <row r="23" spans="1:6" ht="15">
      <c r="A23" s="85" t="s">
        <v>137</v>
      </c>
      <c r="B23" s="86"/>
      <c r="C23" s="86"/>
      <c r="D23" s="86"/>
      <c r="E23" s="4"/>
      <c r="F23" s="4"/>
    </row>
    <row r="24" spans="1:6" ht="15">
      <c r="A24" s="85" t="s">
        <v>109</v>
      </c>
      <c r="B24" s="86">
        <f>B16+B20+B10</f>
        <v>143142</v>
      </c>
      <c r="C24" s="86"/>
      <c r="D24" s="86">
        <f>D16+D20+D10</f>
        <v>143520</v>
      </c>
      <c r="E24" s="4"/>
      <c r="F24" s="4"/>
    </row>
    <row r="25" spans="1:6" ht="15">
      <c r="A25" s="83" t="s">
        <v>36</v>
      </c>
      <c r="B25" s="84"/>
      <c r="C25" s="84"/>
      <c r="D25" s="84"/>
      <c r="E25" s="4"/>
      <c r="F25" s="4"/>
    </row>
    <row r="26" spans="1:6" ht="15">
      <c r="A26" s="83" t="s">
        <v>37</v>
      </c>
      <c r="B26" s="84"/>
      <c r="C26" s="84"/>
      <c r="D26" s="84"/>
      <c r="E26" s="4"/>
      <c r="F26" s="4"/>
    </row>
    <row r="27" spans="1:6" ht="15">
      <c r="A27" s="83" t="s">
        <v>38</v>
      </c>
      <c r="B27" s="84"/>
      <c r="C27" s="84"/>
      <c r="D27" s="84"/>
      <c r="E27" s="4"/>
      <c r="F27" s="4"/>
    </row>
    <row r="28" spans="1:6" ht="15">
      <c r="A28" s="83" t="s">
        <v>39</v>
      </c>
      <c r="B28" s="84"/>
      <c r="C28" s="84"/>
      <c r="D28" s="84"/>
      <c r="E28" s="4"/>
      <c r="F28" s="4"/>
    </row>
    <row r="29" spans="1:6" ht="15">
      <c r="A29" s="83" t="s">
        <v>40</v>
      </c>
      <c r="B29" s="84"/>
      <c r="C29" s="84"/>
      <c r="D29" s="84"/>
      <c r="E29" s="4"/>
      <c r="F29" s="4"/>
    </row>
    <row r="30" spans="1:6" ht="15">
      <c r="A30" s="85" t="s">
        <v>138</v>
      </c>
      <c r="B30" s="86"/>
      <c r="C30" s="86"/>
      <c r="D30" s="86"/>
      <c r="E30" s="4"/>
      <c r="F30" s="4"/>
    </row>
    <row r="31" spans="1:6" ht="15">
      <c r="A31" s="83" t="s">
        <v>41</v>
      </c>
      <c r="B31" s="84"/>
      <c r="C31" s="84"/>
      <c r="D31" s="84"/>
      <c r="E31" s="4"/>
      <c r="F31" s="4"/>
    </row>
    <row r="32" spans="1:6" ht="15">
      <c r="A32" s="83" t="s">
        <v>110</v>
      </c>
      <c r="B32" s="84"/>
      <c r="C32" s="84"/>
      <c r="D32" s="84"/>
      <c r="E32" s="4"/>
      <c r="F32" s="4"/>
    </row>
    <row r="33" spans="1:6" ht="15">
      <c r="A33" s="83" t="s">
        <v>42</v>
      </c>
      <c r="B33" s="84"/>
      <c r="C33" s="84"/>
      <c r="D33" s="84"/>
      <c r="E33" s="4"/>
      <c r="F33" s="4"/>
    </row>
    <row r="34" spans="1:6" ht="15">
      <c r="A34" s="83" t="s">
        <v>43</v>
      </c>
      <c r="B34" s="84"/>
      <c r="C34" s="84"/>
      <c r="D34" s="84"/>
      <c r="E34" s="4"/>
      <c r="F34" s="4"/>
    </row>
    <row r="35" spans="1:6" ht="15">
      <c r="A35" s="83" t="s">
        <v>44</v>
      </c>
      <c r="B35" s="84"/>
      <c r="C35" s="84"/>
      <c r="D35" s="84"/>
      <c r="E35" s="4"/>
      <c r="F35" s="4"/>
    </row>
    <row r="36" spans="1:6" ht="15">
      <c r="A36" s="83" t="s">
        <v>45</v>
      </c>
      <c r="B36" s="84"/>
      <c r="C36" s="84"/>
      <c r="D36" s="84"/>
      <c r="E36" s="4"/>
      <c r="F36" s="4"/>
    </row>
    <row r="37" spans="1:6" ht="15">
      <c r="A37" s="83" t="s">
        <v>46</v>
      </c>
      <c r="B37" s="84"/>
      <c r="C37" s="84"/>
      <c r="D37" s="84"/>
      <c r="E37" s="4"/>
      <c r="F37" s="4"/>
    </row>
    <row r="38" spans="1:6" ht="15">
      <c r="A38" s="85" t="s">
        <v>111</v>
      </c>
      <c r="B38" s="86"/>
      <c r="C38" s="86"/>
      <c r="D38" s="86"/>
      <c r="E38" s="4"/>
      <c r="F38" s="4"/>
    </row>
    <row r="39" spans="1:6" ht="15">
      <c r="A39" s="85" t="s">
        <v>139</v>
      </c>
      <c r="B39" s="86">
        <f>B30+B38</f>
        <v>0</v>
      </c>
      <c r="C39" s="86"/>
      <c r="D39" s="86">
        <f>D30+D38</f>
        <v>0</v>
      </c>
      <c r="E39" s="4"/>
      <c r="F39" s="4"/>
    </row>
    <row r="40" spans="1:6" ht="15">
      <c r="A40" s="83" t="s">
        <v>47</v>
      </c>
      <c r="B40" s="84"/>
      <c r="C40" s="84"/>
      <c r="D40" s="84"/>
      <c r="E40" s="4"/>
      <c r="F40" s="4"/>
    </row>
    <row r="41" spans="1:6" ht="15">
      <c r="A41" s="83" t="s">
        <v>48</v>
      </c>
      <c r="B41" s="84">
        <v>130</v>
      </c>
      <c r="C41" s="84"/>
      <c r="D41" s="84">
        <v>221</v>
      </c>
      <c r="E41" s="4"/>
      <c r="F41" s="4"/>
    </row>
    <row r="42" spans="1:6" ht="15">
      <c r="A42" s="83" t="s">
        <v>49</v>
      </c>
      <c r="B42" s="84">
        <v>1228</v>
      </c>
      <c r="C42" s="84"/>
      <c r="D42" s="84">
        <v>2267</v>
      </c>
      <c r="E42" s="4"/>
      <c r="F42" s="4"/>
    </row>
    <row r="43" spans="1:6" ht="15">
      <c r="A43" s="83" t="s">
        <v>50</v>
      </c>
      <c r="B43" s="84"/>
      <c r="C43" s="84"/>
      <c r="D43" s="84"/>
      <c r="E43" s="4"/>
      <c r="F43" s="4"/>
    </row>
    <row r="44" spans="1:6" ht="15">
      <c r="A44" s="83" t="s">
        <v>51</v>
      </c>
      <c r="B44" s="84"/>
      <c r="C44" s="84"/>
      <c r="D44" s="84"/>
      <c r="E44" s="4"/>
      <c r="F44" s="4"/>
    </row>
    <row r="45" spans="1:6" ht="15">
      <c r="A45" s="85" t="s">
        <v>112</v>
      </c>
      <c r="B45" s="86">
        <f>SUM(B40:B44)</f>
        <v>1358</v>
      </c>
      <c r="C45" s="86"/>
      <c r="D45" s="86">
        <f>SUM(D40:D44)</f>
        <v>2488</v>
      </c>
      <c r="E45" s="4"/>
      <c r="F45" s="4"/>
    </row>
    <row r="46" spans="1:6" ht="30">
      <c r="A46" s="83" t="s">
        <v>140</v>
      </c>
      <c r="B46" s="84"/>
      <c r="C46" s="84"/>
      <c r="D46" s="84"/>
      <c r="E46" s="4"/>
      <c r="F46" s="4"/>
    </row>
    <row r="47" spans="1:6" ht="30">
      <c r="A47" s="83" t="s">
        <v>141</v>
      </c>
      <c r="B47" s="84"/>
      <c r="C47" s="84"/>
      <c r="D47" s="84"/>
      <c r="E47" s="4"/>
      <c r="F47" s="4"/>
    </row>
    <row r="48" spans="1:6" ht="30">
      <c r="A48" s="83" t="s">
        <v>52</v>
      </c>
      <c r="B48" s="84">
        <v>321</v>
      </c>
      <c r="C48" s="84"/>
      <c r="D48" s="84">
        <v>213</v>
      </c>
      <c r="E48" s="4"/>
      <c r="F48" s="4"/>
    </row>
    <row r="49" spans="1:6" ht="15">
      <c r="A49" s="83" t="s">
        <v>53</v>
      </c>
      <c r="B49" s="84">
        <v>2347</v>
      </c>
      <c r="C49" s="84"/>
      <c r="D49" s="84">
        <v>407</v>
      </c>
      <c r="E49" s="4"/>
      <c r="F49" s="4"/>
    </row>
    <row r="50" spans="1:6" ht="30">
      <c r="A50" s="83" t="s">
        <v>54</v>
      </c>
      <c r="B50" s="84"/>
      <c r="C50" s="84"/>
      <c r="D50" s="84"/>
      <c r="E50" s="4"/>
      <c r="F50" s="4"/>
    </row>
    <row r="51" spans="1:6" ht="30">
      <c r="A51" s="83" t="s">
        <v>142</v>
      </c>
      <c r="B51" s="84"/>
      <c r="C51" s="84"/>
      <c r="D51" s="84"/>
      <c r="E51" s="4"/>
      <c r="F51" s="4"/>
    </row>
    <row r="52" spans="1:6" ht="30">
      <c r="A52" s="83" t="s">
        <v>143</v>
      </c>
      <c r="B52" s="84">
        <v>102</v>
      </c>
      <c r="C52" s="84"/>
      <c r="D52" s="84">
        <v>1194</v>
      </c>
      <c r="E52" s="4"/>
      <c r="F52" s="4"/>
    </row>
    <row r="53" spans="1:6" ht="30">
      <c r="A53" s="83" t="s">
        <v>144</v>
      </c>
      <c r="B53" s="84"/>
      <c r="C53" s="84"/>
      <c r="D53" s="84"/>
      <c r="E53" s="4"/>
      <c r="F53" s="4"/>
    </row>
    <row r="54" spans="1:6" ht="15">
      <c r="A54" s="85" t="s">
        <v>145</v>
      </c>
      <c r="B54" s="86">
        <f>SUM(B48:B53)</f>
        <v>2770</v>
      </c>
      <c r="C54" s="86"/>
      <c r="D54" s="86">
        <f>SUM(D48:D53)</f>
        <v>1814</v>
      </c>
      <c r="E54" s="4"/>
      <c r="F54" s="4"/>
    </row>
    <row r="55" spans="1:6" ht="30">
      <c r="A55" s="83" t="s">
        <v>146</v>
      </c>
      <c r="B55" s="84"/>
      <c r="C55" s="84"/>
      <c r="D55" s="84"/>
      <c r="E55" s="4"/>
      <c r="F55" s="4"/>
    </row>
    <row r="56" spans="1:6" ht="30">
      <c r="A56" s="83" t="s">
        <v>150</v>
      </c>
      <c r="B56" s="84"/>
      <c r="C56" s="84"/>
      <c r="D56" s="84"/>
      <c r="E56" s="4"/>
      <c r="F56" s="4"/>
    </row>
    <row r="57" spans="1:6" ht="30">
      <c r="A57" s="83" t="s">
        <v>55</v>
      </c>
      <c r="B57" s="84"/>
      <c r="C57" s="84"/>
      <c r="D57" s="84"/>
      <c r="E57" s="4"/>
      <c r="F57" s="4"/>
    </row>
    <row r="58" spans="1:6" ht="30">
      <c r="A58" s="83" t="s">
        <v>56</v>
      </c>
      <c r="B58" s="84"/>
      <c r="C58" s="84"/>
      <c r="D58" s="84"/>
      <c r="E58" s="4"/>
      <c r="F58" s="4"/>
    </row>
    <row r="59" spans="1:6" ht="30">
      <c r="A59" s="83" t="s">
        <v>57</v>
      </c>
      <c r="B59" s="84"/>
      <c r="C59" s="84"/>
      <c r="D59" s="84"/>
      <c r="E59" s="4"/>
      <c r="F59" s="4"/>
    </row>
    <row r="60" spans="1:6" ht="30">
      <c r="A60" s="83" t="s">
        <v>149</v>
      </c>
      <c r="B60" s="84"/>
      <c r="C60" s="84"/>
      <c r="D60" s="84"/>
      <c r="E60" s="4"/>
      <c r="F60" s="4"/>
    </row>
    <row r="61" spans="1:6" ht="30">
      <c r="A61" s="83" t="s">
        <v>148</v>
      </c>
      <c r="B61" s="84">
        <v>388</v>
      </c>
      <c r="C61" s="84"/>
      <c r="D61" s="84">
        <v>388</v>
      </c>
      <c r="E61" s="4"/>
      <c r="F61" s="4"/>
    </row>
    <row r="62" spans="1:6" ht="30">
      <c r="A62" s="83" t="s">
        <v>147</v>
      </c>
      <c r="B62" s="84"/>
      <c r="C62" s="84"/>
      <c r="D62" s="84"/>
      <c r="E62" s="4"/>
      <c r="F62" s="4"/>
    </row>
    <row r="63" spans="1:6" ht="15">
      <c r="A63" s="85" t="s">
        <v>113</v>
      </c>
      <c r="B63" s="86">
        <v>388</v>
      </c>
      <c r="C63" s="86"/>
      <c r="D63" s="86">
        <v>388</v>
      </c>
      <c r="E63" s="4"/>
      <c r="F63" s="4"/>
    </row>
    <row r="64" spans="1:6" ht="15">
      <c r="A64" s="83" t="s">
        <v>114</v>
      </c>
      <c r="B64" s="84">
        <v>6874</v>
      </c>
      <c r="C64" s="84"/>
      <c r="D64" s="84">
        <v>9364</v>
      </c>
      <c r="E64" s="4"/>
      <c r="F64" s="4"/>
    </row>
    <row r="65" spans="1:6" ht="15">
      <c r="A65" s="83" t="s">
        <v>58</v>
      </c>
      <c r="B65" s="84"/>
      <c r="C65" s="84"/>
      <c r="D65" s="84"/>
      <c r="E65" s="4"/>
      <c r="F65" s="4"/>
    </row>
    <row r="66" spans="1:6" ht="15">
      <c r="A66" s="83" t="s">
        <v>59</v>
      </c>
      <c r="B66" s="84"/>
      <c r="C66" s="84"/>
      <c r="D66" s="84"/>
      <c r="E66" s="4"/>
      <c r="F66" s="4"/>
    </row>
    <row r="67" spans="1:6" ht="15">
      <c r="A67" s="83" t="s">
        <v>60</v>
      </c>
      <c r="B67" s="84"/>
      <c r="C67" s="84"/>
      <c r="D67" s="84"/>
      <c r="E67" s="4"/>
      <c r="F67" s="4"/>
    </row>
    <row r="68" spans="1:6" ht="15">
      <c r="A68" s="83" t="s">
        <v>61</v>
      </c>
      <c r="B68" s="84"/>
      <c r="C68" s="84"/>
      <c r="D68" s="84"/>
      <c r="E68" s="4"/>
      <c r="F68" s="4"/>
    </row>
    <row r="69" spans="1:6" ht="15">
      <c r="A69" s="83" t="s">
        <v>62</v>
      </c>
      <c r="B69" s="84">
        <v>6874</v>
      </c>
      <c r="C69" s="84"/>
      <c r="D69" s="84">
        <v>9364</v>
      </c>
      <c r="E69" s="4"/>
      <c r="F69" s="4"/>
    </row>
    <row r="70" spans="1:6" ht="30">
      <c r="A70" s="83" t="s">
        <v>63</v>
      </c>
      <c r="B70" s="84"/>
      <c r="C70" s="84"/>
      <c r="D70" s="84"/>
      <c r="E70" s="4"/>
      <c r="F70" s="4"/>
    </row>
    <row r="71" spans="1:6" ht="15">
      <c r="A71" s="83" t="s">
        <v>64</v>
      </c>
      <c r="B71" s="84"/>
      <c r="C71" s="84"/>
      <c r="D71" s="84"/>
      <c r="E71" s="4"/>
      <c r="F71" s="4"/>
    </row>
    <row r="72" spans="1:6" ht="15">
      <c r="A72" s="83" t="s">
        <v>65</v>
      </c>
      <c r="B72" s="84"/>
      <c r="C72" s="84"/>
      <c r="D72" s="84"/>
      <c r="E72" s="4"/>
      <c r="F72" s="4"/>
    </row>
    <row r="73" spans="1:6" ht="30">
      <c r="A73" s="83" t="s">
        <v>66</v>
      </c>
      <c r="B73" s="84"/>
      <c r="C73" s="84"/>
      <c r="D73" s="84"/>
      <c r="E73" s="4"/>
      <c r="F73" s="4"/>
    </row>
    <row r="74" spans="1:6" ht="30">
      <c r="A74" s="83" t="s">
        <v>67</v>
      </c>
      <c r="B74" s="84"/>
      <c r="C74" s="84"/>
      <c r="D74" s="84"/>
      <c r="E74" s="4"/>
      <c r="F74" s="4"/>
    </row>
    <row r="75" spans="1:6" ht="30">
      <c r="A75" s="83" t="s">
        <v>68</v>
      </c>
      <c r="B75" s="84"/>
      <c r="C75" s="84"/>
      <c r="D75" s="84"/>
      <c r="E75" s="4"/>
      <c r="F75" s="4"/>
    </row>
    <row r="76" spans="1:6" ht="15">
      <c r="A76" s="85" t="s">
        <v>115</v>
      </c>
      <c r="B76" s="86">
        <f>SUM(B69:B75)</f>
        <v>6874</v>
      </c>
      <c r="C76" s="86">
        <f>SUM(C69:C75)</f>
        <v>0</v>
      </c>
      <c r="D76" s="86">
        <f>SUM(D69:D75)</f>
        <v>9364</v>
      </c>
      <c r="E76" s="4"/>
      <c r="F76" s="4"/>
    </row>
    <row r="77" spans="1:6" ht="15">
      <c r="A77" s="85" t="s">
        <v>152</v>
      </c>
      <c r="B77" s="86">
        <f>B54+B63+B76</f>
        <v>10032</v>
      </c>
      <c r="C77" s="86"/>
      <c r="D77" s="86">
        <f>D54+D63+D76</f>
        <v>11566</v>
      </c>
      <c r="E77" s="4"/>
      <c r="F77" s="4"/>
    </row>
    <row r="78" spans="1:6" ht="15">
      <c r="A78" s="85" t="s">
        <v>69</v>
      </c>
      <c r="B78" s="86">
        <v>137</v>
      </c>
      <c r="C78" s="86"/>
      <c r="D78" s="86"/>
      <c r="E78" s="4"/>
      <c r="F78" s="4"/>
    </row>
    <row r="79" spans="1:6" ht="15">
      <c r="A79" s="83" t="s">
        <v>70</v>
      </c>
      <c r="B79" s="84"/>
      <c r="C79" s="84"/>
      <c r="D79" s="84"/>
      <c r="E79" s="4"/>
      <c r="F79" s="4"/>
    </row>
    <row r="80" spans="1:6" ht="15">
      <c r="A80" s="83" t="s">
        <v>71</v>
      </c>
      <c r="B80" s="84"/>
      <c r="C80" s="84"/>
      <c r="D80" s="84">
        <v>3</v>
      </c>
      <c r="E80" s="4"/>
      <c r="F80" s="4"/>
    </row>
    <row r="81" spans="1:6" ht="15">
      <c r="A81" s="83" t="s">
        <v>72</v>
      </c>
      <c r="B81" s="84"/>
      <c r="C81" s="84"/>
      <c r="D81" s="84"/>
      <c r="E81" s="4"/>
      <c r="F81" s="4"/>
    </row>
    <row r="82" spans="1:6" ht="15">
      <c r="A82" s="85" t="s">
        <v>151</v>
      </c>
      <c r="B82" s="86"/>
      <c r="C82" s="86"/>
      <c r="D82" s="86">
        <f>SUM(D79:D81)</f>
        <v>3</v>
      </c>
      <c r="E82" s="4"/>
      <c r="F82" s="4"/>
    </row>
    <row r="83" spans="1:6" ht="15">
      <c r="A83" s="122" t="s">
        <v>116</v>
      </c>
      <c r="B83" s="87">
        <f>B24+B25+B39+B45+B77+B78+B82</f>
        <v>154669</v>
      </c>
      <c r="C83" s="87"/>
      <c r="D83" s="87">
        <f>D24+D25+D39+D45+D77+D78+D82</f>
        <v>157577</v>
      </c>
      <c r="E83" s="4"/>
      <c r="F83" s="4"/>
    </row>
    <row r="84" spans="1:6" ht="15">
      <c r="A84" s="85" t="s">
        <v>73</v>
      </c>
      <c r="B84" s="38"/>
      <c r="C84" s="38"/>
      <c r="D84" s="38"/>
      <c r="E84" s="4"/>
      <c r="F84" s="4"/>
    </row>
    <row r="85" spans="1:6" ht="15">
      <c r="A85" s="83" t="s">
        <v>74</v>
      </c>
      <c r="B85" s="84">
        <v>185679</v>
      </c>
      <c r="C85" s="84"/>
      <c r="D85" s="84">
        <v>185679</v>
      </c>
      <c r="E85" s="4"/>
      <c r="F85" s="4"/>
    </row>
    <row r="86" spans="1:6" ht="15">
      <c r="A86" s="83" t="s">
        <v>75</v>
      </c>
      <c r="B86" s="84"/>
      <c r="C86" s="84"/>
      <c r="D86" s="84"/>
      <c r="E86" s="4"/>
      <c r="F86" s="4"/>
    </row>
    <row r="87" spans="1:6" ht="15">
      <c r="A87" s="83" t="s">
        <v>76</v>
      </c>
      <c r="B87" s="84">
        <v>1358</v>
      </c>
      <c r="C87" s="84"/>
      <c r="D87" s="84">
        <v>1358</v>
      </c>
      <c r="E87" s="4"/>
      <c r="F87" s="4"/>
    </row>
    <row r="88" spans="1:6" ht="15">
      <c r="A88" s="83" t="s">
        <v>77</v>
      </c>
      <c r="B88" s="84">
        <v>-34930</v>
      </c>
      <c r="C88" s="84"/>
      <c r="D88" s="84">
        <v>-34930</v>
      </c>
      <c r="E88" s="4"/>
      <c r="F88" s="4"/>
    </row>
    <row r="89" spans="1:6" ht="15">
      <c r="A89" s="83" t="s">
        <v>78</v>
      </c>
      <c r="B89" s="84"/>
      <c r="C89" s="84"/>
      <c r="D89" s="84"/>
      <c r="E89" s="4"/>
      <c r="F89" s="4"/>
    </row>
    <row r="90" spans="1:6" ht="15">
      <c r="A90" s="83" t="s">
        <v>79</v>
      </c>
      <c r="B90" s="84"/>
      <c r="C90" s="84"/>
      <c r="D90" s="84">
        <v>787</v>
      </c>
      <c r="E90" s="4"/>
      <c r="F90" s="4"/>
    </row>
    <row r="91" spans="1:6" ht="15">
      <c r="A91" s="85" t="s">
        <v>153</v>
      </c>
      <c r="B91" s="86">
        <f>SUM(B85:B90)</f>
        <v>152107</v>
      </c>
      <c r="C91" s="86"/>
      <c r="D91" s="86">
        <f>SUM(D85:D90)</f>
        <v>152894</v>
      </c>
      <c r="E91" s="4"/>
      <c r="F91" s="4"/>
    </row>
    <row r="92" spans="1:6" ht="30">
      <c r="A92" s="83" t="s">
        <v>80</v>
      </c>
      <c r="B92" s="84"/>
      <c r="C92" s="84"/>
      <c r="D92" s="84"/>
      <c r="E92" s="4"/>
      <c r="F92" s="4"/>
    </row>
    <row r="93" spans="1:6" ht="30">
      <c r="A93" s="83" t="s">
        <v>81</v>
      </c>
      <c r="B93" s="84"/>
      <c r="C93" s="84"/>
      <c r="D93" s="84"/>
      <c r="E93" s="4"/>
      <c r="F93" s="4"/>
    </row>
    <row r="94" spans="1:6" ht="30">
      <c r="A94" s="83" t="s">
        <v>82</v>
      </c>
      <c r="B94" s="84"/>
      <c r="C94" s="84"/>
      <c r="D94" s="84"/>
      <c r="E94" s="4"/>
      <c r="F94" s="4"/>
    </row>
    <row r="95" spans="1:6" ht="30">
      <c r="A95" s="83" t="s">
        <v>83</v>
      </c>
      <c r="B95" s="84"/>
      <c r="C95" s="84"/>
      <c r="D95" s="84"/>
      <c r="E95" s="4"/>
      <c r="F95" s="4"/>
    </row>
    <row r="96" spans="1:6" ht="30">
      <c r="A96" s="83" t="s">
        <v>154</v>
      </c>
      <c r="B96" s="84"/>
      <c r="C96" s="84"/>
      <c r="D96" s="84"/>
      <c r="E96" s="4"/>
      <c r="F96" s="4"/>
    </row>
    <row r="97" spans="1:6" ht="15">
      <c r="A97" s="83" t="s">
        <v>84</v>
      </c>
      <c r="B97" s="84"/>
      <c r="C97" s="84"/>
      <c r="D97" s="84"/>
      <c r="E97" s="4"/>
      <c r="F97" s="4"/>
    </row>
    <row r="98" spans="1:6" ht="15">
      <c r="A98" s="83" t="s">
        <v>85</v>
      </c>
      <c r="B98" s="84"/>
      <c r="C98" s="84"/>
      <c r="D98" s="84"/>
      <c r="E98" s="4"/>
      <c r="F98" s="4"/>
    </row>
    <row r="99" spans="1:6" ht="30">
      <c r="A99" s="83" t="s">
        <v>155</v>
      </c>
      <c r="B99" s="84"/>
      <c r="C99" s="84"/>
      <c r="D99" s="84"/>
      <c r="E99" s="4"/>
      <c r="F99" s="4"/>
    </row>
    <row r="100" spans="1:6" ht="30">
      <c r="A100" s="83" t="s">
        <v>156</v>
      </c>
      <c r="B100" s="84">
        <v>1050</v>
      </c>
      <c r="C100" s="84"/>
      <c r="D100" s="84"/>
      <c r="E100" s="4"/>
      <c r="F100" s="4"/>
    </row>
    <row r="101" spans="1:6" ht="15">
      <c r="A101" s="85" t="s">
        <v>117</v>
      </c>
      <c r="B101" s="86">
        <f>SUM(B92:B100)</f>
        <v>1050</v>
      </c>
      <c r="C101" s="86"/>
      <c r="D101" s="86">
        <f>SUM(D92:D100)</f>
        <v>0</v>
      </c>
      <c r="E101" s="4"/>
      <c r="F101" s="4"/>
    </row>
    <row r="102" spans="1:6" ht="30">
      <c r="A102" s="83" t="s">
        <v>86</v>
      </c>
      <c r="B102" s="84"/>
      <c r="C102" s="84"/>
      <c r="D102" s="84"/>
      <c r="E102" s="4"/>
      <c r="F102" s="4"/>
    </row>
    <row r="103" spans="1:6" ht="30">
      <c r="A103" s="83" t="s">
        <v>87</v>
      </c>
      <c r="B103" s="84"/>
      <c r="C103" s="84"/>
      <c r="D103" s="84"/>
      <c r="E103" s="4"/>
      <c r="F103" s="4"/>
    </row>
    <row r="104" spans="1:6" ht="30">
      <c r="A104" s="83" t="s">
        <v>88</v>
      </c>
      <c r="B104" s="84"/>
      <c r="C104" s="84"/>
      <c r="D104" s="84"/>
      <c r="E104" s="4"/>
      <c r="F104" s="4"/>
    </row>
    <row r="105" spans="1:6" ht="30">
      <c r="A105" s="83" t="s">
        <v>89</v>
      </c>
      <c r="B105" s="84"/>
      <c r="C105" s="84"/>
      <c r="D105" s="84"/>
      <c r="E105" s="4"/>
      <c r="F105" s="4"/>
    </row>
    <row r="106" spans="1:6" ht="30">
      <c r="A106" s="83" t="s">
        <v>157</v>
      </c>
      <c r="B106" s="84"/>
      <c r="C106" s="84"/>
      <c r="D106" s="84"/>
      <c r="E106" s="4"/>
      <c r="F106" s="4"/>
    </row>
    <row r="107" spans="1:6" ht="30">
      <c r="A107" s="83" t="s">
        <v>90</v>
      </c>
      <c r="B107" s="84"/>
      <c r="C107" s="84"/>
      <c r="D107" s="84"/>
      <c r="E107" s="4"/>
      <c r="F107" s="4"/>
    </row>
    <row r="108" spans="1:6" ht="30">
      <c r="A108" s="83" t="s">
        <v>91</v>
      </c>
      <c r="B108" s="84"/>
      <c r="C108" s="84"/>
      <c r="D108" s="84"/>
      <c r="E108" s="4"/>
      <c r="F108" s="4"/>
    </row>
    <row r="109" spans="1:6" ht="30">
      <c r="A109" s="83" t="s">
        <v>158</v>
      </c>
      <c r="B109" s="84"/>
      <c r="C109" s="84"/>
      <c r="D109" s="84"/>
      <c r="E109" s="4"/>
      <c r="F109" s="4"/>
    </row>
    <row r="110" spans="1:6" ht="30">
      <c r="A110" s="83" t="s">
        <v>159</v>
      </c>
      <c r="B110" s="84">
        <v>1483</v>
      </c>
      <c r="C110" s="84"/>
      <c r="D110" s="84">
        <v>292</v>
      </c>
      <c r="E110" s="4"/>
      <c r="F110" s="4"/>
    </row>
    <row r="111" spans="1:6" ht="15">
      <c r="A111" s="85" t="s">
        <v>118</v>
      </c>
      <c r="B111" s="86">
        <f>SUM(B102:B110)</f>
        <v>1483</v>
      </c>
      <c r="C111" s="86">
        <f>SUM(C102:C110)</f>
        <v>0</v>
      </c>
      <c r="D111" s="86">
        <f>SUM(D102:D110)</f>
        <v>292</v>
      </c>
      <c r="E111" s="4"/>
      <c r="F111" s="4"/>
    </row>
    <row r="112" spans="1:6" ht="15">
      <c r="A112" s="83" t="s">
        <v>92</v>
      </c>
      <c r="B112" s="84">
        <v>29</v>
      </c>
      <c r="C112" s="84"/>
      <c r="D112" s="84">
        <v>16</v>
      </c>
      <c r="E112" s="4"/>
      <c r="F112" s="4"/>
    </row>
    <row r="113" spans="1:6" ht="30">
      <c r="A113" s="83" t="s">
        <v>93</v>
      </c>
      <c r="B113" s="84"/>
      <c r="C113" s="84"/>
      <c r="D113" s="84"/>
      <c r="E113" s="4"/>
      <c r="F113" s="4"/>
    </row>
    <row r="114" spans="1:6" ht="15">
      <c r="A114" s="83" t="s">
        <v>94</v>
      </c>
      <c r="B114" s="84"/>
      <c r="C114" s="84"/>
      <c r="D114" s="84"/>
      <c r="E114" s="4"/>
      <c r="F114" s="4"/>
    </row>
    <row r="115" spans="1:6" ht="15">
      <c r="A115" s="83" t="s">
        <v>95</v>
      </c>
      <c r="B115" s="84"/>
      <c r="C115" s="84"/>
      <c r="D115" s="84"/>
      <c r="E115" s="4"/>
      <c r="F115" s="4"/>
    </row>
    <row r="116" spans="1:6" ht="30">
      <c r="A116" s="83" t="s">
        <v>96</v>
      </c>
      <c r="B116" s="84"/>
      <c r="C116" s="84"/>
      <c r="D116" s="84"/>
      <c r="E116" s="4"/>
      <c r="F116" s="4"/>
    </row>
    <row r="117" spans="1:6" ht="30">
      <c r="A117" s="83" t="s">
        <v>97</v>
      </c>
      <c r="B117" s="84"/>
      <c r="C117" s="84"/>
      <c r="D117" s="84"/>
      <c r="E117" s="4"/>
      <c r="F117" s="4"/>
    </row>
    <row r="118" spans="1:6" ht="30">
      <c r="A118" s="83" t="s">
        <v>98</v>
      </c>
      <c r="B118" s="84"/>
      <c r="C118" s="84"/>
      <c r="D118" s="84"/>
      <c r="E118" s="4"/>
      <c r="F118" s="4"/>
    </row>
    <row r="119" spans="1:6" ht="15">
      <c r="A119" s="85" t="s">
        <v>160</v>
      </c>
      <c r="B119" s="84">
        <f>SUM(B112:B118)</f>
        <v>29</v>
      </c>
      <c r="C119" s="84">
        <f>SUM(C112:C118)</f>
        <v>0</v>
      </c>
      <c r="D119" s="84">
        <f>SUM(D112:D118)</f>
        <v>16</v>
      </c>
      <c r="E119" s="4"/>
      <c r="F119" s="4"/>
    </row>
    <row r="120" spans="1:6" ht="15">
      <c r="A120" s="85" t="s">
        <v>119</v>
      </c>
      <c r="B120" s="86">
        <f>B101+B111+B119</f>
        <v>2562</v>
      </c>
      <c r="C120" s="86">
        <f>C101+C111+C119</f>
        <v>0</v>
      </c>
      <c r="D120" s="86">
        <f>D101+D111+D119</f>
        <v>308</v>
      </c>
      <c r="E120" s="4"/>
      <c r="F120" s="4"/>
    </row>
    <row r="121" spans="1:6" ht="15">
      <c r="A121" s="85" t="s">
        <v>99</v>
      </c>
      <c r="B121" s="86"/>
      <c r="C121" s="86"/>
      <c r="D121" s="86"/>
      <c r="E121" s="4"/>
      <c r="F121" s="4"/>
    </row>
    <row r="122" spans="1:6" ht="25.5">
      <c r="A122" s="85" t="s">
        <v>100</v>
      </c>
      <c r="B122" s="86"/>
      <c r="C122" s="86"/>
      <c r="D122" s="86"/>
      <c r="E122" s="4"/>
      <c r="F122" s="4"/>
    </row>
    <row r="123" spans="1:6" ht="15">
      <c r="A123" s="83" t="s">
        <v>101</v>
      </c>
      <c r="B123" s="84"/>
      <c r="C123" s="84"/>
      <c r="D123" s="84"/>
      <c r="E123" s="4"/>
      <c r="F123" s="4"/>
    </row>
    <row r="124" spans="1:6" ht="15">
      <c r="A124" s="83" t="s">
        <v>102</v>
      </c>
      <c r="B124" s="84"/>
      <c r="C124" s="84"/>
      <c r="D124" s="84">
        <v>139</v>
      </c>
      <c r="E124" s="4"/>
      <c r="F124" s="4"/>
    </row>
    <row r="125" spans="1:6" ht="15">
      <c r="A125" s="83" t="s">
        <v>103</v>
      </c>
      <c r="B125" s="84"/>
      <c r="C125" s="84"/>
      <c r="D125" s="84">
        <v>4236</v>
      </c>
      <c r="E125" s="4"/>
      <c r="F125" s="4"/>
    </row>
    <row r="126" spans="1:6" ht="15">
      <c r="A126" s="85" t="s">
        <v>161</v>
      </c>
      <c r="B126" s="86"/>
      <c r="C126" s="86"/>
      <c r="D126" s="86">
        <f>SUM(D124:D125)</f>
        <v>4375</v>
      </c>
      <c r="E126" s="4"/>
      <c r="F126" s="4"/>
    </row>
    <row r="127" spans="1:6" ht="15">
      <c r="A127" s="122" t="s">
        <v>162</v>
      </c>
      <c r="B127" s="87">
        <f>B91+B120+B121+B122+B126</f>
        <v>154669</v>
      </c>
      <c r="C127" s="87">
        <f>C91+C120+C121+C122+C126</f>
        <v>0</v>
      </c>
      <c r="D127" s="87">
        <f>D91+D120+D121+D122+D126</f>
        <v>157577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B1">
      <selection activeCell="O4" sqref="O4"/>
    </sheetView>
  </sheetViews>
  <sheetFormatPr defaultColWidth="9.140625" defaultRowHeight="15"/>
  <cols>
    <col min="1" max="1" width="83.421875" style="0" customWidth="1"/>
    <col min="2" max="3" width="9.140625" style="0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128" customWidth="1"/>
    <col min="13" max="13" width="12.00390625" style="128" customWidth="1"/>
    <col min="14" max="14" width="9.140625" style="128" customWidth="1"/>
  </cols>
  <sheetData>
    <row r="1" spans="1:14" ht="21" customHeight="1">
      <c r="A1" s="185" t="s">
        <v>886</v>
      </c>
      <c r="B1" s="239" t="s">
        <v>887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8.75" customHeight="1">
      <c r="A2" s="240" t="s">
        <v>727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  <c r="M2" s="243"/>
      <c r="N2" s="243"/>
    </row>
    <row r="3" ht="18">
      <c r="A3" s="41"/>
    </row>
    <row r="4" spans="1:14" ht="15">
      <c r="A4" s="79" t="s">
        <v>840</v>
      </c>
      <c r="M4" s="280" t="s">
        <v>888</v>
      </c>
      <c r="N4" s="280"/>
    </row>
    <row r="5" spans="1:14" ht="25.5" customHeight="1">
      <c r="A5" s="244" t="s">
        <v>245</v>
      </c>
      <c r="B5" s="246" t="s">
        <v>246</v>
      </c>
      <c r="C5" s="248" t="s">
        <v>756</v>
      </c>
      <c r="D5" s="249"/>
      <c r="E5" s="250"/>
      <c r="F5" s="248" t="s">
        <v>757</v>
      </c>
      <c r="G5" s="249"/>
      <c r="H5" s="250"/>
      <c r="I5" s="248" t="s">
        <v>758</v>
      </c>
      <c r="J5" s="249"/>
      <c r="K5" s="250"/>
      <c r="L5" s="251" t="s">
        <v>857</v>
      </c>
      <c r="M5" s="238"/>
      <c r="N5" s="238"/>
    </row>
    <row r="6" spans="1:14" ht="26.25">
      <c r="A6" s="245"/>
      <c r="B6" s="247"/>
      <c r="C6" s="3" t="s">
        <v>860</v>
      </c>
      <c r="D6" s="3" t="s">
        <v>22</v>
      </c>
      <c r="E6" s="78" t="s">
        <v>23</v>
      </c>
      <c r="F6" s="3" t="s">
        <v>860</v>
      </c>
      <c r="G6" s="3" t="s">
        <v>22</v>
      </c>
      <c r="H6" s="78" t="s">
        <v>23</v>
      </c>
      <c r="I6" s="3" t="s">
        <v>860</v>
      </c>
      <c r="J6" s="3" t="s">
        <v>22</v>
      </c>
      <c r="K6" s="78" t="s">
        <v>23</v>
      </c>
      <c r="L6" s="129" t="s">
        <v>860</v>
      </c>
      <c r="M6" s="129" t="s">
        <v>22</v>
      </c>
      <c r="N6" s="130" t="s">
        <v>23</v>
      </c>
    </row>
    <row r="7" spans="1:14" ht="15">
      <c r="A7" s="28" t="s">
        <v>247</v>
      </c>
      <c r="B7" s="29" t="s">
        <v>248</v>
      </c>
      <c r="C7" s="29">
        <v>1421</v>
      </c>
      <c r="D7" s="29">
        <v>1029</v>
      </c>
      <c r="E7" s="38">
        <f>N7-H7</f>
        <v>1029</v>
      </c>
      <c r="F7" s="38"/>
      <c r="G7" s="38"/>
      <c r="H7" s="38"/>
      <c r="I7" s="38"/>
      <c r="J7" s="38"/>
      <c r="K7" s="38"/>
      <c r="L7" s="131">
        <v>1421</v>
      </c>
      <c r="M7" s="131">
        <v>1029</v>
      </c>
      <c r="N7" s="132">
        <v>1029</v>
      </c>
    </row>
    <row r="8" spans="1:14" ht="15">
      <c r="A8" s="28" t="s">
        <v>249</v>
      </c>
      <c r="B8" s="30" t="s">
        <v>250</v>
      </c>
      <c r="C8" s="29">
        <f aca="true" t="shared" si="0" ref="C8:C71">L8-F8</f>
        <v>0</v>
      </c>
      <c r="D8" s="29">
        <f aca="true" t="shared" si="1" ref="C8:D71">M8-G8</f>
        <v>0</v>
      </c>
      <c r="E8" s="38">
        <f aca="true" t="shared" si="2" ref="E8:E71">N8-H8</f>
        <v>0</v>
      </c>
      <c r="F8" s="38"/>
      <c r="G8" s="38"/>
      <c r="H8" s="38"/>
      <c r="I8" s="38"/>
      <c r="J8" s="38"/>
      <c r="K8" s="38"/>
      <c r="L8" s="133"/>
      <c r="M8" s="133"/>
      <c r="N8" s="133"/>
    </row>
    <row r="9" spans="1:14" ht="15">
      <c r="A9" s="28" t="s">
        <v>251</v>
      </c>
      <c r="B9" s="30" t="s">
        <v>252</v>
      </c>
      <c r="C9" s="29">
        <f t="shared" si="0"/>
        <v>0</v>
      </c>
      <c r="D9" s="29">
        <f t="shared" si="1"/>
        <v>0</v>
      </c>
      <c r="E9" s="38">
        <f t="shared" si="2"/>
        <v>0</v>
      </c>
      <c r="F9" s="38"/>
      <c r="G9" s="38"/>
      <c r="H9" s="38"/>
      <c r="I9" s="38"/>
      <c r="J9" s="38"/>
      <c r="K9" s="38"/>
      <c r="L9" s="133"/>
      <c r="M9" s="133"/>
      <c r="N9" s="133"/>
    </row>
    <row r="10" spans="1:14" ht="15">
      <c r="A10" s="31" t="s">
        <v>253</v>
      </c>
      <c r="B10" s="30" t="s">
        <v>254</v>
      </c>
      <c r="C10" s="29">
        <f t="shared" si="0"/>
        <v>0</v>
      </c>
      <c r="D10" s="29">
        <f t="shared" si="1"/>
        <v>0</v>
      </c>
      <c r="E10" s="38">
        <f t="shared" si="2"/>
        <v>0</v>
      </c>
      <c r="F10" s="38"/>
      <c r="G10" s="38"/>
      <c r="H10" s="38"/>
      <c r="I10" s="38"/>
      <c r="J10" s="38"/>
      <c r="K10" s="38"/>
      <c r="L10" s="133"/>
      <c r="M10" s="133"/>
      <c r="N10" s="133"/>
    </row>
    <row r="11" spans="1:14" ht="15">
      <c r="A11" s="31" t="s">
        <v>255</v>
      </c>
      <c r="B11" s="30" t="s">
        <v>256</v>
      </c>
      <c r="C11" s="29">
        <f t="shared" si="0"/>
        <v>0</v>
      </c>
      <c r="D11" s="29">
        <f t="shared" si="1"/>
        <v>0</v>
      </c>
      <c r="E11" s="38">
        <f t="shared" si="2"/>
        <v>0</v>
      </c>
      <c r="F11" s="38"/>
      <c r="G11" s="38"/>
      <c r="H11" s="38"/>
      <c r="I11" s="38"/>
      <c r="J11" s="38"/>
      <c r="K11" s="38"/>
      <c r="L11" s="133"/>
      <c r="M11" s="133"/>
      <c r="N11" s="133"/>
    </row>
    <row r="12" spans="1:14" ht="15">
      <c r="A12" s="31" t="s">
        <v>257</v>
      </c>
      <c r="B12" s="30" t="s">
        <v>258</v>
      </c>
      <c r="C12" s="29">
        <f t="shared" si="0"/>
        <v>0</v>
      </c>
      <c r="D12" s="29">
        <f t="shared" si="1"/>
        <v>0</v>
      </c>
      <c r="E12" s="38">
        <f t="shared" si="2"/>
        <v>0</v>
      </c>
      <c r="F12" s="38"/>
      <c r="G12" s="38"/>
      <c r="H12" s="38"/>
      <c r="I12" s="38"/>
      <c r="J12" s="38"/>
      <c r="K12" s="38"/>
      <c r="L12" s="133"/>
      <c r="M12" s="133"/>
      <c r="N12" s="133"/>
    </row>
    <row r="13" spans="1:14" ht="15">
      <c r="A13" s="31" t="s">
        <v>259</v>
      </c>
      <c r="B13" s="30" t="s">
        <v>260</v>
      </c>
      <c r="C13" s="29">
        <f t="shared" si="0"/>
        <v>148</v>
      </c>
      <c r="D13" s="29">
        <f t="shared" si="1"/>
        <v>151</v>
      </c>
      <c r="E13" s="38">
        <f t="shared" si="2"/>
        <v>151</v>
      </c>
      <c r="F13" s="38"/>
      <c r="G13" s="38"/>
      <c r="H13" s="38"/>
      <c r="I13" s="38"/>
      <c r="J13" s="38"/>
      <c r="K13" s="38"/>
      <c r="L13" s="133">
        <v>148</v>
      </c>
      <c r="M13" s="133">
        <v>151</v>
      </c>
      <c r="N13" s="133">
        <v>151</v>
      </c>
    </row>
    <row r="14" spans="1:14" ht="15">
      <c r="A14" s="31" t="s">
        <v>261</v>
      </c>
      <c r="B14" s="30" t="s">
        <v>262</v>
      </c>
      <c r="C14" s="29">
        <f t="shared" si="0"/>
        <v>0</v>
      </c>
      <c r="D14" s="29">
        <f t="shared" si="1"/>
        <v>0</v>
      </c>
      <c r="E14" s="38">
        <f t="shared" si="2"/>
        <v>0</v>
      </c>
      <c r="F14" s="38"/>
      <c r="G14" s="38"/>
      <c r="H14" s="38"/>
      <c r="I14" s="38"/>
      <c r="J14" s="38"/>
      <c r="K14" s="38"/>
      <c r="L14" s="133"/>
      <c r="M14" s="133"/>
      <c r="N14" s="133"/>
    </row>
    <row r="15" spans="1:14" ht="15">
      <c r="A15" s="5" t="s">
        <v>263</v>
      </c>
      <c r="B15" s="30" t="s">
        <v>264</v>
      </c>
      <c r="C15" s="29">
        <f t="shared" si="0"/>
        <v>0</v>
      </c>
      <c r="D15" s="29">
        <f t="shared" si="1"/>
        <v>0</v>
      </c>
      <c r="E15" s="38">
        <f t="shared" si="2"/>
        <v>0</v>
      </c>
      <c r="F15" s="38"/>
      <c r="G15" s="38"/>
      <c r="H15" s="38"/>
      <c r="I15" s="38"/>
      <c r="J15" s="38"/>
      <c r="K15" s="38"/>
      <c r="L15" s="133">
        <v>0</v>
      </c>
      <c r="M15" s="133"/>
      <c r="N15" s="133"/>
    </row>
    <row r="16" spans="1:14" ht="15">
      <c r="A16" s="5" t="s">
        <v>265</v>
      </c>
      <c r="B16" s="30" t="s">
        <v>266</v>
      </c>
      <c r="C16" s="29">
        <f t="shared" si="0"/>
        <v>0</v>
      </c>
      <c r="D16" s="29">
        <f t="shared" si="1"/>
        <v>0</v>
      </c>
      <c r="E16" s="38">
        <f t="shared" si="2"/>
        <v>0</v>
      </c>
      <c r="F16" s="38"/>
      <c r="G16" s="38"/>
      <c r="H16" s="38"/>
      <c r="I16" s="38"/>
      <c r="J16" s="38"/>
      <c r="K16" s="38"/>
      <c r="L16" s="133"/>
      <c r="M16" s="133"/>
      <c r="N16" s="133"/>
    </row>
    <row r="17" spans="1:14" ht="15">
      <c r="A17" s="5" t="s">
        <v>267</v>
      </c>
      <c r="B17" s="30" t="s">
        <v>268</v>
      </c>
      <c r="C17" s="29">
        <f t="shared" si="0"/>
        <v>0</v>
      </c>
      <c r="D17" s="29">
        <f t="shared" si="1"/>
        <v>0</v>
      </c>
      <c r="E17" s="38">
        <f t="shared" si="2"/>
        <v>0</v>
      </c>
      <c r="F17" s="38"/>
      <c r="G17" s="38"/>
      <c r="H17" s="38"/>
      <c r="I17" s="38"/>
      <c r="J17" s="38"/>
      <c r="K17" s="38"/>
      <c r="L17" s="133"/>
      <c r="M17" s="133"/>
      <c r="N17" s="133"/>
    </row>
    <row r="18" spans="1:14" ht="15">
      <c r="A18" s="5" t="s">
        <v>269</v>
      </c>
      <c r="B18" s="30" t="s">
        <v>270</v>
      </c>
      <c r="C18" s="29">
        <f t="shared" si="0"/>
        <v>0</v>
      </c>
      <c r="D18" s="29">
        <f t="shared" si="1"/>
        <v>0</v>
      </c>
      <c r="E18" s="38">
        <f t="shared" si="2"/>
        <v>0</v>
      </c>
      <c r="F18" s="38"/>
      <c r="G18" s="38"/>
      <c r="H18" s="38"/>
      <c r="I18" s="38"/>
      <c r="J18" s="38"/>
      <c r="K18" s="38"/>
      <c r="L18" s="133"/>
      <c r="M18" s="133"/>
      <c r="N18" s="133"/>
    </row>
    <row r="19" spans="1:14" ht="15">
      <c r="A19" s="5" t="s">
        <v>610</v>
      </c>
      <c r="B19" s="30" t="s">
        <v>271</v>
      </c>
      <c r="C19" s="29">
        <f t="shared" si="0"/>
        <v>0</v>
      </c>
      <c r="D19" s="29">
        <f t="shared" si="1"/>
        <v>60</v>
      </c>
      <c r="E19" s="38">
        <f t="shared" si="2"/>
        <v>60</v>
      </c>
      <c r="F19" s="38"/>
      <c r="G19" s="38"/>
      <c r="H19" s="38"/>
      <c r="I19" s="38"/>
      <c r="J19" s="38"/>
      <c r="K19" s="38"/>
      <c r="L19" s="133">
        <v>0</v>
      </c>
      <c r="M19" s="133">
        <v>60</v>
      </c>
      <c r="N19" s="133">
        <v>60</v>
      </c>
    </row>
    <row r="20" spans="1:14" ht="15">
      <c r="A20" s="32" t="s">
        <v>548</v>
      </c>
      <c r="B20" s="33" t="s">
        <v>272</v>
      </c>
      <c r="C20" s="29">
        <f t="shared" si="1"/>
        <v>1569</v>
      </c>
      <c r="D20" s="29">
        <f t="shared" si="1"/>
        <v>1240</v>
      </c>
      <c r="E20" s="38">
        <f t="shared" si="2"/>
        <v>1240</v>
      </c>
      <c r="F20" s="133">
        <f aca="true" t="shared" si="3" ref="F20:K20">SUM(F7:F19)</f>
        <v>0</v>
      </c>
      <c r="G20" s="133">
        <f t="shared" si="3"/>
        <v>0</v>
      </c>
      <c r="H20" s="133">
        <f t="shared" si="3"/>
        <v>0</v>
      </c>
      <c r="I20" s="133">
        <f t="shared" si="3"/>
        <v>0</v>
      </c>
      <c r="J20" s="133">
        <f t="shared" si="3"/>
        <v>0</v>
      </c>
      <c r="K20" s="133">
        <f t="shared" si="3"/>
        <v>0</v>
      </c>
      <c r="L20" s="133">
        <f>SUM(L7:L19)</f>
        <v>1569</v>
      </c>
      <c r="M20" s="133">
        <f>SUM(M7:M19)</f>
        <v>1240</v>
      </c>
      <c r="N20" s="133">
        <f>SUM(N7:N19)</f>
        <v>1240</v>
      </c>
    </row>
    <row r="21" spans="1:14" ht="15">
      <c r="A21" s="5" t="s">
        <v>273</v>
      </c>
      <c r="B21" s="30" t="s">
        <v>274</v>
      </c>
      <c r="C21" s="29">
        <f t="shared" si="0"/>
        <v>2008</v>
      </c>
      <c r="D21" s="29">
        <f t="shared" si="1"/>
        <v>2008</v>
      </c>
      <c r="E21" s="38">
        <f t="shared" si="2"/>
        <v>1742</v>
      </c>
      <c r="F21" s="38"/>
      <c r="G21" s="38"/>
      <c r="H21" s="38"/>
      <c r="I21" s="38"/>
      <c r="J21" s="38"/>
      <c r="K21" s="38"/>
      <c r="L21" s="133">
        <v>2008</v>
      </c>
      <c r="M21" s="133">
        <v>2008</v>
      </c>
      <c r="N21" s="133">
        <v>1742</v>
      </c>
    </row>
    <row r="22" spans="1:14" ht="33.75" customHeight="1">
      <c r="A22" s="5" t="s">
        <v>275</v>
      </c>
      <c r="B22" s="30" t="s">
        <v>276</v>
      </c>
      <c r="C22" s="29">
        <f t="shared" si="0"/>
        <v>0</v>
      </c>
      <c r="D22" s="29">
        <f t="shared" si="1"/>
        <v>208</v>
      </c>
      <c r="E22" s="38">
        <f t="shared" si="2"/>
        <v>208</v>
      </c>
      <c r="F22" s="38"/>
      <c r="G22" s="38"/>
      <c r="H22" s="38"/>
      <c r="I22" s="38"/>
      <c r="J22" s="38"/>
      <c r="K22" s="38"/>
      <c r="L22" s="133"/>
      <c r="M22" s="133">
        <v>208</v>
      </c>
      <c r="N22" s="133">
        <v>208</v>
      </c>
    </row>
    <row r="23" spans="1:14" ht="15">
      <c r="A23" s="6" t="s">
        <v>277</v>
      </c>
      <c r="B23" s="30" t="s">
        <v>278</v>
      </c>
      <c r="C23" s="29">
        <f t="shared" si="0"/>
        <v>0</v>
      </c>
      <c r="D23" s="29">
        <f t="shared" si="1"/>
        <v>46</v>
      </c>
      <c r="E23" s="38">
        <f t="shared" si="2"/>
        <v>46</v>
      </c>
      <c r="F23" s="38"/>
      <c r="G23" s="38"/>
      <c r="H23" s="38"/>
      <c r="I23" s="38"/>
      <c r="J23" s="38"/>
      <c r="K23" s="38"/>
      <c r="L23" s="133"/>
      <c r="M23" s="133">
        <v>46</v>
      </c>
      <c r="N23" s="133">
        <v>46</v>
      </c>
    </row>
    <row r="24" spans="1:14" ht="15">
      <c r="A24" s="7" t="s">
        <v>549</v>
      </c>
      <c r="B24" s="33" t="s">
        <v>279</v>
      </c>
      <c r="C24" s="29">
        <f t="shared" si="0"/>
        <v>2008</v>
      </c>
      <c r="D24" s="29">
        <f t="shared" si="1"/>
        <v>2262</v>
      </c>
      <c r="E24" s="38">
        <f t="shared" si="2"/>
        <v>1996</v>
      </c>
      <c r="F24" s="133">
        <f aca="true" t="shared" si="4" ref="F24:K24">SUM(F21:F23)</f>
        <v>0</v>
      </c>
      <c r="G24" s="133">
        <f t="shared" si="4"/>
        <v>0</v>
      </c>
      <c r="H24" s="133">
        <f t="shared" si="4"/>
        <v>0</v>
      </c>
      <c r="I24" s="133">
        <f t="shared" si="4"/>
        <v>0</v>
      </c>
      <c r="J24" s="133">
        <f t="shared" si="4"/>
        <v>0</v>
      </c>
      <c r="K24" s="133">
        <f t="shared" si="4"/>
        <v>0</v>
      </c>
      <c r="L24" s="133">
        <f>SUM(L21:L23)</f>
        <v>2008</v>
      </c>
      <c r="M24" s="133">
        <f>SUM(M21:M23)</f>
        <v>2262</v>
      </c>
      <c r="N24" s="133">
        <f>SUM(N21:N23)</f>
        <v>1996</v>
      </c>
    </row>
    <row r="25" spans="1:14" ht="15">
      <c r="A25" s="44" t="s">
        <v>640</v>
      </c>
      <c r="B25" s="45" t="s">
        <v>280</v>
      </c>
      <c r="C25" s="29">
        <f t="shared" si="0"/>
        <v>3577</v>
      </c>
      <c r="D25" s="29">
        <f t="shared" si="1"/>
        <v>3502</v>
      </c>
      <c r="E25" s="38">
        <f t="shared" si="2"/>
        <v>3236</v>
      </c>
      <c r="F25" s="133">
        <f aca="true" t="shared" si="5" ref="F25:K25">F20+F24</f>
        <v>0</v>
      </c>
      <c r="G25" s="133">
        <f t="shared" si="5"/>
        <v>0</v>
      </c>
      <c r="H25" s="133">
        <f t="shared" si="5"/>
        <v>0</v>
      </c>
      <c r="I25" s="133">
        <f t="shared" si="5"/>
        <v>0</v>
      </c>
      <c r="J25" s="133">
        <f t="shared" si="5"/>
        <v>0</v>
      </c>
      <c r="K25" s="133">
        <f t="shared" si="5"/>
        <v>0</v>
      </c>
      <c r="L25" s="133">
        <f>L20+L24</f>
        <v>3577</v>
      </c>
      <c r="M25" s="133">
        <f>M20+M24</f>
        <v>3502</v>
      </c>
      <c r="N25" s="133">
        <f>N20+N24</f>
        <v>3236</v>
      </c>
    </row>
    <row r="26" spans="1:14" ht="15">
      <c r="A26" s="37" t="s">
        <v>611</v>
      </c>
      <c r="B26" s="45" t="s">
        <v>281</v>
      </c>
      <c r="C26" s="29">
        <f t="shared" si="0"/>
        <v>686</v>
      </c>
      <c r="D26" s="29">
        <f t="shared" si="1"/>
        <v>914</v>
      </c>
      <c r="E26" s="38">
        <f t="shared" si="2"/>
        <v>914</v>
      </c>
      <c r="F26" s="143"/>
      <c r="G26" s="38"/>
      <c r="H26" s="38"/>
      <c r="I26" s="38"/>
      <c r="J26" s="38"/>
      <c r="K26" s="38"/>
      <c r="L26" s="133">
        <v>686</v>
      </c>
      <c r="M26" s="133">
        <v>914</v>
      </c>
      <c r="N26" s="133">
        <v>914</v>
      </c>
    </row>
    <row r="27" spans="1:14" ht="15">
      <c r="A27" s="5" t="s">
        <v>282</v>
      </c>
      <c r="B27" s="30" t="s">
        <v>283</v>
      </c>
      <c r="C27" s="29">
        <f t="shared" si="0"/>
        <v>0</v>
      </c>
      <c r="D27" s="29">
        <f t="shared" si="1"/>
        <v>0</v>
      </c>
      <c r="E27" s="38">
        <f t="shared" si="2"/>
        <v>0</v>
      </c>
      <c r="F27" s="38"/>
      <c r="G27" s="38"/>
      <c r="H27" s="38"/>
      <c r="I27" s="38"/>
      <c r="J27" s="38"/>
      <c r="K27" s="38"/>
      <c r="L27" s="133"/>
      <c r="M27" s="133"/>
      <c r="N27" s="133"/>
    </row>
    <row r="28" spans="1:14" ht="15">
      <c r="A28" s="5" t="s">
        <v>284</v>
      </c>
      <c r="B28" s="30" t="s">
        <v>285</v>
      </c>
      <c r="C28" s="29">
        <f t="shared" si="0"/>
        <v>250</v>
      </c>
      <c r="D28" s="29">
        <f t="shared" si="1"/>
        <v>250</v>
      </c>
      <c r="E28" s="38">
        <f t="shared" si="2"/>
        <v>188</v>
      </c>
      <c r="F28" s="38"/>
      <c r="G28" s="38"/>
      <c r="H28" s="38"/>
      <c r="I28" s="38"/>
      <c r="J28" s="38"/>
      <c r="K28" s="38"/>
      <c r="L28" s="133">
        <v>250</v>
      </c>
      <c r="M28" s="133">
        <v>250</v>
      </c>
      <c r="N28" s="133">
        <v>188</v>
      </c>
    </row>
    <row r="29" spans="1:14" ht="15">
      <c r="A29" s="5" t="s">
        <v>286</v>
      </c>
      <c r="B29" s="30" t="s">
        <v>287</v>
      </c>
      <c r="C29" s="29">
        <f t="shared" si="0"/>
        <v>0</v>
      </c>
      <c r="D29" s="29">
        <f t="shared" si="1"/>
        <v>0</v>
      </c>
      <c r="E29" s="38">
        <f t="shared" si="2"/>
        <v>0</v>
      </c>
      <c r="F29" s="38"/>
      <c r="G29" s="38"/>
      <c r="H29" s="38"/>
      <c r="I29" s="38"/>
      <c r="J29" s="38"/>
      <c r="K29" s="38"/>
      <c r="L29" s="133"/>
      <c r="M29" s="133"/>
      <c r="N29" s="133"/>
    </row>
    <row r="30" spans="1:14" ht="15">
      <c r="A30" s="7" t="s">
        <v>550</v>
      </c>
      <c r="B30" s="33" t="s">
        <v>288</v>
      </c>
      <c r="C30" s="29">
        <f t="shared" si="0"/>
        <v>250</v>
      </c>
      <c r="D30" s="29">
        <f t="shared" si="1"/>
        <v>250</v>
      </c>
      <c r="E30" s="38">
        <f t="shared" si="2"/>
        <v>188</v>
      </c>
      <c r="F30" s="133">
        <f aca="true" t="shared" si="6" ref="F30:K30">SUM(F27:F29)</f>
        <v>0</v>
      </c>
      <c r="G30" s="133">
        <f t="shared" si="6"/>
        <v>0</v>
      </c>
      <c r="H30" s="133">
        <f t="shared" si="6"/>
        <v>0</v>
      </c>
      <c r="I30" s="133">
        <f t="shared" si="6"/>
        <v>0</v>
      </c>
      <c r="J30" s="133">
        <f t="shared" si="6"/>
        <v>0</v>
      </c>
      <c r="K30" s="133">
        <f t="shared" si="6"/>
        <v>0</v>
      </c>
      <c r="L30" s="133">
        <f>SUM(L27:L29)</f>
        <v>250</v>
      </c>
      <c r="M30" s="133">
        <f>SUM(M27:M29)</f>
        <v>250</v>
      </c>
      <c r="N30" s="133">
        <f>SUM(N27:N29)</f>
        <v>188</v>
      </c>
    </row>
    <row r="31" spans="1:14" ht="15">
      <c r="A31" s="5" t="s">
        <v>289</v>
      </c>
      <c r="B31" s="30" t="s">
        <v>290</v>
      </c>
      <c r="C31" s="29">
        <f t="shared" si="0"/>
        <v>0</v>
      </c>
      <c r="D31" s="29">
        <f t="shared" si="1"/>
        <v>10</v>
      </c>
      <c r="E31" s="38">
        <f t="shared" si="2"/>
        <v>10</v>
      </c>
      <c r="F31" s="38"/>
      <c r="G31" s="38"/>
      <c r="H31" s="38"/>
      <c r="I31" s="38"/>
      <c r="J31" s="38"/>
      <c r="K31" s="38"/>
      <c r="L31" s="133"/>
      <c r="M31" s="133">
        <v>10</v>
      </c>
      <c r="N31" s="133">
        <v>10</v>
      </c>
    </row>
    <row r="32" spans="1:14" ht="15">
      <c r="A32" s="5" t="s">
        <v>291</v>
      </c>
      <c r="B32" s="30" t="s">
        <v>292</v>
      </c>
      <c r="C32" s="29">
        <f t="shared" si="0"/>
        <v>100</v>
      </c>
      <c r="D32" s="29">
        <f t="shared" si="1"/>
        <v>100</v>
      </c>
      <c r="E32" s="38">
        <f t="shared" si="2"/>
        <v>94</v>
      </c>
      <c r="F32" s="38"/>
      <c r="G32" s="38"/>
      <c r="H32" s="38"/>
      <c r="I32" s="38"/>
      <c r="J32" s="38"/>
      <c r="K32" s="38"/>
      <c r="L32" s="133">
        <v>100</v>
      </c>
      <c r="M32" s="133">
        <v>100</v>
      </c>
      <c r="N32" s="133">
        <v>94</v>
      </c>
    </row>
    <row r="33" spans="1:14" ht="15" customHeight="1">
      <c r="A33" s="7" t="s">
        <v>641</v>
      </c>
      <c r="B33" s="33" t="s">
        <v>293</v>
      </c>
      <c r="C33" s="29">
        <f t="shared" si="0"/>
        <v>100</v>
      </c>
      <c r="D33" s="29">
        <f t="shared" si="1"/>
        <v>110</v>
      </c>
      <c r="E33" s="38">
        <f t="shared" si="2"/>
        <v>104</v>
      </c>
      <c r="F33" s="133"/>
      <c r="G33" s="133"/>
      <c r="H33" s="133"/>
      <c r="I33" s="133">
        <f>SUM(I31:I32)</f>
        <v>0</v>
      </c>
      <c r="J33" s="133">
        <f>SUM(J31:J32)</f>
        <v>0</v>
      </c>
      <c r="K33" s="133">
        <f>SUM(K31:K32)</f>
        <v>0</v>
      </c>
      <c r="L33" s="133">
        <f>SUM(L31:L32)</f>
        <v>100</v>
      </c>
      <c r="M33" s="133">
        <f>SUM(M31:M32)</f>
        <v>110</v>
      </c>
      <c r="N33" s="133">
        <v>104</v>
      </c>
    </row>
    <row r="34" spans="1:14" ht="15">
      <c r="A34" s="5" t="s">
        <v>294</v>
      </c>
      <c r="B34" s="30" t="s">
        <v>295</v>
      </c>
      <c r="C34" s="29">
        <f t="shared" si="0"/>
        <v>535</v>
      </c>
      <c r="D34" s="29">
        <f t="shared" si="1"/>
        <v>889</v>
      </c>
      <c r="E34" s="38">
        <f t="shared" si="2"/>
        <v>773</v>
      </c>
      <c r="F34" s="38"/>
      <c r="G34" s="38"/>
      <c r="H34" s="38"/>
      <c r="I34" s="38"/>
      <c r="J34" s="38"/>
      <c r="K34" s="38"/>
      <c r="L34" s="133">
        <v>535</v>
      </c>
      <c r="M34" s="133">
        <v>889</v>
      </c>
      <c r="N34" s="133">
        <v>773</v>
      </c>
    </row>
    <row r="35" spans="1:14" ht="15">
      <c r="A35" s="5" t="s">
        <v>296</v>
      </c>
      <c r="B35" s="30" t="s">
        <v>297</v>
      </c>
      <c r="C35" s="29">
        <f t="shared" si="0"/>
        <v>0</v>
      </c>
      <c r="D35" s="29">
        <f t="shared" si="1"/>
        <v>0</v>
      </c>
      <c r="E35" s="38">
        <f t="shared" si="2"/>
        <v>0</v>
      </c>
      <c r="F35" s="38"/>
      <c r="G35" s="38"/>
      <c r="H35" s="38"/>
      <c r="I35" s="38"/>
      <c r="J35" s="38"/>
      <c r="K35" s="38"/>
      <c r="L35" s="133"/>
      <c r="M35" s="133"/>
      <c r="N35" s="133"/>
    </row>
    <row r="36" spans="1:14" ht="15">
      <c r="A36" s="5" t="s">
        <v>612</v>
      </c>
      <c r="B36" s="30" t="s">
        <v>298</v>
      </c>
      <c r="C36" s="29">
        <f t="shared" si="0"/>
        <v>0</v>
      </c>
      <c r="D36" s="29">
        <f t="shared" si="1"/>
        <v>0</v>
      </c>
      <c r="E36" s="38">
        <f t="shared" si="2"/>
        <v>0</v>
      </c>
      <c r="F36" s="38"/>
      <c r="G36" s="38"/>
      <c r="H36" s="38"/>
      <c r="I36" s="38"/>
      <c r="J36" s="38"/>
      <c r="K36" s="38"/>
      <c r="L36" s="133"/>
      <c r="M36" s="133"/>
      <c r="N36" s="133"/>
    </row>
    <row r="37" spans="1:14" ht="15">
      <c r="A37" s="5" t="s">
        <v>299</v>
      </c>
      <c r="B37" s="30" t="s">
        <v>300</v>
      </c>
      <c r="C37" s="29">
        <f t="shared" si="0"/>
        <v>700</v>
      </c>
      <c r="D37" s="29">
        <f t="shared" si="1"/>
        <v>0</v>
      </c>
      <c r="E37" s="38">
        <f t="shared" si="2"/>
        <v>0</v>
      </c>
      <c r="F37" s="38"/>
      <c r="G37" s="38"/>
      <c r="H37" s="38"/>
      <c r="I37" s="38"/>
      <c r="J37" s="38"/>
      <c r="K37" s="38"/>
      <c r="L37" s="133">
        <v>700</v>
      </c>
      <c r="M37" s="133">
        <v>0</v>
      </c>
      <c r="N37" s="133">
        <v>0</v>
      </c>
    </row>
    <row r="38" spans="1:14" ht="15">
      <c r="A38" s="9" t="s">
        <v>613</v>
      </c>
      <c r="B38" s="30" t="s">
        <v>301</v>
      </c>
      <c r="C38" s="29">
        <f t="shared" si="0"/>
        <v>0</v>
      </c>
      <c r="D38" s="29">
        <f t="shared" si="1"/>
        <v>0</v>
      </c>
      <c r="E38" s="38">
        <f t="shared" si="2"/>
        <v>0</v>
      </c>
      <c r="F38" s="38"/>
      <c r="G38" s="38"/>
      <c r="H38" s="38"/>
      <c r="I38" s="38"/>
      <c r="J38" s="38"/>
      <c r="K38" s="38"/>
      <c r="L38" s="133"/>
      <c r="M38" s="133"/>
      <c r="N38" s="133"/>
    </row>
    <row r="39" spans="1:14" ht="15">
      <c r="A39" s="6" t="s">
        <v>302</v>
      </c>
      <c r="B39" s="30" t="s">
        <v>303</v>
      </c>
      <c r="C39" s="29">
        <f t="shared" si="0"/>
        <v>0</v>
      </c>
      <c r="D39" s="29">
        <f t="shared" si="1"/>
        <v>0</v>
      </c>
      <c r="E39" s="38">
        <f t="shared" si="2"/>
        <v>0</v>
      </c>
      <c r="F39" s="38"/>
      <c r="G39" s="38"/>
      <c r="H39" s="38"/>
      <c r="I39" s="38"/>
      <c r="J39" s="38"/>
      <c r="K39" s="38"/>
      <c r="L39" s="133"/>
      <c r="M39" s="133"/>
      <c r="N39" s="133"/>
    </row>
    <row r="40" spans="1:14" ht="15">
      <c r="A40" s="5" t="s">
        <v>614</v>
      </c>
      <c r="B40" s="30" t="s">
        <v>304</v>
      </c>
      <c r="C40" s="29">
        <f t="shared" si="0"/>
        <v>450</v>
      </c>
      <c r="D40" s="29">
        <f t="shared" si="1"/>
        <v>1150</v>
      </c>
      <c r="E40" s="38">
        <f t="shared" si="2"/>
        <v>1087</v>
      </c>
      <c r="F40" s="38"/>
      <c r="G40" s="38"/>
      <c r="H40" s="38"/>
      <c r="I40" s="38"/>
      <c r="J40" s="38"/>
      <c r="K40" s="38"/>
      <c r="L40" s="133">
        <v>450</v>
      </c>
      <c r="M40" s="133">
        <v>1150</v>
      </c>
      <c r="N40" s="133">
        <v>1087</v>
      </c>
    </row>
    <row r="41" spans="1:14" ht="15">
      <c r="A41" s="7" t="s">
        <v>551</v>
      </c>
      <c r="B41" s="33" t="s">
        <v>305</v>
      </c>
      <c r="C41" s="29">
        <f t="shared" si="0"/>
        <v>1685</v>
      </c>
      <c r="D41" s="29">
        <f t="shared" si="1"/>
        <v>2039</v>
      </c>
      <c r="E41" s="38">
        <f t="shared" si="2"/>
        <v>1860</v>
      </c>
      <c r="F41" s="133">
        <f aca="true" t="shared" si="7" ref="F41:K41">SUM(F34:F40)</f>
        <v>0</v>
      </c>
      <c r="G41" s="133">
        <f t="shared" si="7"/>
        <v>0</v>
      </c>
      <c r="H41" s="133">
        <f t="shared" si="7"/>
        <v>0</v>
      </c>
      <c r="I41" s="133">
        <f t="shared" si="7"/>
        <v>0</v>
      </c>
      <c r="J41" s="133">
        <f t="shared" si="7"/>
        <v>0</v>
      </c>
      <c r="K41" s="133">
        <f t="shared" si="7"/>
        <v>0</v>
      </c>
      <c r="L41" s="133">
        <f>SUM(L34:L40)</f>
        <v>1685</v>
      </c>
      <c r="M41" s="133">
        <f>SUM(M34:M40)</f>
        <v>2039</v>
      </c>
      <c r="N41" s="133">
        <f>SUM(N34:N40)</f>
        <v>1860</v>
      </c>
    </row>
    <row r="42" spans="1:14" ht="15">
      <c r="A42" s="5" t="s">
        <v>306</v>
      </c>
      <c r="B42" s="30" t="s">
        <v>307</v>
      </c>
      <c r="C42" s="29">
        <f t="shared" si="0"/>
        <v>13</v>
      </c>
      <c r="D42" s="29">
        <f t="shared" si="1"/>
        <v>130</v>
      </c>
      <c r="E42" s="38">
        <f t="shared" si="2"/>
        <v>92</v>
      </c>
      <c r="F42" s="38"/>
      <c r="G42" s="38"/>
      <c r="H42" s="38"/>
      <c r="I42" s="38"/>
      <c r="J42" s="38"/>
      <c r="K42" s="38"/>
      <c r="L42" s="133">
        <v>13</v>
      </c>
      <c r="M42" s="133">
        <v>130</v>
      </c>
      <c r="N42" s="133">
        <v>92</v>
      </c>
    </row>
    <row r="43" spans="1:14" ht="15">
      <c r="A43" s="5" t="s">
        <v>308</v>
      </c>
      <c r="B43" s="30" t="s">
        <v>309</v>
      </c>
      <c r="C43" s="29">
        <f t="shared" si="0"/>
        <v>0</v>
      </c>
      <c r="D43" s="29">
        <f t="shared" si="1"/>
        <v>0</v>
      </c>
      <c r="E43" s="38">
        <f t="shared" si="2"/>
        <v>0</v>
      </c>
      <c r="F43" s="38"/>
      <c r="G43" s="38"/>
      <c r="H43" s="38"/>
      <c r="I43" s="38"/>
      <c r="J43" s="38"/>
      <c r="K43" s="38"/>
      <c r="L43" s="133"/>
      <c r="M43" s="133"/>
      <c r="N43" s="133"/>
    </row>
    <row r="44" spans="1:14" ht="15">
      <c r="A44" s="7" t="s">
        <v>552</v>
      </c>
      <c r="B44" s="33" t="s">
        <v>310</v>
      </c>
      <c r="C44" s="29">
        <f t="shared" si="0"/>
        <v>130</v>
      </c>
      <c r="D44" s="29">
        <f t="shared" si="1"/>
        <v>130</v>
      </c>
      <c r="E44" s="38">
        <f t="shared" si="2"/>
        <v>92</v>
      </c>
      <c r="F44" s="133">
        <f aca="true" t="shared" si="8" ref="F44:K44">SUM(F42:F43)</f>
        <v>0</v>
      </c>
      <c r="G44" s="133">
        <f t="shared" si="8"/>
        <v>0</v>
      </c>
      <c r="H44" s="133">
        <f t="shared" si="8"/>
        <v>0</v>
      </c>
      <c r="I44" s="133">
        <f t="shared" si="8"/>
        <v>0</v>
      </c>
      <c r="J44" s="133">
        <f t="shared" si="8"/>
        <v>0</v>
      </c>
      <c r="K44" s="133">
        <f t="shared" si="8"/>
        <v>0</v>
      </c>
      <c r="L44" s="133">
        <v>130</v>
      </c>
      <c r="M44" s="133">
        <f>SUM(M42:M43)</f>
        <v>130</v>
      </c>
      <c r="N44" s="133">
        <f>SUM(N42:N43)</f>
        <v>92</v>
      </c>
    </row>
    <row r="45" spans="1:14" ht="15">
      <c r="A45" s="5" t="s">
        <v>311</v>
      </c>
      <c r="B45" s="30" t="s">
        <v>312</v>
      </c>
      <c r="C45" s="29">
        <f t="shared" si="0"/>
        <v>660</v>
      </c>
      <c r="D45" s="29">
        <f t="shared" si="1"/>
        <v>766</v>
      </c>
      <c r="E45" s="38">
        <f t="shared" si="2"/>
        <v>497</v>
      </c>
      <c r="F45" s="38"/>
      <c r="G45" s="38"/>
      <c r="H45" s="38"/>
      <c r="I45" s="38"/>
      <c r="J45" s="38"/>
      <c r="K45" s="38"/>
      <c r="L45" s="133">
        <v>660</v>
      </c>
      <c r="M45" s="133">
        <v>766</v>
      </c>
      <c r="N45" s="133">
        <v>497</v>
      </c>
    </row>
    <row r="46" spans="1:14" ht="15">
      <c r="A46" s="5" t="s">
        <v>313</v>
      </c>
      <c r="B46" s="30" t="s">
        <v>314</v>
      </c>
      <c r="C46" s="29">
        <f t="shared" si="0"/>
        <v>0</v>
      </c>
      <c r="D46" s="29">
        <f t="shared" si="1"/>
        <v>0</v>
      </c>
      <c r="E46" s="38">
        <f t="shared" si="2"/>
        <v>0</v>
      </c>
      <c r="F46" s="38"/>
      <c r="G46" s="38"/>
      <c r="H46" s="38"/>
      <c r="I46" s="38"/>
      <c r="J46" s="38"/>
      <c r="K46" s="38"/>
      <c r="L46" s="133"/>
      <c r="M46" s="133"/>
      <c r="N46" s="133"/>
    </row>
    <row r="47" spans="1:14" ht="15">
      <c r="A47" s="5" t="s">
        <v>615</v>
      </c>
      <c r="B47" s="30" t="s">
        <v>315</v>
      </c>
      <c r="C47" s="29">
        <f t="shared" si="0"/>
        <v>0</v>
      </c>
      <c r="D47" s="29">
        <f t="shared" si="1"/>
        <v>24</v>
      </c>
      <c r="E47" s="38">
        <f t="shared" si="2"/>
        <v>24</v>
      </c>
      <c r="F47" s="38"/>
      <c r="G47" s="38"/>
      <c r="H47" s="38"/>
      <c r="I47" s="38"/>
      <c r="J47" s="38"/>
      <c r="K47" s="38"/>
      <c r="L47" s="133"/>
      <c r="M47" s="133">
        <v>24</v>
      </c>
      <c r="N47" s="133">
        <v>24</v>
      </c>
    </row>
    <row r="48" spans="1:14" ht="15">
      <c r="A48" s="5" t="s">
        <v>616</v>
      </c>
      <c r="B48" s="30" t="s">
        <v>316</v>
      </c>
      <c r="C48" s="29">
        <f t="shared" si="0"/>
        <v>0</v>
      </c>
      <c r="D48" s="29">
        <f t="shared" si="1"/>
        <v>0</v>
      </c>
      <c r="E48" s="38">
        <f t="shared" si="2"/>
        <v>0</v>
      </c>
      <c r="F48" s="38"/>
      <c r="G48" s="38"/>
      <c r="H48" s="38"/>
      <c r="I48" s="38"/>
      <c r="J48" s="38"/>
      <c r="K48" s="38"/>
      <c r="L48" s="133"/>
      <c r="M48" s="133"/>
      <c r="N48" s="133"/>
    </row>
    <row r="49" spans="1:14" ht="15">
      <c r="A49" s="5" t="s">
        <v>317</v>
      </c>
      <c r="B49" s="30" t="s">
        <v>318</v>
      </c>
      <c r="C49" s="29">
        <f t="shared" si="0"/>
        <v>0</v>
      </c>
      <c r="D49" s="29">
        <f t="shared" si="1"/>
        <v>0</v>
      </c>
      <c r="E49" s="38">
        <f t="shared" si="2"/>
        <v>0</v>
      </c>
      <c r="F49" s="38"/>
      <c r="G49" s="38"/>
      <c r="H49" s="38"/>
      <c r="I49" s="38"/>
      <c r="J49" s="38"/>
      <c r="K49" s="38"/>
      <c r="L49" s="133"/>
      <c r="M49" s="133"/>
      <c r="N49" s="133"/>
    </row>
    <row r="50" spans="1:14" ht="15">
      <c r="A50" s="7" t="s">
        <v>553</v>
      </c>
      <c r="B50" s="33" t="s">
        <v>319</v>
      </c>
      <c r="C50" s="29">
        <f t="shared" si="0"/>
        <v>660</v>
      </c>
      <c r="D50" s="29">
        <f t="shared" si="1"/>
        <v>790</v>
      </c>
      <c r="E50" s="38">
        <f t="shared" si="2"/>
        <v>521</v>
      </c>
      <c r="F50" s="133">
        <f aca="true" t="shared" si="9" ref="F50:K50">SUM(F45:F49)</f>
        <v>0</v>
      </c>
      <c r="G50" s="133">
        <f t="shared" si="9"/>
        <v>0</v>
      </c>
      <c r="H50" s="133">
        <f t="shared" si="9"/>
        <v>0</v>
      </c>
      <c r="I50" s="133">
        <f t="shared" si="9"/>
        <v>0</v>
      </c>
      <c r="J50" s="133">
        <f t="shared" si="9"/>
        <v>0</v>
      </c>
      <c r="K50" s="133">
        <f t="shared" si="9"/>
        <v>0</v>
      </c>
      <c r="L50" s="133">
        <f>SUM(L45:L49)</f>
        <v>660</v>
      </c>
      <c r="M50" s="133">
        <f>SUM(M45:M49)</f>
        <v>790</v>
      </c>
      <c r="N50" s="133">
        <f>SUM(N45:N49)</f>
        <v>521</v>
      </c>
    </row>
    <row r="51" spans="1:14" ht="15">
      <c r="A51" s="37" t="s">
        <v>554</v>
      </c>
      <c r="B51" s="45" t="s">
        <v>320</v>
      </c>
      <c r="C51" s="29">
        <f>C30+C33+C41+C44+C50</f>
        <v>2825</v>
      </c>
      <c r="D51" s="29">
        <f>M51-F51</f>
        <v>3319</v>
      </c>
      <c r="E51" s="38">
        <f t="shared" si="2"/>
        <v>2765</v>
      </c>
      <c r="F51" s="133">
        <f>G30+G33+G41+G44+G50</f>
        <v>0</v>
      </c>
      <c r="G51" s="133">
        <f aca="true" t="shared" si="10" ref="G51:N51">G30+G33+G41+G44+G50</f>
        <v>0</v>
      </c>
      <c r="H51" s="133">
        <f t="shared" si="10"/>
        <v>0</v>
      </c>
      <c r="I51" s="133">
        <f t="shared" si="10"/>
        <v>0</v>
      </c>
      <c r="J51" s="133">
        <f t="shared" si="10"/>
        <v>0</v>
      </c>
      <c r="K51" s="133">
        <f t="shared" si="10"/>
        <v>0</v>
      </c>
      <c r="L51" s="133">
        <f t="shared" si="10"/>
        <v>2825</v>
      </c>
      <c r="M51" s="133">
        <f t="shared" si="10"/>
        <v>3319</v>
      </c>
      <c r="N51" s="133">
        <f t="shared" si="10"/>
        <v>2765</v>
      </c>
    </row>
    <row r="52" spans="1:14" ht="15">
      <c r="A52" s="12" t="s">
        <v>321</v>
      </c>
      <c r="B52" s="30" t="s">
        <v>322</v>
      </c>
      <c r="C52" s="29">
        <f t="shared" si="0"/>
        <v>0</v>
      </c>
      <c r="D52" s="29">
        <f t="shared" si="1"/>
        <v>0</v>
      </c>
      <c r="E52" s="38">
        <f t="shared" si="2"/>
        <v>0</v>
      </c>
      <c r="F52" s="38"/>
      <c r="G52" s="38"/>
      <c r="H52" s="38"/>
      <c r="I52" s="38"/>
      <c r="J52" s="38"/>
      <c r="K52" s="38"/>
      <c r="L52" s="133"/>
      <c r="M52" s="133"/>
      <c r="N52" s="133"/>
    </row>
    <row r="53" spans="1:14" ht="15">
      <c r="A53" s="12" t="s">
        <v>555</v>
      </c>
      <c r="B53" s="30" t="s">
        <v>323</v>
      </c>
      <c r="C53" s="29">
        <f t="shared" si="0"/>
        <v>0</v>
      </c>
      <c r="D53" s="29">
        <f t="shared" si="1"/>
        <v>0</v>
      </c>
      <c r="E53" s="38">
        <f t="shared" si="2"/>
        <v>0</v>
      </c>
      <c r="F53" s="38"/>
      <c r="G53" s="38"/>
      <c r="H53" s="38"/>
      <c r="I53" s="38"/>
      <c r="J53" s="38"/>
      <c r="K53" s="38"/>
      <c r="L53" s="133"/>
      <c r="M53" s="133"/>
      <c r="N53" s="133"/>
    </row>
    <row r="54" spans="1:14" ht="15">
      <c r="A54" s="16" t="s">
        <v>617</v>
      </c>
      <c r="B54" s="30" t="s">
        <v>324</v>
      </c>
      <c r="C54" s="29">
        <f t="shared" si="0"/>
        <v>0</v>
      </c>
      <c r="D54" s="29">
        <f t="shared" si="1"/>
        <v>0</v>
      </c>
      <c r="E54" s="38">
        <f t="shared" si="2"/>
        <v>0</v>
      </c>
      <c r="F54" s="38"/>
      <c r="G54" s="38"/>
      <c r="H54" s="38"/>
      <c r="I54" s="38"/>
      <c r="J54" s="38"/>
      <c r="K54" s="38"/>
      <c r="L54" s="133"/>
      <c r="M54" s="133"/>
      <c r="N54" s="133"/>
    </row>
    <row r="55" spans="1:14" ht="15">
      <c r="A55" s="16" t="s">
        <v>618</v>
      </c>
      <c r="B55" s="30" t="s">
        <v>325</v>
      </c>
      <c r="C55" s="29">
        <f t="shared" si="0"/>
        <v>0</v>
      </c>
      <c r="D55" s="29">
        <f t="shared" si="1"/>
        <v>0</v>
      </c>
      <c r="E55" s="38">
        <f t="shared" si="2"/>
        <v>0</v>
      </c>
      <c r="F55" s="38"/>
      <c r="G55" s="38"/>
      <c r="H55" s="38"/>
      <c r="I55" s="38"/>
      <c r="J55" s="38"/>
      <c r="K55" s="38"/>
      <c r="L55" s="133"/>
      <c r="M55" s="133"/>
      <c r="N55" s="133"/>
    </row>
    <row r="56" spans="1:14" ht="15">
      <c r="A56" s="16" t="s">
        <v>619</v>
      </c>
      <c r="B56" s="30" t="s">
        <v>326</v>
      </c>
      <c r="C56" s="29">
        <f t="shared" si="0"/>
        <v>0</v>
      </c>
      <c r="D56" s="29">
        <f t="shared" si="1"/>
        <v>0</v>
      </c>
      <c r="E56" s="38">
        <f t="shared" si="2"/>
        <v>0</v>
      </c>
      <c r="F56" s="38"/>
      <c r="G56" s="38"/>
      <c r="H56" s="38"/>
      <c r="I56" s="38"/>
      <c r="J56" s="38"/>
      <c r="K56" s="38"/>
      <c r="L56" s="133"/>
      <c r="M56" s="133"/>
      <c r="N56" s="133"/>
    </row>
    <row r="57" spans="1:14" ht="15">
      <c r="A57" s="12" t="s">
        <v>620</v>
      </c>
      <c r="B57" s="30" t="s">
        <v>327</v>
      </c>
      <c r="C57" s="29">
        <f t="shared" si="0"/>
        <v>0</v>
      </c>
      <c r="D57" s="29">
        <f t="shared" si="1"/>
        <v>0</v>
      </c>
      <c r="E57" s="38">
        <f t="shared" si="2"/>
        <v>0</v>
      </c>
      <c r="F57" s="38"/>
      <c r="G57" s="38"/>
      <c r="H57" s="38"/>
      <c r="I57" s="38"/>
      <c r="J57" s="38"/>
      <c r="K57" s="38"/>
      <c r="L57" s="133"/>
      <c r="M57" s="133"/>
      <c r="N57" s="133"/>
    </row>
    <row r="58" spans="1:14" ht="15">
      <c r="A58" s="12" t="s">
        <v>621</v>
      </c>
      <c r="B58" s="30" t="s">
        <v>328</v>
      </c>
      <c r="C58" s="29">
        <f t="shared" si="0"/>
        <v>0</v>
      </c>
      <c r="D58" s="29">
        <f t="shared" si="1"/>
        <v>0</v>
      </c>
      <c r="E58" s="38">
        <f t="shared" si="2"/>
        <v>0</v>
      </c>
      <c r="F58" s="38"/>
      <c r="G58" s="38"/>
      <c r="H58" s="38"/>
      <c r="I58" s="38"/>
      <c r="J58" s="38"/>
      <c r="K58" s="38"/>
      <c r="L58" s="133"/>
      <c r="M58" s="133"/>
      <c r="N58" s="133"/>
    </row>
    <row r="59" spans="1:14" ht="15">
      <c r="A59" s="12" t="s">
        <v>622</v>
      </c>
      <c r="B59" s="30" t="s">
        <v>329</v>
      </c>
      <c r="C59" s="29">
        <f t="shared" si="0"/>
        <v>0</v>
      </c>
      <c r="D59" s="29">
        <f t="shared" si="1"/>
        <v>0</v>
      </c>
      <c r="E59" s="38">
        <f t="shared" si="2"/>
        <v>0</v>
      </c>
      <c r="F59" s="38">
        <v>340</v>
      </c>
      <c r="G59" s="38">
        <v>340</v>
      </c>
      <c r="H59" s="38">
        <v>90</v>
      </c>
      <c r="I59" s="38"/>
      <c r="J59" s="38"/>
      <c r="K59" s="38"/>
      <c r="L59" s="133">
        <v>340</v>
      </c>
      <c r="M59" s="133">
        <v>340</v>
      </c>
      <c r="N59" s="133">
        <v>90</v>
      </c>
    </row>
    <row r="60" spans="1:14" ht="15">
      <c r="A60" s="42" t="s">
        <v>584</v>
      </c>
      <c r="B60" s="45" t="s">
        <v>330</v>
      </c>
      <c r="C60" s="29">
        <f t="shared" si="0"/>
        <v>0</v>
      </c>
      <c r="D60" s="29">
        <f t="shared" si="1"/>
        <v>0</v>
      </c>
      <c r="E60" s="38">
        <f t="shared" si="2"/>
        <v>0</v>
      </c>
      <c r="F60" s="133">
        <f aca="true" t="shared" si="11" ref="F60:K60">SUM(F52:F59)</f>
        <v>340</v>
      </c>
      <c r="G60" s="133">
        <f t="shared" si="11"/>
        <v>340</v>
      </c>
      <c r="H60" s="133">
        <f t="shared" si="11"/>
        <v>90</v>
      </c>
      <c r="I60" s="133">
        <f t="shared" si="11"/>
        <v>0</v>
      </c>
      <c r="J60" s="133">
        <f t="shared" si="11"/>
        <v>0</v>
      </c>
      <c r="K60" s="133">
        <f t="shared" si="11"/>
        <v>0</v>
      </c>
      <c r="L60" s="133">
        <f>SUM(L52:L59)</f>
        <v>340</v>
      </c>
      <c r="M60" s="133">
        <f>SUM(M52:M59)</f>
        <v>340</v>
      </c>
      <c r="N60" s="133">
        <f>SUM(N52:N59)</f>
        <v>90</v>
      </c>
    </row>
    <row r="61" spans="1:14" ht="15">
      <c r="A61" s="11" t="s">
        <v>623</v>
      </c>
      <c r="B61" s="30" t="s">
        <v>331</v>
      </c>
      <c r="C61" s="29">
        <f t="shared" si="0"/>
        <v>0</v>
      </c>
      <c r="D61" s="29">
        <f t="shared" si="1"/>
        <v>0</v>
      </c>
      <c r="E61" s="38">
        <f t="shared" si="2"/>
        <v>0</v>
      </c>
      <c r="F61" s="38"/>
      <c r="G61" s="38"/>
      <c r="H61" s="38"/>
      <c r="I61" s="38"/>
      <c r="J61" s="38"/>
      <c r="K61" s="38"/>
      <c r="L61" s="133"/>
      <c r="M61" s="133"/>
      <c r="N61" s="133"/>
    </row>
    <row r="62" spans="1:14" ht="15">
      <c r="A62" s="11" t="s">
        <v>332</v>
      </c>
      <c r="B62" s="30" t="s">
        <v>333</v>
      </c>
      <c r="C62" s="29">
        <f t="shared" si="0"/>
        <v>0</v>
      </c>
      <c r="D62" s="29">
        <f t="shared" si="1"/>
        <v>1050</v>
      </c>
      <c r="E62" s="38">
        <f t="shared" si="2"/>
        <v>894</v>
      </c>
      <c r="F62" s="38"/>
      <c r="G62" s="38"/>
      <c r="H62" s="38"/>
      <c r="I62" s="38"/>
      <c r="J62" s="38"/>
      <c r="K62" s="38"/>
      <c r="L62" s="133"/>
      <c r="M62" s="133">
        <v>1050</v>
      </c>
      <c r="N62" s="133">
        <v>894</v>
      </c>
    </row>
    <row r="63" spans="1:14" ht="30">
      <c r="A63" s="11" t="s">
        <v>334</v>
      </c>
      <c r="B63" s="30" t="s">
        <v>335</v>
      </c>
      <c r="C63" s="29">
        <f t="shared" si="0"/>
        <v>0</v>
      </c>
      <c r="D63" s="29">
        <f t="shared" si="1"/>
        <v>0</v>
      </c>
      <c r="E63" s="38">
        <f t="shared" si="2"/>
        <v>0</v>
      </c>
      <c r="F63" s="38"/>
      <c r="G63" s="38"/>
      <c r="H63" s="38"/>
      <c r="I63" s="38"/>
      <c r="J63" s="38"/>
      <c r="K63" s="38"/>
      <c r="L63" s="133"/>
      <c r="M63" s="133"/>
      <c r="N63" s="133"/>
    </row>
    <row r="64" spans="1:14" ht="30">
      <c r="A64" s="11" t="s">
        <v>585</v>
      </c>
      <c r="B64" s="30" t="s">
        <v>336</v>
      </c>
      <c r="C64" s="29">
        <f t="shared" si="0"/>
        <v>0</v>
      </c>
      <c r="D64" s="29">
        <f t="shared" si="1"/>
        <v>0</v>
      </c>
      <c r="E64" s="38">
        <f t="shared" si="2"/>
        <v>0</v>
      </c>
      <c r="F64" s="38"/>
      <c r="G64" s="38"/>
      <c r="H64" s="38"/>
      <c r="I64" s="38"/>
      <c r="J64" s="38"/>
      <c r="K64" s="38"/>
      <c r="L64" s="133"/>
      <c r="M64" s="133"/>
      <c r="N64" s="133"/>
    </row>
    <row r="65" spans="1:14" ht="30">
      <c r="A65" s="11" t="s">
        <v>624</v>
      </c>
      <c r="B65" s="30" t="s">
        <v>337</v>
      </c>
      <c r="C65" s="29">
        <f t="shared" si="0"/>
        <v>0</v>
      </c>
      <c r="D65" s="29">
        <f t="shared" si="1"/>
        <v>0</v>
      </c>
      <c r="E65" s="38">
        <f t="shared" si="2"/>
        <v>0</v>
      </c>
      <c r="F65" s="38"/>
      <c r="G65" s="38"/>
      <c r="H65" s="38"/>
      <c r="I65" s="38"/>
      <c r="J65" s="38"/>
      <c r="K65" s="38"/>
      <c r="L65" s="133"/>
      <c r="M65" s="133"/>
      <c r="N65" s="133"/>
    </row>
    <row r="66" spans="1:14" ht="15">
      <c r="A66" s="11" t="s">
        <v>587</v>
      </c>
      <c r="B66" s="30" t="s">
        <v>338</v>
      </c>
      <c r="C66" s="29">
        <f t="shared" si="0"/>
        <v>345</v>
      </c>
      <c r="D66" s="29">
        <f t="shared" si="1"/>
        <v>375</v>
      </c>
      <c r="E66" s="38">
        <f t="shared" si="2"/>
        <v>375</v>
      </c>
      <c r="F66" s="38"/>
      <c r="G66" s="38"/>
      <c r="H66" s="38"/>
      <c r="I66" s="38"/>
      <c r="J66" s="38"/>
      <c r="K66" s="38"/>
      <c r="L66" s="133">
        <v>345</v>
      </c>
      <c r="M66" s="133">
        <v>375</v>
      </c>
      <c r="N66" s="133">
        <v>375</v>
      </c>
    </row>
    <row r="67" spans="1:14" ht="30">
      <c r="A67" s="11" t="s">
        <v>625</v>
      </c>
      <c r="B67" s="30" t="s">
        <v>339</v>
      </c>
      <c r="C67" s="29">
        <f t="shared" si="0"/>
        <v>0</v>
      </c>
      <c r="D67" s="29">
        <f t="shared" si="1"/>
        <v>0</v>
      </c>
      <c r="E67" s="38">
        <f t="shared" si="2"/>
        <v>0</v>
      </c>
      <c r="F67" s="38"/>
      <c r="G67" s="38"/>
      <c r="H67" s="38"/>
      <c r="I67" s="38"/>
      <c r="J67" s="38"/>
      <c r="K67" s="38"/>
      <c r="L67" s="133"/>
      <c r="M67" s="133"/>
      <c r="N67" s="133"/>
    </row>
    <row r="68" spans="1:14" ht="30">
      <c r="A68" s="11" t="s">
        <v>626</v>
      </c>
      <c r="B68" s="30" t="s">
        <v>340</v>
      </c>
      <c r="C68" s="29">
        <f t="shared" si="0"/>
        <v>0</v>
      </c>
      <c r="D68" s="29">
        <f t="shared" si="1"/>
        <v>0</v>
      </c>
      <c r="E68" s="38">
        <f t="shared" si="2"/>
        <v>0</v>
      </c>
      <c r="F68" s="38"/>
      <c r="G68" s="38"/>
      <c r="H68" s="38"/>
      <c r="I68" s="38"/>
      <c r="J68" s="38"/>
      <c r="K68" s="38"/>
      <c r="L68" s="133"/>
      <c r="M68" s="133"/>
      <c r="N68" s="133"/>
    </row>
    <row r="69" spans="1:14" ht="15">
      <c r="A69" s="11" t="s">
        <v>341</v>
      </c>
      <c r="B69" s="30" t="s">
        <v>342</v>
      </c>
      <c r="C69" s="29">
        <f t="shared" si="0"/>
        <v>0</v>
      </c>
      <c r="D69" s="29">
        <f t="shared" si="1"/>
        <v>0</v>
      </c>
      <c r="E69" s="38">
        <f t="shared" si="2"/>
        <v>0</v>
      </c>
      <c r="F69" s="38"/>
      <c r="G69" s="38"/>
      <c r="H69" s="38"/>
      <c r="I69" s="38"/>
      <c r="J69" s="38"/>
      <c r="K69" s="38"/>
      <c r="L69" s="133"/>
      <c r="M69" s="133"/>
      <c r="N69" s="133"/>
    </row>
    <row r="70" spans="1:14" ht="15">
      <c r="A70" s="18" t="s">
        <v>343</v>
      </c>
      <c r="B70" s="30" t="s">
        <v>344</v>
      </c>
      <c r="C70" s="29">
        <f t="shared" si="0"/>
        <v>0</v>
      </c>
      <c r="D70" s="29">
        <f t="shared" si="1"/>
        <v>0</v>
      </c>
      <c r="E70" s="38">
        <f t="shared" si="2"/>
        <v>0</v>
      </c>
      <c r="F70" s="38"/>
      <c r="G70" s="38"/>
      <c r="H70" s="38"/>
      <c r="I70" s="38"/>
      <c r="J70" s="38"/>
      <c r="K70" s="38"/>
      <c r="L70" s="133"/>
      <c r="M70" s="133"/>
      <c r="N70" s="133"/>
    </row>
    <row r="71" spans="1:14" ht="15">
      <c r="A71" s="11" t="s">
        <v>627</v>
      </c>
      <c r="B71" s="30" t="s">
        <v>345</v>
      </c>
      <c r="C71" s="29">
        <f t="shared" si="0"/>
        <v>0</v>
      </c>
      <c r="D71" s="29">
        <f t="shared" si="1"/>
        <v>0</v>
      </c>
      <c r="E71" s="38">
        <f t="shared" si="2"/>
        <v>0</v>
      </c>
      <c r="F71" s="38">
        <v>50</v>
      </c>
      <c r="G71" s="38">
        <v>50</v>
      </c>
      <c r="H71" s="38"/>
      <c r="I71" s="38"/>
      <c r="J71" s="38"/>
      <c r="K71" s="38"/>
      <c r="L71" s="133">
        <v>50</v>
      </c>
      <c r="M71" s="133">
        <v>50</v>
      </c>
      <c r="N71" s="133"/>
    </row>
    <row r="72" spans="1:14" ht="15">
      <c r="A72" s="18" t="s">
        <v>809</v>
      </c>
      <c r="B72" s="30" t="s">
        <v>346</v>
      </c>
      <c r="C72" s="29">
        <f aca="true" t="shared" si="12" ref="C72:C123">L72-F72</f>
        <v>269</v>
      </c>
      <c r="D72" s="29">
        <f aca="true" t="shared" si="13" ref="D72:D123">M72-G72</f>
        <v>6353</v>
      </c>
      <c r="E72" s="38">
        <f aca="true" t="shared" si="14" ref="E72:E123">N72-H72</f>
        <v>0</v>
      </c>
      <c r="F72" s="38"/>
      <c r="G72" s="38"/>
      <c r="H72" s="38"/>
      <c r="I72" s="38"/>
      <c r="J72" s="38"/>
      <c r="K72" s="38"/>
      <c r="L72" s="133">
        <v>269</v>
      </c>
      <c r="M72" s="133">
        <v>6353</v>
      </c>
      <c r="N72" s="133"/>
    </row>
    <row r="73" spans="1:14" ht="15">
      <c r="A73" s="18" t="s">
        <v>810</v>
      </c>
      <c r="B73" s="30" t="s">
        <v>346</v>
      </c>
      <c r="C73" s="29">
        <f t="shared" si="12"/>
        <v>0</v>
      </c>
      <c r="D73" s="29">
        <f t="shared" si="13"/>
        <v>0</v>
      </c>
      <c r="E73" s="38">
        <f t="shared" si="14"/>
        <v>0</v>
      </c>
      <c r="F73" s="38"/>
      <c r="G73" s="38"/>
      <c r="H73" s="38"/>
      <c r="I73" s="38"/>
      <c r="J73" s="38"/>
      <c r="K73" s="38"/>
      <c r="L73" s="133"/>
      <c r="M73" s="133"/>
      <c r="N73" s="133"/>
    </row>
    <row r="74" spans="1:14" ht="15">
      <c r="A74" s="42" t="s">
        <v>590</v>
      </c>
      <c r="B74" s="45" t="s">
        <v>347</v>
      </c>
      <c r="C74" s="29">
        <f t="shared" si="12"/>
        <v>614</v>
      </c>
      <c r="D74" s="29">
        <f t="shared" si="13"/>
        <v>7778</v>
      </c>
      <c r="E74" s="38">
        <f t="shared" si="14"/>
        <v>1269</v>
      </c>
      <c r="F74" s="133">
        <f aca="true" t="shared" si="15" ref="F74:K74">SUM(F61:F73)</f>
        <v>50</v>
      </c>
      <c r="G74" s="133">
        <f t="shared" si="15"/>
        <v>50</v>
      </c>
      <c r="H74" s="133">
        <f t="shared" si="15"/>
        <v>0</v>
      </c>
      <c r="I74" s="133">
        <f t="shared" si="15"/>
        <v>0</v>
      </c>
      <c r="J74" s="133">
        <f t="shared" si="15"/>
        <v>0</v>
      </c>
      <c r="K74" s="133">
        <f t="shared" si="15"/>
        <v>0</v>
      </c>
      <c r="L74" s="133">
        <f>SUM(L61:L73)</f>
        <v>664</v>
      </c>
      <c r="M74" s="133">
        <f>SUM(M61:M73)</f>
        <v>7828</v>
      </c>
      <c r="N74" s="133">
        <f>SUM(N61:N73)</f>
        <v>1269</v>
      </c>
    </row>
    <row r="75" spans="1:14" ht="15.75">
      <c r="A75" s="92" t="s">
        <v>755</v>
      </c>
      <c r="B75" s="93"/>
      <c r="C75" s="93">
        <f t="shared" si="12"/>
        <v>0</v>
      </c>
      <c r="D75" s="93">
        <f t="shared" si="13"/>
        <v>0</v>
      </c>
      <c r="E75" s="93">
        <f t="shared" si="14"/>
        <v>0</v>
      </c>
      <c r="F75" s="94"/>
      <c r="G75" s="94"/>
      <c r="H75" s="94"/>
      <c r="I75" s="94"/>
      <c r="J75" s="94"/>
      <c r="K75" s="94"/>
      <c r="L75" s="134"/>
      <c r="M75" s="134"/>
      <c r="N75" s="134"/>
    </row>
    <row r="76" spans="1:14" ht="15">
      <c r="A76" s="34" t="s">
        <v>348</v>
      </c>
      <c r="B76" s="30" t="s">
        <v>349</v>
      </c>
      <c r="C76" s="29">
        <f t="shared" si="12"/>
        <v>0</v>
      </c>
      <c r="D76" s="29">
        <f t="shared" si="13"/>
        <v>371</v>
      </c>
      <c r="E76" s="38">
        <f t="shared" si="14"/>
        <v>371</v>
      </c>
      <c r="F76" s="38"/>
      <c r="G76" s="38"/>
      <c r="H76" s="38"/>
      <c r="I76" s="38"/>
      <c r="J76" s="38"/>
      <c r="K76" s="38"/>
      <c r="L76" s="133"/>
      <c r="M76" s="133">
        <v>371</v>
      </c>
      <c r="N76" s="133">
        <v>371</v>
      </c>
    </row>
    <row r="77" spans="1:14" ht="15">
      <c r="A77" s="34" t="s">
        <v>628</v>
      </c>
      <c r="B77" s="30" t="s">
        <v>350</v>
      </c>
      <c r="C77" s="29">
        <f t="shared" si="12"/>
        <v>1404</v>
      </c>
      <c r="D77" s="29">
        <f t="shared" si="13"/>
        <v>0</v>
      </c>
      <c r="E77" s="38">
        <f t="shared" si="14"/>
        <v>0</v>
      </c>
      <c r="F77" s="38"/>
      <c r="G77" s="38"/>
      <c r="H77" s="38"/>
      <c r="I77" s="38"/>
      <c r="J77" s="38"/>
      <c r="K77" s="38"/>
      <c r="L77" s="133">
        <v>1404</v>
      </c>
      <c r="M77" s="133">
        <v>0</v>
      </c>
      <c r="N77" s="133">
        <v>0</v>
      </c>
    </row>
    <row r="78" spans="1:14" ht="15">
      <c r="A78" s="34" t="s">
        <v>351</v>
      </c>
      <c r="B78" s="30" t="s">
        <v>352</v>
      </c>
      <c r="C78" s="29">
        <f t="shared" si="12"/>
        <v>0</v>
      </c>
      <c r="D78" s="29">
        <f t="shared" si="13"/>
        <v>0</v>
      </c>
      <c r="E78" s="38">
        <f t="shared" si="14"/>
        <v>0</v>
      </c>
      <c r="F78" s="38"/>
      <c r="G78" s="38"/>
      <c r="H78" s="38"/>
      <c r="I78" s="38"/>
      <c r="J78" s="38"/>
      <c r="K78" s="38"/>
      <c r="L78" s="133"/>
      <c r="M78" s="133"/>
      <c r="N78" s="133"/>
    </row>
    <row r="79" spans="1:14" ht="15">
      <c r="A79" s="34" t="s">
        <v>353</v>
      </c>
      <c r="B79" s="30" t="s">
        <v>354</v>
      </c>
      <c r="C79" s="29">
        <f t="shared" si="12"/>
        <v>0</v>
      </c>
      <c r="D79" s="29">
        <f t="shared" si="13"/>
        <v>810</v>
      </c>
      <c r="E79" s="38">
        <f t="shared" si="14"/>
        <v>810</v>
      </c>
      <c r="F79" s="38"/>
      <c r="G79" s="38"/>
      <c r="H79" s="38"/>
      <c r="I79" s="38"/>
      <c r="J79" s="38"/>
      <c r="K79" s="38"/>
      <c r="L79" s="133"/>
      <c r="M79" s="133">
        <v>810</v>
      </c>
      <c r="N79" s="133">
        <v>810</v>
      </c>
    </row>
    <row r="80" spans="1:14" ht="15">
      <c r="A80" s="6" t="s">
        <v>355</v>
      </c>
      <c r="B80" s="30" t="s">
        <v>356</v>
      </c>
      <c r="C80" s="29">
        <f t="shared" si="12"/>
        <v>0</v>
      </c>
      <c r="D80" s="29">
        <f t="shared" si="13"/>
        <v>0</v>
      </c>
      <c r="E80" s="38">
        <f t="shared" si="14"/>
        <v>0</v>
      </c>
      <c r="F80" s="38"/>
      <c r="G80" s="38"/>
      <c r="H80" s="38"/>
      <c r="I80" s="38"/>
      <c r="J80" s="38"/>
      <c r="K80" s="38"/>
      <c r="L80" s="133"/>
      <c r="M80" s="133"/>
      <c r="N80" s="133"/>
    </row>
    <row r="81" spans="1:14" ht="15">
      <c r="A81" s="6" t="s">
        <v>357</v>
      </c>
      <c r="B81" s="30" t="s">
        <v>358</v>
      </c>
      <c r="C81" s="29">
        <f t="shared" si="12"/>
        <v>0</v>
      </c>
      <c r="D81" s="29">
        <f t="shared" si="13"/>
        <v>0</v>
      </c>
      <c r="E81" s="38">
        <f t="shared" si="14"/>
        <v>0</v>
      </c>
      <c r="F81" s="38"/>
      <c r="G81" s="38"/>
      <c r="H81" s="38"/>
      <c r="I81" s="38"/>
      <c r="J81" s="38"/>
      <c r="K81" s="38"/>
      <c r="L81" s="133"/>
      <c r="M81" s="133"/>
      <c r="N81" s="133"/>
    </row>
    <row r="82" spans="1:14" ht="15">
      <c r="A82" s="6" t="s">
        <v>359</v>
      </c>
      <c r="B82" s="30" t="s">
        <v>360</v>
      </c>
      <c r="C82" s="29">
        <f t="shared" si="12"/>
        <v>380</v>
      </c>
      <c r="D82" s="29">
        <f t="shared" si="13"/>
        <v>576</v>
      </c>
      <c r="E82" s="38">
        <f t="shared" si="14"/>
        <v>319</v>
      </c>
      <c r="F82" s="38"/>
      <c r="G82" s="38"/>
      <c r="H82" s="38"/>
      <c r="I82" s="38"/>
      <c r="J82" s="38"/>
      <c r="K82" s="38"/>
      <c r="L82" s="133">
        <v>380</v>
      </c>
      <c r="M82" s="133">
        <v>576</v>
      </c>
      <c r="N82" s="133">
        <v>319</v>
      </c>
    </row>
    <row r="83" spans="1:14" ht="15">
      <c r="A83" s="43" t="s">
        <v>592</v>
      </c>
      <c r="B83" s="45" t="s">
        <v>361</v>
      </c>
      <c r="C83" s="29">
        <f t="shared" si="12"/>
        <v>1784</v>
      </c>
      <c r="D83" s="29">
        <f t="shared" si="13"/>
        <v>1757</v>
      </c>
      <c r="E83" s="38">
        <f t="shared" si="14"/>
        <v>1500</v>
      </c>
      <c r="F83" s="133"/>
      <c r="G83" s="133"/>
      <c r="H83" s="133"/>
      <c r="I83" s="133">
        <f aca="true" t="shared" si="16" ref="I83:N83">SUM(I76:I82)</f>
        <v>0</v>
      </c>
      <c r="J83" s="133">
        <f t="shared" si="16"/>
        <v>0</v>
      </c>
      <c r="K83" s="133">
        <f t="shared" si="16"/>
        <v>0</v>
      </c>
      <c r="L83" s="133">
        <f t="shared" si="16"/>
        <v>1784</v>
      </c>
      <c r="M83" s="133">
        <f t="shared" si="16"/>
        <v>1757</v>
      </c>
      <c r="N83" s="133">
        <f t="shared" si="16"/>
        <v>1500</v>
      </c>
    </row>
    <row r="84" spans="1:14" ht="15">
      <c r="A84" s="12" t="s">
        <v>362</v>
      </c>
      <c r="B84" s="30" t="s">
        <v>363</v>
      </c>
      <c r="C84" s="29">
        <f t="shared" si="12"/>
        <v>3240</v>
      </c>
      <c r="D84" s="29">
        <f t="shared" si="13"/>
        <v>4644</v>
      </c>
      <c r="E84" s="38">
        <f t="shared" si="14"/>
        <v>4528</v>
      </c>
      <c r="F84" s="38"/>
      <c r="G84" s="38"/>
      <c r="H84" s="38"/>
      <c r="I84" s="38"/>
      <c r="J84" s="38"/>
      <c r="K84" s="38"/>
      <c r="L84" s="133">
        <v>3240</v>
      </c>
      <c r="M84" s="133">
        <v>4644</v>
      </c>
      <c r="N84" s="133">
        <v>4528</v>
      </c>
    </row>
    <row r="85" spans="1:14" ht="15">
      <c r="A85" s="12" t="s">
        <v>364</v>
      </c>
      <c r="B85" s="30" t="s">
        <v>365</v>
      </c>
      <c r="C85" s="29">
        <f t="shared" si="12"/>
        <v>0</v>
      </c>
      <c r="D85" s="29">
        <f t="shared" si="13"/>
        <v>0</v>
      </c>
      <c r="E85" s="38">
        <f t="shared" si="14"/>
        <v>0</v>
      </c>
      <c r="F85" s="38"/>
      <c r="G85" s="38"/>
      <c r="H85" s="38"/>
      <c r="I85" s="38"/>
      <c r="J85" s="38"/>
      <c r="K85" s="38"/>
      <c r="L85" s="133"/>
      <c r="M85" s="133"/>
      <c r="N85" s="133"/>
    </row>
    <row r="86" spans="1:14" ht="15">
      <c r="A86" s="12" t="s">
        <v>366</v>
      </c>
      <c r="B86" s="30" t="s">
        <v>367</v>
      </c>
      <c r="C86" s="29">
        <f t="shared" si="12"/>
        <v>0</v>
      </c>
      <c r="D86" s="29">
        <f t="shared" si="13"/>
        <v>0</v>
      </c>
      <c r="E86" s="38">
        <f t="shared" si="14"/>
        <v>0</v>
      </c>
      <c r="F86" s="38"/>
      <c r="G86" s="38"/>
      <c r="H86" s="38"/>
      <c r="I86" s="38"/>
      <c r="J86" s="38"/>
      <c r="K86" s="38"/>
      <c r="L86" s="133"/>
      <c r="M86" s="133"/>
      <c r="N86" s="133"/>
    </row>
    <row r="87" spans="1:14" ht="15">
      <c r="A87" s="12" t="s">
        <v>368</v>
      </c>
      <c r="B87" s="30" t="s">
        <v>369</v>
      </c>
      <c r="C87" s="29">
        <f t="shared" si="12"/>
        <v>740</v>
      </c>
      <c r="D87" s="29">
        <f t="shared" si="13"/>
        <v>1123</v>
      </c>
      <c r="E87" s="38">
        <f t="shared" si="14"/>
        <v>1123</v>
      </c>
      <c r="F87" s="38"/>
      <c r="G87" s="38"/>
      <c r="H87" s="38"/>
      <c r="I87" s="38"/>
      <c r="J87" s="38"/>
      <c r="K87" s="38"/>
      <c r="L87" s="133">
        <v>740</v>
      </c>
      <c r="M87" s="133">
        <v>1123</v>
      </c>
      <c r="N87" s="133">
        <v>1123</v>
      </c>
    </row>
    <row r="88" spans="1:14" ht="15">
      <c r="A88" s="42" t="s">
        <v>593</v>
      </c>
      <c r="B88" s="45" t="s">
        <v>370</v>
      </c>
      <c r="C88" s="29">
        <f t="shared" si="12"/>
        <v>3980</v>
      </c>
      <c r="D88" s="29">
        <f t="shared" si="13"/>
        <v>5767</v>
      </c>
      <c r="E88" s="38">
        <f t="shared" si="14"/>
        <v>5651</v>
      </c>
      <c r="F88" s="133">
        <f aca="true" t="shared" si="17" ref="F88:K88">SUM(F84:F87)</f>
        <v>0</v>
      </c>
      <c r="G88" s="133">
        <f t="shared" si="17"/>
        <v>0</v>
      </c>
      <c r="H88" s="133">
        <f t="shared" si="17"/>
        <v>0</v>
      </c>
      <c r="I88" s="133">
        <f t="shared" si="17"/>
        <v>0</v>
      </c>
      <c r="J88" s="133">
        <f t="shared" si="17"/>
        <v>0</v>
      </c>
      <c r="K88" s="133">
        <f t="shared" si="17"/>
        <v>0</v>
      </c>
      <c r="L88" s="133">
        <f>SUM(L84:L87)</f>
        <v>3980</v>
      </c>
      <c r="M88" s="133">
        <f>SUM(M84:M87)</f>
        <v>5767</v>
      </c>
      <c r="N88" s="133">
        <f>SUM(N84:N87)</f>
        <v>5651</v>
      </c>
    </row>
    <row r="89" spans="1:14" ht="30">
      <c r="A89" s="12" t="s">
        <v>371</v>
      </c>
      <c r="B89" s="30" t="s">
        <v>372</v>
      </c>
      <c r="C89" s="29">
        <f t="shared" si="12"/>
        <v>0</v>
      </c>
      <c r="D89" s="29">
        <f t="shared" si="13"/>
        <v>0</v>
      </c>
      <c r="E89" s="38">
        <f t="shared" si="14"/>
        <v>0</v>
      </c>
      <c r="F89" s="38"/>
      <c r="G89" s="38"/>
      <c r="H89" s="38"/>
      <c r="I89" s="38"/>
      <c r="J89" s="38"/>
      <c r="K89" s="38"/>
      <c r="L89" s="133"/>
      <c r="M89" s="133"/>
      <c r="N89" s="133"/>
    </row>
    <row r="90" spans="1:14" ht="30">
      <c r="A90" s="12" t="s">
        <v>629</v>
      </c>
      <c r="B90" s="30" t="s">
        <v>373</v>
      </c>
      <c r="C90" s="29">
        <f t="shared" si="12"/>
        <v>0</v>
      </c>
      <c r="D90" s="29">
        <f t="shared" si="13"/>
        <v>0</v>
      </c>
      <c r="E90" s="38">
        <f t="shared" si="14"/>
        <v>0</v>
      </c>
      <c r="F90" s="38"/>
      <c r="G90" s="38"/>
      <c r="H90" s="38"/>
      <c r="I90" s="38"/>
      <c r="J90" s="38"/>
      <c r="K90" s="38"/>
      <c r="L90" s="133"/>
      <c r="M90" s="133"/>
      <c r="N90" s="133"/>
    </row>
    <row r="91" spans="1:14" ht="30">
      <c r="A91" s="12" t="s">
        <v>630</v>
      </c>
      <c r="B91" s="30" t="s">
        <v>374</v>
      </c>
      <c r="C91" s="29">
        <f t="shared" si="12"/>
        <v>0</v>
      </c>
      <c r="D91" s="29">
        <f t="shared" si="13"/>
        <v>0</v>
      </c>
      <c r="E91" s="38">
        <f t="shared" si="14"/>
        <v>0</v>
      </c>
      <c r="F91" s="38"/>
      <c r="G91" s="38"/>
      <c r="H91" s="38"/>
      <c r="I91" s="38"/>
      <c r="J91" s="38"/>
      <c r="K91" s="38"/>
      <c r="L91" s="133"/>
      <c r="M91" s="133"/>
      <c r="N91" s="133"/>
    </row>
    <row r="92" spans="1:14" ht="15">
      <c r="A92" s="12" t="s">
        <v>631</v>
      </c>
      <c r="B92" s="30" t="s">
        <v>375</v>
      </c>
      <c r="C92" s="29">
        <f t="shared" si="12"/>
        <v>1050</v>
      </c>
      <c r="D92" s="29">
        <f t="shared" si="13"/>
        <v>0</v>
      </c>
      <c r="E92" s="38">
        <f t="shared" si="14"/>
        <v>0</v>
      </c>
      <c r="F92" s="38"/>
      <c r="G92" s="38"/>
      <c r="H92" s="38"/>
      <c r="I92" s="38"/>
      <c r="J92" s="38"/>
      <c r="K92" s="38"/>
      <c r="L92" s="133">
        <v>1050</v>
      </c>
      <c r="M92" s="133">
        <v>0</v>
      </c>
      <c r="N92" s="133">
        <v>0</v>
      </c>
    </row>
    <row r="93" spans="1:14" ht="30">
      <c r="A93" s="12" t="s">
        <v>632</v>
      </c>
      <c r="B93" s="30" t="s">
        <v>376</v>
      </c>
      <c r="C93" s="29">
        <f t="shared" si="12"/>
        <v>0</v>
      </c>
      <c r="D93" s="29">
        <f t="shared" si="13"/>
        <v>0</v>
      </c>
      <c r="E93" s="38">
        <f t="shared" si="14"/>
        <v>0</v>
      </c>
      <c r="F93" s="38"/>
      <c r="G93" s="38"/>
      <c r="H93" s="38"/>
      <c r="I93" s="38"/>
      <c r="J93" s="38"/>
      <c r="K93" s="38"/>
      <c r="L93" s="133"/>
      <c r="M93" s="133"/>
      <c r="N93" s="133"/>
    </row>
    <row r="94" spans="1:14" ht="30">
      <c r="A94" s="12" t="s">
        <v>633</v>
      </c>
      <c r="B94" s="30" t="s">
        <v>377</v>
      </c>
      <c r="C94" s="29">
        <f t="shared" si="12"/>
        <v>0</v>
      </c>
      <c r="D94" s="29">
        <f t="shared" si="13"/>
        <v>0</v>
      </c>
      <c r="E94" s="38">
        <f t="shared" si="14"/>
        <v>0</v>
      </c>
      <c r="F94" s="38"/>
      <c r="G94" s="38"/>
      <c r="H94" s="38"/>
      <c r="I94" s="38"/>
      <c r="J94" s="38"/>
      <c r="K94" s="38"/>
      <c r="L94" s="133"/>
      <c r="M94" s="133"/>
      <c r="N94" s="133"/>
    </row>
    <row r="95" spans="1:14" ht="15">
      <c r="A95" s="12" t="s">
        <v>378</v>
      </c>
      <c r="B95" s="30" t="s">
        <v>379</v>
      </c>
      <c r="C95" s="29">
        <f t="shared" si="12"/>
        <v>0</v>
      </c>
      <c r="D95" s="29">
        <f t="shared" si="13"/>
        <v>0</v>
      </c>
      <c r="E95" s="38">
        <f t="shared" si="14"/>
        <v>0</v>
      </c>
      <c r="F95" s="38"/>
      <c r="G95" s="38"/>
      <c r="H95" s="38"/>
      <c r="I95" s="38"/>
      <c r="J95" s="38"/>
      <c r="K95" s="38"/>
      <c r="L95" s="133"/>
      <c r="M95" s="133"/>
      <c r="N95" s="133"/>
    </row>
    <row r="96" spans="1:14" ht="15">
      <c r="A96" s="12" t="s">
        <v>634</v>
      </c>
      <c r="B96" s="30" t="s">
        <v>380</v>
      </c>
      <c r="C96" s="29">
        <f t="shared" si="12"/>
        <v>0</v>
      </c>
      <c r="D96" s="29">
        <f t="shared" si="13"/>
        <v>0</v>
      </c>
      <c r="E96" s="38">
        <f t="shared" si="14"/>
        <v>0</v>
      </c>
      <c r="F96" s="38"/>
      <c r="G96" s="38"/>
      <c r="H96" s="38"/>
      <c r="I96" s="38"/>
      <c r="J96" s="38"/>
      <c r="K96" s="38"/>
      <c r="L96" s="133"/>
      <c r="M96" s="133"/>
      <c r="N96" s="133"/>
    </row>
    <row r="97" spans="1:14" ht="15">
      <c r="A97" s="42" t="s">
        <v>594</v>
      </c>
      <c r="B97" s="45" t="s">
        <v>381</v>
      </c>
      <c r="C97" s="29">
        <f>L97-E97</f>
        <v>1050</v>
      </c>
      <c r="D97" s="29">
        <f>M97-F97</f>
        <v>0</v>
      </c>
      <c r="E97" s="38">
        <f t="shared" si="14"/>
        <v>0</v>
      </c>
      <c r="F97" s="133">
        <f>SUM(G89:G96)</f>
        <v>0</v>
      </c>
      <c r="H97" s="133">
        <f aca="true" t="shared" si="18" ref="H97:N97">SUM(H89:H96)</f>
        <v>0</v>
      </c>
      <c r="I97" s="133">
        <f t="shared" si="18"/>
        <v>0</v>
      </c>
      <c r="J97" s="133">
        <f t="shared" si="18"/>
        <v>0</v>
      </c>
      <c r="K97" s="133">
        <f t="shared" si="18"/>
        <v>0</v>
      </c>
      <c r="L97" s="133">
        <f t="shared" si="18"/>
        <v>1050</v>
      </c>
      <c r="M97" s="133">
        <f t="shared" si="18"/>
        <v>0</v>
      </c>
      <c r="N97" s="133">
        <f t="shared" si="18"/>
        <v>0</v>
      </c>
    </row>
    <row r="98" spans="1:14" ht="15.75">
      <c r="A98" s="92" t="s">
        <v>754</v>
      </c>
      <c r="B98" s="93"/>
      <c r="C98" s="182">
        <f t="shared" si="12"/>
        <v>0</v>
      </c>
      <c r="D98" s="182">
        <f t="shared" si="13"/>
        <v>0</v>
      </c>
      <c r="E98" s="182">
        <f t="shared" si="14"/>
        <v>0</v>
      </c>
      <c r="F98" s="94"/>
      <c r="G98" s="94"/>
      <c r="H98" s="94"/>
      <c r="I98" s="94"/>
      <c r="J98" s="94"/>
      <c r="K98" s="94"/>
      <c r="L98" s="134"/>
      <c r="M98" s="134"/>
      <c r="N98" s="134"/>
    </row>
    <row r="99" spans="1:14" ht="15.75">
      <c r="A99" s="95" t="s">
        <v>642</v>
      </c>
      <c r="B99" s="96" t="s">
        <v>382</v>
      </c>
      <c r="C99" s="183">
        <f t="shared" si="12"/>
        <v>14516</v>
      </c>
      <c r="D99" s="183">
        <f t="shared" si="13"/>
        <v>23037</v>
      </c>
      <c r="E99" s="183">
        <f t="shared" si="14"/>
        <v>15335</v>
      </c>
      <c r="F99" s="135">
        <f aca="true" t="shared" si="19" ref="F99:K99">F25+F26+F51+F60+F74+F83+F88+F97</f>
        <v>390</v>
      </c>
      <c r="G99" s="135">
        <f t="shared" si="19"/>
        <v>390</v>
      </c>
      <c r="H99" s="135">
        <f t="shared" si="19"/>
        <v>90</v>
      </c>
      <c r="I99" s="135">
        <f t="shared" si="19"/>
        <v>0</v>
      </c>
      <c r="J99" s="135">
        <f t="shared" si="19"/>
        <v>0</v>
      </c>
      <c r="K99" s="135">
        <f t="shared" si="19"/>
        <v>0</v>
      </c>
      <c r="L99" s="135">
        <f>L25+L26+L51+L60+L74+L83+L88+L97</f>
        <v>14906</v>
      </c>
      <c r="M99" s="135">
        <f>M25+M26+M51+M60+M74+M83+M88+M97</f>
        <v>23427</v>
      </c>
      <c r="N99" s="135">
        <f>N25+N26+N51+N60+N74+N83+N88+N97</f>
        <v>15425</v>
      </c>
    </row>
    <row r="100" spans="1:31" ht="15">
      <c r="A100" s="12" t="s">
        <v>635</v>
      </c>
      <c r="B100" s="5" t="s">
        <v>383</v>
      </c>
      <c r="C100" s="29">
        <f t="shared" si="12"/>
        <v>0</v>
      </c>
      <c r="D100" s="29">
        <f t="shared" si="13"/>
        <v>2533</v>
      </c>
      <c r="E100" s="38">
        <f t="shared" si="14"/>
        <v>2533</v>
      </c>
      <c r="F100" s="12"/>
      <c r="G100" s="12"/>
      <c r="H100" s="12"/>
      <c r="I100" s="12"/>
      <c r="J100" s="12"/>
      <c r="K100" s="12"/>
      <c r="L100" s="136"/>
      <c r="M100" s="136">
        <v>2533</v>
      </c>
      <c r="N100" s="136">
        <v>2533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386</v>
      </c>
      <c r="B101" s="5" t="s">
        <v>387</v>
      </c>
      <c r="C101" s="29">
        <f t="shared" si="12"/>
        <v>0</v>
      </c>
      <c r="D101" s="29">
        <f t="shared" si="13"/>
        <v>0</v>
      </c>
      <c r="E101" s="38">
        <f t="shared" si="14"/>
        <v>0</v>
      </c>
      <c r="F101" s="12"/>
      <c r="G101" s="12"/>
      <c r="H101" s="12"/>
      <c r="I101" s="12"/>
      <c r="J101" s="12"/>
      <c r="K101" s="12"/>
      <c r="L101" s="136"/>
      <c r="M101" s="136"/>
      <c r="N101" s="136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636</v>
      </c>
      <c r="B102" s="5" t="s">
        <v>388</v>
      </c>
      <c r="C102" s="29">
        <f t="shared" si="12"/>
        <v>0</v>
      </c>
      <c r="D102" s="29">
        <f t="shared" si="13"/>
        <v>0</v>
      </c>
      <c r="E102" s="38">
        <f t="shared" si="14"/>
        <v>0</v>
      </c>
      <c r="F102" s="12"/>
      <c r="G102" s="12"/>
      <c r="H102" s="12"/>
      <c r="I102" s="12"/>
      <c r="J102" s="12"/>
      <c r="K102" s="12"/>
      <c r="L102" s="136"/>
      <c r="M102" s="136"/>
      <c r="N102" s="136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5">
      <c r="A103" s="14" t="s">
        <v>599</v>
      </c>
      <c r="B103" s="7" t="s">
        <v>390</v>
      </c>
      <c r="C103" s="29">
        <f t="shared" si="12"/>
        <v>0</v>
      </c>
      <c r="D103" s="29">
        <f t="shared" si="13"/>
        <v>2533</v>
      </c>
      <c r="E103" s="38">
        <f t="shared" si="14"/>
        <v>2533</v>
      </c>
      <c r="F103" s="14"/>
      <c r="G103" s="14"/>
      <c r="H103" s="14"/>
      <c r="I103" s="14"/>
      <c r="J103" s="14"/>
      <c r="K103" s="14"/>
      <c r="L103" s="137">
        <f>SUM(L100:L102)</f>
        <v>0</v>
      </c>
      <c r="M103" s="137">
        <f>SUM(M100:M102)</f>
        <v>2533</v>
      </c>
      <c r="N103" s="137">
        <f>SUM(N100:N102)</f>
        <v>2533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5">
      <c r="A104" s="35" t="s">
        <v>637</v>
      </c>
      <c r="B104" s="5" t="s">
        <v>391</v>
      </c>
      <c r="C104" s="29">
        <f t="shared" si="12"/>
        <v>0</v>
      </c>
      <c r="D104" s="29">
        <f t="shared" si="13"/>
        <v>0</v>
      </c>
      <c r="E104" s="38">
        <f t="shared" si="14"/>
        <v>0</v>
      </c>
      <c r="F104" s="35"/>
      <c r="G104" s="35"/>
      <c r="H104" s="35"/>
      <c r="I104" s="35"/>
      <c r="J104" s="35"/>
      <c r="K104" s="35"/>
      <c r="L104" s="138"/>
      <c r="M104" s="138"/>
      <c r="N104" s="13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605</v>
      </c>
      <c r="B105" s="5" t="s">
        <v>394</v>
      </c>
      <c r="C105" s="29">
        <f t="shared" si="12"/>
        <v>0</v>
      </c>
      <c r="D105" s="29">
        <f t="shared" si="13"/>
        <v>0</v>
      </c>
      <c r="E105" s="38">
        <f t="shared" si="14"/>
        <v>0</v>
      </c>
      <c r="F105" s="35"/>
      <c r="G105" s="35"/>
      <c r="H105" s="35"/>
      <c r="I105" s="35"/>
      <c r="J105" s="35"/>
      <c r="K105" s="35"/>
      <c r="L105" s="138"/>
      <c r="M105" s="138"/>
      <c r="N105" s="13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395</v>
      </c>
      <c r="B106" s="5" t="s">
        <v>396</v>
      </c>
      <c r="C106" s="29">
        <f t="shared" si="12"/>
        <v>0</v>
      </c>
      <c r="D106" s="29">
        <f t="shared" si="13"/>
        <v>1800</v>
      </c>
      <c r="E106" s="38">
        <f t="shared" si="14"/>
        <v>1800</v>
      </c>
      <c r="F106" s="12"/>
      <c r="G106" s="12"/>
      <c r="H106" s="12"/>
      <c r="I106" s="12"/>
      <c r="J106" s="12"/>
      <c r="K106" s="12"/>
      <c r="L106" s="136"/>
      <c r="M106" s="136">
        <v>1800</v>
      </c>
      <c r="N106" s="136">
        <v>1800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638</v>
      </c>
      <c r="B107" s="5" t="s">
        <v>397</v>
      </c>
      <c r="C107" s="29">
        <f t="shared" si="12"/>
        <v>0</v>
      </c>
      <c r="D107" s="29">
        <f t="shared" si="13"/>
        <v>0</v>
      </c>
      <c r="E107" s="38">
        <f t="shared" si="14"/>
        <v>0</v>
      </c>
      <c r="F107" s="12"/>
      <c r="G107" s="12"/>
      <c r="H107" s="12"/>
      <c r="I107" s="12"/>
      <c r="J107" s="12"/>
      <c r="K107" s="12"/>
      <c r="L107" s="136"/>
      <c r="M107" s="136"/>
      <c r="N107" s="136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5">
      <c r="A108" s="13" t="s">
        <v>602</v>
      </c>
      <c r="B108" s="7" t="s">
        <v>398</v>
      </c>
      <c r="C108" s="29">
        <f t="shared" si="12"/>
        <v>0</v>
      </c>
      <c r="D108" s="29">
        <f t="shared" si="13"/>
        <v>1800</v>
      </c>
      <c r="E108" s="38">
        <f t="shared" si="14"/>
        <v>1800</v>
      </c>
      <c r="F108" s="139">
        <f aca="true" t="shared" si="20" ref="F108:K108">SUM(F104:F107)</f>
        <v>0</v>
      </c>
      <c r="G108" s="139">
        <f t="shared" si="20"/>
        <v>0</v>
      </c>
      <c r="H108" s="139">
        <f t="shared" si="20"/>
        <v>0</v>
      </c>
      <c r="I108" s="139">
        <f t="shared" si="20"/>
        <v>0</v>
      </c>
      <c r="J108" s="139">
        <f t="shared" si="20"/>
        <v>0</v>
      </c>
      <c r="K108" s="139">
        <f t="shared" si="20"/>
        <v>0</v>
      </c>
      <c r="L108" s="139">
        <f>SUM(L104:L107)</f>
        <v>0</v>
      </c>
      <c r="M108" s="139">
        <f>SUM(M104:M107)</f>
        <v>1800</v>
      </c>
      <c r="N108" s="139">
        <f>SUM(N104:N107)</f>
        <v>1800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5">
      <c r="A109" s="35" t="s">
        <v>399</v>
      </c>
      <c r="B109" s="5" t="s">
        <v>400</v>
      </c>
      <c r="C109" s="29">
        <f t="shared" si="12"/>
        <v>0</v>
      </c>
      <c r="D109" s="29">
        <f t="shared" si="13"/>
        <v>0</v>
      </c>
      <c r="E109" s="38">
        <f t="shared" si="14"/>
        <v>0</v>
      </c>
      <c r="F109" s="35"/>
      <c r="G109" s="35"/>
      <c r="H109" s="35"/>
      <c r="I109" s="35"/>
      <c r="J109" s="35"/>
      <c r="K109" s="35"/>
      <c r="L109" s="138"/>
      <c r="M109" s="138"/>
      <c r="N109" s="138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401</v>
      </c>
      <c r="B110" s="5" t="s">
        <v>402</v>
      </c>
      <c r="C110" s="29">
        <f t="shared" si="12"/>
        <v>0</v>
      </c>
      <c r="D110" s="29">
        <f t="shared" si="13"/>
        <v>0</v>
      </c>
      <c r="E110" s="38">
        <f t="shared" si="14"/>
        <v>0</v>
      </c>
      <c r="F110" s="35"/>
      <c r="G110" s="35"/>
      <c r="H110" s="35"/>
      <c r="I110" s="35"/>
      <c r="J110" s="35"/>
      <c r="K110" s="35"/>
      <c r="L110" s="138"/>
      <c r="M110" s="138"/>
      <c r="N110" s="138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13" t="s">
        <v>403</v>
      </c>
      <c r="B111" s="7" t="s">
        <v>404</v>
      </c>
      <c r="C111" s="29">
        <f>L111-F111</f>
        <v>0</v>
      </c>
      <c r="D111" s="29">
        <f t="shared" si="13"/>
        <v>0</v>
      </c>
      <c r="E111" s="38">
        <f t="shared" si="14"/>
        <v>0</v>
      </c>
      <c r="F111" s="138"/>
      <c r="G111" s="138"/>
      <c r="H111" s="138"/>
      <c r="I111" s="138"/>
      <c r="J111" s="138"/>
      <c r="K111" s="138"/>
      <c r="L111" s="138"/>
      <c r="M111" s="138"/>
      <c r="N111" s="138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405</v>
      </c>
      <c r="B112" s="5" t="s">
        <v>406</v>
      </c>
      <c r="C112" s="29">
        <f t="shared" si="12"/>
        <v>0</v>
      </c>
      <c r="D112" s="29">
        <f t="shared" si="13"/>
        <v>0</v>
      </c>
      <c r="E112" s="38">
        <f t="shared" si="14"/>
        <v>0</v>
      </c>
      <c r="F112" s="35"/>
      <c r="G112" s="35"/>
      <c r="H112" s="35"/>
      <c r="I112" s="35"/>
      <c r="J112" s="35"/>
      <c r="K112" s="35"/>
      <c r="L112" s="138"/>
      <c r="M112" s="138"/>
      <c r="N112" s="138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407</v>
      </c>
      <c r="B113" s="5" t="s">
        <v>408</v>
      </c>
      <c r="C113" s="29">
        <f t="shared" si="12"/>
        <v>0</v>
      </c>
      <c r="D113" s="29">
        <f t="shared" si="13"/>
        <v>0</v>
      </c>
      <c r="E113" s="38">
        <f t="shared" si="14"/>
        <v>0</v>
      </c>
      <c r="F113" s="35"/>
      <c r="G113" s="35"/>
      <c r="H113" s="35"/>
      <c r="I113" s="35"/>
      <c r="J113" s="35"/>
      <c r="K113" s="35"/>
      <c r="L113" s="138"/>
      <c r="M113" s="138"/>
      <c r="N113" s="138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409</v>
      </c>
      <c r="B114" s="5" t="s">
        <v>410</v>
      </c>
      <c r="C114" s="29">
        <f t="shared" si="12"/>
        <v>0</v>
      </c>
      <c r="D114" s="29">
        <f t="shared" si="13"/>
        <v>0</v>
      </c>
      <c r="E114" s="38">
        <f t="shared" si="14"/>
        <v>0</v>
      </c>
      <c r="F114" s="35"/>
      <c r="G114" s="35"/>
      <c r="H114" s="35"/>
      <c r="I114" s="35"/>
      <c r="J114" s="35"/>
      <c r="K114" s="35"/>
      <c r="L114" s="138"/>
      <c r="M114" s="138"/>
      <c r="N114" s="13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5">
      <c r="A115" s="36" t="s">
        <v>603</v>
      </c>
      <c r="B115" s="37" t="s">
        <v>411</v>
      </c>
      <c r="C115" s="29">
        <f t="shared" si="12"/>
        <v>0</v>
      </c>
      <c r="D115" s="29">
        <f t="shared" si="13"/>
        <v>4333</v>
      </c>
      <c r="E115" s="38">
        <f t="shared" si="14"/>
        <v>4333</v>
      </c>
      <c r="F115" s="139">
        <f aca="true" t="shared" si="21" ref="F115:K115">F103+F108+F111</f>
        <v>0</v>
      </c>
      <c r="G115" s="139">
        <f t="shared" si="21"/>
        <v>0</v>
      </c>
      <c r="H115" s="139">
        <f t="shared" si="21"/>
        <v>0</v>
      </c>
      <c r="I115" s="139">
        <f t="shared" si="21"/>
        <v>0</v>
      </c>
      <c r="J115" s="139">
        <f t="shared" si="21"/>
        <v>0</v>
      </c>
      <c r="K115" s="139">
        <f t="shared" si="21"/>
        <v>0</v>
      </c>
      <c r="L115" s="139">
        <f>L103+L108+L111</f>
        <v>0</v>
      </c>
      <c r="M115" s="139">
        <f>M103+M108+M111+M110</f>
        <v>4333</v>
      </c>
      <c r="N115" s="139">
        <f>N103+N108+N111</f>
        <v>4333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5">
      <c r="A116" s="35" t="s">
        <v>412</v>
      </c>
      <c r="B116" s="5" t="s">
        <v>413</v>
      </c>
      <c r="C116" s="29">
        <f t="shared" si="12"/>
        <v>0</v>
      </c>
      <c r="D116" s="29">
        <f t="shared" si="13"/>
        <v>0</v>
      </c>
      <c r="E116" s="38">
        <f t="shared" si="14"/>
        <v>0</v>
      </c>
      <c r="F116" s="35"/>
      <c r="G116" s="35"/>
      <c r="H116" s="35"/>
      <c r="I116" s="35"/>
      <c r="J116" s="35"/>
      <c r="K116" s="35"/>
      <c r="L116" s="138"/>
      <c r="M116" s="138"/>
      <c r="N116" s="13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414</v>
      </c>
      <c r="B117" s="5" t="s">
        <v>415</v>
      </c>
      <c r="C117" s="29">
        <f t="shared" si="12"/>
        <v>0</v>
      </c>
      <c r="D117" s="29">
        <f t="shared" si="13"/>
        <v>0</v>
      </c>
      <c r="E117" s="38">
        <f t="shared" si="14"/>
        <v>0</v>
      </c>
      <c r="F117" s="12"/>
      <c r="G117" s="12"/>
      <c r="H117" s="12"/>
      <c r="I117" s="12"/>
      <c r="J117" s="12"/>
      <c r="K117" s="12"/>
      <c r="L117" s="136"/>
      <c r="M117" s="136"/>
      <c r="N117" s="136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639</v>
      </c>
      <c r="B118" s="5" t="s">
        <v>416</v>
      </c>
      <c r="C118" s="29">
        <f t="shared" si="12"/>
        <v>0</v>
      </c>
      <c r="D118" s="29">
        <f t="shared" si="13"/>
        <v>0</v>
      </c>
      <c r="E118" s="38">
        <f t="shared" si="14"/>
        <v>0</v>
      </c>
      <c r="F118" s="35"/>
      <c r="G118" s="35"/>
      <c r="H118" s="35"/>
      <c r="I118" s="35"/>
      <c r="J118" s="35"/>
      <c r="K118" s="35"/>
      <c r="L118" s="138"/>
      <c r="M118" s="138"/>
      <c r="N118" s="13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608</v>
      </c>
      <c r="B119" s="5" t="s">
        <v>417</v>
      </c>
      <c r="C119" s="29">
        <f t="shared" si="12"/>
        <v>0</v>
      </c>
      <c r="D119" s="29">
        <f t="shared" si="13"/>
        <v>0</v>
      </c>
      <c r="E119" s="38">
        <f t="shared" si="14"/>
        <v>0</v>
      </c>
      <c r="F119" s="35"/>
      <c r="G119" s="35"/>
      <c r="H119" s="35"/>
      <c r="I119" s="35"/>
      <c r="J119" s="35"/>
      <c r="K119" s="35"/>
      <c r="L119" s="138"/>
      <c r="M119" s="138"/>
      <c r="N119" s="138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609</v>
      </c>
      <c r="B120" s="37" t="s">
        <v>421</v>
      </c>
      <c r="C120" s="29">
        <f t="shared" si="12"/>
        <v>0</v>
      </c>
      <c r="D120" s="29">
        <f t="shared" si="13"/>
        <v>0</v>
      </c>
      <c r="E120" s="38">
        <f t="shared" si="14"/>
        <v>0</v>
      </c>
      <c r="F120" s="13"/>
      <c r="G120" s="13"/>
      <c r="H120" s="13"/>
      <c r="I120" s="13"/>
      <c r="J120" s="13"/>
      <c r="K120" s="13"/>
      <c r="L120" s="139"/>
      <c r="M120" s="139"/>
      <c r="N120" s="139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422</v>
      </c>
      <c r="B121" s="5" t="s">
        <v>423</v>
      </c>
      <c r="C121" s="29">
        <f t="shared" si="12"/>
        <v>0</v>
      </c>
      <c r="D121" s="29">
        <f t="shared" si="13"/>
        <v>0</v>
      </c>
      <c r="E121" s="38">
        <f t="shared" si="14"/>
        <v>0</v>
      </c>
      <c r="F121" s="12"/>
      <c r="G121" s="12"/>
      <c r="H121" s="12"/>
      <c r="I121" s="12"/>
      <c r="J121" s="12"/>
      <c r="K121" s="12"/>
      <c r="L121" s="136"/>
      <c r="M121" s="136"/>
      <c r="N121" s="136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8" t="s">
        <v>643</v>
      </c>
      <c r="B122" s="99" t="s">
        <v>424</v>
      </c>
      <c r="C122" s="180">
        <f t="shared" si="12"/>
        <v>0</v>
      </c>
      <c r="D122" s="180">
        <f t="shared" si="13"/>
        <v>4333</v>
      </c>
      <c r="E122" s="180">
        <f t="shared" si="14"/>
        <v>4333</v>
      </c>
      <c r="F122" s="140">
        <f aca="true" t="shared" si="22" ref="F122:K122">F115+F120</f>
        <v>0</v>
      </c>
      <c r="G122" s="140">
        <f t="shared" si="22"/>
        <v>0</v>
      </c>
      <c r="H122" s="140">
        <f t="shared" si="22"/>
        <v>0</v>
      </c>
      <c r="I122" s="140">
        <f t="shared" si="22"/>
        <v>0</v>
      </c>
      <c r="J122" s="140">
        <f t="shared" si="22"/>
        <v>0</v>
      </c>
      <c r="K122" s="140">
        <f t="shared" si="22"/>
        <v>0</v>
      </c>
      <c r="L122" s="140">
        <f>L115+L120</f>
        <v>0</v>
      </c>
      <c r="M122" s="140">
        <f>M115+M120</f>
        <v>4333</v>
      </c>
      <c r="N122" s="140">
        <f>N115+N120</f>
        <v>4333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6.5">
      <c r="A123" s="105" t="s">
        <v>679</v>
      </c>
      <c r="B123" s="109"/>
      <c r="C123" s="181">
        <f t="shared" si="12"/>
        <v>14516</v>
      </c>
      <c r="D123" s="181">
        <f t="shared" si="13"/>
        <v>27370</v>
      </c>
      <c r="E123" s="181">
        <f t="shared" si="14"/>
        <v>19668</v>
      </c>
      <c r="F123" s="141">
        <f aca="true" t="shared" si="23" ref="F123:K123">F99+F122</f>
        <v>390</v>
      </c>
      <c r="G123" s="141">
        <f t="shared" si="23"/>
        <v>390</v>
      </c>
      <c r="H123" s="141">
        <f t="shared" si="23"/>
        <v>90</v>
      </c>
      <c r="I123" s="141">
        <f t="shared" si="23"/>
        <v>0</v>
      </c>
      <c r="J123" s="141">
        <f t="shared" si="23"/>
        <v>0</v>
      </c>
      <c r="K123" s="141">
        <f t="shared" si="23"/>
        <v>0</v>
      </c>
      <c r="L123" s="141">
        <f>L99+L122</f>
        <v>14906</v>
      </c>
      <c r="M123" s="141">
        <f>M99+M122</f>
        <v>27760</v>
      </c>
      <c r="N123" s="141">
        <f>N99+N122</f>
        <v>19758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142"/>
      <c r="M124" s="142"/>
      <c r="N124" s="14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142"/>
      <c r="M125" s="142"/>
      <c r="N125" s="14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142"/>
      <c r="M126" s="142"/>
      <c r="N126" s="14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142"/>
      <c r="M127" s="142"/>
      <c r="N127" s="14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142"/>
      <c r="M128" s="142"/>
      <c r="N128" s="14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142"/>
      <c r="M129" s="142"/>
      <c r="N129" s="14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142"/>
      <c r="M130" s="142"/>
      <c r="N130" s="14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142"/>
      <c r="M131" s="142"/>
      <c r="N131" s="142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142"/>
      <c r="M132" s="142"/>
      <c r="N132" s="14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142"/>
      <c r="M133" s="142"/>
      <c r="N133" s="14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142"/>
      <c r="M134" s="142"/>
      <c r="N134" s="14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142"/>
      <c r="M135" s="142"/>
      <c r="N135" s="14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142"/>
      <c r="M136" s="142"/>
      <c r="N136" s="14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142"/>
      <c r="M137" s="142"/>
      <c r="N137" s="14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142"/>
      <c r="M138" s="142"/>
      <c r="N138" s="14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142"/>
      <c r="M139" s="142"/>
      <c r="N139" s="14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142"/>
      <c r="M140" s="142"/>
      <c r="N140" s="14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142"/>
      <c r="M141" s="142"/>
      <c r="N141" s="14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142"/>
      <c r="M142" s="142"/>
      <c r="N142" s="14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142"/>
      <c r="M143" s="142"/>
      <c r="N143" s="142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142"/>
      <c r="M144" s="142"/>
      <c r="N144" s="14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142"/>
      <c r="M145" s="142"/>
      <c r="N145" s="142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142"/>
      <c r="M146" s="142"/>
      <c r="N146" s="14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142"/>
      <c r="M147" s="142"/>
      <c r="N147" s="14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142"/>
      <c r="M148" s="142"/>
      <c r="N148" s="142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142"/>
      <c r="M149" s="142"/>
      <c r="N149" s="14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42"/>
      <c r="M150" s="142"/>
      <c r="N150" s="142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42"/>
      <c r="M151" s="142"/>
      <c r="N151" s="14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42"/>
      <c r="M152" s="142"/>
      <c r="N152" s="142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42"/>
      <c r="M153" s="142"/>
      <c r="N153" s="14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42"/>
      <c r="M154" s="142"/>
      <c r="N154" s="142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142"/>
      <c r="M155" s="142"/>
      <c r="N155" s="14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42"/>
      <c r="M156" s="142"/>
      <c r="N156" s="14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42"/>
      <c r="M157" s="142"/>
      <c r="N157" s="14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42"/>
      <c r="M158" s="142"/>
      <c r="N158" s="14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42"/>
      <c r="M159" s="142"/>
      <c r="N159" s="14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42"/>
      <c r="M160" s="142"/>
      <c r="N160" s="14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42"/>
      <c r="M161" s="142"/>
      <c r="N161" s="14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142"/>
      <c r="M162" s="142"/>
      <c r="N162" s="142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142"/>
      <c r="M163" s="142"/>
      <c r="N163" s="14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142"/>
      <c r="M164" s="142"/>
      <c r="N164" s="142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142"/>
      <c r="M165" s="142"/>
      <c r="N165" s="14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42"/>
      <c r="M166" s="142"/>
      <c r="N166" s="14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142"/>
      <c r="M167" s="142"/>
      <c r="N167" s="14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142"/>
      <c r="M168" s="142"/>
      <c r="N168" s="142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142"/>
      <c r="M169" s="142"/>
      <c r="N169" s="14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142"/>
      <c r="M170" s="142"/>
      <c r="N170" s="142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142"/>
      <c r="M171" s="142"/>
      <c r="N171" s="14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142"/>
      <c r="M172" s="142"/>
      <c r="N172" s="142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9">
    <mergeCell ref="B1:N1"/>
    <mergeCell ref="A2:N2"/>
    <mergeCell ref="A5:A6"/>
    <mergeCell ref="B5:B6"/>
    <mergeCell ref="C5:E5"/>
    <mergeCell ref="F5:H5"/>
    <mergeCell ref="I5:K5"/>
    <mergeCell ref="L5:N5"/>
    <mergeCell ref="M4:N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zoomScalePageLayoutView="0" workbookViewId="0" topLeftCell="C1">
      <selection activeCell="S64" sqref="R64:S64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9" max="9" width="9.1406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239" t="s">
        <v>887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79"/>
    </row>
    <row r="2" spans="1:14" ht="24" customHeight="1">
      <c r="A2" s="240" t="s">
        <v>726</v>
      </c>
      <c r="B2" s="241"/>
      <c r="C2" s="241"/>
      <c r="D2" s="241"/>
      <c r="E2" s="241"/>
      <c r="F2" s="242"/>
      <c r="G2" s="243"/>
      <c r="H2" s="243"/>
      <c r="I2" s="243"/>
      <c r="J2" s="243"/>
      <c r="K2" s="243"/>
      <c r="L2" s="243"/>
      <c r="M2" s="243"/>
      <c r="N2" s="243"/>
    </row>
    <row r="3" spans="1:14" ht="18">
      <c r="A3" s="41"/>
      <c r="N3" s="184" t="s">
        <v>884</v>
      </c>
    </row>
    <row r="4" ht="15">
      <c r="A4" s="79" t="s">
        <v>843</v>
      </c>
    </row>
    <row r="5" spans="1:14" ht="30" customHeight="1">
      <c r="A5" s="244" t="s">
        <v>245</v>
      </c>
      <c r="B5" s="246" t="s">
        <v>246</v>
      </c>
      <c r="C5" s="254" t="s">
        <v>756</v>
      </c>
      <c r="D5" s="254"/>
      <c r="E5" s="254"/>
      <c r="F5" s="254" t="s">
        <v>757</v>
      </c>
      <c r="G5" s="254"/>
      <c r="H5" s="254"/>
      <c r="I5" s="254" t="s">
        <v>758</v>
      </c>
      <c r="J5" s="254"/>
      <c r="K5" s="254"/>
      <c r="L5" s="255" t="s">
        <v>857</v>
      </c>
      <c r="M5" s="255"/>
      <c r="N5" s="255"/>
    </row>
    <row r="6" spans="1:14" ht="26.25" customHeight="1">
      <c r="A6" s="252"/>
      <c r="B6" s="253"/>
      <c r="C6" s="3" t="s">
        <v>860</v>
      </c>
      <c r="D6" s="3" t="s">
        <v>22</v>
      </c>
      <c r="E6" s="78" t="s">
        <v>23</v>
      </c>
      <c r="F6" s="3" t="s">
        <v>860</v>
      </c>
      <c r="G6" s="3" t="s">
        <v>22</v>
      </c>
      <c r="H6" s="78" t="s">
        <v>23</v>
      </c>
      <c r="I6" s="3" t="s">
        <v>860</v>
      </c>
      <c r="J6" s="3" t="s">
        <v>22</v>
      </c>
      <c r="K6" s="78" t="s">
        <v>23</v>
      </c>
      <c r="L6" s="3" t="s">
        <v>860</v>
      </c>
      <c r="M6" s="3" t="s">
        <v>22</v>
      </c>
      <c r="N6" s="78" t="s">
        <v>23</v>
      </c>
    </row>
    <row r="7" spans="1:14" ht="15" customHeight="1">
      <c r="A7" s="31" t="s">
        <v>425</v>
      </c>
      <c r="B7" s="6" t="s">
        <v>426</v>
      </c>
      <c r="C7" s="27">
        <v>6021</v>
      </c>
      <c r="D7" s="27">
        <v>6021</v>
      </c>
      <c r="E7" s="27">
        <v>6021</v>
      </c>
      <c r="F7" s="27"/>
      <c r="G7" s="27"/>
      <c r="H7" s="27"/>
      <c r="I7" s="27"/>
      <c r="J7" s="27"/>
      <c r="K7" s="27"/>
      <c r="L7" s="27">
        <v>6021</v>
      </c>
      <c r="M7" s="27">
        <v>6021</v>
      </c>
      <c r="N7" s="27">
        <v>6021</v>
      </c>
    </row>
    <row r="8" spans="1:14" ht="15" customHeight="1">
      <c r="A8" s="5" t="s">
        <v>427</v>
      </c>
      <c r="B8" s="6" t="s">
        <v>428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 customHeight="1">
      <c r="A9" s="5" t="s">
        <v>429</v>
      </c>
      <c r="B9" s="6" t="s">
        <v>430</v>
      </c>
      <c r="C9" s="27">
        <v>600</v>
      </c>
      <c r="D9" s="27">
        <v>600</v>
      </c>
      <c r="E9" s="27">
        <v>600</v>
      </c>
      <c r="F9" s="27"/>
      <c r="G9" s="27"/>
      <c r="H9" s="27"/>
      <c r="I9" s="27"/>
      <c r="J9" s="27"/>
      <c r="K9" s="27"/>
      <c r="L9" s="27">
        <v>600</v>
      </c>
      <c r="M9" s="27">
        <v>600</v>
      </c>
      <c r="N9" s="27">
        <v>600</v>
      </c>
    </row>
    <row r="10" spans="1:14" ht="15" customHeight="1">
      <c r="A10" s="5" t="s">
        <v>431</v>
      </c>
      <c r="B10" s="6" t="s">
        <v>432</v>
      </c>
      <c r="C10" s="27">
        <v>177</v>
      </c>
      <c r="D10" s="27">
        <v>177</v>
      </c>
      <c r="E10" s="27">
        <v>177</v>
      </c>
      <c r="F10" s="27"/>
      <c r="G10" s="27"/>
      <c r="H10" s="27"/>
      <c r="I10" s="27"/>
      <c r="J10" s="27"/>
      <c r="K10" s="27"/>
      <c r="L10" s="27">
        <v>177</v>
      </c>
      <c r="M10" s="27">
        <v>177</v>
      </c>
      <c r="N10" s="27">
        <v>177</v>
      </c>
    </row>
    <row r="11" spans="1:14" ht="15" customHeight="1">
      <c r="A11" s="5" t="s">
        <v>433</v>
      </c>
      <c r="B11" s="6" t="s">
        <v>434</v>
      </c>
      <c r="C11" s="27">
        <v>15</v>
      </c>
      <c r="D11" s="27">
        <v>26</v>
      </c>
      <c r="E11" s="27">
        <v>26</v>
      </c>
      <c r="F11" s="27"/>
      <c r="G11" s="27"/>
      <c r="H11" s="27"/>
      <c r="I11" s="27"/>
      <c r="J11" s="27"/>
      <c r="K11" s="27"/>
      <c r="L11" s="27">
        <v>15</v>
      </c>
      <c r="M11" s="27">
        <v>26</v>
      </c>
      <c r="N11" s="27">
        <v>26</v>
      </c>
    </row>
    <row r="12" spans="1:14" ht="15" customHeight="1">
      <c r="A12" s="5" t="s">
        <v>435</v>
      </c>
      <c r="B12" s="6" t="s">
        <v>436</v>
      </c>
      <c r="C12" s="27">
        <v>0</v>
      </c>
      <c r="D12" s="27">
        <v>115</v>
      </c>
      <c r="E12" s="27">
        <v>115</v>
      </c>
      <c r="F12" s="27"/>
      <c r="G12" s="27"/>
      <c r="H12" s="27"/>
      <c r="I12" s="27"/>
      <c r="J12" s="27"/>
      <c r="K12" s="27"/>
      <c r="L12" s="27">
        <v>0</v>
      </c>
      <c r="M12" s="27">
        <v>115</v>
      </c>
      <c r="N12" s="27">
        <v>115</v>
      </c>
    </row>
    <row r="13" spans="1:14" ht="15" customHeight="1">
      <c r="A13" s="7" t="s">
        <v>682</v>
      </c>
      <c r="B13" s="8" t="s">
        <v>437</v>
      </c>
      <c r="C13" s="27">
        <f>SUM(C7:C12)</f>
        <v>6813</v>
      </c>
      <c r="D13" s="27">
        <f>SUM(D7:D12)</f>
        <v>6939</v>
      </c>
      <c r="E13" s="27">
        <f>SUM(E7:E12)</f>
        <v>6939</v>
      </c>
      <c r="F13" s="27"/>
      <c r="G13" s="27"/>
      <c r="H13" s="27"/>
      <c r="I13" s="27"/>
      <c r="J13" s="27"/>
      <c r="K13" s="27"/>
      <c r="L13" s="27">
        <f>SUM(L7:L12)</f>
        <v>6813</v>
      </c>
      <c r="M13" s="27">
        <f>SUM(M7:M12)</f>
        <v>6939</v>
      </c>
      <c r="N13" s="27">
        <f>SUM(N7:N12)</f>
        <v>6939</v>
      </c>
    </row>
    <row r="14" spans="1:14" ht="15" customHeight="1">
      <c r="A14" s="5" t="s">
        <v>438</v>
      </c>
      <c r="B14" s="6" t="s">
        <v>439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 customHeight="1">
      <c r="A15" s="5" t="s">
        <v>440</v>
      </c>
      <c r="B15" s="6" t="s">
        <v>441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 customHeight="1">
      <c r="A16" s="5" t="s">
        <v>644</v>
      </c>
      <c r="B16" s="6" t="s">
        <v>442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 customHeight="1">
      <c r="A17" s="5" t="s">
        <v>645</v>
      </c>
      <c r="B17" s="6" t="s">
        <v>443</v>
      </c>
      <c r="C17" s="27"/>
      <c r="D17" s="27">
        <v>585</v>
      </c>
      <c r="E17" s="27">
        <v>585</v>
      </c>
      <c r="F17" s="27"/>
      <c r="G17" s="27"/>
      <c r="H17" s="27"/>
      <c r="I17" s="27"/>
      <c r="J17" s="27"/>
      <c r="K17" s="27"/>
      <c r="L17" s="27"/>
      <c r="M17" s="27">
        <v>585</v>
      </c>
      <c r="N17" s="27">
        <v>585</v>
      </c>
    </row>
    <row r="18" spans="1:14" ht="15" customHeight="1">
      <c r="A18" s="5" t="s">
        <v>646</v>
      </c>
      <c r="B18" s="6" t="s">
        <v>444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 customHeight="1">
      <c r="A19" s="37" t="s">
        <v>683</v>
      </c>
      <c r="B19" s="43" t="s">
        <v>445</v>
      </c>
      <c r="C19" s="27">
        <f>SUM(C14:C18)+C13</f>
        <v>6813</v>
      </c>
      <c r="D19" s="27">
        <f>SUM(D14:D18)+D13</f>
        <v>7524</v>
      </c>
      <c r="E19" s="27">
        <f>SUM(E14:E18)+E13</f>
        <v>7524</v>
      </c>
      <c r="F19" s="27"/>
      <c r="G19" s="27"/>
      <c r="H19" s="27"/>
      <c r="I19" s="27"/>
      <c r="J19" s="27"/>
      <c r="K19" s="27"/>
      <c r="L19" s="27">
        <f>SUM(L14:L18)+L13</f>
        <v>6813</v>
      </c>
      <c r="M19" s="27">
        <f>SUM(M14:M18)+M13</f>
        <v>7524</v>
      </c>
      <c r="N19" s="27">
        <f>SUM(N14:N18)+N13</f>
        <v>7524</v>
      </c>
    </row>
    <row r="20" spans="1:14" ht="15" customHeight="1">
      <c r="A20" s="5" t="s">
        <v>650</v>
      </c>
      <c r="B20" s="6" t="s">
        <v>454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 customHeight="1">
      <c r="A21" s="5" t="s">
        <v>651</v>
      </c>
      <c r="B21" s="6" t="s">
        <v>455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 customHeight="1">
      <c r="A22" s="7" t="s">
        <v>685</v>
      </c>
      <c r="B22" s="8" t="s">
        <v>456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 customHeight="1">
      <c r="A23" s="5" t="s">
        <v>652</v>
      </c>
      <c r="B23" s="6" t="s">
        <v>457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 customHeight="1">
      <c r="A24" s="5" t="s">
        <v>653</v>
      </c>
      <c r="B24" s="6" t="s">
        <v>458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 customHeight="1">
      <c r="A25" s="5" t="s">
        <v>654</v>
      </c>
      <c r="B25" s="6" t="s">
        <v>459</v>
      </c>
      <c r="C25" s="27">
        <v>1700</v>
      </c>
      <c r="D25" s="27">
        <v>1700</v>
      </c>
      <c r="E25" s="27">
        <v>2035</v>
      </c>
      <c r="F25" s="27"/>
      <c r="G25" s="27"/>
      <c r="H25" s="27"/>
      <c r="I25" s="27"/>
      <c r="J25" s="27"/>
      <c r="K25" s="27"/>
      <c r="L25" s="27">
        <v>1700</v>
      </c>
      <c r="M25" s="27">
        <v>1700</v>
      </c>
      <c r="N25" s="27">
        <v>2035</v>
      </c>
    </row>
    <row r="26" spans="1:14" ht="15" customHeight="1">
      <c r="A26" s="5" t="s">
        <v>655</v>
      </c>
      <c r="B26" s="6" t="s">
        <v>460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" customHeight="1">
      <c r="A27" s="5" t="s">
        <v>656</v>
      </c>
      <c r="B27" s="6" t="s">
        <v>463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 customHeight="1">
      <c r="A28" s="5" t="s">
        <v>464</v>
      </c>
      <c r="B28" s="6" t="s">
        <v>465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 customHeight="1">
      <c r="A29" s="5" t="s">
        <v>657</v>
      </c>
      <c r="B29" s="6" t="s">
        <v>466</v>
      </c>
      <c r="C29" s="27">
        <v>280</v>
      </c>
      <c r="D29" s="27">
        <v>280</v>
      </c>
      <c r="E29" s="27">
        <v>344</v>
      </c>
      <c r="F29" s="27"/>
      <c r="G29" s="27"/>
      <c r="H29" s="27"/>
      <c r="I29" s="27"/>
      <c r="J29" s="27"/>
      <c r="K29" s="27"/>
      <c r="L29" s="27">
        <v>280</v>
      </c>
      <c r="M29" s="27">
        <v>280</v>
      </c>
      <c r="N29" s="27">
        <v>344</v>
      </c>
    </row>
    <row r="30" spans="1:14" ht="15" customHeight="1">
      <c r="A30" s="5" t="s">
        <v>658</v>
      </c>
      <c r="B30" s="6" t="s">
        <v>471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5" customHeight="1">
      <c r="A31" s="7" t="s">
        <v>686</v>
      </c>
      <c r="B31" s="8" t="s">
        <v>474</v>
      </c>
      <c r="C31" s="27">
        <f>SUM(C26:C30)</f>
        <v>280</v>
      </c>
      <c r="D31" s="27">
        <f>SUM(D26:D30)</f>
        <v>280</v>
      </c>
      <c r="E31" s="27">
        <f>SUM(E26:E30)</f>
        <v>344</v>
      </c>
      <c r="F31" s="27"/>
      <c r="G31" s="27"/>
      <c r="H31" s="27"/>
      <c r="I31" s="27"/>
      <c r="J31" s="27"/>
      <c r="K31" s="27"/>
      <c r="L31" s="27">
        <f>SUM(L26:L30)</f>
        <v>280</v>
      </c>
      <c r="M31" s="27">
        <f>SUM(M26:M30)</f>
        <v>280</v>
      </c>
      <c r="N31" s="27">
        <f>SUM(N26:N30)</f>
        <v>344</v>
      </c>
    </row>
    <row r="32" spans="1:14" ht="15" customHeight="1">
      <c r="A32" s="5" t="s">
        <v>659</v>
      </c>
      <c r="B32" s="6" t="s">
        <v>475</v>
      </c>
      <c r="C32" s="27">
        <v>25</v>
      </c>
      <c r="D32" s="27">
        <v>25</v>
      </c>
      <c r="E32" s="27">
        <v>119</v>
      </c>
      <c r="F32" s="27"/>
      <c r="G32" s="27"/>
      <c r="H32" s="27"/>
      <c r="I32" s="27"/>
      <c r="J32" s="27"/>
      <c r="K32" s="27"/>
      <c r="L32" s="27">
        <v>25</v>
      </c>
      <c r="M32" s="27">
        <v>25</v>
      </c>
      <c r="N32" s="27">
        <v>119</v>
      </c>
    </row>
    <row r="33" spans="1:14" ht="15" customHeight="1">
      <c r="A33" s="37" t="s">
        <v>687</v>
      </c>
      <c r="B33" s="43" t="s">
        <v>476</v>
      </c>
      <c r="C33" s="27">
        <f>C22+C23+C25+C24+C31+C32</f>
        <v>2005</v>
      </c>
      <c r="D33" s="27">
        <f>D22+D23+D25+D24+D31+D32</f>
        <v>2005</v>
      </c>
      <c r="E33" s="27">
        <f>E22+E23+E25+E24+E31+E32</f>
        <v>2498</v>
      </c>
      <c r="F33" s="27"/>
      <c r="G33" s="27"/>
      <c r="H33" s="27"/>
      <c r="I33" s="27"/>
      <c r="J33" s="27"/>
      <c r="K33" s="27"/>
      <c r="L33" s="27">
        <f>L22+L23+L25+L24+L31+L32</f>
        <v>2005</v>
      </c>
      <c r="M33" s="27">
        <f>M22+M23+M25+M24+M31+M32</f>
        <v>2005</v>
      </c>
      <c r="N33" s="27">
        <f>N22+N23+N25+N24+N31+N32</f>
        <v>2498</v>
      </c>
    </row>
    <row r="34" spans="1:14" ht="15" customHeight="1">
      <c r="A34" s="12" t="s">
        <v>477</v>
      </c>
      <c r="B34" s="6" t="s">
        <v>478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5" customHeight="1">
      <c r="A35" s="12" t="s">
        <v>660</v>
      </c>
      <c r="B35" s="6" t="s">
        <v>479</v>
      </c>
      <c r="D35" s="27"/>
      <c r="E35" s="27"/>
      <c r="F35" s="27"/>
      <c r="G35" s="27"/>
      <c r="H35" s="27"/>
      <c r="I35" s="27"/>
      <c r="J35" s="27"/>
      <c r="K35" s="27"/>
      <c r="L35" s="184"/>
      <c r="M35" s="27"/>
      <c r="N35" s="27"/>
    </row>
    <row r="36" spans="1:14" ht="15" customHeight="1">
      <c r="A36" s="12" t="s">
        <v>661</v>
      </c>
      <c r="B36" s="6" t="s">
        <v>480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" customHeight="1">
      <c r="A37" s="12" t="s">
        <v>662</v>
      </c>
      <c r="B37" s="6" t="s">
        <v>481</v>
      </c>
      <c r="C37" s="27">
        <v>3480</v>
      </c>
      <c r="D37" s="27">
        <v>3480</v>
      </c>
      <c r="E37" s="27">
        <v>3480</v>
      </c>
      <c r="F37" s="27"/>
      <c r="G37" s="27"/>
      <c r="H37" s="27"/>
      <c r="I37" s="27"/>
      <c r="J37" s="27"/>
      <c r="K37" s="27"/>
      <c r="L37" s="27">
        <v>3480</v>
      </c>
      <c r="M37" s="27">
        <v>3480</v>
      </c>
      <c r="N37" s="27">
        <v>3480</v>
      </c>
    </row>
    <row r="38" spans="1:14" ht="15" customHeight="1">
      <c r="A38" s="12" t="s">
        <v>482</v>
      </c>
      <c r="B38" s="6" t="s">
        <v>483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 customHeight="1">
      <c r="A39" s="12" t="s">
        <v>484</v>
      </c>
      <c r="B39" s="6" t="s">
        <v>485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" customHeight="1">
      <c r="A40" s="12" t="s">
        <v>486</v>
      </c>
      <c r="B40" s="6" t="s">
        <v>487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5" customHeight="1">
      <c r="A41" s="12" t="s">
        <v>663</v>
      </c>
      <c r="B41" s="6" t="s">
        <v>488</v>
      </c>
      <c r="C41" s="27"/>
      <c r="D41" s="27"/>
      <c r="E41" s="27">
        <v>115</v>
      </c>
      <c r="F41" s="27"/>
      <c r="G41" s="27"/>
      <c r="H41" s="27"/>
      <c r="I41" s="27"/>
      <c r="J41" s="27"/>
      <c r="K41" s="27"/>
      <c r="L41" s="27"/>
      <c r="M41" s="27"/>
      <c r="N41" s="27">
        <v>115</v>
      </c>
    </row>
    <row r="42" spans="1:14" ht="15" customHeight="1">
      <c r="A42" s="12" t="s">
        <v>664</v>
      </c>
      <c r="B42" s="6" t="s">
        <v>489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5" customHeight="1">
      <c r="A43" s="12" t="s">
        <v>665</v>
      </c>
      <c r="B43" s="6" t="s">
        <v>490</v>
      </c>
      <c r="C43" s="27">
        <v>100</v>
      </c>
      <c r="D43" s="27">
        <v>119</v>
      </c>
      <c r="E43" s="27">
        <v>19</v>
      </c>
      <c r="F43" s="27"/>
      <c r="G43" s="27"/>
      <c r="H43" s="27"/>
      <c r="I43" s="27"/>
      <c r="J43" s="27"/>
      <c r="K43" s="27"/>
      <c r="L43" s="27">
        <v>100</v>
      </c>
      <c r="M43" s="27">
        <v>119</v>
      </c>
      <c r="N43" s="27">
        <v>19</v>
      </c>
    </row>
    <row r="44" spans="1:14" ht="15" customHeight="1">
      <c r="A44" s="42" t="s">
        <v>688</v>
      </c>
      <c r="B44" s="43" t="s">
        <v>491</v>
      </c>
      <c r="C44" s="27">
        <f>SUM(C34:C43)</f>
        <v>3580</v>
      </c>
      <c r="D44" s="27">
        <f>SUM(D34:D43)</f>
        <v>3599</v>
      </c>
      <c r="E44" s="27">
        <f>SUM(E34:E43)</f>
        <v>3614</v>
      </c>
      <c r="F44" s="27"/>
      <c r="G44" s="27"/>
      <c r="H44" s="27"/>
      <c r="I44" s="27"/>
      <c r="J44" s="27"/>
      <c r="K44" s="27"/>
      <c r="L44" s="27">
        <f>SUM(L34:L43)</f>
        <v>3580</v>
      </c>
      <c r="M44" s="27">
        <f>SUM(M34:M43)</f>
        <v>3599</v>
      </c>
      <c r="N44" s="27">
        <f>SUM(N34:N43)</f>
        <v>3614</v>
      </c>
    </row>
    <row r="45" spans="1:14" ht="15" customHeight="1">
      <c r="A45" s="12" t="s">
        <v>500</v>
      </c>
      <c r="B45" s="6" t="s">
        <v>501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" customHeight="1">
      <c r="A46" s="5" t="s">
        <v>669</v>
      </c>
      <c r="B46" s="6" t="s">
        <v>502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5" customHeight="1">
      <c r="A47" s="12" t="s">
        <v>670</v>
      </c>
      <c r="B47" s="6" t="s">
        <v>503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5" customHeight="1">
      <c r="A48" s="37" t="s">
        <v>690</v>
      </c>
      <c r="B48" s="43" t="s">
        <v>504</v>
      </c>
      <c r="C48" s="27">
        <f>SUM(C45:C47)</f>
        <v>0</v>
      </c>
      <c r="D48" s="27">
        <f>SUM(D45:D47)</f>
        <v>0</v>
      </c>
      <c r="E48" s="27">
        <f>SUM(E45:E47)</f>
        <v>0</v>
      </c>
      <c r="F48" s="27"/>
      <c r="G48" s="27"/>
      <c r="H48" s="27"/>
      <c r="I48" s="27"/>
      <c r="J48" s="27"/>
      <c r="K48" s="27"/>
      <c r="L48" s="27">
        <f>SUM(L45:L47)</f>
        <v>0</v>
      </c>
      <c r="M48" s="27">
        <f>SUM(M45:M47)</f>
        <v>0</v>
      </c>
      <c r="N48" s="27">
        <f>SUM(N45:N47)</f>
        <v>0</v>
      </c>
    </row>
    <row r="49" spans="1:14" ht="15" customHeight="1">
      <c r="A49" s="110" t="s">
        <v>755</v>
      </c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5" customHeight="1">
      <c r="A50" s="5" t="s">
        <v>446</v>
      </c>
      <c r="B50" s="6" t="s">
        <v>447</v>
      </c>
      <c r="C50" s="27"/>
      <c r="D50" s="27">
        <v>4525</v>
      </c>
      <c r="E50" s="27">
        <v>4525</v>
      </c>
      <c r="F50" s="27"/>
      <c r="G50" s="27"/>
      <c r="H50" s="27"/>
      <c r="I50" s="27"/>
      <c r="J50" s="27"/>
      <c r="K50" s="27"/>
      <c r="L50" s="27"/>
      <c r="M50" s="27">
        <v>4525</v>
      </c>
      <c r="N50" s="27">
        <v>4525</v>
      </c>
    </row>
    <row r="51" spans="1:14" ht="15" customHeight="1">
      <c r="A51" s="5" t="s">
        <v>448</v>
      </c>
      <c r="B51" s="6" t="s">
        <v>449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5" customHeight="1">
      <c r="A52" s="5" t="s">
        <v>647</v>
      </c>
      <c r="B52" s="6" t="s">
        <v>450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5" customHeight="1">
      <c r="A53" s="5" t="s">
        <v>648</v>
      </c>
      <c r="B53" s="6" t="s">
        <v>451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5" customHeight="1">
      <c r="A54" s="5" t="s">
        <v>649</v>
      </c>
      <c r="B54" s="6" t="s">
        <v>452</v>
      </c>
      <c r="C54" s="27"/>
      <c r="D54" s="27">
        <v>2817</v>
      </c>
      <c r="E54" s="27">
        <v>2817</v>
      </c>
      <c r="F54" s="27"/>
      <c r="G54" s="27"/>
      <c r="H54" s="27"/>
      <c r="I54" s="27"/>
      <c r="J54" s="27"/>
      <c r="K54" s="27"/>
      <c r="L54" s="27"/>
      <c r="M54" s="27">
        <v>2817</v>
      </c>
      <c r="N54" s="27">
        <v>2817</v>
      </c>
    </row>
    <row r="55" spans="1:14" ht="15" customHeight="1">
      <c r="A55" s="37" t="s">
        <v>684</v>
      </c>
      <c r="B55" s="43" t="s">
        <v>453</v>
      </c>
      <c r="C55" s="27">
        <f>SUM(C50:C54)</f>
        <v>0</v>
      </c>
      <c r="D55" s="27">
        <f>SUM(D50:D54)</f>
        <v>7342</v>
      </c>
      <c r="E55" s="27">
        <f>SUM(E50:E54)</f>
        <v>7342</v>
      </c>
      <c r="F55" s="27"/>
      <c r="G55" s="27"/>
      <c r="H55" s="27"/>
      <c r="I55" s="27"/>
      <c r="J55" s="27"/>
      <c r="K55" s="27"/>
      <c r="L55" s="27">
        <f>SUM(L50:L54)</f>
        <v>0</v>
      </c>
      <c r="M55" s="27">
        <f>SUM(M50:M54)</f>
        <v>7342</v>
      </c>
      <c r="N55" s="27">
        <f>SUM(N50:N54)</f>
        <v>7342</v>
      </c>
    </row>
    <row r="56" spans="1:14" ht="15" customHeight="1">
      <c r="A56" s="12" t="s">
        <v>666</v>
      </c>
      <c r="B56" s="6" t="s">
        <v>492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5" customHeight="1">
      <c r="A57" s="12" t="s">
        <v>667</v>
      </c>
      <c r="B57" s="6" t="s">
        <v>493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5" customHeight="1">
      <c r="A58" s="12" t="s">
        <v>494</v>
      </c>
      <c r="B58" s="6" t="s">
        <v>495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5" customHeight="1">
      <c r="A59" s="12" t="s">
        <v>668</v>
      </c>
      <c r="B59" s="6" t="s">
        <v>496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5" customHeight="1">
      <c r="A60" s="12" t="s">
        <v>497</v>
      </c>
      <c r="B60" s="6" t="s">
        <v>498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5" customHeight="1">
      <c r="A61" s="37" t="s">
        <v>689</v>
      </c>
      <c r="B61" s="43" t="s">
        <v>499</v>
      </c>
      <c r="C61" s="27">
        <f>SUM(C57:C60)</f>
        <v>0</v>
      </c>
      <c r="D61" s="27">
        <f>SUM(D57:D60)</f>
        <v>0</v>
      </c>
      <c r="E61" s="27">
        <f>SUM(E57:E60)</f>
        <v>0</v>
      </c>
      <c r="F61" s="27"/>
      <c r="G61" s="27"/>
      <c r="H61" s="27"/>
      <c r="I61" s="27"/>
      <c r="J61" s="27"/>
      <c r="K61" s="27"/>
      <c r="L61" s="27">
        <f>SUM(L57:L60)</f>
        <v>0</v>
      </c>
      <c r="M61" s="27">
        <f>SUM(M57:M60)</f>
        <v>0</v>
      </c>
      <c r="N61" s="27">
        <f>SUM(N57:N60)</f>
        <v>0</v>
      </c>
    </row>
    <row r="62" spans="1:14" ht="15" customHeight="1">
      <c r="A62" s="12" t="s">
        <v>505</v>
      </c>
      <c r="B62" s="6" t="s">
        <v>506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5" customHeight="1">
      <c r="A63" s="5" t="s">
        <v>671</v>
      </c>
      <c r="B63" s="6" t="s">
        <v>507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5" customHeight="1">
      <c r="A64" s="12" t="s">
        <v>672</v>
      </c>
      <c r="B64" s="6" t="s">
        <v>508</v>
      </c>
      <c r="C64" s="27">
        <v>1150</v>
      </c>
      <c r="D64" s="27">
        <v>1150</v>
      </c>
      <c r="E64" s="27">
        <v>977</v>
      </c>
      <c r="F64" s="27"/>
      <c r="G64" s="27"/>
      <c r="H64" s="27"/>
      <c r="I64" s="27"/>
      <c r="J64" s="27"/>
      <c r="K64" s="27"/>
      <c r="L64" s="27">
        <v>1150</v>
      </c>
      <c r="M64" s="27">
        <v>1150</v>
      </c>
      <c r="N64" s="27">
        <v>977</v>
      </c>
    </row>
    <row r="65" spans="1:14" ht="15" customHeight="1">
      <c r="A65" s="37" t="s">
        <v>692</v>
      </c>
      <c r="B65" s="43" t="s">
        <v>509</v>
      </c>
      <c r="C65" s="27">
        <f>SUM(C62:C64)</f>
        <v>1150</v>
      </c>
      <c r="D65" s="27">
        <f>SUM(D62:D64)</f>
        <v>1150</v>
      </c>
      <c r="E65" s="27">
        <f>SUM(E62:E64)</f>
        <v>977</v>
      </c>
      <c r="F65" s="27"/>
      <c r="G65" s="27"/>
      <c r="H65" s="27"/>
      <c r="I65" s="27"/>
      <c r="J65" s="27"/>
      <c r="K65" s="27"/>
      <c r="L65" s="27">
        <f>SUM(L62:L64)</f>
        <v>1150</v>
      </c>
      <c r="M65" s="27">
        <f>SUM(M62:M64)</f>
        <v>1150</v>
      </c>
      <c r="N65" s="27">
        <f>SUM(N62:N64)</f>
        <v>977</v>
      </c>
    </row>
    <row r="66" spans="1:14" ht="15" customHeight="1">
      <c r="A66" s="110" t="s">
        <v>754</v>
      </c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5.75">
      <c r="A67" s="100" t="s">
        <v>691</v>
      </c>
      <c r="B67" s="95" t="s">
        <v>510</v>
      </c>
      <c r="C67" s="101">
        <f>C19+C33+C44+C48+C55+C61+C65</f>
        <v>13548</v>
      </c>
      <c r="D67" s="101">
        <f>D19+D33+D44+D48+D55+D61+D65</f>
        <v>21620</v>
      </c>
      <c r="E67" s="101">
        <f>E19+E33+E44+E48+E55+E61+E65</f>
        <v>21955</v>
      </c>
      <c r="F67" s="101"/>
      <c r="G67" s="101"/>
      <c r="H67" s="101"/>
      <c r="I67" s="101"/>
      <c r="J67" s="101"/>
      <c r="K67" s="101"/>
      <c r="L67" s="101">
        <f>L19+L33+L44+L48+L55+L61+L65</f>
        <v>13548</v>
      </c>
      <c r="M67" s="101">
        <f>M19+M33+M44+M48+M55+M61+M65</f>
        <v>21620</v>
      </c>
      <c r="N67" s="101">
        <f>N19+N33+N44+N48+N55+N61+N65</f>
        <v>21955</v>
      </c>
    </row>
    <row r="68" spans="1:14" ht="15.75">
      <c r="A68" s="102" t="s">
        <v>807</v>
      </c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1:14" ht="15.75">
      <c r="A69" s="102" t="s">
        <v>808</v>
      </c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4" ht="15">
      <c r="A70" s="35" t="s">
        <v>673</v>
      </c>
      <c r="B70" s="5" t="s">
        <v>511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5">
      <c r="A71" s="12" t="s">
        <v>512</v>
      </c>
      <c r="B71" s="5" t="s">
        <v>513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5">
      <c r="A72" s="35" t="s">
        <v>674</v>
      </c>
      <c r="B72" s="5" t="s">
        <v>514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">
      <c r="A73" s="14" t="s">
        <v>693</v>
      </c>
      <c r="B73" s="7" t="s">
        <v>515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5">
      <c r="A74" s="12" t="s">
        <v>675</v>
      </c>
      <c r="B74" s="5" t="s">
        <v>516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5">
      <c r="A75" s="35" t="s">
        <v>517</v>
      </c>
      <c r="B75" s="5" t="s">
        <v>518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">
      <c r="A76" s="12" t="s">
        <v>676</v>
      </c>
      <c r="B76" s="5" t="s">
        <v>519</v>
      </c>
      <c r="C76" s="27"/>
      <c r="D76" s="27">
        <v>994</v>
      </c>
      <c r="E76" s="27">
        <v>994</v>
      </c>
      <c r="F76" s="27"/>
      <c r="G76" s="27"/>
      <c r="H76" s="27"/>
      <c r="I76" s="27"/>
      <c r="J76" s="27"/>
      <c r="K76" s="27"/>
      <c r="L76" s="27"/>
      <c r="M76" s="27">
        <v>994</v>
      </c>
      <c r="N76" s="27">
        <v>994</v>
      </c>
    </row>
    <row r="77" spans="1:14" ht="15">
      <c r="A77" s="35" t="s">
        <v>520</v>
      </c>
      <c r="B77" s="5" t="s">
        <v>521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5">
      <c r="A78" s="13" t="s">
        <v>694</v>
      </c>
      <c r="B78" s="7" t="s">
        <v>522</v>
      </c>
      <c r="C78" s="27"/>
      <c r="D78" s="27">
        <f>SUM(D74:D77)</f>
        <v>994</v>
      </c>
      <c r="E78" s="27">
        <f>SUM(E74:E77)</f>
        <v>994</v>
      </c>
      <c r="F78" s="27"/>
      <c r="G78" s="27"/>
      <c r="H78" s="27"/>
      <c r="I78" s="27"/>
      <c r="J78" s="27"/>
      <c r="K78" s="27"/>
      <c r="L78" s="27"/>
      <c r="M78" s="27">
        <f>SUM(M74:M77)</f>
        <v>994</v>
      </c>
      <c r="N78" s="27">
        <f>SUM(N74:N77)</f>
        <v>994</v>
      </c>
    </row>
    <row r="79" spans="1:14" ht="15">
      <c r="A79" s="5" t="s">
        <v>805</v>
      </c>
      <c r="B79" s="5" t="s">
        <v>523</v>
      </c>
      <c r="C79" s="27">
        <v>1358</v>
      </c>
      <c r="D79" s="27">
        <v>4854</v>
      </c>
      <c r="E79" s="27">
        <v>4854</v>
      </c>
      <c r="F79" s="27"/>
      <c r="G79" s="27"/>
      <c r="H79" s="27"/>
      <c r="I79" s="27"/>
      <c r="J79" s="27"/>
      <c r="K79" s="27"/>
      <c r="L79" s="27">
        <v>1358</v>
      </c>
      <c r="M79" s="27">
        <v>4854</v>
      </c>
      <c r="N79" s="27">
        <v>4854</v>
      </c>
    </row>
    <row r="80" spans="1:14" ht="15">
      <c r="A80" s="5" t="s">
        <v>806</v>
      </c>
      <c r="B80" s="5" t="s">
        <v>523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5">
      <c r="A81" s="5" t="s">
        <v>803</v>
      </c>
      <c r="B81" s="5" t="s">
        <v>524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5">
      <c r="A82" s="5" t="s">
        <v>804</v>
      </c>
      <c r="B82" s="5" t="s">
        <v>524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5">
      <c r="A83" s="7" t="s">
        <v>695</v>
      </c>
      <c r="B83" s="7" t="s">
        <v>525</v>
      </c>
      <c r="C83" s="27">
        <f>SUM(C79:C82)</f>
        <v>1358</v>
      </c>
      <c r="D83" s="27">
        <f>SUM(D79:D82)</f>
        <v>4854</v>
      </c>
      <c r="E83" s="27">
        <f>SUM(E79:E82)</f>
        <v>4854</v>
      </c>
      <c r="F83" s="27"/>
      <c r="G83" s="27"/>
      <c r="H83" s="27"/>
      <c r="I83" s="27"/>
      <c r="J83" s="27"/>
      <c r="K83" s="27"/>
      <c r="L83" s="27">
        <f>SUM(L79:L82)</f>
        <v>1358</v>
      </c>
      <c r="M83" s="27">
        <f>SUM(M79:M82)</f>
        <v>4854</v>
      </c>
      <c r="N83" s="27">
        <f>SUM(N79:N82)</f>
        <v>4854</v>
      </c>
    </row>
    <row r="84" spans="1:14" ht="15">
      <c r="A84" s="35" t="s">
        <v>526</v>
      </c>
      <c r="B84" s="5" t="s">
        <v>527</v>
      </c>
      <c r="C84" s="27"/>
      <c r="D84" s="27">
        <v>292</v>
      </c>
      <c r="E84" s="27">
        <v>292</v>
      </c>
      <c r="F84" s="27"/>
      <c r="G84" s="27"/>
      <c r="H84" s="27"/>
      <c r="I84" s="27"/>
      <c r="J84" s="27"/>
      <c r="K84" s="27"/>
      <c r="L84" s="27"/>
      <c r="M84" s="27">
        <v>292</v>
      </c>
      <c r="N84" s="27">
        <v>292</v>
      </c>
    </row>
    <row r="85" spans="1:14" ht="15">
      <c r="A85" s="35" t="s">
        <v>528</v>
      </c>
      <c r="B85" s="5" t="s">
        <v>529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5">
      <c r="A86" s="35" t="s">
        <v>530</v>
      </c>
      <c r="B86" s="5" t="s">
        <v>531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5">
      <c r="A87" s="35" t="s">
        <v>532</v>
      </c>
      <c r="B87" s="5" t="s">
        <v>533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5">
      <c r="A88" s="12" t="s">
        <v>677</v>
      </c>
      <c r="B88" s="5" t="s">
        <v>534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5">
      <c r="A89" s="14" t="s">
        <v>696</v>
      </c>
      <c r="B89" s="7" t="s">
        <v>536</v>
      </c>
      <c r="C89" s="27">
        <f>C73+C78+C83+C84+C86+C85+C87+C88</f>
        <v>1358</v>
      </c>
      <c r="D89" s="27">
        <f>D73+D78+D83+D84+D86+D85+D87+D88</f>
        <v>6140</v>
      </c>
      <c r="E89" s="27">
        <f>E73+E78+E83+E84+E86+E85+E87+E88</f>
        <v>6140</v>
      </c>
      <c r="F89" s="27"/>
      <c r="G89" s="27"/>
      <c r="H89" s="27"/>
      <c r="I89" s="27"/>
      <c r="J89" s="27"/>
      <c r="K89" s="27"/>
      <c r="L89" s="27">
        <f>L73+L78+L83+L84+L86+L85+L87+L88</f>
        <v>1358</v>
      </c>
      <c r="M89" s="27">
        <f>M73+M78+M83+M84+M86+M85+M87+M88</f>
        <v>6140</v>
      </c>
      <c r="N89" s="27">
        <f>N73+N78+N83+N84+N86+N85+N87+N88</f>
        <v>6140</v>
      </c>
    </row>
    <row r="90" spans="1:14" ht="15">
      <c r="A90" s="12" t="s">
        <v>537</v>
      </c>
      <c r="B90" s="5" t="s">
        <v>538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5">
      <c r="A91" s="12" t="s">
        <v>539</v>
      </c>
      <c r="B91" s="5" t="s">
        <v>540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5">
      <c r="A92" s="35" t="s">
        <v>541</v>
      </c>
      <c r="B92" s="5" t="s">
        <v>542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">
      <c r="A93" s="35" t="s">
        <v>678</v>
      </c>
      <c r="B93" s="5" t="s">
        <v>543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">
      <c r="A94" s="13" t="s">
        <v>697</v>
      </c>
      <c r="B94" s="7" t="s">
        <v>544</v>
      </c>
      <c r="C94" s="27">
        <f>SUM(C90:C93)</f>
        <v>0</v>
      </c>
      <c r="D94" s="27">
        <f>SUM(D90:D93)</f>
        <v>0</v>
      </c>
      <c r="E94" s="27">
        <f>SUM(E90:E93)</f>
        <v>0</v>
      </c>
      <c r="F94" s="27"/>
      <c r="G94" s="27"/>
      <c r="H94" s="27"/>
      <c r="I94" s="27"/>
      <c r="J94" s="27"/>
      <c r="K94" s="27"/>
      <c r="L94" s="27">
        <f>SUM(L90:L93)</f>
        <v>0</v>
      </c>
      <c r="M94" s="27">
        <f>SUM(M90:M93)</f>
        <v>0</v>
      </c>
      <c r="N94" s="27">
        <f>SUM(N90:N93)</f>
        <v>0</v>
      </c>
    </row>
    <row r="95" spans="1:14" ht="15">
      <c r="A95" s="14" t="s">
        <v>545</v>
      </c>
      <c r="B95" s="7" t="s">
        <v>546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5.75">
      <c r="A96" s="98" t="s">
        <v>698</v>
      </c>
      <c r="B96" s="99" t="s">
        <v>547</v>
      </c>
      <c r="C96" s="101">
        <f>C89+C94+C95</f>
        <v>1358</v>
      </c>
      <c r="D96" s="101">
        <f>D89+D94+D95</f>
        <v>6140</v>
      </c>
      <c r="E96" s="101">
        <f>E89+E94+E95</f>
        <v>6140</v>
      </c>
      <c r="F96" s="101"/>
      <c r="G96" s="101"/>
      <c r="H96" s="101"/>
      <c r="I96" s="101"/>
      <c r="J96" s="101"/>
      <c r="K96" s="101"/>
      <c r="L96" s="101">
        <f>L89+L94+L95</f>
        <v>1358</v>
      </c>
      <c r="M96" s="101">
        <f>M89+M94+M95</f>
        <v>6140</v>
      </c>
      <c r="N96" s="101">
        <f>N89+N94+N95</f>
        <v>6140</v>
      </c>
    </row>
    <row r="97" spans="1:14" ht="15.75">
      <c r="A97" s="105" t="s">
        <v>680</v>
      </c>
      <c r="B97" s="109"/>
      <c r="C97" s="106">
        <f>C67+C96</f>
        <v>14906</v>
      </c>
      <c r="D97" s="106">
        <f>D67+D96</f>
        <v>27760</v>
      </c>
      <c r="E97" s="106">
        <f>E67+E96</f>
        <v>28095</v>
      </c>
      <c r="F97" s="106"/>
      <c r="G97" s="106"/>
      <c r="H97" s="106"/>
      <c r="I97" s="106"/>
      <c r="J97" s="106"/>
      <c r="K97" s="106"/>
      <c r="L97" s="106">
        <f>L67+L96</f>
        <v>14906</v>
      </c>
      <c r="M97" s="106">
        <f>M67+M96</f>
        <v>27760</v>
      </c>
      <c r="N97" s="106">
        <f>N67+N96</f>
        <v>28095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2.28125" style="0" customWidth="1"/>
    <col min="5" max="5" width="18.421875" style="0" customWidth="1"/>
  </cols>
  <sheetData>
    <row r="1" spans="1:13" ht="25.5" customHeight="1">
      <c r="A1" s="239" t="s">
        <v>887</v>
      </c>
      <c r="B1" s="239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5" ht="23.25" customHeight="1">
      <c r="A2" s="1"/>
      <c r="E2" t="s">
        <v>883</v>
      </c>
    </row>
    <row r="3" ht="15">
      <c r="A3" s="1"/>
    </row>
    <row r="4" spans="1:2" ht="45">
      <c r="A4" s="50" t="s">
        <v>753</v>
      </c>
      <c r="B4" s="51" t="s">
        <v>802</v>
      </c>
    </row>
    <row r="5" spans="1:2" ht="51" customHeight="1">
      <c r="A5" s="51" t="s">
        <v>728</v>
      </c>
      <c r="B5" s="52"/>
    </row>
    <row r="6" spans="1:2" ht="15" customHeight="1">
      <c r="A6" s="51" t="s">
        <v>729</v>
      </c>
      <c r="B6" s="52"/>
    </row>
    <row r="7" spans="1:2" ht="15" customHeight="1">
      <c r="A7" s="51" t="s">
        <v>730</v>
      </c>
      <c r="B7" s="52"/>
    </row>
    <row r="8" spans="1:2" ht="15" customHeight="1">
      <c r="A8" s="51" t="s">
        <v>731</v>
      </c>
      <c r="B8" s="52"/>
    </row>
    <row r="9" spans="1:2" ht="15" customHeight="1">
      <c r="A9" s="50" t="s">
        <v>748</v>
      </c>
      <c r="B9" s="52"/>
    </row>
    <row r="10" spans="1:2" ht="15" customHeight="1">
      <c r="A10" s="51" t="s">
        <v>732</v>
      </c>
      <c r="B10" s="52"/>
    </row>
    <row r="11" spans="1:2" ht="15" customHeight="1">
      <c r="A11" s="51" t="s">
        <v>733</v>
      </c>
      <c r="B11" s="52"/>
    </row>
    <row r="12" spans="1:2" ht="15" customHeight="1">
      <c r="A12" s="51" t="s">
        <v>734</v>
      </c>
      <c r="B12" s="52"/>
    </row>
    <row r="13" spans="1:2" ht="15" customHeight="1">
      <c r="A13" s="51" t="s">
        <v>735</v>
      </c>
      <c r="B13" s="52"/>
    </row>
    <row r="14" spans="1:2" ht="15" customHeight="1">
      <c r="A14" s="51" t="s">
        <v>736</v>
      </c>
      <c r="B14" s="52"/>
    </row>
    <row r="15" spans="1:2" ht="15" customHeight="1">
      <c r="A15" s="51" t="s">
        <v>737</v>
      </c>
      <c r="B15" s="52"/>
    </row>
    <row r="16" spans="1:2" ht="15" customHeight="1">
      <c r="A16" s="51" t="s">
        <v>738</v>
      </c>
      <c r="B16" s="52"/>
    </row>
    <row r="17" spans="1:2" ht="15" customHeight="1">
      <c r="A17" s="50" t="s">
        <v>749</v>
      </c>
      <c r="B17" s="52"/>
    </row>
    <row r="18" spans="1:2" ht="15" customHeight="1">
      <c r="A18" s="51" t="s">
        <v>739</v>
      </c>
      <c r="B18" s="52">
        <v>1</v>
      </c>
    </row>
    <row r="19" spans="1:2" ht="15" customHeight="1">
      <c r="A19" s="51" t="s">
        <v>740</v>
      </c>
      <c r="B19" s="52"/>
    </row>
    <row r="20" spans="1:2" ht="15" customHeight="1">
      <c r="A20" s="51" t="s">
        <v>741</v>
      </c>
      <c r="B20" s="52"/>
    </row>
    <row r="21" spans="1:2" ht="15" customHeight="1">
      <c r="A21" s="50" t="s">
        <v>750</v>
      </c>
      <c r="B21" s="52">
        <v>1</v>
      </c>
    </row>
    <row r="22" spans="1:2" ht="15" customHeight="1">
      <c r="A22" s="50" t="s">
        <v>752</v>
      </c>
      <c r="B22" s="144">
        <v>1</v>
      </c>
    </row>
    <row r="23" spans="1:2" ht="37.5" customHeight="1">
      <c r="A23" s="51" t="s">
        <v>742</v>
      </c>
      <c r="B23" s="52">
        <v>4</v>
      </c>
    </row>
    <row r="24" spans="1:2" ht="15" customHeight="1">
      <c r="A24" s="51" t="s">
        <v>743</v>
      </c>
      <c r="B24" s="52">
        <v>1</v>
      </c>
    </row>
    <row r="25" spans="1:2" ht="15" customHeight="1">
      <c r="A25" s="50" t="s">
        <v>751</v>
      </c>
      <c r="B25" s="52">
        <v>6</v>
      </c>
    </row>
    <row r="26" spans="1:2" ht="15" customHeight="1">
      <c r="A26" s="50" t="s">
        <v>862</v>
      </c>
      <c r="B26" s="144"/>
    </row>
    <row r="27" spans="1:2" ht="37.5" customHeight="1">
      <c r="A27" s="51" t="s">
        <v>744</v>
      </c>
      <c r="B27" s="52"/>
    </row>
    <row r="28" spans="1:2" ht="15" customHeight="1">
      <c r="A28" s="51" t="s">
        <v>745</v>
      </c>
      <c r="B28" s="52"/>
    </row>
    <row r="29" spans="1:2" ht="15" customHeight="1">
      <c r="A29" s="51" t="s">
        <v>746</v>
      </c>
      <c r="B29" s="52"/>
    </row>
    <row r="30" spans="1:2" ht="15" customHeight="1">
      <c r="A30" s="51" t="s">
        <v>747</v>
      </c>
      <c r="B30" s="52"/>
    </row>
    <row r="31" spans="1:2" ht="15" customHeight="1">
      <c r="A31" s="50" t="s">
        <v>24</v>
      </c>
      <c r="B31" s="52"/>
    </row>
    <row r="32" spans="1:4" ht="36" customHeight="1">
      <c r="A32" s="256"/>
      <c r="B32" s="257"/>
      <c r="C32" s="257"/>
      <c r="D32" s="257"/>
    </row>
    <row r="33" spans="1:4" ht="15">
      <c r="A33" s="258"/>
      <c r="B33" s="257"/>
      <c r="C33" s="257"/>
      <c r="D33" s="257"/>
    </row>
  </sheetData>
  <sheetProtection/>
  <mergeCells count="3">
    <mergeCell ref="A32:D32"/>
    <mergeCell ref="A33:D3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4">
      <selection activeCell="A1" sqref="A1:E1"/>
    </sheetView>
  </sheetViews>
  <sheetFormatPr defaultColWidth="9.140625" defaultRowHeight="15"/>
  <cols>
    <col min="1" max="1" width="50.57421875" style="187" customWidth="1"/>
    <col min="2" max="2" width="9.421875" style="187" hidden="1" customWidth="1"/>
    <col min="3" max="3" width="15.7109375" style="187" customWidth="1"/>
    <col min="4" max="4" width="22.7109375" style="189" customWidth="1"/>
    <col min="5" max="5" width="18.28125" style="187" customWidth="1"/>
    <col min="6" max="6" width="18.00390625" style="187" customWidth="1"/>
    <col min="7" max="7" width="18.7109375" style="187" customWidth="1"/>
    <col min="8" max="16384" width="9.140625" style="187" customWidth="1"/>
  </cols>
  <sheetData>
    <row r="1" spans="1:13" ht="16.5" customHeight="1">
      <c r="A1" s="239" t="s">
        <v>887</v>
      </c>
      <c r="B1" s="239"/>
      <c r="C1" s="239"/>
      <c r="D1" s="239"/>
      <c r="E1" s="239"/>
      <c r="F1" s="185"/>
      <c r="G1" s="185"/>
      <c r="H1" s="185"/>
      <c r="I1" s="185"/>
      <c r="J1" s="185"/>
      <c r="K1" s="185"/>
      <c r="L1" s="185"/>
      <c r="M1" s="185"/>
    </row>
    <row r="2" spans="1:4" ht="16.5" customHeight="1">
      <c r="A2" s="186"/>
      <c r="B2" s="188"/>
      <c r="C2" s="188"/>
      <c r="D2" s="188"/>
    </row>
    <row r="3" spans="1:4" ht="16.5" customHeight="1">
      <c r="A3" s="186"/>
      <c r="B3" s="188"/>
      <c r="C3" s="188"/>
      <c r="D3" s="188"/>
    </row>
    <row r="4" spans="1:3" ht="19.5">
      <c r="A4" s="259" t="s">
        <v>894</v>
      </c>
      <c r="B4" s="259"/>
      <c r="C4" s="148"/>
    </row>
    <row r="5" ht="15">
      <c r="D5" s="219" t="s">
        <v>905</v>
      </c>
    </row>
    <row r="12" spans="3:5" ht="15">
      <c r="C12" s="212"/>
      <c r="D12" s="260" t="s">
        <v>895</v>
      </c>
      <c r="E12" s="260"/>
    </row>
    <row r="13" spans="1:5" ht="31.5">
      <c r="A13" s="190" t="s">
        <v>245</v>
      </c>
      <c r="B13" s="191"/>
      <c r="C13" s="191" t="s">
        <v>863</v>
      </c>
      <c r="D13" s="192" t="s">
        <v>896</v>
      </c>
      <c r="E13" s="193" t="s">
        <v>864</v>
      </c>
    </row>
    <row r="14" spans="1:7" ht="24.75" customHeight="1">
      <c r="A14" s="149" t="s">
        <v>897</v>
      </c>
      <c r="B14" s="194"/>
      <c r="C14" s="194"/>
      <c r="D14" s="195">
        <v>130</v>
      </c>
      <c r="E14" s="196">
        <v>1029</v>
      </c>
      <c r="F14" s="197"/>
      <c r="G14" s="197"/>
    </row>
    <row r="15" spans="1:5" ht="24.75" customHeight="1">
      <c r="A15" s="149" t="s">
        <v>898</v>
      </c>
      <c r="B15" s="194"/>
      <c r="C15" s="214">
        <v>1784</v>
      </c>
      <c r="D15" s="198"/>
      <c r="E15" s="199"/>
    </row>
    <row r="16" spans="1:5" ht="24.75" customHeight="1">
      <c r="A16" s="149" t="s">
        <v>904</v>
      </c>
      <c r="B16" s="194"/>
      <c r="C16" s="214"/>
      <c r="D16" s="198">
        <v>1627</v>
      </c>
      <c r="E16" s="199">
        <v>471</v>
      </c>
    </row>
    <row r="17" spans="1:5" ht="24.75" customHeight="1">
      <c r="A17" s="150" t="s">
        <v>592</v>
      </c>
      <c r="B17" s="200"/>
      <c r="C17" s="215"/>
      <c r="D17" s="201">
        <f>SUM(D14:D16)</f>
        <v>1757</v>
      </c>
      <c r="E17" s="201">
        <f>SUM(E14:E16)</f>
        <v>1500</v>
      </c>
    </row>
    <row r="18" spans="1:5" ht="24.75" customHeight="1">
      <c r="A18" s="202" t="s">
        <v>899</v>
      </c>
      <c r="B18" s="200"/>
      <c r="C18" s="216"/>
      <c r="D18" s="203">
        <v>2010</v>
      </c>
      <c r="E18" s="199">
        <v>2348</v>
      </c>
    </row>
    <row r="19" spans="1:5" ht="24.75" customHeight="1">
      <c r="A19" s="202" t="s">
        <v>900</v>
      </c>
      <c r="B19" s="200"/>
      <c r="C19" s="216"/>
      <c r="D19" s="203">
        <v>604</v>
      </c>
      <c r="E19" s="199">
        <v>604</v>
      </c>
    </row>
    <row r="20" spans="1:5" ht="24.75" customHeight="1">
      <c r="A20" s="202" t="s">
        <v>901</v>
      </c>
      <c r="B20" s="200"/>
      <c r="C20" s="216"/>
      <c r="D20" s="203">
        <v>2248</v>
      </c>
      <c r="E20" s="199">
        <v>2248</v>
      </c>
    </row>
    <row r="21" spans="1:5" ht="24.75" customHeight="1">
      <c r="A21" s="149" t="s">
        <v>902</v>
      </c>
      <c r="B21" s="204"/>
      <c r="C21" s="217">
        <v>3980</v>
      </c>
      <c r="D21" s="203">
        <v>905</v>
      </c>
      <c r="E21" s="199">
        <v>451</v>
      </c>
    </row>
    <row r="22" spans="1:5" s="207" customFormat="1" ht="24.75" customHeight="1">
      <c r="A22" s="205" t="s">
        <v>593</v>
      </c>
      <c r="B22" s="206"/>
      <c r="C22" s="218">
        <f>SUM(C18:C21)</f>
        <v>3980</v>
      </c>
      <c r="D22" s="213">
        <f>SUM(D18:D21)</f>
        <v>5767</v>
      </c>
      <c r="E22" s="213">
        <f>SUM(E18:E21)</f>
        <v>5651</v>
      </c>
    </row>
    <row r="23" spans="1:5" ht="24.75" customHeight="1">
      <c r="A23" s="208" t="s">
        <v>903</v>
      </c>
      <c r="B23" s="209"/>
      <c r="C23" s="209"/>
      <c r="D23" s="210">
        <f>D17+D22</f>
        <v>7524</v>
      </c>
      <c r="E23" s="210">
        <f>E17+E22</f>
        <v>7151</v>
      </c>
    </row>
    <row r="24" ht="24.75" customHeight="1">
      <c r="D24" s="187"/>
    </row>
    <row r="25" ht="24.75" customHeight="1">
      <c r="D25" s="187"/>
    </row>
    <row r="26" s="211" customFormat="1" ht="24.75" customHeight="1"/>
    <row r="27" ht="24.75" customHeight="1">
      <c r="D27" s="187"/>
    </row>
    <row r="28" ht="15">
      <c r="D28" s="187"/>
    </row>
    <row r="29" ht="15">
      <c r="D29" s="187"/>
    </row>
    <row r="30" ht="15">
      <c r="D30" s="187"/>
    </row>
    <row r="31" ht="15">
      <c r="D31" s="187"/>
    </row>
    <row r="32" ht="15">
      <c r="D32" s="187"/>
    </row>
    <row r="33" ht="15">
      <c r="D33" s="187"/>
    </row>
    <row r="34" ht="15">
      <c r="D34" s="187"/>
    </row>
    <row r="35" ht="15">
      <c r="D35" s="187"/>
    </row>
    <row r="36" ht="15">
      <c r="D36" s="187"/>
    </row>
    <row r="37" ht="15">
      <c r="D37" s="187"/>
    </row>
    <row r="38" ht="15">
      <c r="D38" s="187"/>
    </row>
    <row r="39" ht="15">
      <c r="D39" s="187"/>
    </row>
    <row r="40" ht="15">
      <c r="D40" s="187"/>
    </row>
    <row r="41" ht="15">
      <c r="D41" s="187"/>
    </row>
  </sheetData>
  <sheetProtection/>
  <mergeCells count="3">
    <mergeCell ref="A4:B4"/>
    <mergeCell ref="D12:E12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customWidth="1"/>
    <col min="8" max="8" width="17.7109375" style="0" customWidth="1"/>
    <col min="9" max="9" width="17.140625" style="0" customWidth="1"/>
    <col min="10" max="10" width="17.7109375" style="0" customWidth="1"/>
  </cols>
  <sheetData>
    <row r="1" spans="1:13" ht="24" customHeight="1">
      <c r="A1" s="261" t="s">
        <v>887</v>
      </c>
      <c r="B1" s="261"/>
      <c r="C1" s="261"/>
      <c r="D1" s="261"/>
      <c r="E1" s="261"/>
      <c r="F1" s="261"/>
      <c r="G1" s="261"/>
      <c r="H1" s="261"/>
      <c r="I1" s="261"/>
      <c r="J1" s="261"/>
      <c r="K1" s="185"/>
      <c r="L1" s="185"/>
      <c r="M1" s="185"/>
    </row>
    <row r="2" spans="1:10" ht="23.25" customHeight="1">
      <c r="A2" s="240" t="s">
        <v>853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">
      <c r="A3" s="41"/>
      <c r="J3" t="s">
        <v>882</v>
      </c>
    </row>
    <row r="5" spans="1:10" ht="15">
      <c r="A5" s="244" t="s">
        <v>245</v>
      </c>
      <c r="B5" s="246" t="s">
        <v>246</v>
      </c>
      <c r="C5" s="263" t="s">
        <v>840</v>
      </c>
      <c r="D5" s="264"/>
      <c r="E5" s="248" t="s">
        <v>841</v>
      </c>
      <c r="F5" s="250"/>
      <c r="G5" s="248" t="s">
        <v>841</v>
      </c>
      <c r="H5" s="250"/>
      <c r="I5" s="248" t="s">
        <v>842</v>
      </c>
      <c r="J5" s="265"/>
    </row>
    <row r="6" spans="1:10" ht="15">
      <c r="A6" s="262"/>
      <c r="B6" s="262"/>
      <c r="C6" s="3" t="s">
        <v>860</v>
      </c>
      <c r="D6" s="3" t="s">
        <v>22</v>
      </c>
      <c r="E6" s="3" t="s">
        <v>860</v>
      </c>
      <c r="F6" s="3" t="s">
        <v>22</v>
      </c>
      <c r="G6" s="3" t="s">
        <v>860</v>
      </c>
      <c r="H6" s="3" t="s">
        <v>22</v>
      </c>
      <c r="I6" s="3" t="s">
        <v>860</v>
      </c>
      <c r="J6" s="3" t="s">
        <v>22</v>
      </c>
    </row>
    <row r="7" spans="1:10" ht="15">
      <c r="A7" s="27"/>
      <c r="B7" s="27"/>
      <c r="C7" s="27">
        <v>269</v>
      </c>
      <c r="D7" s="27">
        <v>6353</v>
      </c>
      <c r="E7" s="27"/>
      <c r="F7" s="27"/>
      <c r="G7" s="27"/>
      <c r="H7" s="27"/>
      <c r="I7" s="27">
        <v>5868</v>
      </c>
      <c r="J7" s="27">
        <v>5840</v>
      </c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80" t="s">
        <v>812</v>
      </c>
      <c r="B11" s="81" t="s">
        <v>346</v>
      </c>
      <c r="C11" s="82">
        <f>SUM(C7:C10)</f>
        <v>269</v>
      </c>
      <c r="D11" s="82">
        <f aca="true" t="shared" si="0" ref="D11:J11">SUM(D7:D10)</f>
        <v>6353</v>
      </c>
      <c r="E11" s="82">
        <f t="shared" si="0"/>
        <v>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5868</v>
      </c>
      <c r="J11" s="82">
        <f t="shared" si="0"/>
        <v>5840</v>
      </c>
    </row>
    <row r="12" spans="1:10" ht="15">
      <c r="A12" s="14"/>
      <c r="B12" s="8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14"/>
      <c r="B13" s="8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14"/>
      <c r="B14" s="8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14"/>
      <c r="B15" s="8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80" t="s">
        <v>811</v>
      </c>
      <c r="B16" s="81" t="s">
        <v>346</v>
      </c>
      <c r="C16" s="82"/>
      <c r="D16" s="82"/>
      <c r="E16" s="82"/>
      <c r="F16" s="82"/>
      <c r="G16" s="82"/>
      <c r="H16" s="82"/>
      <c r="I16" s="82"/>
      <c r="J16" s="82"/>
    </row>
  </sheetData>
  <sheetProtection/>
  <mergeCells count="8">
    <mergeCell ref="A1:J1"/>
    <mergeCell ref="A2:J2"/>
    <mergeCell ref="A5:A6"/>
    <mergeCell ref="B5:B6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39" t="s">
        <v>887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27" customHeight="1">
      <c r="A2" s="240" t="s">
        <v>125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881</v>
      </c>
    </row>
    <row r="4" ht="15">
      <c r="A4" s="4" t="s">
        <v>840</v>
      </c>
    </row>
    <row r="5" spans="1:13" ht="61.5" customHeight="1">
      <c r="A5" s="2" t="s">
        <v>245</v>
      </c>
      <c r="B5" s="3" t="s">
        <v>246</v>
      </c>
      <c r="C5" s="53" t="s">
        <v>814</v>
      </c>
      <c r="D5" s="53" t="s">
        <v>120</v>
      </c>
      <c r="E5" s="53" t="s">
        <v>121</v>
      </c>
      <c r="F5" s="53" t="s">
        <v>122</v>
      </c>
      <c r="G5" s="53" t="s">
        <v>123</v>
      </c>
      <c r="H5" s="53" t="s">
        <v>817</v>
      </c>
      <c r="I5" s="53" t="s">
        <v>817</v>
      </c>
      <c r="J5" s="53" t="s">
        <v>825</v>
      </c>
      <c r="K5" s="53" t="s">
        <v>815</v>
      </c>
      <c r="L5" s="53" t="s">
        <v>816</v>
      </c>
      <c r="M5" s="53" t="s">
        <v>818</v>
      </c>
    </row>
    <row r="6" spans="1:13" ht="25.5">
      <c r="A6" s="38"/>
      <c r="B6" s="38"/>
      <c r="C6" s="38"/>
      <c r="D6" s="38"/>
      <c r="E6" s="38"/>
      <c r="F6" s="38"/>
      <c r="G6" s="38"/>
      <c r="H6" s="55" t="s">
        <v>826</v>
      </c>
      <c r="I6" s="91" t="s">
        <v>124</v>
      </c>
      <c r="J6" s="54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12" t="s">
        <v>348</v>
      </c>
      <c r="B10" s="6" t="s">
        <v>349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2" t="s">
        <v>591</v>
      </c>
      <c r="B15" s="6" t="s">
        <v>350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5" t="s">
        <v>351</v>
      </c>
      <c r="B20" s="6" t="s">
        <v>352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>
      <c r="A23" s="12" t="s">
        <v>353</v>
      </c>
      <c r="B23" s="6" t="s">
        <v>354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">
      <c r="A26" s="12" t="s">
        <v>355</v>
      </c>
      <c r="B26" s="6" t="s">
        <v>356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">
      <c r="A29" s="5" t="s">
        <v>357</v>
      </c>
      <c r="B29" s="6" t="s">
        <v>358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5" t="s">
        <v>359</v>
      </c>
      <c r="B30" s="6" t="s">
        <v>360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89" t="s">
        <v>592</v>
      </c>
      <c r="B31" s="81" t="s">
        <v>361</v>
      </c>
      <c r="C31" s="81"/>
      <c r="D31" s="81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.7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>
      <c r="A36" s="12" t="s">
        <v>362</v>
      </c>
      <c r="B36" s="6" t="s">
        <v>363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12" t="s">
        <v>364</v>
      </c>
      <c r="B41" s="6" t="s">
        <v>365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>
      <c r="A46" s="12" t="s">
        <v>366</v>
      </c>
      <c r="B46" s="6" t="s">
        <v>367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12" t="s">
        <v>368</v>
      </c>
      <c r="B47" s="6" t="s">
        <v>369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89" t="s">
        <v>593</v>
      </c>
      <c r="B48" s="81" t="s">
        <v>370</v>
      </c>
      <c r="C48" s="81"/>
      <c r="D48" s="81"/>
      <c r="E48" s="90"/>
      <c r="F48" s="90"/>
      <c r="G48" s="90"/>
      <c r="H48" s="90"/>
      <c r="I48" s="90"/>
      <c r="J48" s="90"/>
      <c r="K48" s="90"/>
      <c r="L48" s="90"/>
      <c r="M48" s="90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7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3" ht="25.5" customHeight="1">
      <c r="A1" s="239" t="s">
        <v>887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8" ht="82.5" customHeight="1">
      <c r="A2" s="266" t="s">
        <v>126</v>
      </c>
      <c r="B2" s="240"/>
      <c r="C2" s="240"/>
      <c r="D2" s="240"/>
      <c r="E2" s="240"/>
      <c r="F2" s="240"/>
      <c r="G2" s="240"/>
      <c r="H2" s="240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880</v>
      </c>
    </row>
    <row r="4" ht="15">
      <c r="A4" s="4" t="s">
        <v>840</v>
      </c>
    </row>
    <row r="5" spans="1:9" ht="86.25" customHeight="1">
      <c r="A5" s="2" t="s">
        <v>245</v>
      </c>
      <c r="B5" s="3" t="s">
        <v>246</v>
      </c>
      <c r="C5" s="53" t="s">
        <v>815</v>
      </c>
      <c r="D5" s="53" t="s">
        <v>816</v>
      </c>
      <c r="E5" s="53" t="s">
        <v>819</v>
      </c>
      <c r="F5" s="53" t="s">
        <v>820</v>
      </c>
      <c r="G5" s="53" t="s">
        <v>821</v>
      </c>
      <c r="H5" s="53" t="s">
        <v>822</v>
      </c>
      <c r="I5" s="53" t="s">
        <v>21</v>
      </c>
    </row>
    <row r="6" spans="1:9" ht="15">
      <c r="A6" s="18" t="s">
        <v>673</v>
      </c>
      <c r="B6" s="5" t="s">
        <v>511</v>
      </c>
      <c r="C6" s="38"/>
      <c r="D6" s="38"/>
      <c r="E6" s="54"/>
      <c r="F6" s="38"/>
      <c r="G6" s="38"/>
      <c r="H6" s="38"/>
      <c r="I6" s="38"/>
    </row>
    <row r="7" spans="1:9" ht="15">
      <c r="A7" s="46" t="s">
        <v>384</v>
      </c>
      <c r="B7" s="46" t="s">
        <v>511</v>
      </c>
      <c r="C7" s="38"/>
      <c r="D7" s="38"/>
      <c r="E7" s="38"/>
      <c r="F7" s="38"/>
      <c r="G7" s="38"/>
      <c r="H7" s="38"/>
      <c r="I7" s="38"/>
    </row>
    <row r="8" spans="1:9" ht="30">
      <c r="A8" s="11" t="s">
        <v>512</v>
      </c>
      <c r="B8" s="5" t="s">
        <v>513</v>
      </c>
      <c r="C8" s="38"/>
      <c r="D8" s="38"/>
      <c r="E8" s="38"/>
      <c r="F8" s="38"/>
      <c r="G8" s="38"/>
      <c r="H8" s="38"/>
      <c r="I8" s="38"/>
    </row>
    <row r="9" spans="1:9" ht="15">
      <c r="A9" s="18" t="s">
        <v>722</v>
      </c>
      <c r="B9" s="5" t="s">
        <v>514</v>
      </c>
      <c r="C9" s="38"/>
      <c r="D9" s="38"/>
      <c r="E9" s="38"/>
      <c r="F9" s="38"/>
      <c r="G9" s="38"/>
      <c r="H9" s="38"/>
      <c r="I9" s="38"/>
    </row>
    <row r="10" spans="1:9" ht="15">
      <c r="A10" s="46" t="s">
        <v>384</v>
      </c>
      <c r="B10" s="46" t="s">
        <v>514</v>
      </c>
      <c r="C10" s="38"/>
      <c r="D10" s="38"/>
      <c r="E10" s="38"/>
      <c r="F10" s="38"/>
      <c r="G10" s="38"/>
      <c r="H10" s="38"/>
      <c r="I10" s="38"/>
    </row>
    <row r="11" spans="1:9" ht="15">
      <c r="A11" s="10" t="s">
        <v>693</v>
      </c>
      <c r="B11" s="7" t="s">
        <v>515</v>
      </c>
      <c r="C11" s="38"/>
      <c r="D11" s="38"/>
      <c r="E11" s="38"/>
      <c r="F11" s="38"/>
      <c r="G11" s="38"/>
      <c r="H11" s="38"/>
      <c r="I11" s="38"/>
    </row>
    <row r="12" spans="1:9" ht="15">
      <c r="A12" s="11" t="s">
        <v>723</v>
      </c>
      <c r="B12" s="5" t="s">
        <v>516</v>
      </c>
      <c r="C12" s="38"/>
      <c r="D12" s="38"/>
      <c r="E12" s="38"/>
      <c r="F12" s="38"/>
      <c r="G12" s="38"/>
      <c r="H12" s="38"/>
      <c r="I12" s="38"/>
    </row>
    <row r="13" spans="1:9" ht="15">
      <c r="A13" s="46" t="s">
        <v>392</v>
      </c>
      <c r="B13" s="46" t="s">
        <v>516</v>
      </c>
      <c r="C13" s="38"/>
      <c r="D13" s="38"/>
      <c r="E13" s="38"/>
      <c r="F13" s="38"/>
      <c r="G13" s="38"/>
      <c r="H13" s="38"/>
      <c r="I13" s="38"/>
    </row>
    <row r="14" spans="1:9" ht="15">
      <c r="A14" s="18" t="s">
        <v>517</v>
      </c>
      <c r="B14" s="5" t="s">
        <v>518</v>
      </c>
      <c r="C14" s="38"/>
      <c r="D14" s="38"/>
      <c r="E14" s="38"/>
      <c r="F14" s="38"/>
      <c r="G14" s="38"/>
      <c r="H14" s="38"/>
      <c r="I14" s="38"/>
    </row>
    <row r="15" spans="1:9" ht="15">
      <c r="A15" s="12" t="s">
        <v>724</v>
      </c>
      <c r="B15" s="5" t="s">
        <v>519</v>
      </c>
      <c r="C15" s="27"/>
      <c r="D15" s="27"/>
      <c r="E15" s="27"/>
      <c r="F15" s="27"/>
      <c r="G15" s="27"/>
      <c r="H15" s="27"/>
      <c r="I15" s="27"/>
    </row>
    <row r="16" spans="1:9" ht="15">
      <c r="A16" s="46" t="s">
        <v>393</v>
      </c>
      <c r="B16" s="46" t="s">
        <v>519</v>
      </c>
      <c r="C16" s="27"/>
      <c r="D16" s="27"/>
      <c r="E16" s="27"/>
      <c r="F16" s="27"/>
      <c r="G16" s="27"/>
      <c r="H16" s="27"/>
      <c r="I16" s="27"/>
    </row>
    <row r="17" spans="1:9" ht="15">
      <c r="A17" s="18" t="s">
        <v>520</v>
      </c>
      <c r="B17" s="5" t="s">
        <v>521</v>
      </c>
      <c r="C17" s="27"/>
      <c r="D17" s="27"/>
      <c r="E17" s="27"/>
      <c r="F17" s="27"/>
      <c r="G17" s="27"/>
      <c r="H17" s="27"/>
      <c r="I17" s="27"/>
    </row>
    <row r="18" spans="1:9" ht="15">
      <c r="A18" s="19" t="s">
        <v>694</v>
      </c>
      <c r="B18" s="7" t="s">
        <v>522</v>
      </c>
      <c r="C18" s="27"/>
      <c r="D18" s="27"/>
      <c r="E18" s="27"/>
      <c r="F18" s="27"/>
      <c r="G18" s="27"/>
      <c r="H18" s="27"/>
      <c r="I18" s="27"/>
    </row>
    <row r="19" spans="1:9" ht="15">
      <c r="A19" s="11" t="s">
        <v>537</v>
      </c>
      <c r="B19" s="5" t="s">
        <v>538</v>
      </c>
      <c r="C19" s="27"/>
      <c r="D19" s="27"/>
      <c r="E19" s="27"/>
      <c r="F19" s="27"/>
      <c r="G19" s="27"/>
      <c r="H19" s="27"/>
      <c r="I19" s="27"/>
    </row>
    <row r="20" spans="1:9" ht="15">
      <c r="A20" s="12" t="s">
        <v>539</v>
      </c>
      <c r="B20" s="5" t="s">
        <v>540</v>
      </c>
      <c r="C20" s="27"/>
      <c r="D20" s="27"/>
      <c r="E20" s="27"/>
      <c r="F20" s="27"/>
      <c r="G20" s="27"/>
      <c r="H20" s="27"/>
      <c r="I20" s="27"/>
    </row>
    <row r="21" spans="1:9" ht="15">
      <c r="A21" s="18" t="s">
        <v>541</v>
      </c>
      <c r="B21" s="5" t="s">
        <v>542</v>
      </c>
      <c r="C21" s="27"/>
      <c r="D21" s="27"/>
      <c r="E21" s="27"/>
      <c r="F21" s="27"/>
      <c r="G21" s="27"/>
      <c r="H21" s="27"/>
      <c r="I21" s="27"/>
    </row>
    <row r="22" spans="1:9" ht="15">
      <c r="A22" s="18" t="s">
        <v>678</v>
      </c>
      <c r="B22" s="5" t="s">
        <v>543</v>
      </c>
      <c r="C22" s="27"/>
      <c r="D22" s="27"/>
      <c r="E22" s="27"/>
      <c r="F22" s="27"/>
      <c r="G22" s="27"/>
      <c r="H22" s="27"/>
      <c r="I22" s="27"/>
    </row>
    <row r="23" spans="1:9" ht="15">
      <c r="A23" s="46" t="s">
        <v>418</v>
      </c>
      <c r="B23" s="46" t="s">
        <v>543</v>
      </c>
      <c r="C23" s="27"/>
      <c r="D23" s="27"/>
      <c r="E23" s="27"/>
      <c r="F23" s="27"/>
      <c r="G23" s="27"/>
      <c r="H23" s="27"/>
      <c r="I23" s="27"/>
    </row>
    <row r="24" spans="1:9" ht="15">
      <c r="A24" s="46" t="s">
        <v>419</v>
      </c>
      <c r="B24" s="46" t="s">
        <v>543</v>
      </c>
      <c r="C24" s="27"/>
      <c r="D24" s="27"/>
      <c r="E24" s="27"/>
      <c r="F24" s="27"/>
      <c r="G24" s="27"/>
      <c r="H24" s="27"/>
      <c r="I24" s="27"/>
    </row>
    <row r="25" spans="1:9" ht="15">
      <c r="A25" s="47" t="s">
        <v>420</v>
      </c>
      <c r="B25" s="47" t="s">
        <v>543</v>
      </c>
      <c r="C25" s="27"/>
      <c r="D25" s="27"/>
      <c r="E25" s="27"/>
      <c r="F25" s="27"/>
      <c r="G25" s="27"/>
      <c r="H25" s="27"/>
      <c r="I25" s="27"/>
    </row>
    <row r="26" spans="1:9" ht="15">
      <c r="A26" s="48" t="s">
        <v>697</v>
      </c>
      <c r="B26" s="37" t="s">
        <v>544</v>
      </c>
      <c r="C26" s="27"/>
      <c r="D26" s="27"/>
      <c r="E26" s="27"/>
      <c r="F26" s="27"/>
      <c r="G26" s="27"/>
      <c r="H26" s="27"/>
      <c r="I26" s="27"/>
    </row>
    <row r="27" spans="1:2" ht="15">
      <c r="A27" s="73"/>
      <c r="B27" s="74"/>
    </row>
    <row r="28" spans="1:5" ht="24.75" customHeight="1">
      <c r="A28" s="2" t="s">
        <v>245</v>
      </c>
      <c r="B28" s="3" t="s">
        <v>246</v>
      </c>
      <c r="C28" s="27"/>
      <c r="D28" s="27"/>
      <c r="E28" s="27"/>
    </row>
    <row r="29" spans="1:5" ht="31.5">
      <c r="A29" s="75" t="s">
        <v>20</v>
      </c>
      <c r="B29" s="37"/>
      <c r="C29" s="27"/>
      <c r="D29" s="27"/>
      <c r="E29" s="27"/>
    </row>
    <row r="30" spans="1:5" ht="15.75">
      <c r="A30" s="76" t="s">
        <v>14</v>
      </c>
      <c r="B30" s="37"/>
      <c r="C30" s="27"/>
      <c r="D30" s="27"/>
      <c r="E30" s="27"/>
    </row>
    <row r="31" spans="1:5" ht="31.5">
      <c r="A31" s="76" t="s">
        <v>15</v>
      </c>
      <c r="B31" s="37"/>
      <c r="C31" s="27"/>
      <c r="D31" s="27"/>
      <c r="E31" s="27"/>
    </row>
    <row r="32" spans="1:5" ht="15.75">
      <c r="A32" s="76" t="s">
        <v>16</v>
      </c>
      <c r="B32" s="37"/>
      <c r="C32" s="27"/>
      <c r="D32" s="27"/>
      <c r="E32" s="27"/>
    </row>
    <row r="33" spans="1:5" ht="31.5">
      <c r="A33" s="76" t="s">
        <v>17</v>
      </c>
      <c r="B33" s="37"/>
      <c r="C33" s="27"/>
      <c r="D33" s="27"/>
      <c r="E33" s="27"/>
    </row>
    <row r="34" spans="1:5" ht="15.75">
      <c r="A34" s="76" t="s">
        <v>18</v>
      </c>
      <c r="B34" s="37"/>
      <c r="C34" s="27"/>
      <c r="D34" s="27"/>
      <c r="E34" s="27"/>
    </row>
    <row r="35" spans="1:5" ht="15.75">
      <c r="A35" s="76" t="s">
        <v>19</v>
      </c>
      <c r="B35" s="37"/>
      <c r="C35" s="27"/>
      <c r="D35" s="27"/>
      <c r="E35" s="27"/>
    </row>
    <row r="36" spans="1:5" ht="15">
      <c r="A36" s="48" t="s">
        <v>859</v>
      </c>
      <c r="B36" s="37"/>
      <c r="C36" s="27"/>
      <c r="D36" s="27"/>
      <c r="E36" s="27"/>
    </row>
    <row r="37" spans="1:2" ht="15">
      <c r="A37" s="73"/>
      <c r="B37" s="74"/>
    </row>
    <row r="38" spans="1:2" ht="15">
      <c r="A38" s="73"/>
      <c r="B38" s="74"/>
    </row>
    <row r="39" spans="1:2" ht="15">
      <c r="A39" s="73"/>
      <c r="B39" s="74"/>
    </row>
    <row r="40" spans="1:2" ht="15">
      <c r="A40" s="73"/>
      <c r="B40" s="74"/>
    </row>
    <row r="41" spans="1:2" ht="15">
      <c r="A41" s="73"/>
      <c r="B41" s="74"/>
    </row>
    <row r="42" spans="1:2" ht="15">
      <c r="A42" s="73"/>
      <c r="B42" s="74"/>
    </row>
    <row r="43" spans="1:2" ht="15">
      <c r="A43" s="73"/>
      <c r="B43" s="74"/>
    </row>
    <row r="44" spans="1:2" ht="15">
      <c r="A44" s="73"/>
      <c r="B44" s="74"/>
    </row>
    <row r="45" spans="1:2" ht="15">
      <c r="A45" s="73"/>
      <c r="B45" s="7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823</v>
      </c>
      <c r="B48" s="4"/>
      <c r="C48" s="4"/>
      <c r="D48" s="4"/>
      <c r="E48" s="4"/>
      <c r="F48" s="4"/>
      <c r="G48" s="4"/>
    </row>
    <row r="49" spans="1:7" ht="15.75">
      <c r="A49" s="57" t="s">
        <v>827</v>
      </c>
      <c r="B49" s="4"/>
      <c r="C49" s="4"/>
      <c r="D49" s="4"/>
      <c r="E49" s="4"/>
      <c r="F49" s="4"/>
      <c r="G49" s="4"/>
    </row>
    <row r="50" spans="1:7" ht="15.75">
      <c r="A50" s="57" t="s">
        <v>828</v>
      </c>
      <c r="B50" s="4"/>
      <c r="C50" s="4"/>
      <c r="D50" s="4"/>
      <c r="E50" s="4"/>
      <c r="F50" s="4"/>
      <c r="G50" s="4"/>
    </row>
    <row r="51" spans="1:7" ht="15.75">
      <c r="A51" s="57" t="s">
        <v>829</v>
      </c>
      <c r="B51" s="4"/>
      <c r="C51" s="4"/>
      <c r="D51" s="4"/>
      <c r="E51" s="4"/>
      <c r="F51" s="4"/>
      <c r="G51" s="4"/>
    </row>
    <row r="52" spans="1:7" ht="15.75">
      <c r="A52" s="57" t="s">
        <v>830</v>
      </c>
      <c r="B52" s="4"/>
      <c r="C52" s="4"/>
      <c r="D52" s="4"/>
      <c r="E52" s="4"/>
      <c r="F52" s="4"/>
      <c r="G52" s="4"/>
    </row>
    <row r="53" spans="1:7" ht="15.75">
      <c r="A53" s="57" t="s">
        <v>831</v>
      </c>
      <c r="B53" s="4"/>
      <c r="C53" s="4"/>
      <c r="D53" s="4"/>
      <c r="E53" s="4"/>
      <c r="F53" s="4"/>
      <c r="G53" s="4"/>
    </row>
    <row r="54" spans="1:7" ht="15">
      <c r="A54" s="56" t="s">
        <v>824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67" t="s">
        <v>832</v>
      </c>
      <c r="B56" s="268"/>
      <c r="C56" s="268"/>
      <c r="D56" s="268"/>
      <c r="E56" s="268"/>
      <c r="F56" s="268"/>
      <c r="G56" s="268"/>
      <c r="H56" s="268"/>
    </row>
    <row r="59" ht="15.75">
      <c r="A59" s="49" t="s">
        <v>834</v>
      </c>
    </row>
    <row r="60" ht="15.75">
      <c r="A60" s="57" t="s">
        <v>835</v>
      </c>
    </row>
    <row r="61" ht="15.75">
      <c r="A61" s="57" t="s">
        <v>836</v>
      </c>
    </row>
    <row r="62" ht="15.75">
      <c r="A62" s="57" t="s">
        <v>837</v>
      </c>
    </row>
    <row r="63" ht="15">
      <c r="A63" s="56" t="s">
        <v>833</v>
      </c>
    </row>
    <row r="64" ht="15.75">
      <c r="A64" s="57" t="s">
        <v>838</v>
      </c>
    </row>
    <row r="66" ht="15.75">
      <c r="A66" s="71" t="s">
        <v>12</v>
      </c>
    </row>
    <row r="67" ht="15.75">
      <c r="A67" s="71" t="s">
        <v>13</v>
      </c>
    </row>
    <row r="68" ht="15.75">
      <c r="A68" s="72" t="s">
        <v>14</v>
      </c>
    </row>
    <row r="69" ht="15.75">
      <c r="A69" s="72" t="s">
        <v>15</v>
      </c>
    </row>
    <row r="70" ht="15.75">
      <c r="A70" s="72" t="s">
        <v>16</v>
      </c>
    </row>
    <row r="71" ht="15.75">
      <c r="A71" s="72" t="s">
        <v>17</v>
      </c>
    </row>
    <row r="72" ht="15.75">
      <c r="A72" s="72" t="s">
        <v>18</v>
      </c>
    </row>
    <row r="73" ht="15.75">
      <c r="A73" s="72" t="s">
        <v>19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13" ht="27" customHeight="1">
      <c r="A1" s="239" t="s">
        <v>887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7" ht="71.25" customHeight="1">
      <c r="A2" s="240" t="s">
        <v>0</v>
      </c>
      <c r="B2" s="240"/>
      <c r="C2" s="269"/>
      <c r="D2" s="269"/>
      <c r="E2" s="62"/>
      <c r="F2" s="62"/>
      <c r="G2" s="62"/>
    </row>
    <row r="3" spans="1:7" ht="24" customHeight="1">
      <c r="A3" s="60"/>
      <c r="B3" s="60"/>
      <c r="C3" s="62"/>
      <c r="D3" t="s">
        <v>879</v>
      </c>
      <c r="E3" s="62"/>
      <c r="F3" s="62"/>
      <c r="G3" s="62"/>
    </row>
    <row r="4" ht="22.5" customHeight="1">
      <c r="A4" s="4" t="s">
        <v>840</v>
      </c>
    </row>
    <row r="5" spans="1:4" ht="30">
      <c r="A5" s="88" t="s">
        <v>844</v>
      </c>
      <c r="B5" s="67" t="s">
        <v>860</v>
      </c>
      <c r="C5" s="67" t="s">
        <v>22</v>
      </c>
      <c r="D5" s="113" t="s">
        <v>23</v>
      </c>
    </row>
    <row r="6" spans="1:4" ht="15">
      <c r="A6" s="38" t="s">
        <v>227</v>
      </c>
      <c r="B6" s="38"/>
      <c r="C6" s="27"/>
      <c r="D6" s="27"/>
    </row>
    <row r="7" spans="1:4" ht="15">
      <c r="A7" s="63" t="s">
        <v>228</v>
      </c>
      <c r="B7" s="38"/>
      <c r="C7" s="27"/>
      <c r="D7" s="27"/>
    </row>
    <row r="8" spans="1:4" ht="15">
      <c r="A8" s="38" t="s">
        <v>229</v>
      </c>
      <c r="B8" s="38"/>
      <c r="C8" s="27"/>
      <c r="D8" s="27"/>
    </row>
    <row r="9" spans="1:4" ht="15">
      <c r="A9" s="38" t="s">
        <v>230</v>
      </c>
      <c r="B9" s="38"/>
      <c r="C9" s="27"/>
      <c r="D9" s="27"/>
    </row>
    <row r="10" spans="1:4" ht="15">
      <c r="A10" s="38" t="s">
        <v>231</v>
      </c>
      <c r="B10" s="38"/>
      <c r="C10" s="27"/>
      <c r="D10" s="27"/>
    </row>
    <row r="11" spans="1:4" ht="15">
      <c r="A11" s="38" t="s">
        <v>232</v>
      </c>
      <c r="B11" s="38"/>
      <c r="C11" s="27"/>
      <c r="D11" s="27"/>
    </row>
    <row r="12" spans="1:4" ht="15">
      <c r="A12" s="38" t="s">
        <v>233</v>
      </c>
      <c r="B12" s="38"/>
      <c r="C12" s="27"/>
      <c r="D12" s="27"/>
    </row>
    <row r="13" spans="1:4" ht="15">
      <c r="A13" s="38" t="s">
        <v>234</v>
      </c>
      <c r="B13" s="38"/>
      <c r="C13" s="27"/>
      <c r="D13" s="27"/>
    </row>
    <row r="14" spans="1:4" ht="15">
      <c r="A14" s="114" t="s">
        <v>852</v>
      </c>
      <c r="B14" s="97"/>
      <c r="C14" s="101"/>
      <c r="D14" s="101"/>
    </row>
    <row r="15" spans="1:4" ht="30">
      <c r="A15" s="64" t="s">
        <v>845</v>
      </c>
      <c r="B15" s="38"/>
      <c r="C15" s="27"/>
      <c r="D15" s="27"/>
    </row>
    <row r="16" spans="1:4" ht="30">
      <c r="A16" s="64" t="s">
        <v>846</v>
      </c>
      <c r="B16" s="38"/>
      <c r="C16" s="27"/>
      <c r="D16" s="27"/>
    </row>
    <row r="17" spans="1:4" ht="15">
      <c r="A17" s="65" t="s">
        <v>847</v>
      </c>
      <c r="B17" s="38"/>
      <c r="C17" s="27"/>
      <c r="D17" s="27"/>
    </row>
    <row r="18" spans="1:4" ht="15">
      <c r="A18" s="65" t="s">
        <v>848</v>
      </c>
      <c r="B18" s="38"/>
      <c r="C18" s="27"/>
      <c r="D18" s="27"/>
    </row>
    <row r="19" spans="1:4" ht="15">
      <c r="A19" s="38" t="s">
        <v>850</v>
      </c>
      <c r="B19" s="38"/>
      <c r="C19" s="27"/>
      <c r="D19" s="27"/>
    </row>
    <row r="20" spans="1:4" ht="15">
      <c r="A20" s="42" t="s">
        <v>849</v>
      </c>
      <c r="B20" s="38"/>
      <c r="C20" s="27"/>
      <c r="D20" s="27"/>
    </row>
    <row r="21" spans="1:4" ht="31.5">
      <c r="A21" s="66" t="s">
        <v>851</v>
      </c>
      <c r="B21" s="20"/>
      <c r="C21" s="27"/>
      <c r="D21" s="27"/>
    </row>
    <row r="22" spans="1:4" ht="15.75">
      <c r="A22" s="107" t="s">
        <v>725</v>
      </c>
      <c r="B22" s="108"/>
      <c r="C22" s="101"/>
      <c r="D22" s="101"/>
    </row>
    <row r="25" spans="1:4" ht="30">
      <c r="A25" s="40" t="s">
        <v>844</v>
      </c>
      <c r="B25" s="67" t="s">
        <v>860</v>
      </c>
      <c r="C25" s="67" t="s">
        <v>22</v>
      </c>
      <c r="D25" s="113" t="s">
        <v>23</v>
      </c>
    </row>
    <row r="26" spans="1:4" ht="15">
      <c r="A26" s="38" t="s">
        <v>227</v>
      </c>
      <c r="B26" s="38"/>
      <c r="C26" s="27"/>
      <c r="D26" s="27"/>
    </row>
    <row r="27" spans="1:4" ht="15">
      <c r="A27" s="63" t="s">
        <v>228</v>
      </c>
      <c r="B27" s="38"/>
      <c r="C27" s="27"/>
      <c r="D27" s="27"/>
    </row>
    <row r="28" spans="1:4" ht="15">
      <c r="A28" s="38" t="s">
        <v>229</v>
      </c>
      <c r="B28" s="38"/>
      <c r="C28" s="27"/>
      <c r="D28" s="27"/>
    </row>
    <row r="29" spans="1:4" ht="15">
      <c r="A29" s="38" t="s">
        <v>230</v>
      </c>
      <c r="B29" s="38"/>
      <c r="C29" s="27"/>
      <c r="D29" s="27"/>
    </row>
    <row r="30" spans="1:4" ht="15">
      <c r="A30" s="38" t="s">
        <v>231</v>
      </c>
      <c r="B30" s="38"/>
      <c r="C30" s="27"/>
      <c r="D30" s="27"/>
    </row>
    <row r="31" spans="1:4" ht="15">
      <c r="A31" s="38" t="s">
        <v>232</v>
      </c>
      <c r="B31" s="38"/>
      <c r="C31" s="27"/>
      <c r="D31" s="27"/>
    </row>
    <row r="32" spans="1:4" ht="15">
      <c r="A32" s="38" t="s">
        <v>233</v>
      </c>
      <c r="B32" s="38"/>
      <c r="C32" s="27"/>
      <c r="D32" s="27"/>
    </row>
    <row r="33" spans="1:4" ht="15">
      <c r="A33" s="38" t="s">
        <v>234</v>
      </c>
      <c r="B33" s="38"/>
      <c r="C33" s="27"/>
      <c r="D33" s="27"/>
    </row>
    <row r="34" spans="1:4" ht="15">
      <c r="A34" s="114" t="s">
        <v>852</v>
      </c>
      <c r="B34" s="97"/>
      <c r="C34" s="101"/>
      <c r="D34" s="101"/>
    </row>
    <row r="35" spans="1:4" ht="30">
      <c r="A35" s="64" t="s">
        <v>845</v>
      </c>
      <c r="B35" s="38"/>
      <c r="C35" s="27"/>
      <c r="D35" s="27"/>
    </row>
    <row r="36" spans="1:4" ht="30">
      <c r="A36" s="64" t="s">
        <v>846</v>
      </c>
      <c r="B36" s="38"/>
      <c r="C36" s="27"/>
      <c r="D36" s="27"/>
    </row>
    <row r="37" spans="1:4" ht="15">
      <c r="A37" s="65" t="s">
        <v>847</v>
      </c>
      <c r="B37" s="38"/>
      <c r="C37" s="27"/>
      <c r="D37" s="27"/>
    </row>
    <row r="38" spans="1:4" ht="15">
      <c r="A38" s="65" t="s">
        <v>848</v>
      </c>
      <c r="B38" s="38"/>
      <c r="C38" s="27"/>
      <c r="D38" s="27"/>
    </row>
    <row r="39" spans="1:4" ht="15">
      <c r="A39" s="38" t="s">
        <v>850</v>
      </c>
      <c r="B39" s="38"/>
      <c r="C39" s="27"/>
      <c r="D39" s="27"/>
    </row>
    <row r="40" spans="1:4" ht="15">
      <c r="A40" s="42" t="s">
        <v>849</v>
      </c>
      <c r="B40" s="38"/>
      <c r="C40" s="27"/>
      <c r="D40" s="27"/>
    </row>
    <row r="41" spans="1:4" ht="31.5">
      <c r="A41" s="66" t="s">
        <v>851</v>
      </c>
      <c r="B41" s="20"/>
      <c r="C41" s="27"/>
      <c r="D41" s="27"/>
    </row>
    <row r="42" spans="1:4" ht="15.75">
      <c r="A42" s="107" t="s">
        <v>725</v>
      </c>
      <c r="B42" s="108"/>
      <c r="C42" s="101"/>
      <c r="D42" s="101"/>
    </row>
  </sheetData>
  <sheetProtection/>
  <mergeCells count="2">
    <mergeCell ref="A2:D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2015-05-07T09:59:54Z</cp:lastPrinted>
  <dcterms:created xsi:type="dcterms:W3CDTF">2014-01-03T21:48:14Z</dcterms:created>
  <dcterms:modified xsi:type="dcterms:W3CDTF">2015-05-07T14:13:31Z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