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645" windowHeight="4665" activeTab="0"/>
  </bookViews>
  <sheets>
    <sheet name="1.Mérleg" sheetId="1" r:id="rId1"/>
    <sheet name="2bevétel feladatonként címenkén" sheetId="2" r:id="rId2"/>
    <sheet name="3kiadás feladatonként és címenk" sheetId="3" r:id="rId3"/>
    <sheet name="4.Felhalmozási kiadások" sheetId="4" r:id="rId4"/>
    <sheet name="5. gördülő" sheetId="5" r:id="rId5"/>
    <sheet name="6.ei. felh. " sheetId="6" r:id="rId6"/>
    <sheet name="7. köv. tám " sheetId="7" r:id="rId7"/>
    <sheet name="8 bevétel kiadás feladatonként" sheetId="8" r:id="rId8"/>
    <sheet name="bevétel feladatonként címen (2" sheetId="9" state="hidden" r:id="rId9"/>
    <sheet name="kiadás feladatonként és cím (2" sheetId="10" state="hidden" r:id="rId10"/>
    <sheet name="1.Mérleg (2)" sheetId="11" state="hidden" r:id="rId11"/>
    <sheet name="Munka1" sheetId="12" state="hidden" r:id="rId12"/>
    <sheet name="9finanszírozási bevét és kiadás" sheetId="13" r:id="rId13"/>
    <sheet name="Munka2" sheetId="14" r:id="rId14"/>
  </sheets>
  <definedNames>
    <definedName name="Excel_BuiltIn_Print_Area_3_1">#REF!</definedName>
    <definedName name="_xlnm.Print_Area" localSheetId="0">'1.Mérleg'!$B$1:$F$55</definedName>
    <definedName name="_xlnm.Print_Area" localSheetId="3">'4.Felhalmozási kiadások'!$A$1:$C$50</definedName>
    <definedName name="_xlnm.Print_Area" localSheetId="6">'7. köv. tám '!$A$1:$D$23</definedName>
    <definedName name="_xlnm.Print_Area" localSheetId="7">'8 bevétel kiadás feladatonként'!$A$1:$H$43</definedName>
    <definedName name="_xlnm.Print_Area" localSheetId="12">'9finanszírozási bevét és kiadás'!$A$1:$O$63</definedName>
  </definedNames>
  <calcPr fullCalcOnLoad="1"/>
</workbook>
</file>

<file path=xl/sharedStrings.xml><?xml version="1.0" encoding="utf-8"?>
<sst xmlns="http://schemas.openxmlformats.org/spreadsheetml/2006/main" count="1546" uniqueCount="619">
  <si>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</si>
  <si>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</si>
  <si>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</si>
  <si>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 xml:space="preserve"> Egyéb működési célú kiadások</t>
  </si>
  <si>
    <t>Bevételi jogcím</t>
  </si>
  <si>
    <t>Bevételek</t>
  </si>
  <si>
    <t>Kiadások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</si>
  <si>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</si>
  <si>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</si>
  <si>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</si>
  <si>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</si>
  <si>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</si>
  <si>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</si>
  <si>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</si>
  <si>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</si>
  <si>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</si>
  <si>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</si>
  <si>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</si>
  <si>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</si>
  <si>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</si>
  <si>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</si>
  <si>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</si>
  <si>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Kiadások összesen:</t>
  </si>
  <si>
    <t>Egyenleg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</si>
  <si>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</si>
  <si>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</si>
  <si>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</si>
  <si>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</si>
  <si>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</si>
  <si>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Dologi  kiadások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</si>
  <si>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</si>
  <si>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</si>
  <si>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</si>
  <si>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</si>
  <si>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</si>
  <si>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</si>
  <si>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</si>
  <si>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</si>
  <si>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</si>
  <si>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Egyéb felhalmozási kiadások</t>
  </si>
  <si>
    <t>Önkormányzatok működési támogatásai</t>
  </si>
  <si>
    <t>Működési célú támogatások ÁH-on belül</t>
  </si>
  <si>
    <t>Felhalmozási célú támogatások ÁH-on belül</t>
  </si>
  <si>
    <t xml:space="preserve">  forintban 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</si>
  <si>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</si>
  <si>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</si>
  <si>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</si>
  <si>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</si>
  <si>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</si>
  <si>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</si>
  <si>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</si>
  <si>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</si>
  <si>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</si>
  <si>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</si>
  <si>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</si>
  <si>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</si>
  <si>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</si>
  <si>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</si>
  <si>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</si>
  <si>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</si>
  <si>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</si>
  <si>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</si>
  <si>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</si>
  <si>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</si>
  <si>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</si>
  <si>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</si>
  <si>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</si>
  <si>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</si>
  <si>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</si>
  <si>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</si>
  <si>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</si>
  <si>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</si>
  <si>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</si>
  <si>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</si>
  <si>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</si>
  <si>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</si>
  <si>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</si>
  <si>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</si>
  <si>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</si>
  <si>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</si>
  <si>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</si>
  <si>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</si>
  <si>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</si>
  <si>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</si>
  <si>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</si>
  <si>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Személyi juttatások</t>
  </si>
  <si>
    <t>Munkaadókat terhelő járulékok és szociális hozzájárulási adó</t>
  </si>
  <si>
    <t xml:space="preserve">Kiemelt előirányzat </t>
  </si>
  <si>
    <t>Szigliget Község Önkormányzata</t>
  </si>
  <si>
    <t xml:space="preserve">Szigliget Község Önkormányzata 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</si>
  <si>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</si>
  <si>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</si>
  <si>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</si>
  <si>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</si>
  <si>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</si>
  <si>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</si>
  <si>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</si>
  <si>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</si>
  <si>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</si>
  <si>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</si>
  <si>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</si>
  <si>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</si>
  <si>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</si>
  <si>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</si>
  <si>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</si>
  <si>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</si>
  <si>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</si>
  <si>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</si>
  <si>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</si>
  <si>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</si>
  <si>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</si>
  <si>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</si>
  <si>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</si>
  <si>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</si>
  <si>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</si>
  <si>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</si>
  <si>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</si>
  <si>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</si>
  <si>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</si>
  <si>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</si>
  <si>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</si>
  <si>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</si>
  <si>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</si>
  <si>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</si>
  <si>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forint</t>
  </si>
  <si>
    <t>Összesen:</t>
  </si>
  <si>
    <t>2020. előirányzat</t>
  </si>
  <si>
    <t>20</t>
  </si>
  <si>
    <t>2021. előirányzat</t>
  </si>
  <si>
    <t xml:space="preserve">Óvoda </t>
  </si>
  <si>
    <t>Felújítás</t>
  </si>
  <si>
    <t>Felújítás összesen:</t>
  </si>
  <si>
    <t>Önkormányzat és intézménye beruházása végösszesen:</t>
  </si>
  <si>
    <t>GINOP pályázatból vári felújítás</t>
  </si>
  <si>
    <t>2022. előirányzat</t>
  </si>
  <si>
    <t>tartalékok</t>
  </si>
  <si>
    <t xml:space="preserve">                                                      2.melléklet az  /2020.()önkormányzati rendelethez</t>
  </si>
  <si>
    <t>2020. évi költségvetés bevételei</t>
  </si>
  <si>
    <t xml:space="preserve">                                                      3.melléklet az  2020.()önkormányzati rendelethez</t>
  </si>
  <si>
    <t xml:space="preserve">2020. évi költségvetés kiadásai </t>
  </si>
  <si>
    <t>önkormányzatok elszámolása</t>
  </si>
  <si>
    <t>Önkormányzatok igazgatási tevékenysége</t>
  </si>
  <si>
    <t>köztemető fenntartása</t>
  </si>
  <si>
    <t>Önkormányzati vagyonnal való gazdálkodás</t>
  </si>
  <si>
    <t>közutak hidak üzemeltetése</t>
  </si>
  <si>
    <t>közvilágítás</t>
  </si>
  <si>
    <t>zöldterület kezelés</t>
  </si>
  <si>
    <t xml:space="preserve">fürdő és standüzemeltetés </t>
  </si>
  <si>
    <t>város és községgazdálkodás</t>
  </si>
  <si>
    <t>család és nővédelmi eü gondozás</t>
  </si>
  <si>
    <t>ifjuság egészségügyi gondozás</t>
  </si>
  <si>
    <t>könyvtári szolgáltatás</t>
  </si>
  <si>
    <t>történelmi hely építmény működtetése</t>
  </si>
  <si>
    <t>közművelődés közösségi hagyományok</t>
  </si>
  <si>
    <t>település fejlesztési projektek</t>
  </si>
  <si>
    <t>01 - K1 - K8. Költségvetési kiadások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</si>
  <si>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</si>
  <si>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</si>
  <si>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</si>
  <si>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</si>
  <si>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</si>
  <si>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</si>
  <si>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</si>
  <si>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</si>
  <si>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</si>
  <si>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</si>
  <si>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</si>
  <si>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</si>
  <si>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M </t>
  </si>
  <si>
    <t>N</t>
  </si>
  <si>
    <t>O</t>
  </si>
  <si>
    <t>P</t>
  </si>
  <si>
    <t>Q</t>
  </si>
  <si>
    <t>R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</si>
  <si>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</si>
  <si>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</si>
  <si>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</si>
  <si>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</si>
  <si>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</si>
  <si>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</si>
  <si>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</si>
  <si>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</si>
  <si>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</si>
  <si>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</si>
  <si>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</si>
  <si>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</si>
  <si>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</si>
  <si>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</si>
  <si>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</si>
  <si>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</si>
  <si>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</si>
  <si>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</si>
  <si>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</si>
  <si>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</si>
  <si>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</si>
  <si>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</si>
  <si>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</si>
  <si>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</si>
  <si>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</si>
  <si>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</si>
  <si>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</si>
  <si>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egyéb személyi juttatásai (=01+…+13) (K11)</t>
  </si>
  <si>
    <t>15</t>
  </si>
  <si>
    <t>Választott tisztségviselők juttatásai (K121)</t>
  </si>
  <si>
    <t>16</t>
  </si>
  <si>
    <t>Munkavégzésre irányuló egyéb jogviszonyban nem saját foglalkoztatottaknak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</si>
  <si>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</si>
  <si>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</si>
  <si>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</si>
  <si>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</si>
  <si>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</si>
  <si>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jutattások (=14+18) (K1)</t>
  </si>
  <si>
    <t>Munkaadókat terhelő járulékok és szociális hozzájárulási adó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</si>
  <si>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</si>
  <si>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</si>
  <si>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</si>
  <si>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</si>
  <si>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</si>
  <si>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</si>
  <si>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</si>
  <si>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</si>
  <si>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</si>
  <si>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</si>
  <si>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</si>
  <si>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</si>
  <si>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</si>
  <si>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</si>
  <si>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</si>
  <si>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</si>
  <si>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</si>
  <si>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</si>
  <si>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</si>
  <si>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</si>
  <si>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</si>
  <si>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</si>
  <si>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</si>
  <si>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</si>
  <si>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</si>
  <si>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(K336)</t>
  </si>
  <si>
    <t>34</t>
  </si>
  <si>
    <t>Egyéb szolgáltatások (K337)</t>
  </si>
  <si>
    <t>Szolgáltatási kiadások (=28+…+34) (K33)</t>
  </si>
  <si>
    <t>36</t>
  </si>
  <si>
    <t>Kiküldetések kiadásai (K341)</t>
  </si>
  <si>
    <t>37</t>
  </si>
  <si>
    <t>Reklám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</si>
  <si>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</si>
  <si>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</si>
  <si>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</si>
  <si>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</si>
  <si>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</si>
  <si>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(K352)</t>
  </si>
  <si>
    <t>41</t>
  </si>
  <si>
    <t>Kamatkiadások (K353)</t>
  </si>
  <si>
    <t>42</t>
  </si>
  <si>
    <t>Egyéb pénzügyi műveletek kiadásai (K354)</t>
  </si>
  <si>
    <t>43</t>
  </si>
  <si>
    <t>Egyéb dologi kiadások (K355)</t>
  </si>
  <si>
    <t>44</t>
  </si>
  <si>
    <t>Kiülönféle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</si>
  <si>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</si>
  <si>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</si>
  <si>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</si>
  <si>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</si>
  <si>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 xml:space="preserve">47 </t>
  </si>
  <si>
    <t>Családi támogatások (K42)</t>
  </si>
  <si>
    <t xml:space="preserve">48 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</si>
  <si>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</si>
  <si>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</si>
  <si>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</si>
  <si>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</si>
  <si>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</si>
  <si>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</si>
  <si>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</si>
  <si>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</si>
  <si>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</si>
  <si>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</si>
  <si>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</si>
  <si>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</si>
  <si>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(=46+…+53)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</si>
  <si>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</si>
  <si>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</si>
  <si>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</si>
  <si>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</si>
  <si>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</si>
  <si>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kötelezettségvállalásból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</si>
  <si>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</si>
  <si>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</si>
  <si>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</si>
  <si>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</si>
  <si>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</si>
  <si>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</si>
  <si>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</si>
  <si>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</si>
  <si>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</si>
  <si>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</si>
  <si>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</si>
  <si>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</si>
  <si>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</si>
  <si>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65</t>
  </si>
  <si>
    <t>Egyéb működési célú támogatások államháztartáson kívülre (K511)</t>
  </si>
  <si>
    <t>66</t>
  </si>
  <si>
    <t>Tartalékok (K512)</t>
  </si>
  <si>
    <t xml:space="preserve">67 </t>
  </si>
  <si>
    <t>Egyéb működési célú kiadások (=55+…+66) (K5)</t>
  </si>
  <si>
    <t>M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</si>
  <si>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</si>
  <si>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</si>
  <si>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</si>
  <si>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</si>
  <si>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</si>
  <si>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</si>
  <si>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</si>
  <si>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</si>
  <si>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</si>
  <si>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</si>
  <si>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</si>
  <si>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</si>
  <si>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</si>
  <si>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</si>
  <si>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</si>
  <si>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</si>
  <si>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</si>
  <si>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</si>
  <si>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</si>
  <si>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</si>
  <si>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</si>
  <si>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(K73)</t>
  </si>
  <si>
    <t>79</t>
  </si>
  <si>
    <t>Felújításai célú előzetesen felsztámított általános forgalmi adó (K74)</t>
  </si>
  <si>
    <t>80</t>
  </si>
  <si>
    <t>Felújítások (=76+…+79)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</si>
  <si>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</si>
  <si>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</si>
  <si>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</si>
  <si>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</si>
  <si>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</si>
  <si>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</si>
  <si>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</si>
  <si>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</si>
  <si>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</si>
  <si>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</si>
  <si>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</si>
  <si>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</si>
  <si>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</si>
  <si>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</si>
  <si>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</si>
  <si>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(K88)</t>
  </si>
  <si>
    <t>89</t>
  </si>
  <si>
    <t>Egyéb felhalmozási célú kiadások (=81+…+88) (K8)</t>
  </si>
  <si>
    <t>90</t>
  </si>
  <si>
    <t>Költségvetési kiadások (=19+20+45+54+67+75+80+89) (K1-K8)</t>
  </si>
  <si>
    <t>közhatalmi bevételek</t>
  </si>
  <si>
    <t>állami támogatások</t>
  </si>
  <si>
    <t>02 - B1 - B7. Költségvetési bevételek</t>
  </si>
  <si>
    <t xml:space="preserve">I </t>
  </si>
  <si>
    <t xml:space="preserve">K 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</si>
  <si>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</si>
  <si>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</si>
  <si>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</si>
  <si>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</si>
  <si>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</si>
  <si>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</si>
  <si>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</si>
  <si>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</si>
  <si>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</si>
  <si>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</si>
  <si>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</si>
  <si>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</si>
  <si>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</si>
  <si>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</si>
  <si>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kezességválallásból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</si>
  <si>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</si>
  <si>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</si>
  <si>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</si>
  <si>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</si>
  <si>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</si>
  <si>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(B312)</t>
  </si>
  <si>
    <t>Jövedelemadók (=20+21) (B31)</t>
  </si>
  <si>
    <t>Szociális hozzájárulási adó és járulékok (B32)</t>
  </si>
  <si>
    <t>Bérhez és foglalkoztatáshoz kapcsolódó adók (B33)</t>
  </si>
  <si>
    <t>Vagyoni típusú adók (B34)</t>
  </si>
  <si>
    <t>Értékesítési és forgalmi adók (B351)</t>
  </si>
  <si>
    <t>Fogyasztási adók (B352)</t>
  </si>
  <si>
    <t>Pénzügyi monopóliumok nyereségét terhelőa dók (B353)</t>
  </si>
  <si>
    <t>Gépjárműadók (B354)</t>
  </si>
  <si>
    <t>Egyéb áruhasználati és szolgáltatási adók (B355)</t>
  </si>
  <si>
    <t>Termékek és szolgáltatások adói (=26+…+30) (B35)</t>
  </si>
  <si>
    <t>Egyéb közhatalmi bevételek (B36)</t>
  </si>
  <si>
    <t>Közhatalmi bevételek (=22+…+25+31+32) (B3)</t>
  </si>
  <si>
    <t>Készletértékesítés ellenértéke (B401)</t>
  </si>
  <si>
    <t>35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</si>
  <si>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</si>
  <si>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</si>
  <si>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</si>
  <si>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</si>
  <si>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</si>
  <si>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</si>
  <si>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</si>
  <si>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</si>
  <si>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</si>
  <si>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</si>
  <si>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</si>
  <si>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</si>
  <si>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</si>
  <si>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</si>
  <si>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</si>
  <si>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</si>
  <si>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</si>
  <si>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</si>
  <si>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</si>
  <si>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kezességválallásból származó megtérülések államháztartáson kívülről (B71)</t>
  </si>
  <si>
    <t>Felhalmozási célú visszatérítendő támogatások, kölcsönök visszatérülése államháztartáson kívülről (B72)</t>
  </si>
  <si>
    <t>Felhalmozási célú átvett pénzeszközök (=55+56+57) (B7)</t>
  </si>
  <si>
    <t>Költségvetési bevételek (=13+19+33+44+50+54+58) (B1-B7)</t>
  </si>
  <si>
    <t>folyósított ellátások</t>
  </si>
  <si>
    <t>önkormányzatok elszámolásai</t>
  </si>
  <si>
    <t>megelőgezés visszvonása (K914)</t>
  </si>
  <si>
    <t>Óvoda kiadásai</t>
  </si>
  <si>
    <t>Közös Hivatal kiadásai</t>
  </si>
  <si>
    <t>S</t>
  </si>
  <si>
    <t>T</t>
  </si>
  <si>
    <t xml:space="preserve"> működési maradvány (B 8131)</t>
  </si>
  <si>
    <t xml:space="preserve"> felhalmozási célú maradvány (B 8131)</t>
  </si>
  <si>
    <t xml:space="preserve">2020.évi költségvetés felhalmozási kiadásai </t>
  </si>
  <si>
    <t>sebesség lassító</t>
  </si>
  <si>
    <t>utcabútor</t>
  </si>
  <si>
    <t>hulladéksziget</t>
  </si>
  <si>
    <t>urnafal</t>
  </si>
  <si>
    <t>Belsőhegyi út ingatlanvásárlás, út kialakítás</t>
  </si>
  <si>
    <t>Majori házak butoráza</t>
  </si>
  <si>
    <t>ingatlan bérlés</t>
  </si>
  <si>
    <t>közvill kialakítás a kikötő parkban</t>
  </si>
  <si>
    <t>Buszmegálló építés a kikötőnél</t>
  </si>
  <si>
    <t>481 hrsz-ú ingatlanon emlékpark kialakítása</t>
  </si>
  <si>
    <t>várparkolói út</t>
  </si>
  <si>
    <t>ciframajor vizvezeték,út</t>
  </si>
  <si>
    <t>óvoda MFP</t>
  </si>
  <si>
    <t>óvoda MFP önerő</t>
  </si>
  <si>
    <t>Óvodai kerítés</t>
  </si>
  <si>
    <t>Réhelyi út  felújítása</t>
  </si>
  <si>
    <t>Kikötői buszmegálló felújítása</t>
  </si>
  <si>
    <t>Iskolai korszerűsítés</t>
  </si>
  <si>
    <t>Vári felújítás</t>
  </si>
  <si>
    <t>Strand korszerűsítése</t>
  </si>
  <si>
    <t xml:space="preserve">2020.-2023.  évi költségvetési bevételei és kiadásai </t>
  </si>
  <si>
    <t>2023. előirányzat</t>
  </si>
  <si>
    <t xml:space="preserve">                                                        1.melléklet az /2020.(II. .)önkormányzati rendelethez</t>
  </si>
  <si>
    <t xml:space="preserve">2020. évi költségvetés összevont mérlege </t>
  </si>
  <si>
    <t>Működési maradvány</t>
  </si>
  <si>
    <t>Felhalmozási maradvány</t>
  </si>
  <si>
    <t>B81</t>
  </si>
  <si>
    <t>felhalmozási maradvány</t>
  </si>
  <si>
    <t>tartalék</t>
  </si>
  <si>
    <t>BEVÉTELEK ÖSSZESEN:</t>
  </si>
  <si>
    <t>KIADÁSOK ÖSSZESEN:</t>
  </si>
  <si>
    <t>bevételek felhalmozási célú része</t>
  </si>
  <si>
    <t>2020. évi költségvetés bevételei és kiadásai</t>
  </si>
  <si>
    <t>feladatonként</t>
  </si>
  <si>
    <t>bevétel</t>
  </si>
  <si>
    <t>kiadás</t>
  </si>
  <si>
    <t>COFOG</t>
  </si>
  <si>
    <t>Kötelező feladatok</t>
  </si>
  <si>
    <t>Önként vállalt feladatok</t>
  </si>
  <si>
    <t>011130</t>
  </si>
  <si>
    <t>Önkormányzatok és önkorm. hivatalok jogalkotó és ált. ig. tev</t>
  </si>
  <si>
    <t>013320</t>
  </si>
  <si>
    <t>Köztemető fenntartása és működtetése</t>
  </si>
  <si>
    <t>013350</t>
  </si>
  <si>
    <t>Az önkormányzati vagyonnal való gazdálkodással kapcs. feladatok</t>
  </si>
  <si>
    <t>018010</t>
  </si>
  <si>
    <t>Önkormányzatok elszámolásai a központi költségvetéssel</t>
  </si>
  <si>
    <t>018030</t>
  </si>
  <si>
    <t>Támogatás célú finanszírozási műveletek</t>
  </si>
  <si>
    <t>041233</t>
  </si>
  <si>
    <t>Hosszabb időtartamú közfoglalkoztatás</t>
  </si>
  <si>
    <t>045061</t>
  </si>
  <si>
    <t>Kerékpárút üzemeltetése, fenntartása</t>
  </si>
  <si>
    <t>064010</t>
  </si>
  <si>
    <t>Közvilágítás</t>
  </si>
  <si>
    <t>066010</t>
  </si>
  <si>
    <t>Zöldterület kezelés</t>
  </si>
  <si>
    <t>066020</t>
  </si>
  <si>
    <t>Város és községgazdálkodási egyéb szolgáltatások</t>
  </si>
  <si>
    <t>072112</t>
  </si>
  <si>
    <t>Háziorvosi ügyeleti ellátás</t>
  </si>
  <si>
    <t>074031</t>
  </si>
  <si>
    <t>Család és nővédelmi egészségügyi gond</t>
  </si>
  <si>
    <t>081061</t>
  </si>
  <si>
    <t>Szabadidős park, fürdő és strandszolgált</t>
  </si>
  <si>
    <t>082044</t>
  </si>
  <si>
    <t>Könyvtári szolgáltatások</t>
  </si>
  <si>
    <t>082070</t>
  </si>
  <si>
    <t>Történelmi hely, építmény egyéb látványosság működtetése és megóvása</t>
  </si>
  <si>
    <t>082092</t>
  </si>
  <si>
    <t>Közművelődés</t>
  </si>
  <si>
    <t>Egyéb szociális pénzbeli és természetbeni ellátások, támogatások</t>
  </si>
  <si>
    <t>Önkormányzat kiadások összesen:</t>
  </si>
  <si>
    <t xml:space="preserve">Szigligeti Napközi Otthonos Óvoda </t>
  </si>
  <si>
    <t>091110</t>
  </si>
  <si>
    <t>Óvodai nevelés, ellátás szakmai feladatai</t>
  </si>
  <si>
    <t>0911040</t>
  </si>
  <si>
    <t>Óvodai nevelés, ellátás működtetés</t>
  </si>
  <si>
    <t>096015</t>
  </si>
  <si>
    <t xml:space="preserve">Gyermekétkeztetés </t>
  </si>
  <si>
    <t>096025</t>
  </si>
  <si>
    <t>Munkahelyi étkeztetés</t>
  </si>
  <si>
    <t>Szigligeti Napközi Otthonos Óvoda összesen:</t>
  </si>
  <si>
    <t>Szigligeti Közös Önkormányzati Hivatal</t>
  </si>
  <si>
    <t>Szigligeti Közös Önkormányzati Hivatal össz:</t>
  </si>
  <si>
    <t xml:space="preserve">                                                     8 .melléklet az  /2020.(II.)önkormányzati rendelethez</t>
  </si>
  <si>
    <t>9000020</t>
  </si>
  <si>
    <t xml:space="preserve"> B8. Finanszírozási bevételek</t>
  </si>
  <si>
    <t xml:space="preserve"> </t>
  </si>
  <si>
    <t>Hosszú lejáratú hitelek, kölcsönök felvétele (B8111)</t>
  </si>
  <si>
    <t>Likviditási célú hitelek, kölcsönök felvétele pénzügyi vállalkozástól (B8112)</t>
  </si>
  <si>
    <t>Rövid lejáratú hitelek, kölcsönök felvétele (B8113)</t>
  </si>
  <si>
    <t>Hitel-, kölcsönfelvétel államháztartáson kívülről (=01+02+03) (B811)</t>
  </si>
  <si>
    <t>Forgatási célú belföldi értékpapírok beváltása, értélkesítése (B8121)</t>
  </si>
  <si>
    <t>Forgatási célú belföldi értékpapírok kibocsátása (B8122)</t>
  </si>
  <si>
    <t>Befektetési célú belföldi értékpapírok beváltása, értékesítése (B8123)</t>
  </si>
  <si>
    <t>Befektetési célú belföldi értékpapírok kibocsátrása (B8124)</t>
  </si>
  <si>
    <t>Belföldi értékpapírok bevételei (=10+11) (B812)</t>
  </si>
  <si>
    <t>Előző év költségvetési maradványnak igénybevétele (B8131)</t>
  </si>
  <si>
    <t>Előző év vállalkozási maradványának igénybevétele (B8132)</t>
  </si>
  <si>
    <t>Maradvány igényvbevétele (=10+11)</t>
  </si>
  <si>
    <t>Államháztartáson belüli megelőlegezések (B814)</t>
  </si>
  <si>
    <t>Államháztartáson belüli megelőlegezések törlesztése (B815)</t>
  </si>
  <si>
    <t>Központi, irányató szervi támogatás (B816)</t>
  </si>
  <si>
    <t>Betétek megszüntetése (B817)</t>
  </si>
  <si>
    <t>Központi költségvetés sajátos finanszírozási bevételei (B818)</t>
  </si>
  <si>
    <t>Belföldi finanszírozás bevételei (=04+09+12+…+17)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</si>
  <si>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</si>
  <si>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</si>
  <si>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</si>
  <si>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Külföldi hitelek, kölcsönök felvétele (B824)</t>
  </si>
  <si>
    <t>Külföldi finanszírozás bevételei (=19+…+22) (B82)</t>
  </si>
  <si>
    <t>Adóssághoz nem kapcsolódó származékos ügyletek bevételei (B83)</t>
  </si>
  <si>
    <t>Finanszírozási bevételek (=18+23+24) (B8)</t>
  </si>
  <si>
    <t>K9. Finanszírozási kiadások</t>
  </si>
  <si>
    <t>Hosszú lejáratú hitelek, kölcsönök törlesztése (K9111)</t>
  </si>
  <si>
    <t>Likviditási célú hitelek, kölcsönök törlesztése pénzügyi vállalkozásnak (K9112)</t>
  </si>
  <si>
    <t>Rövid lejáratú hitelek, kölcsönök törlesztése (K9113)</t>
  </si>
  <si>
    <t>Hitel-, kölcsöntörlesztés államháztartáson kívülre (=01+02+03)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</si>
  <si>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</si>
  <si>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</si>
  <si>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</si>
  <si>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értékpapírpk beváltása (K9124)</t>
  </si>
  <si>
    <t>Belföldi értékpapírok kiadásai (=05+…+08)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</si>
  <si>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</si>
  <si>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</si>
  <si>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</si>
  <si>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</si>
  <si>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</si>
  <si>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</si>
  <si>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(=04+09+…+15)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</si>
  <si>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</si>
  <si>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</si>
  <si>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</si>
  <si>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</si>
  <si>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(=17+…+20) (K92)</t>
  </si>
  <si>
    <t>Adóssághoz nem kapcsolódó származékos ügyletek kiadásai (K93)</t>
  </si>
  <si>
    <t>Finanszírozási kiadások (=16+21+22) (K9)</t>
  </si>
  <si>
    <t>informatikai eszközök beszerzése</t>
  </si>
  <si>
    <t>strandi játszótér eszközei</t>
  </si>
  <si>
    <t>önkormányzat</t>
  </si>
  <si>
    <t>hivatal</t>
  </si>
  <si>
    <t>óvoda</t>
  </si>
  <si>
    <t>2020. évi költségvetés finanszírozási bevételei és kiadásai</t>
  </si>
  <si>
    <t>074032</t>
  </si>
  <si>
    <t>ifjusági eü.ellátás</t>
  </si>
  <si>
    <t>066062</t>
  </si>
  <si>
    <t>település fejl projektek</t>
  </si>
  <si>
    <t>2020. évi költségvetés összevont bevételei</t>
  </si>
  <si>
    <t xml:space="preserve">2020. évi költségvetés összevont kiadásai </t>
  </si>
  <si>
    <t>Szigliget község Előirányzat-felhasználási terv 2020. évre</t>
  </si>
  <si>
    <t>Működési célú átvett pe</t>
  </si>
  <si>
    <t xml:space="preserve"> felhalmozási célú átvételek (B75)</t>
  </si>
  <si>
    <t>állami támogatások 018010</t>
  </si>
  <si>
    <t>történelmi hely építmény működtetése 082070</t>
  </si>
  <si>
    <t>fürdő és standüzemeltetés 081061</t>
  </si>
  <si>
    <t>város és községgazdálkodás 066020</t>
  </si>
  <si>
    <t>Önkormányzati vagyonnal való gazdálkodás 013050</t>
  </si>
  <si>
    <t>közhatalmi bevételek 900020</t>
  </si>
  <si>
    <t>önkormányzatok elszámolása       018030</t>
  </si>
  <si>
    <t>történelmi hely építmény működtetése      082070</t>
  </si>
  <si>
    <t>Önkormányzati vagyonnal való gazdálkodás      013050</t>
  </si>
  <si>
    <t>Önkormányzatok igazgatási tevékenysége 011130</t>
  </si>
  <si>
    <t>köztemető fenntartása   013020</t>
  </si>
  <si>
    <t>család és nővédelmi eü gondozás     074031</t>
  </si>
  <si>
    <t>város ésközséggazd  066020</t>
  </si>
  <si>
    <t>könyvtári szolgáltatás 082044</t>
  </si>
  <si>
    <t>közművelődés közösségi hagyományok  082092</t>
  </si>
  <si>
    <t>folyósított ellátások  107060</t>
  </si>
  <si>
    <t>önkormányzatok elszámolásai 018030</t>
  </si>
  <si>
    <t>közutak hidak üzemeltetése 045160</t>
  </si>
  <si>
    <t>közvilágítás    064010</t>
  </si>
  <si>
    <t>zöldterület kezelés  066010</t>
  </si>
  <si>
    <t>köztemető fenntartása    013320</t>
  </si>
  <si>
    <t>Önkormányzati vagyonnal való gazdálkodás  013350</t>
  </si>
  <si>
    <t>fürdő és standüzemeltetés  081061</t>
  </si>
  <si>
    <t>Óvoda beváétele  091110</t>
  </si>
  <si>
    <t>Közös Hivatal bevétele  011130</t>
  </si>
  <si>
    <t>Óvoda kiadásai  091110</t>
  </si>
  <si>
    <t>Közös Hivatal kiadásai      011130</t>
  </si>
  <si>
    <t>ifjuság egészségügyi gondozás    074032</t>
  </si>
  <si>
    <t>település fejlesztési projektek       066062</t>
  </si>
  <si>
    <t>ifjuság egészségügyi gondozás     074032</t>
  </si>
  <si>
    <t>település fejlesztési projektek     066062</t>
  </si>
  <si>
    <t>strandi közvilágítás hangosítás</t>
  </si>
  <si>
    <t xml:space="preserve">                                                        1.melléklet a 3/2020.(II.17.) önkormányzati rendelethez</t>
  </si>
  <si>
    <t xml:space="preserve">                                                      2.melléklet a 3/2020.(II.17.) önkormányzati rendelethez</t>
  </si>
  <si>
    <t xml:space="preserve">                                                      3.melléklet a 3/2020. (II.17.) )önkormányzati rendelethez</t>
  </si>
  <si>
    <t xml:space="preserve">                                                       4.melléklet a 3/2020.(II.17.) önkormányzati rendelethez</t>
  </si>
  <si>
    <t xml:space="preserve">                                                        5.melléklet a 3/2020.(II.17.) önkormányzati rendelethez</t>
  </si>
  <si>
    <t xml:space="preserve">                                                        6.melléklet a 3/2020.(II.17.) önkormányzati rendelethez</t>
  </si>
  <si>
    <t xml:space="preserve">                                                        7.melléklet a 3/2020.(II.17.) önkormányzati rendelethez</t>
  </si>
  <si>
    <t xml:space="preserve">                                                     8 .melléklet a 3/2020.(II.17.) önkormányzati rendelethez</t>
  </si>
  <si>
    <t xml:space="preserve">    9 .melléklet a 3/2020.(II.17.)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</si>
</sst>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#,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#,##0\ _F_t"/>
  </numFmts>
  <fonts count="80"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sz val="12"/>
      <name val="Times New Roman CE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8"/>
      <name val="Arial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/>
      <top style="thin">
        <color indexed="63"/>
      </top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>
        <color indexed="63"/>
      </left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>
        <color indexed="63"/>
      </top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4" fillId="28" borderId="7" applyNumberFormat="0" applyFont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8" fillId="35" borderId="0" applyNumberFormat="0" applyBorder="0" applyAlignment="0" applyProtection="0"/>
    <xf numFmtId="0" fontId="69" fillId="36" borderId="8" applyNumberFormat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71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2" fillId="37" borderId="0" applyNumberFormat="0" applyBorder="0" applyAlignment="0" applyProtection="0"/>
    <xf numFmtId="0" fontId="73" fillId="38" borderId="0" applyNumberFormat="0" applyBorder="0" applyAlignment="0" applyProtection="0"/>
    <xf numFmtId="0" fontId="74" fillId="36" borderId="1" applyNumberFormat="0" applyAlignment="0" applyProtection="0"/>
    <xf numFmtId="9" fontId="4" fillId="0" borderId="0" applyFont="0" applyFill="0" applyBorder="0" applyAlignment="0" applyProtection="0"/>
  </cellStyleXfs>
  <cellXfs count="443">
    <xf numFmtId="0" fontId="0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3" fontId="9" fillId="0" borderId="12" xfId="0" applyNumberFormat="1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8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0" fontId="19" fillId="0" borderId="0" xfId="62" applyFill="1" applyAlignment="1">
      <alignment horizontal="center" vertical="center" wrapText="1"/>
      <protection/>
    </xf>
    <xf numFmtId="0" fontId="17" fillId="0" borderId="0" xfId="62" applyFont="1" applyAlignment="1">
      <alignment horizontal="center" wrapText="1"/>
      <protection/>
    </xf>
    <xf numFmtId="167" fontId="20" fillId="0" borderId="0" xfId="62" applyNumberFormat="1" applyFont="1" applyFill="1" applyAlignment="1">
      <alignment horizontal="center" vertical="center" wrapText="1"/>
      <protection/>
    </xf>
    <xf numFmtId="167" fontId="20" fillId="0" borderId="0" xfId="62" applyNumberFormat="1" applyFont="1" applyFill="1" applyAlignment="1">
      <alignment vertical="center" wrapText="1"/>
      <protection/>
    </xf>
    <xf numFmtId="167" fontId="21" fillId="0" borderId="0" xfId="62" applyNumberFormat="1" applyFont="1" applyFill="1" applyAlignment="1">
      <alignment horizontal="right" vertical="center"/>
      <protection/>
    </xf>
    <xf numFmtId="0" fontId="22" fillId="0" borderId="17" xfId="62" applyFont="1" applyFill="1" applyBorder="1" applyAlignment="1">
      <alignment horizontal="center" vertical="center" wrapText="1"/>
      <protection/>
    </xf>
    <xf numFmtId="0" fontId="22" fillId="0" borderId="18" xfId="62" applyFont="1" applyFill="1" applyBorder="1" applyAlignment="1" applyProtection="1">
      <alignment horizontal="center" vertical="center" wrapText="1"/>
      <protection/>
    </xf>
    <xf numFmtId="0" fontId="22" fillId="0" borderId="19" xfId="62" applyFont="1" applyFill="1" applyBorder="1" applyAlignment="1" applyProtection="1">
      <alignment horizontal="center" vertical="center" wrapText="1"/>
      <protection/>
    </xf>
    <xf numFmtId="0" fontId="23" fillId="0" borderId="17" xfId="62" applyFont="1" applyFill="1" applyBorder="1" applyAlignment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4" fillId="0" borderId="20" xfId="62" applyFont="1" applyFill="1" applyBorder="1" applyAlignment="1">
      <alignment horizontal="center" vertical="center" wrapText="1"/>
      <protection/>
    </xf>
    <xf numFmtId="0" fontId="25" fillId="0" borderId="21" xfId="62" applyFont="1" applyFill="1" applyBorder="1" applyAlignment="1" applyProtection="1">
      <alignment horizontal="left" vertical="center" wrapText="1" indent="1"/>
      <protection/>
    </xf>
    <xf numFmtId="167" fontId="24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62" applyFont="1" applyFill="1" applyBorder="1" applyAlignment="1">
      <alignment horizontal="center" vertical="center" wrapText="1"/>
      <protection/>
    </xf>
    <xf numFmtId="0" fontId="25" fillId="0" borderId="24" xfId="62" applyFont="1" applyFill="1" applyBorder="1" applyAlignment="1" applyProtection="1">
      <alignment horizontal="left" vertical="center" wrapText="1" indent="1"/>
      <protection/>
    </xf>
    <xf numFmtId="167" fontId="24" fillId="0" borderId="24" xfId="62" applyNumberFormat="1" applyFont="1" applyFill="1" applyBorder="1" applyAlignment="1" applyProtection="1">
      <alignment horizontal="right" vertical="center" wrapText="1" indent="1"/>
      <protection locked="0"/>
    </xf>
    <xf numFmtId="167" fontId="24" fillId="0" borderId="25" xfId="62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62" applyFont="1" applyFill="1" applyBorder="1" applyAlignment="1" applyProtection="1">
      <alignment horizontal="left" vertical="center" wrapText="1" indent="8"/>
      <protection/>
    </xf>
    <xf numFmtId="0" fontId="23" fillId="0" borderId="17" xfId="62" applyFont="1" applyFill="1" applyBorder="1" applyAlignment="1">
      <alignment horizontal="center" vertical="center" wrapText="1"/>
      <protection/>
    </xf>
    <xf numFmtId="0" fontId="19" fillId="0" borderId="0" xfId="62" applyFill="1" applyAlignment="1">
      <alignment horizontal="right" vertical="center" wrapText="1"/>
      <protection/>
    </xf>
    <xf numFmtId="3" fontId="6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0" fontId="27" fillId="0" borderId="0" xfId="65" applyFont="1" applyFill="1" applyProtection="1">
      <alignment/>
      <protection/>
    </xf>
    <xf numFmtId="0" fontId="29" fillId="0" borderId="12" xfId="65" applyFont="1" applyFill="1" applyBorder="1" applyAlignment="1" applyProtection="1">
      <alignment horizontal="center" vertical="center" wrapText="1"/>
      <protection/>
    </xf>
    <xf numFmtId="0" fontId="29" fillId="0" borderId="12" xfId="65" applyFont="1" applyFill="1" applyBorder="1" applyAlignment="1" applyProtection="1">
      <alignment horizontal="center" vertical="center"/>
      <protection/>
    </xf>
    <xf numFmtId="0" fontId="27" fillId="0" borderId="12" xfId="65" applyFont="1" applyFill="1" applyBorder="1" applyAlignment="1" applyProtection="1">
      <alignment horizontal="left" vertical="center" indent="1"/>
      <protection/>
    </xf>
    <xf numFmtId="0" fontId="25" fillId="0" borderId="12" xfId="65" applyFont="1" applyFill="1" applyBorder="1" applyAlignment="1" applyProtection="1">
      <alignment horizontal="left" vertical="center" wrapText="1" indent="1"/>
      <protection/>
    </xf>
    <xf numFmtId="167" fontId="25" fillId="0" borderId="12" xfId="65" applyNumberFormat="1" applyFont="1" applyFill="1" applyBorder="1" applyAlignment="1" applyProtection="1">
      <alignment vertical="center"/>
      <protection locked="0"/>
    </xf>
    <xf numFmtId="167" fontId="25" fillId="0" borderId="12" xfId="65" applyNumberFormat="1" applyFont="1" applyFill="1" applyBorder="1" applyAlignment="1" applyProtection="1">
      <alignment vertical="center"/>
      <protection/>
    </xf>
    <xf numFmtId="0" fontId="25" fillId="0" borderId="12" xfId="65" applyFont="1" applyFill="1" applyBorder="1" applyAlignment="1" applyProtection="1">
      <alignment horizontal="left" vertical="center" indent="1"/>
      <protection/>
    </xf>
    <xf numFmtId="3" fontId="9" fillId="0" borderId="14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3" fontId="9" fillId="0" borderId="27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10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33" fillId="0" borderId="28" xfId="0" applyFont="1" applyBorder="1" applyAlignment="1">
      <alignment/>
    </xf>
    <xf numFmtId="0" fontId="34" fillId="0" borderId="0" xfId="0" applyFont="1" applyAlignment="1">
      <alignment/>
    </xf>
    <xf numFmtId="0" fontId="34" fillId="0" borderId="28" xfId="0" applyFont="1" applyBorder="1" applyAlignment="1">
      <alignment/>
    </xf>
    <xf numFmtId="0" fontId="0" fillId="0" borderId="0" xfId="0" applyAlignment="1">
      <alignment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172" fontId="18" fillId="0" borderId="12" xfId="0" applyNumberFormat="1" applyFont="1" applyBorder="1" applyAlignment="1">
      <alignment horizontal="center"/>
    </xf>
    <xf numFmtId="172" fontId="35" fillId="39" borderId="12" xfId="0" applyNumberFormat="1" applyFont="1" applyFill="1" applyBorder="1" applyAlignment="1">
      <alignment horizontal="center"/>
    </xf>
    <xf numFmtId="0" fontId="10" fillId="39" borderId="12" xfId="0" applyFont="1" applyFill="1" applyBorder="1" applyAlignment="1">
      <alignment/>
    </xf>
    <xf numFmtId="0" fontId="10" fillId="39" borderId="12" xfId="0" applyFont="1" applyFill="1" applyBorder="1" applyAlignment="1">
      <alignment/>
    </xf>
    <xf numFmtId="0" fontId="10" fillId="39" borderId="24" xfId="0" applyFont="1" applyFill="1" applyBorder="1" applyAlignment="1">
      <alignment/>
    </xf>
    <xf numFmtId="172" fontId="18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36" borderId="12" xfId="0" applyFill="1" applyBorder="1" applyAlignment="1">
      <alignment textRotation="90"/>
    </xf>
    <xf numFmtId="172" fontId="0" fillId="36" borderId="12" xfId="0" applyNumberFormat="1" applyFill="1" applyBorder="1" applyAlignment="1">
      <alignment horizontal="center"/>
    </xf>
    <xf numFmtId="172" fontId="18" fillId="36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36" borderId="29" xfId="0" applyFill="1" applyBorder="1" applyAlignment="1">
      <alignment/>
    </xf>
    <xf numFmtId="49" fontId="18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40" borderId="12" xfId="0" applyFill="1" applyBorder="1" applyAlignment="1">
      <alignment/>
    </xf>
    <xf numFmtId="0" fontId="5" fillId="0" borderId="26" xfId="0" applyFont="1" applyBorder="1" applyAlignment="1">
      <alignment horizontal="right"/>
    </xf>
    <xf numFmtId="0" fontId="75" fillId="0" borderId="26" xfId="0" applyFont="1" applyBorder="1" applyAlignment="1">
      <alignment horizontal="justify" vertical="center"/>
    </xf>
    <xf numFmtId="0" fontId="75" fillId="0" borderId="26" xfId="0" applyFont="1" applyBorder="1" applyAlignment="1">
      <alignment/>
    </xf>
    <xf numFmtId="0" fontId="16" fillId="0" borderId="30" xfId="0" applyFont="1" applyBorder="1" applyAlignment="1">
      <alignment/>
    </xf>
    <xf numFmtId="3" fontId="75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3" fontId="10" fillId="0" borderId="29" xfId="63" applyNumberFormat="1" applyFont="1" applyBorder="1">
      <alignment/>
      <protection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0" fontId="12" fillId="0" borderId="32" xfId="0" applyFont="1" applyBorder="1" applyAlignment="1">
      <alignment/>
    </xf>
    <xf numFmtId="0" fontId="13" fillId="0" borderId="11" xfId="0" applyFont="1" applyBorder="1" applyAlignment="1">
      <alignment/>
    </xf>
    <xf numFmtId="172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7" fillId="39" borderId="10" xfId="0" applyNumberFormat="1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3" fontId="12" fillId="39" borderId="10" xfId="0" applyNumberFormat="1" applyFont="1" applyFill="1" applyBorder="1" applyAlignment="1">
      <alignment horizontal="center"/>
    </xf>
    <xf numFmtId="3" fontId="12" fillId="39" borderId="10" xfId="0" applyNumberFormat="1" applyFont="1" applyFill="1" applyBorder="1" applyAlignment="1">
      <alignment/>
    </xf>
    <xf numFmtId="0" fontId="12" fillId="39" borderId="11" xfId="0" applyFont="1" applyFill="1" applyBorder="1" applyAlignment="1">
      <alignment horizontal="left"/>
    </xf>
    <xf numFmtId="0" fontId="12" fillId="39" borderId="10" xfId="0" applyFont="1" applyFill="1" applyBorder="1" applyAlignment="1">
      <alignment horizontal="left"/>
    </xf>
    <xf numFmtId="3" fontId="76" fillId="0" borderId="12" xfId="0" applyNumberFormat="1" applyFont="1" applyBorder="1" applyAlignment="1">
      <alignment horizontal="center"/>
    </xf>
    <xf numFmtId="49" fontId="35" fillId="39" borderId="12" xfId="0" applyNumberFormat="1" applyFont="1" applyFill="1" applyBorder="1" applyAlignment="1">
      <alignment horizontal="center"/>
    </xf>
    <xf numFmtId="0" fontId="33" fillId="39" borderId="0" xfId="0" applyFont="1" applyFill="1" applyBorder="1" applyAlignment="1">
      <alignment/>
    </xf>
    <xf numFmtId="0" fontId="7" fillId="39" borderId="12" xfId="0" applyFont="1" applyFill="1" applyBorder="1" applyAlignment="1">
      <alignment horizontal="right"/>
    </xf>
    <xf numFmtId="0" fontId="7" fillId="39" borderId="11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3" fontId="7" fillId="39" borderId="15" xfId="0" applyNumberFormat="1" applyFont="1" applyFill="1" applyBorder="1" applyAlignment="1">
      <alignment/>
    </xf>
    <xf numFmtId="3" fontId="7" fillId="39" borderId="12" xfId="0" applyNumberFormat="1" applyFont="1" applyFill="1" applyBorder="1" applyAlignment="1">
      <alignment/>
    </xf>
    <xf numFmtId="0" fontId="5" fillId="39" borderId="12" xfId="0" applyFont="1" applyFill="1" applyBorder="1" applyAlignment="1">
      <alignment horizontal="right"/>
    </xf>
    <xf numFmtId="3" fontId="10" fillId="39" borderId="12" xfId="0" applyNumberFormat="1" applyFont="1" applyFill="1" applyBorder="1" applyAlignment="1">
      <alignment horizontal="center"/>
    </xf>
    <xf numFmtId="0" fontId="10" fillId="39" borderId="29" xfId="63" applyFont="1" applyFill="1" applyBorder="1">
      <alignment/>
      <protection/>
    </xf>
    <xf numFmtId="0" fontId="17" fillId="39" borderId="33" xfId="0" applyFont="1" applyFill="1" applyBorder="1" applyAlignment="1">
      <alignment/>
    </xf>
    <xf numFmtId="0" fontId="8" fillId="0" borderId="15" xfId="0" applyFont="1" applyBorder="1" applyAlignment="1">
      <alignment horizontal="left"/>
    </xf>
    <xf numFmtId="3" fontId="8" fillId="0" borderId="27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39" borderId="11" xfId="0" applyFont="1" applyFill="1" applyBorder="1" applyAlignment="1">
      <alignment/>
    </xf>
    <xf numFmtId="172" fontId="77" fillId="0" borderId="12" xfId="0" applyNumberFormat="1" applyFont="1" applyBorder="1" applyAlignment="1">
      <alignment horizontal="right"/>
    </xf>
    <xf numFmtId="0" fontId="0" fillId="39" borderId="12" xfId="0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2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8" fillId="0" borderId="31" xfId="0" applyFont="1" applyFill="1" applyBorder="1" applyAlignment="1">
      <alignment horizontal="right"/>
    </xf>
    <xf numFmtId="49" fontId="8" fillId="0" borderId="31" xfId="0" applyNumberFormat="1" applyFont="1" applyBorder="1" applyAlignment="1">
      <alignment/>
    </xf>
    <xf numFmtId="0" fontId="8" fillId="0" borderId="35" xfId="0" applyFont="1" applyBorder="1" applyAlignment="1">
      <alignment wrapText="1"/>
    </xf>
    <xf numFmtId="3" fontId="8" fillId="0" borderId="36" xfId="0" applyNumberFormat="1" applyFont="1" applyBorder="1" applyAlignment="1">
      <alignment horizontal="left"/>
    </xf>
    <xf numFmtId="3" fontId="6" fillId="0" borderId="36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/>
    </xf>
    <xf numFmtId="0" fontId="8" fillId="0" borderId="37" xfId="0" applyFont="1" applyBorder="1" applyAlignment="1">
      <alignment/>
    </xf>
    <xf numFmtId="3" fontId="6" fillId="0" borderId="38" xfId="0" applyNumberFormat="1" applyFont="1" applyBorder="1" applyAlignment="1">
      <alignment horizontal="left"/>
    </xf>
    <xf numFmtId="3" fontId="6" fillId="0" borderId="38" xfId="0" applyNumberFormat="1" applyFont="1" applyBorder="1" applyAlignment="1">
      <alignment horizontal="right"/>
    </xf>
    <xf numFmtId="0" fontId="8" fillId="0" borderId="39" xfId="0" applyFont="1" applyBorder="1" applyAlignment="1">
      <alignment wrapText="1"/>
    </xf>
    <xf numFmtId="3" fontId="8" fillId="0" borderId="38" xfId="0" applyNumberFormat="1" applyFont="1" applyBorder="1" applyAlignment="1">
      <alignment horizontal="left"/>
    </xf>
    <xf numFmtId="0" fontId="6" fillId="0" borderId="10" xfId="0" applyFont="1" applyFill="1" applyBorder="1" applyAlignment="1">
      <alignment wrapText="1"/>
    </xf>
    <xf numFmtId="3" fontId="6" fillId="0" borderId="16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7" xfId="0" applyFont="1" applyBorder="1" applyAlignment="1">
      <alignment wrapText="1"/>
    </xf>
    <xf numFmtId="3" fontId="7" fillId="0" borderId="38" xfId="0" applyNumberFormat="1" applyFont="1" applyBorder="1" applyAlignment="1">
      <alignment horizontal="left"/>
    </xf>
    <xf numFmtId="0" fontId="8" fillId="0" borderId="37" xfId="0" applyFont="1" applyBorder="1" applyAlignment="1">
      <alignment horizontal="left" wrapText="1"/>
    </xf>
    <xf numFmtId="3" fontId="8" fillId="0" borderId="30" xfId="0" applyNumberFormat="1" applyFont="1" applyBorder="1" applyAlignment="1">
      <alignment horizontal="left"/>
    </xf>
    <xf numFmtId="49" fontId="8" fillId="0" borderId="29" xfId="0" applyNumberFormat="1" applyFont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6" fillId="0" borderId="39" xfId="0" applyNumberFormat="1" applyFont="1" applyBorder="1" applyAlignment="1">
      <alignment horizontal="left"/>
    </xf>
    <xf numFmtId="0" fontId="8" fillId="0" borderId="11" xfId="0" applyFont="1" applyFill="1" applyBorder="1" applyAlignment="1">
      <alignment/>
    </xf>
    <xf numFmtId="3" fontId="8" fillId="0" borderId="41" xfId="0" applyNumberFormat="1" applyFont="1" applyBorder="1" applyAlignment="1">
      <alignment horizontal="left"/>
    </xf>
    <xf numFmtId="3" fontId="6" fillId="0" borderId="30" xfId="0" applyNumberFormat="1" applyFont="1" applyBorder="1" applyAlignment="1">
      <alignment horizontal="left"/>
    </xf>
    <xf numFmtId="3" fontId="6" fillId="0" borderId="30" xfId="0" applyNumberFormat="1" applyFont="1" applyBorder="1" applyAlignment="1">
      <alignment horizontal="right"/>
    </xf>
    <xf numFmtId="0" fontId="8" fillId="0" borderId="42" xfId="0" applyFont="1" applyBorder="1" applyAlignment="1">
      <alignment wrapText="1"/>
    </xf>
    <xf numFmtId="0" fontId="7" fillId="41" borderId="31" xfId="0" applyFont="1" applyFill="1" applyBorder="1" applyAlignment="1">
      <alignment horizontal="right"/>
    </xf>
    <xf numFmtId="0" fontId="8" fillId="41" borderId="12" xfId="0" applyFont="1" applyFill="1" applyBorder="1" applyAlignment="1">
      <alignment/>
    </xf>
    <xf numFmtId="0" fontId="7" fillId="41" borderId="12" xfId="0" applyFont="1" applyFill="1" applyBorder="1" applyAlignment="1">
      <alignment horizontal="left"/>
    </xf>
    <xf numFmtId="3" fontId="7" fillId="41" borderId="12" xfId="0" applyNumberFormat="1" applyFont="1" applyFill="1" applyBorder="1" applyAlignment="1">
      <alignment horizontal="right"/>
    </xf>
    <xf numFmtId="3" fontId="9" fillId="41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7" fillId="41" borderId="12" xfId="0" applyFont="1" applyFill="1" applyBorder="1" applyAlignment="1">
      <alignment/>
    </xf>
    <xf numFmtId="0" fontId="6" fillId="41" borderId="12" xfId="0" applyFont="1" applyFill="1" applyBorder="1" applyAlignment="1">
      <alignment/>
    </xf>
    <xf numFmtId="3" fontId="9" fillId="41" borderId="12" xfId="0" applyNumberFormat="1" applyFont="1" applyFill="1" applyBorder="1" applyAlignment="1">
      <alignment/>
    </xf>
    <xf numFmtId="3" fontId="6" fillId="41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9" fillId="41" borderId="12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172" fontId="10" fillId="39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18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172" fontId="75" fillId="0" borderId="12" xfId="0" applyNumberFormat="1" applyFont="1" applyBorder="1" applyAlignment="1">
      <alignment horizontal="center"/>
    </xf>
    <xf numFmtId="172" fontId="75" fillId="0" borderId="31" xfId="0" applyNumberFormat="1" applyFont="1" applyBorder="1" applyAlignment="1">
      <alignment horizontal="center"/>
    </xf>
    <xf numFmtId="3" fontId="75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9" borderId="12" xfId="0" applyFont="1" applyFill="1" applyBorder="1" applyAlignment="1">
      <alignment/>
    </xf>
    <xf numFmtId="0" fontId="7" fillId="4" borderId="31" xfId="0" applyFont="1" applyFill="1" applyBorder="1" applyAlignment="1">
      <alignment horizontal="right"/>
    </xf>
    <xf numFmtId="0" fontId="8" fillId="4" borderId="12" xfId="0" applyFont="1" applyFill="1" applyBorder="1" applyAlignment="1">
      <alignment/>
    </xf>
    <xf numFmtId="0" fontId="7" fillId="4" borderId="12" xfId="0" applyFont="1" applyFill="1" applyBorder="1" applyAlignment="1">
      <alignment horizontal="left"/>
    </xf>
    <xf numFmtId="3" fontId="7" fillId="4" borderId="12" xfId="0" applyNumberFormat="1" applyFont="1" applyFill="1" applyBorder="1" applyAlignment="1">
      <alignment horizontal="right"/>
    </xf>
    <xf numFmtId="3" fontId="9" fillId="4" borderId="12" xfId="0" applyNumberFormat="1" applyFont="1" applyFill="1" applyBorder="1" applyAlignment="1">
      <alignment horizontal="right"/>
    </xf>
    <xf numFmtId="0" fontId="7" fillId="4" borderId="12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3" fontId="9" fillId="4" borderId="12" xfId="0" applyNumberFormat="1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22" fillId="4" borderId="43" xfId="62" applyFont="1" applyFill="1" applyBorder="1" applyAlignment="1" applyProtection="1">
      <alignment vertical="center" wrapText="1"/>
      <protection/>
    </xf>
    <xf numFmtId="167" fontId="23" fillId="4" borderId="43" xfId="62" applyNumberFormat="1" applyFont="1" applyFill="1" applyBorder="1" applyAlignment="1" applyProtection="1">
      <alignment vertical="center" wrapText="1"/>
      <protection/>
    </xf>
    <xf numFmtId="167" fontId="23" fillId="4" borderId="44" xfId="62" applyNumberFormat="1" applyFont="1" applyFill="1" applyBorder="1" applyAlignment="1" applyProtection="1">
      <alignment vertical="center" wrapText="1"/>
      <protection/>
    </xf>
    <xf numFmtId="172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8" fillId="0" borderId="0" xfId="0" applyFont="1" applyAlignment="1">
      <alignment/>
    </xf>
    <xf numFmtId="172" fontId="78" fillId="0" borderId="12" xfId="0" applyNumberFormat="1" applyFont="1" applyBorder="1" applyAlignment="1">
      <alignment horizontal="left"/>
    </xf>
    <xf numFmtId="172" fontId="78" fillId="0" borderId="12" xfId="0" applyNumberFormat="1" applyFont="1" applyBorder="1" applyAlignment="1">
      <alignment/>
    </xf>
    <xf numFmtId="172" fontId="79" fillId="39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3" fontId="2" fillId="0" borderId="0" xfId="0" applyNumberFormat="1" applyFont="1" applyAlignment="1">
      <alignment/>
    </xf>
    <xf numFmtId="0" fontId="27" fillId="39" borderId="12" xfId="65" applyFont="1" applyFill="1" applyBorder="1" applyAlignment="1" applyProtection="1">
      <alignment horizontal="left" vertical="center" indent="1"/>
      <protection/>
    </xf>
    <xf numFmtId="0" fontId="31" fillId="39" borderId="12" xfId="65" applyFont="1" applyFill="1" applyBorder="1" applyAlignment="1" applyProtection="1">
      <alignment horizontal="left" vertical="center" indent="1"/>
      <protection/>
    </xf>
    <xf numFmtId="167" fontId="31" fillId="39" borderId="12" xfId="65" applyNumberFormat="1" applyFont="1" applyFill="1" applyBorder="1" applyAlignment="1" applyProtection="1">
      <alignment vertical="center"/>
      <protection/>
    </xf>
    <xf numFmtId="0" fontId="29" fillId="39" borderId="12" xfId="65" applyFont="1" applyFill="1" applyBorder="1" applyAlignment="1" applyProtection="1">
      <alignment horizontal="left" vertical="center" indent="1"/>
      <protection/>
    </xf>
    <xf numFmtId="0" fontId="31" fillId="39" borderId="12" xfId="65" applyFont="1" applyFill="1" applyBorder="1" applyAlignment="1" applyProtection="1">
      <alignment horizontal="left" indent="1"/>
      <protection/>
    </xf>
    <xf numFmtId="167" fontId="31" fillId="39" borderId="12" xfId="65" applyNumberFormat="1" applyFont="1" applyFill="1" applyBorder="1" applyProtection="1">
      <alignment/>
      <protection/>
    </xf>
    <xf numFmtId="172" fontId="76" fillId="39" borderId="12" xfId="0" applyNumberFormat="1" applyFont="1" applyFill="1" applyBorder="1" applyAlignment="1">
      <alignment horizontal="left"/>
    </xf>
    <xf numFmtId="172" fontId="79" fillId="39" borderId="12" xfId="0" applyNumberFormat="1" applyFont="1" applyFill="1" applyBorder="1" applyAlignment="1">
      <alignment/>
    </xf>
    <xf numFmtId="0" fontId="0" fillId="39" borderId="12" xfId="0" applyFill="1" applyBorder="1" applyAlignment="1">
      <alignment horizontal="center"/>
    </xf>
    <xf numFmtId="0" fontId="18" fillId="39" borderId="12" xfId="0" applyFont="1" applyFill="1" applyBorder="1" applyAlignment="1">
      <alignment horizontal="center"/>
    </xf>
    <xf numFmtId="49" fontId="18" fillId="39" borderId="12" xfId="0" applyNumberFormat="1" applyFont="1" applyFill="1" applyBorder="1" applyAlignment="1">
      <alignment horizontal="center"/>
    </xf>
    <xf numFmtId="172" fontId="6" fillId="0" borderId="12" xfId="0" applyNumberFormat="1" applyFont="1" applyBorder="1" applyAlignment="1">
      <alignment/>
    </xf>
    <xf numFmtId="0" fontId="29" fillId="0" borderId="0" xfId="65" applyFont="1" applyFill="1" applyAlignment="1" applyProtection="1">
      <alignment horizontal="center" wrapText="1"/>
      <protection/>
    </xf>
    <xf numFmtId="0" fontId="29" fillId="0" borderId="0" xfId="65" applyFont="1" applyFill="1" applyAlignment="1" applyProtection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0" fillId="0" borderId="26" xfId="65" applyFont="1" applyFill="1" applyBorder="1" applyAlignment="1" applyProtection="1">
      <alignment vertical="center"/>
      <protection/>
    </xf>
    <xf numFmtId="0" fontId="30" fillId="0" borderId="46" xfId="65" applyFont="1" applyFill="1" applyBorder="1" applyAlignment="1" applyProtection="1">
      <alignment vertical="center"/>
      <protection/>
    </xf>
    <xf numFmtId="0" fontId="30" fillId="0" borderId="24" xfId="65" applyFont="1" applyFill="1" applyBorder="1" applyAlignment="1" applyProtection="1">
      <alignment vertical="center"/>
      <protection/>
    </xf>
    <xf numFmtId="0" fontId="27" fillId="0" borderId="0" xfId="65" applyFont="1" applyFill="1" applyAlignment="1" applyProtection="1">
      <alignment horizontal="center"/>
      <protection locked="0"/>
    </xf>
    <xf numFmtId="0" fontId="30" fillId="0" borderId="0" xfId="64" applyFont="1" applyFill="1" applyAlignment="1">
      <alignment horizontal="center"/>
      <protection/>
    </xf>
    <xf numFmtId="172" fontId="2" fillId="0" borderId="31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38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72" fontId="3" fillId="0" borderId="28" xfId="0" applyNumberFormat="1" applyFont="1" applyBorder="1" applyAlignment="1">
      <alignment/>
    </xf>
    <xf numFmtId="172" fontId="3" fillId="0" borderId="48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47" xfId="0" applyNumberFormat="1" applyFont="1" applyBorder="1" applyAlignment="1">
      <alignment/>
    </xf>
    <xf numFmtId="172" fontId="18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12" fillId="39" borderId="49" xfId="0" applyFont="1" applyFill="1" applyBorder="1" applyAlignment="1">
      <alignment horizontal="left"/>
    </xf>
    <xf numFmtId="0" fontId="6" fillId="39" borderId="11" xfId="0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2" fillId="39" borderId="50" xfId="0" applyFont="1" applyFill="1" applyBorder="1" applyAlignment="1">
      <alignment/>
    </xf>
    <xf numFmtId="0" fontId="12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17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2" fillId="40" borderId="0" xfId="0" applyFont="1" applyFill="1" applyAlignment="1">
      <alignment horizontal="right" vertical="center"/>
    </xf>
    <xf numFmtId="0" fontId="8" fillId="40" borderId="0" xfId="0" applyFont="1" applyFill="1" applyAlignment="1">
      <alignment horizontal="right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5" fillId="39" borderId="12" xfId="0" applyFont="1" applyFill="1" applyBorder="1" applyAlignment="1">
      <alignment/>
    </xf>
    <xf numFmtId="172" fontId="10" fillId="39" borderId="12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10" fillId="39" borderId="26" xfId="0" applyNumberFormat="1" applyFont="1" applyFill="1" applyBorder="1" applyAlignment="1">
      <alignment/>
    </xf>
    <xf numFmtId="172" fontId="10" fillId="39" borderId="24" xfId="0" applyNumberFormat="1" applyFont="1" applyFill="1" applyBorder="1" applyAlignment="1">
      <alignment/>
    </xf>
    <xf numFmtId="0" fontId="18" fillId="39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18" fillId="0" borderId="53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0" fontId="10" fillId="36" borderId="26" xfId="0" applyFont="1" applyFill="1" applyBorder="1" applyAlignment="1">
      <alignment horizontal="center"/>
    </xf>
    <xf numFmtId="0" fontId="10" fillId="36" borderId="46" xfId="0" applyFont="1" applyFill="1" applyBorder="1" applyAlignment="1">
      <alignment horizontal="center"/>
    </xf>
    <xf numFmtId="0" fontId="0" fillId="36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 textRotation="90" wrapText="1"/>
    </xf>
    <xf numFmtId="0" fontId="3" fillId="0" borderId="29" xfId="0" applyFont="1" applyBorder="1" applyAlignment="1">
      <alignment horizontal="center" textRotation="90" wrapText="1"/>
    </xf>
    <xf numFmtId="0" fontId="0" fillId="0" borderId="54" xfId="0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8" xfId="0" applyFont="1" applyBorder="1" applyAlignment="1">
      <alignment horizontal="right"/>
    </xf>
    <xf numFmtId="0" fontId="3" fillId="0" borderId="12" xfId="0" applyFont="1" applyBorder="1" applyAlignment="1">
      <alignment textRotation="90" wrapText="1"/>
    </xf>
    <xf numFmtId="0" fontId="18" fillId="0" borderId="0" xfId="0" applyFont="1" applyAlignment="1">
      <alignment/>
    </xf>
    <xf numFmtId="0" fontId="18" fillId="0" borderId="28" xfId="0" applyFont="1" applyBorder="1" applyAlignment="1">
      <alignment horizontal="right"/>
    </xf>
    <xf numFmtId="0" fontId="0" fillId="0" borderId="29" xfId="0" applyBorder="1" applyAlignment="1">
      <alignment horizontal="center" textRotation="90" wrapText="1"/>
    </xf>
    <xf numFmtId="0" fontId="6" fillId="42" borderId="0" xfId="0" applyFont="1" applyFill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8" fillId="42" borderId="28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6" borderId="26" xfId="0" applyFill="1" applyBorder="1" applyAlignment="1">
      <alignment horizontal="center"/>
    </xf>
    <xf numFmtId="172" fontId="18" fillId="0" borderId="12" xfId="0" applyNumberFormat="1" applyFont="1" applyBorder="1" applyAlignment="1">
      <alignment/>
    </xf>
    <xf numFmtId="172" fontId="35" fillId="39" borderId="12" xfId="0" applyNumberFormat="1" applyFont="1" applyFill="1" applyBorder="1" applyAlignment="1">
      <alignment/>
    </xf>
    <xf numFmtId="172" fontId="0" fillId="39" borderId="12" xfId="0" applyNumberFormat="1" applyFill="1" applyBorder="1" applyAlignment="1">
      <alignment/>
    </xf>
    <xf numFmtId="172" fontId="0" fillId="39" borderId="26" xfId="0" applyNumberFormat="1" applyFill="1" applyBorder="1" applyAlignment="1">
      <alignment/>
    </xf>
    <xf numFmtId="172" fontId="18" fillId="0" borderId="12" xfId="0" applyNumberFormat="1" applyFont="1" applyFill="1" applyBorder="1" applyAlignment="1">
      <alignment/>
    </xf>
    <xf numFmtId="172" fontId="10" fillId="36" borderId="26" xfId="0" applyNumberFormat="1" applyFont="1" applyFill="1" applyBorder="1" applyAlignment="1">
      <alignment horizontal="center"/>
    </xf>
    <xf numFmtId="172" fontId="10" fillId="36" borderId="46" xfId="0" applyNumberFormat="1" applyFont="1" applyFill="1" applyBorder="1" applyAlignment="1">
      <alignment horizontal="center"/>
    </xf>
    <xf numFmtId="172" fontId="0" fillId="36" borderId="46" xfId="0" applyNumberFormat="1" applyFill="1" applyBorder="1" applyAlignment="1">
      <alignment/>
    </xf>
    <xf numFmtId="172" fontId="0" fillId="0" borderId="46" xfId="0" applyNumberFormat="1" applyBorder="1" applyAlignment="1">
      <alignment/>
    </xf>
    <xf numFmtId="172" fontId="18" fillId="36" borderId="12" xfId="0" applyNumberFormat="1" applyFont="1" applyFill="1" applyBorder="1" applyAlignment="1">
      <alignment horizontal="center"/>
    </xf>
    <xf numFmtId="172" fontId="0" fillId="36" borderId="12" xfId="0" applyNumberFormat="1" applyFill="1" applyBorder="1" applyAlignment="1">
      <alignment/>
    </xf>
    <xf numFmtId="172" fontId="0" fillId="36" borderId="26" xfId="0" applyNumberFormat="1" applyFill="1" applyBorder="1" applyAlignment="1">
      <alignment horizontal="center"/>
    </xf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17" fillId="0" borderId="30" xfId="0" applyFont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13" fillId="0" borderId="0" xfId="0" applyFont="1" applyAlignment="1">
      <alignment horizontal="right"/>
    </xf>
    <xf numFmtId="0" fontId="6" fillId="0" borderId="51" xfId="0" applyFont="1" applyBorder="1" applyAlignment="1">
      <alignment/>
    </xf>
    <xf numFmtId="0" fontId="6" fillId="0" borderId="50" xfId="0" applyFont="1" applyBorder="1" applyAlignment="1">
      <alignment/>
    </xf>
    <xf numFmtId="0" fontId="12" fillId="0" borderId="5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49" xfId="0" applyFont="1" applyBorder="1" applyAlignment="1">
      <alignment horizontal="left"/>
    </xf>
    <xf numFmtId="0" fontId="9" fillId="0" borderId="52" xfId="0" applyFont="1" applyBorder="1" applyAlignment="1">
      <alignment horizontal="center" wrapText="1"/>
    </xf>
    <xf numFmtId="0" fontId="0" fillId="0" borderId="55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56" xfId="0" applyFont="1" applyBorder="1" applyAlignment="1">
      <alignment/>
    </xf>
    <xf numFmtId="0" fontId="9" fillId="0" borderId="29" xfId="0" applyFont="1" applyBorder="1" applyAlignment="1">
      <alignment horizontal="center" wrapText="1"/>
    </xf>
    <xf numFmtId="0" fontId="0" fillId="0" borderId="31" xfId="0" applyFont="1" applyBorder="1" applyAlignment="1">
      <alignment/>
    </xf>
    <xf numFmtId="0" fontId="32" fillId="0" borderId="12" xfId="65" applyFont="1" applyFill="1" applyBorder="1" applyAlignment="1" applyProtection="1">
      <alignment horizontal="left" vertical="center" indent="1"/>
      <protection/>
    </xf>
    <xf numFmtId="0" fontId="29" fillId="0" borderId="0" xfId="65" applyFont="1" applyFill="1" applyAlignment="1" applyProtection="1">
      <alignment horizontal="center" wrapText="1"/>
      <protection/>
    </xf>
    <xf numFmtId="0" fontId="29" fillId="0" borderId="0" xfId="65" applyFont="1" applyFill="1" applyAlignment="1" applyProtection="1">
      <alignment horizontal="center"/>
      <protection/>
    </xf>
    <xf numFmtId="0" fontId="24" fillId="0" borderId="57" xfId="62" applyFont="1" applyFill="1" applyBorder="1" applyAlignment="1">
      <alignment horizontal="justify" vertical="center" wrapText="1"/>
      <protection/>
    </xf>
    <xf numFmtId="0" fontId="17" fillId="0" borderId="0" xfId="62" applyFont="1" applyAlignment="1">
      <alignment horizontal="center" wrapText="1"/>
      <protection/>
    </xf>
    <xf numFmtId="0" fontId="37" fillId="0" borderId="0" xfId="0" applyFont="1" applyFill="1" applyAlignment="1">
      <alignment horizontal="right" vertical="center"/>
    </xf>
    <xf numFmtId="3" fontId="6" fillId="0" borderId="56" xfId="0" applyNumberFormat="1" applyFont="1" applyBorder="1" applyAlignment="1">
      <alignment horizontal="center" vertical="center" wrapText="1"/>
    </xf>
    <xf numFmtId="3" fontId="8" fillId="0" borderId="56" xfId="0" applyNumberFormat="1" applyFont="1" applyBorder="1" applyAlignment="1">
      <alignment/>
    </xf>
    <xf numFmtId="0" fontId="7" fillId="0" borderId="12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8" fillId="0" borderId="29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3" fontId="6" fillId="0" borderId="56" xfId="0" applyNumberFormat="1" applyFont="1" applyBorder="1" applyAlignment="1">
      <alignment/>
    </xf>
    <xf numFmtId="0" fontId="6" fillId="40" borderId="0" xfId="0" applyFont="1" applyFill="1" applyAlignment="1">
      <alignment horizontal="right" vertical="center"/>
    </xf>
    <xf numFmtId="0" fontId="8" fillId="40" borderId="0" xfId="0" applyFont="1" applyFill="1" applyAlignment="1">
      <alignment/>
    </xf>
    <xf numFmtId="3" fontId="8" fillId="0" borderId="26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28" xfId="0" applyFont="1" applyBorder="1" applyAlignment="1">
      <alignment horizontal="left"/>
    </xf>
    <xf numFmtId="0" fontId="0" fillId="39" borderId="12" xfId="0" applyFill="1" applyBorder="1" applyAlignment="1">
      <alignment/>
    </xf>
    <xf numFmtId="0" fontId="0" fillId="39" borderId="12" xfId="0" applyFill="1" applyBorder="1" applyAlignment="1">
      <alignment horizontal="center"/>
    </xf>
    <xf numFmtId="172" fontId="3" fillId="0" borderId="1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10" fillId="39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5" fillId="0" borderId="12" xfId="0" applyFont="1" applyBorder="1" applyAlignment="1">
      <alignment/>
    </xf>
    <xf numFmtId="172" fontId="10" fillId="0" borderId="12" xfId="0" applyNumberFormat="1" applyFont="1" applyBorder="1" applyAlignment="1">
      <alignment/>
    </xf>
    <xf numFmtId="0" fontId="18" fillId="39" borderId="12" xfId="0" applyFont="1" applyFill="1" applyBorder="1" applyAlignment="1">
      <alignment/>
    </xf>
    <xf numFmtId="172" fontId="3" fillId="39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75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2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Normál_10. köv. tám " xfId="62"/>
    <cellStyle name="Normál_7.Felhalmozási kiadások" xfId="63"/>
    <cellStyle name="Normál_9.ei. felh. " xfId="64"/>
    <cellStyle name="Normál_SEGEDLETEK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180975</xdr:colOff>
      <xdr:row>49</xdr:row>
      <xdr:rowOff>85725</xdr:rowOff>
    </xdr:to>
    <xdr:sp>
      <xdr:nvSpPr>
        <xdr:cNvPr id="1" name="Rectangle 2" hidden="1"/>
        <xdr:cNvSpPr>
          <a:spLocks/>
        </xdr:cNvSpPr>
      </xdr:nvSpPr>
      <xdr:spPr>
        <a:xfrm>
          <a:off x="371475" y="0"/>
          <a:ext cx="9848850" cy="913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004"/>
  <sheetViews>
    <sheetView tabSelected="1" zoomScalePageLayoutView="0" workbookViewId="0" topLeftCell="A1">
      <selection activeCell="F18" sqref="F18"/>
    </sheetView>
  </sheetViews>
  <sheetFormatPr defaultColWidth="17.28125" defaultRowHeight="15" customHeight="1"/>
  <cols>
    <col min="1" max="1" width="8.8515625" style="10" customWidth="1"/>
    <col min="2" max="2" width="6.421875" style="10" customWidth="1"/>
    <col min="3" max="3" width="7.28125" style="10" customWidth="1"/>
    <col min="4" max="4" width="56.140625" style="10" customWidth="1"/>
    <col min="5" max="5" width="17.421875" style="10" customWidth="1"/>
    <col min="6" max="6" width="15.421875" style="10" customWidth="1"/>
    <col min="7" max="7" width="18.140625" style="10" customWidth="1"/>
    <col min="8" max="8" width="9.140625" style="10" customWidth="1"/>
    <col min="9" max="9" width="64.8515625" style="10" customWidth="1"/>
    <col min="10" max="11" width="9.140625" style="10" customWidth="1"/>
    <col min="12" max="12" width="3.140625" style="10" customWidth="1"/>
    <col min="13" max="13" width="6.00390625" style="10" hidden="1" customWidth="1"/>
    <col min="14" max="14" width="9.140625" style="10" hidden="1" customWidth="1"/>
    <col min="15" max="15" width="0.42578125" style="10" customWidth="1"/>
    <col min="16" max="18" width="8.00390625" style="10" hidden="1" customWidth="1"/>
    <col min="19" max="27" width="8.00390625" style="10" customWidth="1"/>
    <col min="28" max="16384" width="17.28125" style="10" customWidth="1"/>
  </cols>
  <sheetData>
    <row r="1" spans="2:27" s="424" customFormat="1" ht="15.75" customHeight="1">
      <c r="B1" s="420" t="s">
        <v>610</v>
      </c>
      <c r="C1" s="421"/>
      <c r="D1" s="421"/>
      <c r="E1" s="421"/>
      <c r="F1" s="422"/>
      <c r="G1" s="422"/>
      <c r="H1" s="422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2"/>
      <c r="W1" s="422"/>
      <c r="X1" s="422"/>
      <c r="Y1" s="422"/>
      <c r="Z1" s="422"/>
      <c r="AA1" s="422"/>
    </row>
    <row r="2" spans="3:27" ht="15.75" customHeight="1">
      <c r="C2" s="308" t="s">
        <v>88</v>
      </c>
      <c r="D2" s="307"/>
      <c r="E2" s="307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 s="8"/>
      <c r="W2" s="8"/>
      <c r="X2" s="8"/>
      <c r="Y2" s="8"/>
      <c r="Z2" s="8"/>
      <c r="AA2" s="8"/>
    </row>
    <row r="3" spans="3:27" ht="15.75" customHeight="1">
      <c r="C3" s="308" t="s">
        <v>448</v>
      </c>
      <c r="D3" s="307"/>
      <c r="E3" s="307"/>
      <c r="F3" s="8"/>
      <c r="G3" s="8"/>
      <c r="H3" s="8"/>
      <c r="I3"/>
      <c r="J3"/>
      <c r="K3"/>
      <c r="L3"/>
      <c r="M3"/>
      <c r="N3"/>
      <c r="O3"/>
      <c r="P3"/>
      <c r="Q3"/>
      <c r="R3"/>
      <c r="S3"/>
      <c r="T3"/>
      <c r="U3"/>
      <c r="V3" s="8"/>
      <c r="W3" s="8"/>
      <c r="X3" s="8"/>
      <c r="Y3" s="8"/>
      <c r="Z3" s="8"/>
      <c r="AA3" s="8"/>
    </row>
    <row r="4" spans="3:27" ht="15.75" customHeight="1">
      <c r="C4" s="18"/>
      <c r="D4" s="18"/>
      <c r="E4" s="18"/>
      <c r="F4" s="8"/>
      <c r="G4" s="8"/>
      <c r="H4" s="8"/>
      <c r="I4"/>
      <c r="J4"/>
      <c r="K4"/>
      <c r="L4"/>
      <c r="M4"/>
      <c r="N4"/>
      <c r="O4"/>
      <c r="P4"/>
      <c r="Q4"/>
      <c r="R4"/>
      <c r="S4"/>
      <c r="T4"/>
      <c r="U4"/>
      <c r="V4" s="8"/>
      <c r="W4" s="8"/>
      <c r="X4" s="8"/>
      <c r="Y4" s="8"/>
      <c r="Z4" s="8"/>
      <c r="AA4" s="8"/>
    </row>
    <row r="5" spans="3:27" ht="15.75" customHeight="1">
      <c r="C5" s="19"/>
      <c r="D5" s="19"/>
      <c r="E5" s="16" t="s">
        <v>124</v>
      </c>
      <c r="F5" s="8"/>
      <c r="G5" s="8"/>
      <c r="H5" s="8"/>
      <c r="I5"/>
      <c r="J5"/>
      <c r="K5"/>
      <c r="L5"/>
      <c r="M5"/>
      <c r="N5"/>
      <c r="O5"/>
      <c r="P5"/>
      <c r="Q5"/>
      <c r="R5"/>
      <c r="S5"/>
      <c r="T5"/>
      <c r="U5"/>
      <c r="V5" s="8"/>
      <c r="W5" s="8"/>
      <c r="X5" s="8"/>
      <c r="Y5" s="8"/>
      <c r="Z5" s="8"/>
      <c r="AA5" s="8"/>
    </row>
    <row r="6" spans="2:27" ht="15.75" customHeight="1">
      <c r="B6" s="318" t="s">
        <v>90</v>
      </c>
      <c r="C6" s="310" t="s">
        <v>44</v>
      </c>
      <c r="D6" s="311"/>
      <c r="E6" s="314" t="s">
        <v>45</v>
      </c>
      <c r="F6" s="8"/>
      <c r="G6" s="8"/>
      <c r="H6" s="8"/>
      <c r="I6"/>
      <c r="J6"/>
      <c r="K6"/>
      <c r="L6"/>
      <c r="M6"/>
      <c r="N6"/>
      <c r="O6"/>
      <c r="P6"/>
      <c r="Q6"/>
      <c r="R6"/>
      <c r="S6"/>
      <c r="T6"/>
      <c r="U6"/>
      <c r="V6" s="8"/>
      <c r="W6" s="8"/>
      <c r="X6" s="8"/>
      <c r="Y6" s="8"/>
      <c r="Z6" s="8"/>
      <c r="AA6" s="8"/>
    </row>
    <row r="7" spans="2:27" ht="15.75" customHeight="1">
      <c r="B7" s="319"/>
      <c r="C7" s="312"/>
      <c r="D7" s="313"/>
      <c r="E7" s="315"/>
      <c r="F7" s="8"/>
      <c r="G7" s="8"/>
      <c r="H7" s="8"/>
      <c r="I7"/>
      <c r="J7"/>
      <c r="K7"/>
      <c r="L7"/>
      <c r="M7"/>
      <c r="N7"/>
      <c r="O7"/>
      <c r="P7"/>
      <c r="Q7"/>
      <c r="R7"/>
      <c r="S7"/>
      <c r="T7"/>
      <c r="U7"/>
      <c r="V7" s="8"/>
      <c r="W7" s="8"/>
      <c r="X7" s="8"/>
      <c r="Y7" s="8"/>
      <c r="Z7" s="8"/>
      <c r="AA7" s="8"/>
    </row>
    <row r="8" spans="2:27" ht="15.75" customHeight="1">
      <c r="B8" s="20">
        <v>1</v>
      </c>
      <c r="C8" s="179" t="s">
        <v>156</v>
      </c>
      <c r="D8" s="281" t="s">
        <v>157</v>
      </c>
      <c r="E8" s="286" t="s">
        <v>158</v>
      </c>
      <c r="F8" s="8"/>
      <c r="G8" s="8"/>
      <c r="H8" s="8"/>
      <c r="I8"/>
      <c r="J8"/>
      <c r="K8"/>
      <c r="L8"/>
      <c r="M8"/>
      <c r="N8"/>
      <c r="O8"/>
      <c r="P8"/>
      <c r="Q8"/>
      <c r="R8"/>
      <c r="S8"/>
      <c r="T8"/>
      <c r="U8"/>
      <c r="V8" s="8"/>
      <c r="W8" s="8"/>
      <c r="X8" s="8"/>
      <c r="Y8" s="8"/>
      <c r="Z8" s="8"/>
      <c r="AA8" s="8"/>
    </row>
    <row r="9" spans="2:27" ht="15.75" customHeight="1">
      <c r="B9" s="23" t="s">
        <v>91</v>
      </c>
      <c r="C9" s="309" t="s">
        <v>46</v>
      </c>
      <c r="D9" s="305"/>
      <c r="E9" s="146">
        <f>SUM(E10:E14)</f>
        <v>547901230</v>
      </c>
      <c r="F9" s="8"/>
      <c r="G9" s="8"/>
      <c r="H9" s="8"/>
      <c r="I9"/>
      <c r="J9"/>
      <c r="K9"/>
      <c r="L9"/>
      <c r="M9"/>
      <c r="N9"/>
      <c r="O9"/>
      <c r="P9"/>
      <c r="Q9"/>
      <c r="R9"/>
      <c r="S9"/>
      <c r="T9"/>
      <c r="U9"/>
      <c r="V9" s="8"/>
      <c r="W9" s="8"/>
      <c r="X9" s="8"/>
      <c r="Y9" s="8"/>
      <c r="Z9" s="8"/>
      <c r="AA9" s="8"/>
    </row>
    <row r="10" spans="2:27" ht="15.75" customHeight="1">
      <c r="B10" s="25" t="s">
        <v>92</v>
      </c>
      <c r="C10" s="26" t="s">
        <v>47</v>
      </c>
      <c r="D10" s="27" t="s">
        <v>48</v>
      </c>
      <c r="E10" s="145">
        <v>165321339</v>
      </c>
      <c r="F10" s="8"/>
      <c r="G10" s="8"/>
      <c r="H10" s="8"/>
      <c r="I10"/>
      <c r="J10"/>
      <c r="K10"/>
      <c r="L10"/>
      <c r="M10"/>
      <c r="N10"/>
      <c r="O10"/>
      <c r="P10"/>
      <c r="Q10"/>
      <c r="R10"/>
      <c r="S10"/>
      <c r="T10"/>
      <c r="U10"/>
      <c r="V10" s="8"/>
      <c r="W10" s="8"/>
      <c r="X10" s="8"/>
      <c r="Y10" s="8"/>
      <c r="Z10" s="8"/>
      <c r="AA10" s="8"/>
    </row>
    <row r="11" spans="2:27" ht="15.75" customHeight="1">
      <c r="B11" s="25" t="s">
        <v>93</v>
      </c>
      <c r="C11" s="26" t="s">
        <v>49</v>
      </c>
      <c r="D11" s="27" t="s">
        <v>50</v>
      </c>
      <c r="E11" s="145">
        <v>88000000</v>
      </c>
      <c r="F11" s="8"/>
      <c r="G11" s="8"/>
      <c r="H11" s="8"/>
      <c r="I11"/>
      <c r="J11"/>
      <c r="K11"/>
      <c r="L11"/>
      <c r="M11"/>
      <c r="N11"/>
      <c r="O11"/>
      <c r="P11"/>
      <c r="Q11"/>
      <c r="R11"/>
      <c r="S11"/>
      <c r="T11"/>
      <c r="U11"/>
      <c r="V11" s="8"/>
      <c r="W11" s="8"/>
      <c r="X11" s="8"/>
      <c r="Y11" s="8"/>
      <c r="Z11" s="8"/>
      <c r="AA11" s="8"/>
    </row>
    <row r="12" spans="2:27" ht="15.75" customHeight="1">
      <c r="B12" s="25" t="s">
        <v>94</v>
      </c>
      <c r="C12" s="26" t="s">
        <v>51</v>
      </c>
      <c r="D12" s="27" t="s">
        <v>52</v>
      </c>
      <c r="E12" s="145">
        <v>183050000</v>
      </c>
      <c r="F12" s="8"/>
      <c r="G12" s="8"/>
      <c r="H12" s="8"/>
      <c r="I12"/>
      <c r="J12"/>
      <c r="K12"/>
      <c r="L12"/>
      <c r="M12"/>
      <c r="N12"/>
      <c r="O12"/>
      <c r="P12"/>
      <c r="Q12"/>
      <c r="R12"/>
      <c r="S12"/>
      <c r="T12"/>
      <c r="U12"/>
      <c r="V12" s="8"/>
      <c r="W12" s="8"/>
      <c r="X12" s="8"/>
      <c r="Y12" s="8"/>
      <c r="Z12" s="8"/>
      <c r="AA12" s="8"/>
    </row>
    <row r="13" spans="2:27" ht="15.75" customHeight="1">
      <c r="B13" s="25" t="s">
        <v>95</v>
      </c>
      <c r="C13" s="26" t="s">
        <v>51</v>
      </c>
      <c r="D13" s="27" t="s">
        <v>52</v>
      </c>
      <c r="E13" s="145">
        <v>5607886</v>
      </c>
      <c r="F13" s="8"/>
      <c r="G13" s="8"/>
      <c r="H13" s="8"/>
      <c r="I13"/>
      <c r="J13"/>
      <c r="K13"/>
      <c r="L13"/>
      <c r="M13"/>
      <c r="N13"/>
      <c r="O13"/>
      <c r="P13"/>
      <c r="Q13"/>
      <c r="R13"/>
      <c r="S13"/>
      <c r="T13"/>
      <c r="U13"/>
      <c r="V13" s="8"/>
      <c r="W13" s="8"/>
      <c r="X13" s="8"/>
      <c r="Y13" s="8"/>
      <c r="Z13" s="8"/>
      <c r="AA13" s="8"/>
    </row>
    <row r="14" spans="2:27" ht="15.75" customHeight="1">
      <c r="B14" s="25">
        <v>6</v>
      </c>
      <c r="C14" s="26" t="s">
        <v>61</v>
      </c>
      <c r="D14" s="27" t="s">
        <v>60</v>
      </c>
      <c r="E14" s="145">
        <v>105922005</v>
      </c>
      <c r="F14" s="8"/>
      <c r="G14" s="8"/>
      <c r="H14" s="8"/>
      <c r="I14"/>
      <c r="J14"/>
      <c r="K14"/>
      <c r="L14"/>
      <c r="M14"/>
      <c r="N14"/>
      <c r="O14"/>
      <c r="P14"/>
      <c r="Q14"/>
      <c r="R14"/>
      <c r="S14"/>
      <c r="T14"/>
      <c r="U14"/>
      <c r="V14" s="8"/>
      <c r="W14" s="8"/>
      <c r="X14" s="8"/>
      <c r="Y14" s="8"/>
      <c r="Z14" s="8"/>
      <c r="AA14" s="8"/>
    </row>
    <row r="15" spans="2:27" ht="15.75" customHeight="1">
      <c r="B15" s="25">
        <v>7</v>
      </c>
      <c r="C15" s="26" t="s">
        <v>451</v>
      </c>
      <c r="D15" s="27" t="s">
        <v>449</v>
      </c>
      <c r="E15" s="145">
        <v>105922005</v>
      </c>
      <c r="F15" s="8"/>
      <c r="G15" s="8"/>
      <c r="H15" s="8"/>
      <c r="I15"/>
      <c r="J15"/>
      <c r="K15"/>
      <c r="L15"/>
      <c r="M15"/>
      <c r="N15"/>
      <c r="O15"/>
      <c r="P15"/>
      <c r="Q15"/>
      <c r="R15"/>
      <c r="S15"/>
      <c r="T15"/>
      <c r="U15"/>
      <c r="V15" s="8"/>
      <c r="W15" s="8"/>
      <c r="X15" s="8"/>
      <c r="Y15" s="8"/>
      <c r="Z15" s="8"/>
      <c r="AA15" s="8"/>
    </row>
    <row r="16" spans="2:27" ht="15.75" customHeight="1">
      <c r="B16" s="25">
        <v>8</v>
      </c>
      <c r="C16" s="26"/>
      <c r="D16" s="27"/>
      <c r="E16" s="145"/>
      <c r="F16" s="8"/>
      <c r="G16" s="8"/>
      <c r="H16" s="8"/>
      <c r="I16" s="441"/>
      <c r="J16" s="442"/>
      <c r="K16"/>
      <c r="L16"/>
      <c r="M16"/>
      <c r="N16"/>
      <c r="O16"/>
      <c r="P16"/>
      <c r="Q16"/>
      <c r="R16"/>
      <c r="S16"/>
      <c r="T16"/>
      <c r="U16"/>
      <c r="V16" s="8"/>
      <c r="W16" s="8"/>
      <c r="X16" s="8"/>
      <c r="Y16" s="8"/>
      <c r="Z16" s="8"/>
      <c r="AA16" s="8"/>
    </row>
    <row r="17" spans="2:27" ht="15.75" customHeight="1">
      <c r="B17" s="25">
        <v>9</v>
      </c>
      <c r="C17" s="26"/>
      <c r="D17" s="27"/>
      <c r="E17" s="145"/>
      <c r="F17" s="8"/>
      <c r="G17" s="8"/>
      <c r="H17" s="8"/>
      <c r="I17"/>
      <c r="J17"/>
      <c r="K17"/>
      <c r="L17"/>
      <c r="M17"/>
      <c r="N17"/>
      <c r="O17"/>
      <c r="P17"/>
      <c r="Q17"/>
      <c r="R17"/>
      <c r="S17"/>
      <c r="T17"/>
      <c r="U17"/>
      <c r="V17" s="8"/>
      <c r="W17" s="8"/>
      <c r="X17" s="8"/>
      <c r="Y17" s="8"/>
      <c r="Z17" s="8"/>
      <c r="AA17" s="8"/>
    </row>
    <row r="18" spans="2:27" ht="15.75" customHeight="1">
      <c r="B18" s="23">
        <v>10</v>
      </c>
      <c r="C18" s="170" t="s">
        <v>53</v>
      </c>
      <c r="D18" s="147"/>
      <c r="E18" s="148">
        <f>SUM(E19:E22)</f>
        <v>478227980</v>
      </c>
      <c r="F18" s="8"/>
      <c r="G18" s="8"/>
      <c r="H18" s="8"/>
      <c r="I18"/>
      <c r="J18"/>
      <c r="K18"/>
      <c r="L18"/>
      <c r="M18"/>
      <c r="N18"/>
      <c r="O18"/>
      <c r="P18"/>
      <c r="Q18"/>
      <c r="R18"/>
      <c r="S18"/>
      <c r="T18"/>
      <c r="U18"/>
      <c r="V18" s="8"/>
      <c r="W18" s="8"/>
      <c r="X18" s="8"/>
      <c r="Y18" s="8"/>
      <c r="Z18" s="8"/>
      <c r="AA18" s="8"/>
    </row>
    <row r="19" spans="2:27" ht="15.75" customHeight="1">
      <c r="B19" s="25">
        <v>11</v>
      </c>
      <c r="C19" s="26" t="s">
        <v>54</v>
      </c>
      <c r="D19" s="32" t="s">
        <v>55</v>
      </c>
      <c r="E19" s="145">
        <v>40200000</v>
      </c>
      <c r="F19" s="8"/>
      <c r="G19" s="8"/>
      <c r="H19" s="8"/>
      <c r="I19"/>
      <c r="J19"/>
      <c r="K19"/>
      <c r="L19"/>
      <c r="M19"/>
      <c r="N19"/>
      <c r="O19"/>
      <c r="P19"/>
      <c r="Q19"/>
      <c r="R19"/>
      <c r="S19"/>
      <c r="T19"/>
      <c r="U19"/>
      <c r="V19" s="8"/>
      <c r="W19" s="8"/>
      <c r="X19" s="8"/>
      <c r="Y19" s="8"/>
      <c r="Z19" s="8"/>
      <c r="AA19" s="8"/>
    </row>
    <row r="20" spans="2:27" ht="15.75" customHeight="1">
      <c r="B20" s="25">
        <v>12</v>
      </c>
      <c r="C20" s="26" t="s">
        <v>56</v>
      </c>
      <c r="D20" s="27" t="s">
        <v>57</v>
      </c>
      <c r="E20" s="145">
        <v>65000000</v>
      </c>
      <c r="F20" s="8"/>
      <c r="G20" s="8"/>
      <c r="H20" s="8"/>
      <c r="I20"/>
      <c r="J20"/>
      <c r="K20"/>
      <c r="L20"/>
      <c r="M20"/>
      <c r="N20"/>
      <c r="O20"/>
      <c r="P20"/>
      <c r="Q20"/>
      <c r="R20"/>
      <c r="S20"/>
      <c r="T20"/>
      <c r="U20"/>
      <c r="V20" s="8"/>
      <c r="W20" s="8"/>
      <c r="X20" s="8"/>
      <c r="Y20" s="8"/>
      <c r="Z20" s="8"/>
      <c r="AA20" s="8"/>
    </row>
    <row r="21" spans="2:27" ht="15.75" customHeight="1">
      <c r="B21" s="25">
        <v>13</v>
      </c>
      <c r="C21" s="26" t="s">
        <v>58</v>
      </c>
      <c r="D21" s="27" t="s">
        <v>456</v>
      </c>
      <c r="E21" s="145">
        <v>86100000</v>
      </c>
      <c r="F21" s="8"/>
      <c r="G21" s="8"/>
      <c r="H21" s="8"/>
      <c r="I21"/>
      <c r="J21"/>
      <c r="K21"/>
      <c r="L21"/>
      <c r="M21"/>
      <c r="N21"/>
      <c r="O21"/>
      <c r="P21"/>
      <c r="Q21"/>
      <c r="R21"/>
      <c r="S21"/>
      <c r="T21"/>
      <c r="U21"/>
      <c r="V21" s="8"/>
      <c r="W21" s="8"/>
      <c r="X21" s="8"/>
      <c r="Y21" s="8"/>
      <c r="Z21" s="8"/>
      <c r="AA21" s="8"/>
    </row>
    <row r="22" spans="2:27" ht="15.75" customHeight="1">
      <c r="B22" s="25">
        <v>14</v>
      </c>
      <c r="C22" s="29" t="s">
        <v>61</v>
      </c>
      <c r="D22" s="29" t="s">
        <v>60</v>
      </c>
      <c r="E22" s="144">
        <v>286927980</v>
      </c>
      <c r="F22" s="8"/>
      <c r="G22" s="8"/>
      <c r="H22" s="8"/>
      <c r="I22"/>
      <c r="J22"/>
      <c r="K22"/>
      <c r="L22"/>
      <c r="M22"/>
      <c r="N22"/>
      <c r="O22"/>
      <c r="P22"/>
      <c r="Q22"/>
      <c r="R22"/>
      <c r="S22"/>
      <c r="T22"/>
      <c r="U22"/>
      <c r="V22" s="8"/>
      <c r="W22" s="8"/>
      <c r="X22" s="8"/>
      <c r="Y22" s="8"/>
      <c r="Z22" s="8"/>
      <c r="AA22" s="8"/>
    </row>
    <row r="23" spans="2:27" ht="15.75" customHeight="1">
      <c r="B23" s="23">
        <v>15</v>
      </c>
      <c r="C23" s="142"/>
      <c r="D23" s="143" t="s">
        <v>452</v>
      </c>
      <c r="E23" s="145">
        <v>286927980</v>
      </c>
      <c r="F23" s="8"/>
      <c r="G23" s="8"/>
      <c r="H23" s="8"/>
      <c r="I23"/>
      <c r="J23"/>
      <c r="K23"/>
      <c r="L23"/>
      <c r="M23"/>
      <c r="N23"/>
      <c r="O23"/>
      <c r="P23"/>
      <c r="Q23"/>
      <c r="R23"/>
      <c r="S23"/>
      <c r="T23"/>
      <c r="U23"/>
      <c r="V23" s="8"/>
      <c r="W23" s="8"/>
      <c r="X23" s="8"/>
      <c r="Y23" s="8"/>
      <c r="Z23" s="8"/>
      <c r="AA23" s="8"/>
    </row>
    <row r="24" spans="2:27" ht="15.75" customHeight="1">
      <c r="B24" s="25">
        <v>16</v>
      </c>
      <c r="C24" s="26"/>
      <c r="D24" s="27"/>
      <c r="E24" s="145"/>
      <c r="F24" s="8"/>
      <c r="G24" s="8"/>
      <c r="H24" s="8"/>
      <c r="I24"/>
      <c r="J24"/>
      <c r="K24"/>
      <c r="L24"/>
      <c r="M24"/>
      <c r="N24"/>
      <c r="O24"/>
      <c r="P24"/>
      <c r="Q24"/>
      <c r="R24"/>
      <c r="S24"/>
      <c r="T24"/>
      <c r="U24"/>
      <c r="V24" s="8"/>
      <c r="W24" s="8"/>
      <c r="X24" s="8"/>
      <c r="Y24" s="8"/>
      <c r="Z24" s="8"/>
      <c r="AA24" s="8"/>
    </row>
    <row r="25" spans="2:27" ht="15.75" customHeight="1">
      <c r="B25" s="25">
        <v>17</v>
      </c>
      <c r="C25" s="26"/>
      <c r="D25" s="27"/>
      <c r="E25" s="145"/>
      <c r="F25" s="8"/>
      <c r="G25" s="8"/>
      <c r="H25" s="8"/>
      <c r="I25"/>
      <c r="J25"/>
      <c r="K25"/>
      <c r="L25"/>
      <c r="M25"/>
      <c r="N25"/>
      <c r="O25"/>
      <c r="P25"/>
      <c r="Q25"/>
      <c r="R25"/>
      <c r="S25"/>
      <c r="T25"/>
      <c r="U25"/>
      <c r="V25" s="8"/>
      <c r="W25" s="8"/>
      <c r="X25" s="8"/>
      <c r="Y25" s="8"/>
      <c r="Z25" s="8"/>
      <c r="AA25" s="8"/>
    </row>
    <row r="26" spans="2:27" ht="15.75" customHeight="1">
      <c r="B26" s="23">
        <v>18</v>
      </c>
      <c r="C26" s="170" t="s">
        <v>454</v>
      </c>
      <c r="D26" s="147"/>
      <c r="E26" s="148">
        <f>SUM(E9+E18)</f>
        <v>1026129210</v>
      </c>
      <c r="F26" s="8"/>
      <c r="G26" s="8"/>
      <c r="H26" s="8"/>
      <c r="I26"/>
      <c r="J26"/>
      <c r="K26"/>
      <c r="L26"/>
      <c r="M26"/>
      <c r="N26"/>
      <c r="O26"/>
      <c r="P26"/>
      <c r="Q26"/>
      <c r="R26"/>
      <c r="S26"/>
      <c r="T26"/>
      <c r="U26"/>
      <c r="V26" s="8"/>
      <c r="W26" s="8"/>
      <c r="X26" s="8"/>
      <c r="Y26" s="8"/>
      <c r="Z26" s="8"/>
      <c r="AA26" s="8"/>
    </row>
    <row r="27" spans="2:27" ht="15.75" customHeight="1">
      <c r="B27" s="25">
        <v>19</v>
      </c>
      <c r="C27" s="33"/>
      <c r="D27" s="33"/>
      <c r="E27" s="34"/>
      <c r="F27" s="8"/>
      <c r="G27" s="8"/>
      <c r="H27" s="8"/>
      <c r="I27"/>
      <c r="J27"/>
      <c r="K27"/>
      <c r="L27"/>
      <c r="M27"/>
      <c r="N27"/>
      <c r="O27"/>
      <c r="P27"/>
      <c r="Q27"/>
      <c r="R27"/>
      <c r="S27"/>
      <c r="T27"/>
      <c r="U27"/>
      <c r="V27" s="8"/>
      <c r="W27" s="8"/>
      <c r="X27" s="8"/>
      <c r="Y27" s="8"/>
      <c r="Z27" s="8"/>
      <c r="AA27" s="8"/>
    </row>
    <row r="28" spans="2:27" ht="15.75" customHeight="1">
      <c r="B28" s="23">
        <v>20</v>
      </c>
      <c r="C28" s="304" t="s">
        <v>63</v>
      </c>
      <c r="D28" s="305"/>
      <c r="E28" s="149">
        <f>SUM(E29:E35)</f>
        <v>547901230</v>
      </c>
      <c r="F28" s="8"/>
      <c r="G28" s="8"/>
      <c r="H28" s="8"/>
      <c r="I28"/>
      <c r="J28"/>
      <c r="K28"/>
      <c r="L28"/>
      <c r="M28"/>
      <c r="N28"/>
      <c r="O28"/>
      <c r="P28"/>
      <c r="Q28"/>
      <c r="R28"/>
      <c r="S28"/>
      <c r="T28"/>
      <c r="U28"/>
      <c r="V28" s="8"/>
      <c r="W28" s="8"/>
      <c r="X28" s="8"/>
      <c r="Y28" s="8"/>
      <c r="Z28" s="8"/>
      <c r="AA28" s="8"/>
    </row>
    <row r="29" spans="2:27" ht="15.75" customHeight="1">
      <c r="B29" s="25">
        <v>21</v>
      </c>
      <c r="C29" s="26" t="s">
        <v>64</v>
      </c>
      <c r="D29" s="27" t="s">
        <v>65</v>
      </c>
      <c r="E29" s="28">
        <v>203776560</v>
      </c>
      <c r="F29" s="8"/>
      <c r="G29" s="8"/>
      <c r="H29" s="8"/>
      <c r="I29"/>
      <c r="J29"/>
      <c r="K29"/>
      <c r="L29"/>
      <c r="M29"/>
      <c r="N29"/>
      <c r="O29"/>
      <c r="P29"/>
      <c r="Q29"/>
      <c r="R29"/>
      <c r="S29"/>
      <c r="T29"/>
      <c r="U29"/>
      <c r="V29" s="8"/>
      <c r="W29" s="8"/>
      <c r="X29" s="8"/>
      <c r="Y29" s="8"/>
      <c r="Z29" s="8"/>
      <c r="AA29" s="8"/>
    </row>
    <row r="30" spans="2:27" ht="15.75" customHeight="1">
      <c r="B30" s="25">
        <v>22</v>
      </c>
      <c r="C30" s="26" t="s">
        <v>66</v>
      </c>
      <c r="D30" s="32" t="s">
        <v>67</v>
      </c>
      <c r="E30" s="28">
        <v>37200462</v>
      </c>
      <c r="F30" s="8"/>
      <c r="G30" s="8"/>
      <c r="H30" s="8"/>
      <c r="I30"/>
      <c r="J30"/>
      <c r="K30"/>
      <c r="L30"/>
      <c r="M30"/>
      <c r="N30"/>
      <c r="O30"/>
      <c r="P30"/>
      <c r="Q30"/>
      <c r="R30"/>
      <c r="S30"/>
      <c r="T30"/>
      <c r="U30"/>
      <c r="V30" s="8"/>
      <c r="W30" s="8"/>
      <c r="X30" s="8"/>
      <c r="Y30" s="8"/>
      <c r="Z30" s="8"/>
      <c r="AA30" s="8"/>
    </row>
    <row r="31" spans="2:27" ht="15.75" customHeight="1">
      <c r="B31" s="25">
        <v>23</v>
      </c>
      <c r="C31" s="26" t="s">
        <v>68</v>
      </c>
      <c r="D31" s="27" t="s">
        <v>69</v>
      </c>
      <c r="E31" s="28">
        <v>239483500</v>
      </c>
      <c r="F31" s="8"/>
      <c r="G31" s="87"/>
      <c r="H31" s="8"/>
      <c r="I31"/>
      <c r="J31"/>
      <c r="K31"/>
      <c r="L31"/>
      <c r="M31"/>
      <c r="N31"/>
      <c r="O31"/>
      <c r="P31"/>
      <c r="Q31"/>
      <c r="R31"/>
      <c r="S31"/>
      <c r="T31"/>
      <c r="U31"/>
      <c r="V31" s="8"/>
      <c r="W31" s="8"/>
      <c r="X31" s="8"/>
      <c r="Y31" s="8"/>
      <c r="Z31" s="8"/>
      <c r="AA31" s="8"/>
    </row>
    <row r="32" spans="2:27" ht="15.75" customHeight="1">
      <c r="B32" s="25">
        <v>24</v>
      </c>
      <c r="C32" s="26" t="s">
        <v>70</v>
      </c>
      <c r="D32" s="27" t="s">
        <v>71</v>
      </c>
      <c r="E32" s="28">
        <v>5087800</v>
      </c>
      <c r="F32" s="8"/>
      <c r="G32" s="240"/>
      <c r="H32" s="8"/>
      <c r="I32"/>
      <c r="J32"/>
      <c r="K32"/>
      <c r="L32"/>
      <c r="M32"/>
      <c r="N32"/>
      <c r="O32"/>
      <c r="P32"/>
      <c r="Q32"/>
      <c r="R32"/>
      <c r="S32"/>
      <c r="T32"/>
      <c r="U32"/>
      <c r="V32" s="8"/>
      <c r="W32" s="8"/>
      <c r="X32" s="8"/>
      <c r="Y32" s="8"/>
      <c r="Z32" s="8"/>
      <c r="AA32" s="8"/>
    </row>
    <row r="33" spans="2:27" ht="15.75" customHeight="1">
      <c r="B33" s="25">
        <v>25</v>
      </c>
      <c r="C33" s="26" t="s">
        <v>72</v>
      </c>
      <c r="D33" s="27" t="s">
        <v>73</v>
      </c>
      <c r="E33" s="28">
        <v>5070000</v>
      </c>
      <c r="F33" s="8"/>
      <c r="G33" s="266"/>
      <c r="H33" s="8"/>
      <c r="I33"/>
      <c r="J33"/>
      <c r="K33"/>
      <c r="L33"/>
      <c r="M33"/>
      <c r="N33"/>
      <c r="O33"/>
      <c r="P33"/>
      <c r="Q33"/>
      <c r="R33"/>
      <c r="S33"/>
      <c r="T33"/>
      <c r="U33"/>
      <c r="V33" s="8"/>
      <c r="W33" s="8"/>
      <c r="X33" s="8"/>
      <c r="Y33" s="8"/>
      <c r="Z33" s="8"/>
      <c r="AA33" s="8"/>
    </row>
    <row r="34" spans="2:27" ht="15.75" customHeight="1">
      <c r="B34" s="25">
        <v>26</v>
      </c>
      <c r="C34" s="26" t="s">
        <v>72</v>
      </c>
      <c r="D34" s="27" t="s">
        <v>453</v>
      </c>
      <c r="E34" s="171">
        <v>52444815</v>
      </c>
      <c r="F34"/>
      <c r="G34" s="8"/>
      <c r="H34" s="8"/>
      <c r="I34"/>
      <c r="J34"/>
      <c r="K34"/>
      <c r="L34"/>
      <c r="M34"/>
      <c r="N34"/>
      <c r="O34"/>
      <c r="P34"/>
      <c r="Q34"/>
      <c r="R34"/>
      <c r="S34"/>
      <c r="T34"/>
      <c r="U34"/>
      <c r="V34" s="8"/>
      <c r="W34" s="8"/>
      <c r="X34" s="8"/>
      <c r="Y34" s="8"/>
      <c r="Z34" s="8"/>
      <c r="AA34" s="8"/>
    </row>
    <row r="35" spans="2:27" ht="15.75" customHeight="1">
      <c r="B35" s="25">
        <v>27</v>
      </c>
      <c r="C35" s="26" t="s">
        <v>82</v>
      </c>
      <c r="D35" s="32" t="s">
        <v>81</v>
      </c>
      <c r="E35" s="28">
        <v>4838093</v>
      </c>
      <c r="F35" s="8"/>
      <c r="G35" s="240"/>
      <c r="H35" s="240"/>
      <c r="I35"/>
      <c r="J35"/>
      <c r="K35"/>
      <c r="L35"/>
      <c r="M35"/>
      <c r="N35"/>
      <c r="O35"/>
      <c r="P35"/>
      <c r="Q35"/>
      <c r="R35"/>
      <c r="S35"/>
      <c r="T35"/>
      <c r="U35"/>
      <c r="V35" s="8"/>
      <c r="W35" s="8"/>
      <c r="X35" s="8"/>
      <c r="Y35" s="8"/>
      <c r="Z35" s="8"/>
      <c r="AA35" s="8"/>
    </row>
    <row r="36" spans="2:27" ht="15.75" customHeight="1">
      <c r="B36" s="23">
        <v>28</v>
      </c>
      <c r="C36" s="150" t="s">
        <v>74</v>
      </c>
      <c r="D36" s="151"/>
      <c r="E36" s="149">
        <f>SUM(E37:E39)</f>
        <v>478227980</v>
      </c>
      <c r="F36" s="8"/>
      <c r="G36" s="8"/>
      <c r="H36" s="8"/>
      <c r="I36"/>
      <c r="J36"/>
      <c r="K36"/>
      <c r="L36"/>
      <c r="M36"/>
      <c r="N36"/>
      <c r="O36"/>
      <c r="P36"/>
      <c r="Q36"/>
      <c r="R36"/>
      <c r="S36"/>
      <c r="T36"/>
      <c r="U36"/>
      <c r="V36" s="8"/>
      <c r="W36" s="8"/>
      <c r="X36" s="8"/>
      <c r="Y36" s="8"/>
      <c r="Z36" s="8"/>
      <c r="AA36" s="8"/>
    </row>
    <row r="37" spans="2:27" ht="15.75" customHeight="1">
      <c r="B37" s="25">
        <v>29</v>
      </c>
      <c r="C37" s="37" t="s">
        <v>75</v>
      </c>
      <c r="D37" s="27" t="s">
        <v>76</v>
      </c>
      <c r="E37" s="28">
        <v>30438000</v>
      </c>
      <c r="F37" s="8"/>
      <c r="G37" s="244"/>
      <c r="H37" s="8"/>
      <c r="I37"/>
      <c r="J37"/>
      <c r="K37"/>
      <c r="L37"/>
      <c r="M37"/>
      <c r="N37"/>
      <c r="O37"/>
      <c r="P37"/>
      <c r="Q37"/>
      <c r="R37"/>
      <c r="S37"/>
      <c r="T37"/>
      <c r="U37"/>
      <c r="V37" s="8"/>
      <c r="W37" s="8"/>
      <c r="X37" s="8"/>
      <c r="Y37" s="8"/>
      <c r="Z37" s="8"/>
      <c r="AA37" s="8"/>
    </row>
    <row r="38" spans="2:27" ht="15.75" customHeight="1">
      <c r="B38" s="25">
        <v>30</v>
      </c>
      <c r="C38" s="37" t="s">
        <v>77</v>
      </c>
      <c r="D38" s="27" t="s">
        <v>78</v>
      </c>
      <c r="E38" s="28">
        <v>447789980</v>
      </c>
      <c r="F38" s="8"/>
      <c r="G38" s="8"/>
      <c r="H38" s="8"/>
      <c r="I38"/>
      <c r="J38"/>
      <c r="K38"/>
      <c r="L38"/>
      <c r="M38"/>
      <c r="N38"/>
      <c r="O38"/>
      <c r="P38"/>
      <c r="Q38"/>
      <c r="R38"/>
      <c r="S38"/>
      <c r="T38"/>
      <c r="U38"/>
      <c r="V38" s="8"/>
      <c r="W38" s="8"/>
      <c r="X38" s="8"/>
      <c r="Y38" s="8"/>
      <c r="Z38" s="8"/>
      <c r="AA38" s="8"/>
    </row>
    <row r="39" spans="2:27" ht="15.75" customHeight="1">
      <c r="B39" s="25">
        <v>31</v>
      </c>
      <c r="C39" s="26" t="s">
        <v>79</v>
      </c>
      <c r="D39" s="32" t="s">
        <v>80</v>
      </c>
      <c r="E39" s="28"/>
      <c r="F39" s="8"/>
      <c r="G39" s="8"/>
      <c r="H39" s="8"/>
      <c r="I39"/>
      <c r="J39"/>
      <c r="K39"/>
      <c r="L39"/>
      <c r="M39"/>
      <c r="N39"/>
      <c r="O39"/>
      <c r="P39"/>
      <c r="Q39"/>
      <c r="R39"/>
      <c r="S39"/>
      <c r="T39"/>
      <c r="U39"/>
      <c r="V39" s="8"/>
      <c r="W39" s="8"/>
      <c r="X39" s="8"/>
      <c r="Y39" s="8"/>
      <c r="Z39" s="8"/>
      <c r="AA39" s="8"/>
    </row>
    <row r="40" spans="2:27" ht="15.75" customHeight="1">
      <c r="B40" s="25">
        <v>32</v>
      </c>
      <c r="C40" s="26"/>
      <c r="D40" s="32"/>
      <c r="E40" s="28"/>
      <c r="F40" s="8"/>
      <c r="G40" s="8"/>
      <c r="H40" s="8"/>
      <c r="I40"/>
      <c r="J40"/>
      <c r="K40"/>
      <c r="L40"/>
      <c r="M40"/>
      <c r="N40"/>
      <c r="O40"/>
      <c r="P40"/>
      <c r="Q40"/>
      <c r="R40"/>
      <c r="S40"/>
      <c r="T40"/>
      <c r="U40"/>
      <c r="V40" s="8"/>
      <c r="W40" s="8"/>
      <c r="X40" s="8"/>
      <c r="Y40" s="8"/>
      <c r="Z40" s="8"/>
      <c r="AA40" s="8"/>
    </row>
    <row r="41" spans="2:27" ht="15.75" customHeight="1">
      <c r="B41" s="23">
        <v>33</v>
      </c>
      <c r="C41" s="29" t="s">
        <v>81</v>
      </c>
      <c r="D41" s="32"/>
      <c r="E41" s="31">
        <f>SUM(E42)</f>
        <v>0</v>
      </c>
      <c r="F41" s="8"/>
      <c r="G41" s="8"/>
      <c r="H41" s="8"/>
      <c r="I41"/>
      <c r="J41"/>
      <c r="K41"/>
      <c r="L41"/>
      <c r="M41"/>
      <c r="N41"/>
      <c r="O41"/>
      <c r="P41"/>
      <c r="Q41"/>
      <c r="R41"/>
      <c r="S41"/>
      <c r="T41"/>
      <c r="U41"/>
      <c r="V41" s="8"/>
      <c r="W41" s="8"/>
      <c r="X41" s="8"/>
      <c r="Y41" s="8"/>
      <c r="Z41" s="8"/>
      <c r="AA41" s="8"/>
    </row>
    <row r="42" spans="2:27" ht="15.75" customHeight="1">
      <c r="B42" s="25">
        <v>34</v>
      </c>
      <c r="C42" s="26" t="s">
        <v>82</v>
      </c>
      <c r="D42" s="32" t="s">
        <v>81</v>
      </c>
      <c r="E42" s="28"/>
      <c r="F42" s="8"/>
      <c r="G42" s="8"/>
      <c r="H42" s="8"/>
      <c r="I42"/>
      <c r="J42"/>
      <c r="K42"/>
      <c r="L42"/>
      <c r="M42"/>
      <c r="N42"/>
      <c r="O42"/>
      <c r="P42"/>
      <c r="Q42"/>
      <c r="R42"/>
      <c r="S42"/>
      <c r="T42"/>
      <c r="U42"/>
      <c r="V42" s="8"/>
      <c r="W42" s="8"/>
      <c r="X42" s="8"/>
      <c r="Y42" s="8"/>
      <c r="Z42" s="8"/>
      <c r="AA42" s="8"/>
    </row>
    <row r="43" spans="2:27" ht="15.75" customHeight="1">
      <c r="B43" s="25">
        <v>35</v>
      </c>
      <c r="C43" s="26"/>
      <c r="D43" s="32"/>
      <c r="E43" s="28"/>
      <c r="F43" s="8"/>
      <c r="G43" s="8"/>
      <c r="H43" s="8"/>
      <c r="I43"/>
      <c r="J43"/>
      <c r="K43"/>
      <c r="L43"/>
      <c r="M43"/>
      <c r="N43"/>
      <c r="O43"/>
      <c r="P43"/>
      <c r="Q43"/>
      <c r="R43"/>
      <c r="S43"/>
      <c r="T43"/>
      <c r="U43"/>
      <c r="V43" s="8"/>
      <c r="W43" s="8"/>
      <c r="X43" s="8"/>
      <c r="Y43" s="8"/>
      <c r="Z43" s="8"/>
      <c r="AA43" s="8"/>
    </row>
    <row r="44" spans="2:27" ht="15.75" customHeight="1">
      <c r="B44" s="23">
        <v>36</v>
      </c>
      <c r="C44" s="170" t="s">
        <v>455</v>
      </c>
      <c r="D44" s="147"/>
      <c r="E44" s="149">
        <f>SUM(E36,E28,E41)</f>
        <v>1026129210</v>
      </c>
      <c r="F44" s="8"/>
      <c r="G44" s="8"/>
      <c r="H44" s="8"/>
      <c r="I44"/>
      <c r="J44"/>
      <c r="K44"/>
      <c r="L44"/>
      <c r="M44"/>
      <c r="N44"/>
      <c r="O44"/>
      <c r="P44"/>
      <c r="Q44"/>
      <c r="R44"/>
      <c r="S44"/>
      <c r="T44"/>
      <c r="U44"/>
      <c r="V44" s="8"/>
      <c r="W44" s="8"/>
      <c r="X44" s="8"/>
      <c r="Y44" s="8"/>
      <c r="Z44" s="8"/>
      <c r="AA44" s="8"/>
    </row>
    <row r="45" spans="3:27" ht="15.75" customHeight="1">
      <c r="C45" s="8"/>
      <c r="D45" s="8"/>
      <c r="E45" s="8"/>
      <c r="F45" s="8"/>
      <c r="G45" s="8"/>
      <c r="H45" s="8"/>
      <c r="I45"/>
      <c r="J45"/>
      <c r="K45"/>
      <c r="L45"/>
      <c r="M45"/>
      <c r="N45"/>
      <c r="O45"/>
      <c r="P45"/>
      <c r="Q45"/>
      <c r="R45"/>
      <c r="S45"/>
      <c r="T45"/>
      <c r="U45"/>
      <c r="V45" s="8"/>
      <c r="W45" s="8"/>
      <c r="X45" s="8"/>
      <c r="Y45" s="8"/>
      <c r="Z45" s="8"/>
      <c r="AA45" s="8"/>
    </row>
    <row r="46" spans="3:27" ht="15.75" customHeight="1">
      <c r="C46" s="8"/>
      <c r="D46" s="8"/>
      <c r="E46" s="8"/>
      <c r="F46" s="8"/>
      <c r="G46" s="8"/>
      <c r="H46" s="8"/>
      <c r="I46"/>
      <c r="J46"/>
      <c r="K46"/>
      <c r="L46"/>
      <c r="M46"/>
      <c r="N46"/>
      <c r="O46"/>
      <c r="P46"/>
      <c r="Q46"/>
      <c r="R46"/>
      <c r="S46"/>
      <c r="T46"/>
      <c r="U46"/>
      <c r="V46" s="8"/>
      <c r="W46" s="8"/>
      <c r="X46" s="8"/>
      <c r="Y46" s="8"/>
      <c r="Z46" s="8"/>
      <c r="AA46" s="8"/>
    </row>
    <row r="47" spans="3:27" ht="15.75" customHeight="1">
      <c r="C47" s="8"/>
      <c r="D47" s="8"/>
      <c r="E47" s="8"/>
      <c r="F47" s="8"/>
      <c r="G47" s="8"/>
      <c r="H47" s="8"/>
      <c r="I47"/>
      <c r="J47"/>
      <c r="K47"/>
      <c r="L47"/>
      <c r="M47"/>
      <c r="N47"/>
      <c r="O47"/>
      <c r="P47"/>
      <c r="Q47"/>
      <c r="R47"/>
      <c r="S47"/>
      <c r="T47"/>
      <c r="U47"/>
      <c r="V47" s="8"/>
      <c r="W47" s="8"/>
      <c r="X47" s="8"/>
      <c r="Y47" s="8"/>
      <c r="Z47" s="8"/>
      <c r="AA47" s="8"/>
    </row>
    <row r="48" spans="3:27" ht="15.75" customHeight="1">
      <c r="C48" s="8"/>
      <c r="D48" s="8"/>
      <c r="E48" s="8"/>
      <c r="F48" s="8"/>
      <c r="G48" s="8"/>
      <c r="H48" s="8"/>
      <c r="I48"/>
      <c r="J48"/>
      <c r="K48"/>
      <c r="L48"/>
      <c r="M48"/>
      <c r="N48"/>
      <c r="O48"/>
      <c r="P48"/>
      <c r="Q48"/>
      <c r="R48"/>
      <c r="S48"/>
      <c r="T48"/>
      <c r="U48"/>
      <c r="V48" s="8"/>
      <c r="W48" s="8"/>
      <c r="X48" s="8"/>
      <c r="Y48" s="8"/>
      <c r="Z48" s="8"/>
      <c r="AA48" s="8"/>
    </row>
    <row r="49" spans="3:27" ht="15.75" customHeight="1">
      <c r="C49" s="8"/>
      <c r="D49" s="8"/>
      <c r="E49" s="8"/>
      <c r="F49" s="8"/>
      <c r="G49" s="8"/>
      <c r="H49" s="8"/>
      <c r="I49"/>
      <c r="J49"/>
      <c r="K49"/>
      <c r="L49"/>
      <c r="M49"/>
      <c r="N49"/>
      <c r="O49"/>
      <c r="P49"/>
      <c r="Q49"/>
      <c r="R49"/>
      <c r="S49"/>
      <c r="T49"/>
      <c r="U49"/>
      <c r="V49" s="8"/>
      <c r="W49" s="8"/>
      <c r="X49" s="8"/>
      <c r="Y49" s="8"/>
      <c r="Z49" s="8"/>
      <c r="AA49" s="8"/>
    </row>
    <row r="50" spans="3:27" ht="15.75" customHeight="1">
      <c r="C50" s="8"/>
      <c r="D50" s="8"/>
      <c r="E50" s="8"/>
      <c r="F50" s="8"/>
      <c r="G50" s="8"/>
      <c r="H50" s="8"/>
      <c r="I50"/>
      <c r="J50"/>
      <c r="K50"/>
      <c r="L50"/>
      <c r="M50"/>
      <c r="N50"/>
      <c r="O50"/>
      <c r="P50"/>
      <c r="Q50"/>
      <c r="R50"/>
      <c r="S50"/>
      <c r="T50"/>
      <c r="U50"/>
      <c r="V50" s="8"/>
      <c r="W50" s="8"/>
      <c r="X50" s="8"/>
      <c r="Y50" s="8"/>
      <c r="Z50" s="8"/>
      <c r="AA50" s="8"/>
    </row>
    <row r="51" spans="3:27" ht="15.75" customHeight="1">
      <c r="C51" s="8"/>
      <c r="D51" s="8"/>
      <c r="E51" s="8"/>
      <c r="F51" s="8"/>
      <c r="G51" s="8"/>
      <c r="H51" s="8"/>
      <c r="I51"/>
      <c r="J51"/>
      <c r="K51"/>
      <c r="L51"/>
      <c r="M51"/>
      <c r="N51"/>
      <c r="O51"/>
      <c r="P51"/>
      <c r="Q51"/>
      <c r="R51"/>
      <c r="S51"/>
      <c r="T51"/>
      <c r="U51"/>
      <c r="V51" s="8"/>
      <c r="W51" s="8"/>
      <c r="X51" s="8"/>
      <c r="Y51" s="8"/>
      <c r="Z51" s="8"/>
      <c r="AA51" s="8"/>
    </row>
    <row r="52" spans="3:27" ht="15.75" customHeight="1">
      <c r="C52" s="8"/>
      <c r="D52" s="8"/>
      <c r="E52" s="8"/>
      <c r="F52" s="8"/>
      <c r="G52" s="8"/>
      <c r="H52" s="8"/>
      <c r="I52"/>
      <c r="J52"/>
      <c r="K52"/>
      <c r="L52"/>
      <c r="M52"/>
      <c r="N52"/>
      <c r="O52"/>
      <c r="P52"/>
      <c r="Q52"/>
      <c r="R52"/>
      <c r="S52"/>
      <c r="T52"/>
      <c r="U52"/>
      <c r="V52" s="8"/>
      <c r="W52" s="8"/>
      <c r="X52" s="8"/>
      <c r="Y52" s="8"/>
      <c r="Z52" s="8"/>
      <c r="AA52" s="8"/>
    </row>
    <row r="53" spans="3:27" ht="15.75" customHeight="1">
      <c r="C53" s="8"/>
      <c r="D53" s="8"/>
      <c r="E53" s="8"/>
      <c r="F53" s="8"/>
      <c r="G53" s="8"/>
      <c r="H53" s="8"/>
      <c r="I53"/>
      <c r="J53"/>
      <c r="K53"/>
      <c r="L53"/>
      <c r="M53"/>
      <c r="N53"/>
      <c r="O53"/>
      <c r="P53"/>
      <c r="Q53"/>
      <c r="R53"/>
      <c r="S53"/>
      <c r="T53"/>
      <c r="U53"/>
      <c r="V53" s="8"/>
      <c r="W53" s="8"/>
      <c r="X53" s="8"/>
      <c r="Y53" s="8"/>
      <c r="Z53" s="8"/>
      <c r="AA53" s="8"/>
    </row>
    <row r="54" spans="3:27" ht="15.75" customHeight="1">
      <c r="C54" s="8"/>
      <c r="D54" s="8"/>
      <c r="E54" s="8"/>
      <c r="F54" s="8"/>
      <c r="G54" s="8"/>
      <c r="H54" s="8"/>
      <c r="I54"/>
      <c r="J54"/>
      <c r="K54"/>
      <c r="L54"/>
      <c r="M54"/>
      <c r="N54"/>
      <c r="O54"/>
      <c r="P54"/>
      <c r="Q54"/>
      <c r="R54"/>
      <c r="S54"/>
      <c r="T54"/>
      <c r="U54"/>
      <c r="V54" s="8"/>
      <c r="W54" s="8"/>
      <c r="X54" s="8"/>
      <c r="Y54" s="8"/>
      <c r="Z54" s="8"/>
      <c r="AA54" s="8"/>
    </row>
    <row r="55" spans="3:27" ht="15.75" customHeight="1">
      <c r="C55" s="8"/>
      <c r="D55" s="8"/>
      <c r="E55" s="8"/>
      <c r="F55" s="8"/>
      <c r="G55" s="8"/>
      <c r="H55" s="8"/>
      <c r="I55"/>
      <c r="J55"/>
      <c r="K55"/>
      <c r="L55"/>
      <c r="M55"/>
      <c r="N55"/>
      <c r="O55"/>
      <c r="P55"/>
      <c r="Q55"/>
      <c r="R55"/>
      <c r="S55"/>
      <c r="T55"/>
      <c r="U55"/>
      <c r="V55" s="8"/>
      <c r="W55" s="8"/>
      <c r="X55" s="8"/>
      <c r="Y55" s="8"/>
      <c r="Z55" s="8"/>
      <c r="AA55" s="8"/>
    </row>
    <row r="56" spans="3:27" ht="15.75" customHeight="1">
      <c r="C56" s="8"/>
      <c r="D56" s="8"/>
      <c r="E56" s="8"/>
      <c r="F56" s="8"/>
      <c r="G56" s="8"/>
      <c r="H56" s="8"/>
      <c r="I56"/>
      <c r="J56"/>
      <c r="K56"/>
      <c r="L56"/>
      <c r="M56"/>
      <c r="N56"/>
      <c r="O56"/>
      <c r="P56"/>
      <c r="Q56"/>
      <c r="R56"/>
      <c r="S56"/>
      <c r="T56"/>
      <c r="U56"/>
      <c r="V56" s="8"/>
      <c r="W56" s="8"/>
      <c r="X56" s="8"/>
      <c r="Y56" s="8"/>
      <c r="Z56" s="8"/>
      <c r="AA56" s="8"/>
    </row>
    <row r="57" spans="3:27" ht="15.75" customHeight="1">
      <c r="C57" s="8"/>
      <c r="D57" s="8"/>
      <c r="E57" s="8"/>
      <c r="F57" s="8"/>
      <c r="G57" s="8"/>
      <c r="H57" s="8"/>
      <c r="I57"/>
      <c r="J57"/>
      <c r="K57"/>
      <c r="L57"/>
      <c r="M57"/>
      <c r="N57"/>
      <c r="O57"/>
      <c r="P57"/>
      <c r="Q57"/>
      <c r="R57"/>
      <c r="S57"/>
      <c r="T57"/>
      <c r="U57"/>
      <c r="V57" s="8"/>
      <c r="W57" s="8"/>
      <c r="X57" s="8"/>
      <c r="Y57" s="8"/>
      <c r="Z57" s="8"/>
      <c r="AA57" s="8"/>
    </row>
    <row r="58" spans="3:27" ht="15.75" customHeight="1">
      <c r="C58" s="8"/>
      <c r="D58" s="8"/>
      <c r="E58" s="8"/>
      <c r="F58" s="8"/>
      <c r="G58" s="8"/>
      <c r="H58" s="8"/>
      <c r="I58"/>
      <c r="J58"/>
      <c r="K58"/>
      <c r="L58"/>
      <c r="M58"/>
      <c r="N58"/>
      <c r="O58"/>
      <c r="P58"/>
      <c r="Q58"/>
      <c r="R58"/>
      <c r="S58"/>
      <c r="T58"/>
      <c r="U58"/>
      <c r="V58" s="8"/>
      <c r="W58" s="8"/>
      <c r="X58" s="8"/>
      <c r="Y58" s="8"/>
      <c r="Z58" s="8"/>
      <c r="AA58" s="8"/>
    </row>
    <row r="59" spans="3:27" ht="15.75" customHeight="1">
      <c r="C59" s="8"/>
      <c r="D59" s="8"/>
      <c r="E59" s="8"/>
      <c r="F59" s="8"/>
      <c r="G59" s="8"/>
      <c r="H59" s="8"/>
      <c r="I59"/>
      <c r="J59"/>
      <c r="K59"/>
      <c r="L59"/>
      <c r="M59"/>
      <c r="N59"/>
      <c r="O59"/>
      <c r="P59"/>
      <c r="Q59"/>
      <c r="R59"/>
      <c r="S59"/>
      <c r="T59"/>
      <c r="U59"/>
      <c r="V59" s="8"/>
      <c r="W59" s="8"/>
      <c r="X59" s="8"/>
      <c r="Y59" s="8"/>
      <c r="Z59" s="8"/>
      <c r="AA59" s="8"/>
    </row>
    <row r="60" spans="3:27" ht="15.75" customHeight="1">
      <c r="C60" s="8"/>
      <c r="D60" s="8"/>
      <c r="E60" s="8"/>
      <c r="F60" s="8"/>
      <c r="G60" s="8"/>
      <c r="H60" s="8"/>
      <c r="I60"/>
      <c r="J60"/>
      <c r="K60"/>
      <c r="L60"/>
      <c r="M60"/>
      <c r="N60"/>
      <c r="O60"/>
      <c r="P60"/>
      <c r="Q60"/>
      <c r="R60"/>
      <c r="S60"/>
      <c r="T60"/>
      <c r="U60"/>
      <c r="V60" s="8"/>
      <c r="W60" s="8"/>
      <c r="X60" s="8"/>
      <c r="Y60" s="8"/>
      <c r="Z60" s="8"/>
      <c r="AA60" s="8"/>
    </row>
    <row r="61" spans="3:27" ht="15.75" customHeight="1">
      <c r="C61" s="8"/>
      <c r="D61" s="8"/>
      <c r="E61" s="8"/>
      <c r="F61" s="8"/>
      <c r="G61" s="8"/>
      <c r="H61" s="8"/>
      <c r="I61"/>
      <c r="J61"/>
      <c r="K61"/>
      <c r="L61"/>
      <c r="M61"/>
      <c r="N61"/>
      <c r="O61"/>
      <c r="P61"/>
      <c r="Q61"/>
      <c r="R61"/>
      <c r="S61"/>
      <c r="T61"/>
      <c r="U61"/>
      <c r="V61" s="8"/>
      <c r="W61" s="8"/>
      <c r="X61" s="8"/>
      <c r="Y61" s="8"/>
      <c r="Z61" s="8"/>
      <c r="AA61" s="8"/>
    </row>
    <row r="62" spans="3:27" ht="15.75" customHeight="1">
      <c r="C62" s="8"/>
      <c r="D62" s="8"/>
      <c r="E62" s="8"/>
      <c r="F62" s="8"/>
      <c r="G62" s="8"/>
      <c r="H62" s="8"/>
      <c r="I62"/>
      <c r="J62"/>
      <c r="K62"/>
      <c r="L62"/>
      <c r="M62"/>
      <c r="N62"/>
      <c r="O62"/>
      <c r="P62"/>
      <c r="Q62"/>
      <c r="R62"/>
      <c r="S62"/>
      <c r="T62"/>
      <c r="U62"/>
      <c r="V62" s="8"/>
      <c r="W62" s="8"/>
      <c r="X62" s="8"/>
      <c r="Y62" s="8"/>
      <c r="Z62" s="8"/>
      <c r="AA62" s="8"/>
    </row>
    <row r="63" spans="3:27" ht="15.75" customHeight="1">
      <c r="C63" s="8"/>
      <c r="D63" s="8"/>
      <c r="E63" s="8"/>
      <c r="F63" s="8"/>
      <c r="G63" s="8"/>
      <c r="H63" s="8"/>
      <c r="I63"/>
      <c r="J63"/>
      <c r="K63"/>
      <c r="L63"/>
      <c r="M63"/>
      <c r="N63"/>
      <c r="O63"/>
      <c r="P63"/>
      <c r="Q63"/>
      <c r="R63"/>
      <c r="S63"/>
      <c r="T63"/>
      <c r="U63"/>
      <c r="V63" s="8"/>
      <c r="W63" s="8"/>
      <c r="X63" s="8"/>
      <c r="Y63" s="8"/>
      <c r="Z63" s="8"/>
      <c r="AA63" s="8"/>
    </row>
    <row r="64" spans="3:27" ht="15.75" customHeight="1">
      <c r="C64" s="8"/>
      <c r="D64" s="8"/>
      <c r="E64" s="8"/>
      <c r="F64" s="8"/>
      <c r="G64" s="8"/>
      <c r="H64" s="8"/>
      <c r="I64"/>
      <c r="J64"/>
      <c r="K64"/>
      <c r="L64"/>
      <c r="M64"/>
      <c r="N64"/>
      <c r="O64"/>
      <c r="P64"/>
      <c r="Q64"/>
      <c r="R64"/>
      <c r="S64"/>
      <c r="T64"/>
      <c r="U64"/>
      <c r="V64" s="8"/>
      <c r="W64" s="8"/>
      <c r="X64" s="8"/>
      <c r="Y64" s="8"/>
      <c r="Z64" s="8"/>
      <c r="AA64" s="8"/>
    </row>
    <row r="65" spans="3:27" ht="15.75" customHeight="1">
      <c r="C65" s="8"/>
      <c r="D65" s="8"/>
      <c r="E65" s="8"/>
      <c r="F65" s="8"/>
      <c r="G65" s="8"/>
      <c r="H65" s="8"/>
      <c r="I65"/>
      <c r="J65"/>
      <c r="K65"/>
      <c r="L65"/>
      <c r="M65"/>
      <c r="N65"/>
      <c r="O65"/>
      <c r="P65"/>
      <c r="Q65"/>
      <c r="R65"/>
      <c r="S65"/>
      <c r="T65"/>
      <c r="U65"/>
      <c r="V65" s="8"/>
      <c r="W65" s="8"/>
      <c r="X65" s="8"/>
      <c r="Y65" s="8"/>
      <c r="Z65" s="8"/>
      <c r="AA65" s="8"/>
    </row>
    <row r="66" spans="3:27" ht="15.75" customHeight="1">
      <c r="C66" s="8"/>
      <c r="D66" s="8"/>
      <c r="E66" s="8"/>
      <c r="F66" s="8"/>
      <c r="G66" s="8"/>
      <c r="H66" s="8"/>
      <c r="I66"/>
      <c r="J66"/>
      <c r="K66"/>
      <c r="L66"/>
      <c r="M66"/>
      <c r="N66"/>
      <c r="O66"/>
      <c r="P66"/>
      <c r="Q66"/>
      <c r="R66"/>
      <c r="S66"/>
      <c r="T66"/>
      <c r="U66"/>
      <c r="V66" s="8"/>
      <c r="W66" s="8"/>
      <c r="X66" s="8"/>
      <c r="Y66" s="8"/>
      <c r="Z66" s="8"/>
      <c r="AA66" s="8"/>
    </row>
    <row r="67" spans="3:27" ht="15.75" customHeight="1">
      <c r="C67" s="8"/>
      <c r="D67" s="8"/>
      <c r="E67" s="8"/>
      <c r="F67" s="8"/>
      <c r="G67" s="8"/>
      <c r="H67" s="8"/>
      <c r="I67" s="302"/>
      <c r="J67" s="302"/>
      <c r="K67" s="114"/>
      <c r="L67" s="114"/>
      <c r="M67" s="114"/>
      <c r="N67" s="114"/>
      <c r="O67" s="114"/>
      <c r="P67" s="114"/>
      <c r="Q67" s="114"/>
      <c r="R67" s="115"/>
      <c r="S67" s="302"/>
      <c r="T67" s="303"/>
      <c r="U67" s="303"/>
      <c r="V67" s="8"/>
      <c r="W67" s="8"/>
      <c r="X67" s="8"/>
      <c r="Y67" s="8"/>
      <c r="Z67" s="8"/>
      <c r="AA67" s="8"/>
    </row>
    <row r="68" spans="3:27" ht="15.75" customHeight="1">
      <c r="C68" s="8"/>
      <c r="D68" s="8"/>
      <c r="E68" s="8"/>
      <c r="F68" s="8"/>
      <c r="G68" s="8"/>
      <c r="H68" s="8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302"/>
      <c r="T68" s="303"/>
      <c r="U68" s="303"/>
      <c r="V68" s="8"/>
      <c r="W68" s="8"/>
      <c r="X68" s="8"/>
      <c r="Y68" s="8"/>
      <c r="Z68" s="8"/>
      <c r="AA68" s="8"/>
    </row>
    <row r="69" spans="3:27" ht="15.75" customHeight="1">
      <c r="C69" s="8"/>
      <c r="D69" s="8"/>
      <c r="E69" s="8"/>
      <c r="F69" s="8"/>
      <c r="G69" s="8"/>
      <c r="H69" s="8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298"/>
      <c r="U69" s="299"/>
      <c r="V69" s="8"/>
      <c r="W69" s="8"/>
      <c r="X69" s="8"/>
      <c r="Y69" s="8"/>
      <c r="Z69" s="8"/>
      <c r="AA69" s="8"/>
    </row>
    <row r="70" spans="3:27" ht="15.75" customHeight="1">
      <c r="C70" s="8"/>
      <c r="D70" s="8"/>
      <c r="E70" s="8"/>
      <c r="F70" s="8"/>
      <c r="G70" s="8"/>
      <c r="H70" s="8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298"/>
      <c r="U70" s="299"/>
      <c r="V70" s="8"/>
      <c r="W70" s="8"/>
      <c r="X70" s="8"/>
      <c r="Y70" s="8"/>
      <c r="Z70" s="8"/>
      <c r="AA70" s="8"/>
    </row>
    <row r="71" spans="3:27" ht="15.75" customHeight="1">
      <c r="C71" s="8"/>
      <c r="D71" s="8"/>
      <c r="E71" s="8"/>
      <c r="F71" s="8"/>
      <c r="G71" s="8"/>
      <c r="H71" s="8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298"/>
      <c r="U71" s="299"/>
      <c r="V71" s="8"/>
      <c r="W71" s="8"/>
      <c r="X71" s="8"/>
      <c r="Y71" s="8"/>
      <c r="Z71" s="8"/>
      <c r="AA71" s="8"/>
    </row>
    <row r="72" spans="3:27" ht="15.75" customHeight="1">
      <c r="C72" s="8"/>
      <c r="D72" s="8"/>
      <c r="E72" s="8"/>
      <c r="F72" s="8"/>
      <c r="G72" s="8"/>
      <c r="H72" s="8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298"/>
      <c r="U72" s="299"/>
      <c r="V72" s="8"/>
      <c r="W72" s="8"/>
      <c r="X72" s="8"/>
      <c r="Y72" s="8"/>
      <c r="Z72" s="8"/>
      <c r="AA72" s="8"/>
    </row>
    <row r="73" spans="3:27" ht="15.75" customHeight="1">
      <c r="C73" s="8"/>
      <c r="D73" s="8"/>
      <c r="E73" s="8"/>
      <c r="F73" s="8"/>
      <c r="G73" s="8"/>
      <c r="H73" s="8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300"/>
      <c r="U73" s="301"/>
      <c r="V73" s="8"/>
      <c r="W73" s="8"/>
      <c r="X73" s="8"/>
      <c r="Y73" s="8"/>
      <c r="Z73" s="8"/>
      <c r="AA73" s="8"/>
    </row>
    <row r="74" spans="3:27" ht="15.75" customHeight="1">
      <c r="C74" s="8"/>
      <c r="D74" s="8"/>
      <c r="E74" s="8"/>
      <c r="F74" s="8"/>
      <c r="G74" s="8"/>
      <c r="H74" s="8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8"/>
      <c r="X74" s="8"/>
      <c r="Y74" s="8"/>
      <c r="Z74" s="8"/>
      <c r="AA74" s="8"/>
    </row>
    <row r="75" spans="3:27" ht="15.75" customHeight="1">
      <c r="C75" s="8"/>
      <c r="D75" s="8"/>
      <c r="E75" s="8"/>
      <c r="F75" s="8"/>
      <c r="G75" s="8"/>
      <c r="H75" s="8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8"/>
      <c r="X75" s="8"/>
      <c r="Y75" s="8"/>
      <c r="Z75" s="8"/>
      <c r="AA75" s="8"/>
    </row>
    <row r="76" spans="3:27" ht="15.75" customHeight="1">
      <c r="C76" s="8"/>
      <c r="D76" s="8"/>
      <c r="E76" s="8"/>
      <c r="F76" s="8"/>
      <c r="G76" s="8"/>
      <c r="H76" s="8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8"/>
      <c r="X76" s="8"/>
      <c r="Y76" s="8"/>
      <c r="Z76" s="8"/>
      <c r="AA76" s="8"/>
    </row>
    <row r="77" spans="3:27" ht="15.75" customHeight="1">
      <c r="C77" s="8"/>
      <c r="D77" s="8"/>
      <c r="E77" s="8"/>
      <c r="F77" s="8"/>
      <c r="G77" s="8"/>
      <c r="H77" s="8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8"/>
      <c r="X77" s="8"/>
      <c r="Y77" s="8"/>
      <c r="Z77" s="8"/>
      <c r="AA77" s="8"/>
    </row>
    <row r="78" spans="3:27" ht="15.75" customHeight="1">
      <c r="C78" s="8"/>
      <c r="D78" s="8"/>
      <c r="E78" s="8"/>
      <c r="F78" s="8"/>
      <c r="G78" s="8"/>
      <c r="H78" s="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8"/>
      <c r="X78" s="8"/>
      <c r="Y78" s="8"/>
      <c r="Z78" s="8"/>
      <c r="AA78" s="8"/>
    </row>
    <row r="79" spans="3:27" ht="15.75" customHeight="1">
      <c r="C79" s="8"/>
      <c r="D79" s="8"/>
      <c r="E79" s="8"/>
      <c r="F79" s="8"/>
      <c r="G79" s="8"/>
      <c r="H79" s="8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8"/>
      <c r="X79" s="8"/>
      <c r="Y79" s="8"/>
      <c r="Z79" s="8"/>
      <c r="AA79" s="8"/>
    </row>
    <row r="80" spans="3:27" ht="15.75" customHeight="1">
      <c r="C80" s="8"/>
      <c r="D80" s="8"/>
      <c r="E80" s="8"/>
      <c r="F80" s="8"/>
      <c r="G80" s="8"/>
      <c r="H80" s="8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 s="8"/>
      <c r="X80" s="8"/>
      <c r="Y80" s="8"/>
      <c r="Z80" s="8"/>
      <c r="AA80" s="8"/>
    </row>
    <row r="81" spans="3:27" ht="15.75" customHeight="1">
      <c r="C81" s="8"/>
      <c r="D81" s="8"/>
      <c r="E81" s="8"/>
      <c r="F81" s="8"/>
      <c r="G81" s="8"/>
      <c r="H81" s="8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8"/>
      <c r="X81" s="8"/>
      <c r="Y81" s="8"/>
      <c r="Z81" s="8"/>
      <c r="AA81" s="8"/>
    </row>
    <row r="82" spans="3:27" ht="15.75" customHeight="1">
      <c r="C82" s="8"/>
      <c r="D82" s="8"/>
      <c r="E82" s="8"/>
      <c r="F82" s="8"/>
      <c r="G82" s="8"/>
      <c r="H82" s="8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8"/>
      <c r="X82" s="8"/>
      <c r="Y82" s="8"/>
      <c r="Z82" s="8"/>
      <c r="AA82" s="8"/>
    </row>
    <row r="83" spans="3:27" ht="15.75" customHeight="1">
      <c r="C83" s="8"/>
      <c r="D83" s="8"/>
      <c r="E83" s="8"/>
      <c r="F83" s="8"/>
      <c r="G83" s="8"/>
      <c r="H83" s="8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8"/>
      <c r="X83" s="8"/>
      <c r="Y83" s="8"/>
      <c r="Z83" s="8"/>
      <c r="AA83" s="8"/>
    </row>
    <row r="84" spans="3:27" ht="15.75" customHeight="1">
      <c r="C84" s="8"/>
      <c r="D84" s="8"/>
      <c r="E84" s="8"/>
      <c r="F84" s="8"/>
      <c r="G84" s="8"/>
      <c r="H84" s="8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8"/>
      <c r="X84" s="8"/>
      <c r="Y84" s="8"/>
      <c r="Z84" s="8"/>
      <c r="AA84" s="8"/>
    </row>
    <row r="85" spans="3:27" ht="15.75" customHeight="1">
      <c r="C85" s="8"/>
      <c r="D85" s="8"/>
      <c r="E85" s="8"/>
      <c r="F85" s="8"/>
      <c r="G85" s="8"/>
      <c r="H85" s="8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8"/>
      <c r="X85" s="8"/>
      <c r="Y85" s="8"/>
      <c r="Z85" s="8"/>
      <c r="AA85" s="8"/>
    </row>
    <row r="86" spans="3:27" ht="15.75" customHeight="1">
      <c r="C86" s="8"/>
      <c r="D86" s="8"/>
      <c r="E86" s="8"/>
      <c r="F86" s="8"/>
      <c r="G86" s="8"/>
      <c r="H86" s="8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8"/>
      <c r="X86" s="8"/>
      <c r="Y86" s="8"/>
      <c r="Z86" s="8"/>
      <c r="AA86" s="8"/>
    </row>
    <row r="87" spans="3:27" ht="15.75" customHeight="1">
      <c r="C87" s="8"/>
      <c r="D87" s="8"/>
      <c r="E87" s="8"/>
      <c r="F87" s="8"/>
      <c r="G87" s="8"/>
      <c r="H87" s="8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8"/>
      <c r="X87" s="8"/>
      <c r="Y87" s="8"/>
      <c r="Z87" s="8"/>
      <c r="AA87" s="8"/>
    </row>
    <row r="88" spans="3:27" ht="15.75" customHeight="1">
      <c r="C88" s="8"/>
      <c r="D88" s="8"/>
      <c r="E88" s="8"/>
      <c r="F88" s="8"/>
      <c r="G88" s="8"/>
      <c r="H88" s="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8"/>
      <c r="X88" s="8"/>
      <c r="Y88" s="8"/>
      <c r="Z88" s="8"/>
      <c r="AA88" s="8"/>
    </row>
    <row r="89" spans="3:27" ht="15.75" customHeight="1">
      <c r="C89" s="8"/>
      <c r="D89" s="8"/>
      <c r="E89" s="8"/>
      <c r="F89" s="8"/>
      <c r="G89" s="8"/>
      <c r="H89" s="8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8"/>
      <c r="X89" s="8"/>
      <c r="Y89" s="8"/>
      <c r="Z89" s="8"/>
      <c r="AA89" s="8"/>
    </row>
    <row r="90" spans="3:27" ht="15.75" customHeight="1">
      <c r="C90" s="8"/>
      <c r="D90" s="8"/>
      <c r="E90" s="8"/>
      <c r="F90" s="8"/>
      <c r="G90" s="8"/>
      <c r="H90" s="8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8"/>
      <c r="X90" s="8"/>
      <c r="Y90" s="8"/>
      <c r="Z90" s="8"/>
      <c r="AA90" s="8"/>
    </row>
    <row r="91" spans="3:27" ht="15.75" customHeight="1">
      <c r="C91" s="8"/>
      <c r="D91" s="8"/>
      <c r="E91" s="8"/>
      <c r="F91" s="8"/>
      <c r="G91" s="8"/>
      <c r="H91" s="8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8"/>
      <c r="X91" s="8"/>
      <c r="Y91" s="8"/>
      <c r="Z91" s="8"/>
      <c r="AA91" s="8"/>
    </row>
    <row r="92" spans="3:27" ht="15.75" customHeight="1">
      <c r="C92" s="8"/>
      <c r="D92" s="8"/>
      <c r="E92" s="8"/>
      <c r="F92" s="8"/>
      <c r="G92" s="8"/>
      <c r="H92" s="8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8"/>
      <c r="X92" s="8"/>
      <c r="Y92" s="8"/>
      <c r="Z92" s="8"/>
      <c r="AA92" s="8"/>
    </row>
    <row r="93" spans="3:27" ht="15.75" customHeight="1">
      <c r="C93" s="8"/>
      <c r="D93" s="8"/>
      <c r="E93" s="8"/>
      <c r="F93" s="8"/>
      <c r="G93" s="8"/>
      <c r="H93" s="8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8"/>
      <c r="X93" s="8"/>
      <c r="Y93" s="8"/>
      <c r="Z93" s="8"/>
      <c r="AA93" s="8"/>
    </row>
    <row r="94" spans="3:27" ht="15.75" customHeight="1">
      <c r="C94" s="8"/>
      <c r="D94" s="8"/>
      <c r="E94" s="8"/>
      <c r="F94" s="8"/>
      <c r="G94" s="8"/>
      <c r="H94" s="8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8"/>
      <c r="X94" s="8"/>
      <c r="Y94" s="8"/>
      <c r="Z94" s="8"/>
      <c r="AA94" s="8"/>
    </row>
    <row r="95" spans="3:27" ht="15.75" customHeight="1">
      <c r="C95" s="8"/>
      <c r="D95" s="8"/>
      <c r="E95" s="8"/>
      <c r="F95" s="8"/>
      <c r="G95" s="8"/>
      <c r="H95" s="8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8"/>
      <c r="X95" s="8"/>
      <c r="Y95" s="8"/>
      <c r="Z95" s="8"/>
      <c r="AA95" s="8"/>
    </row>
    <row r="96" spans="3:27" ht="15.75" customHeight="1">
      <c r="C96" s="8"/>
      <c r="D96" s="8"/>
      <c r="E96" s="8"/>
      <c r="F96" s="8"/>
      <c r="G96" s="8"/>
      <c r="H96" s="8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8"/>
      <c r="X96" s="8"/>
      <c r="Y96" s="8"/>
      <c r="Z96" s="8"/>
      <c r="AA96" s="8"/>
    </row>
    <row r="97" spans="3:27" ht="15.75" customHeight="1">
      <c r="C97" s="8"/>
      <c r="D97" s="8"/>
      <c r="E97" s="8"/>
      <c r="F97" s="8"/>
      <c r="G97" s="8"/>
      <c r="H97" s="8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8"/>
      <c r="X97" s="8"/>
      <c r="Y97" s="8"/>
      <c r="Z97" s="8"/>
      <c r="AA97" s="8"/>
    </row>
    <row r="98" spans="3:27" ht="15.75" customHeight="1">
      <c r="C98" s="8"/>
      <c r="D98" s="8"/>
      <c r="E98" s="8"/>
      <c r="F98" s="8"/>
      <c r="G98" s="8"/>
      <c r="H98" s="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8"/>
      <c r="X98" s="8"/>
      <c r="Y98" s="8"/>
      <c r="Z98" s="8"/>
      <c r="AA98" s="8"/>
    </row>
    <row r="99" spans="3:27" ht="15.75" customHeight="1">
      <c r="C99" s="8"/>
      <c r="D99" s="8"/>
      <c r="E99" s="8"/>
      <c r="F99" s="8"/>
      <c r="G99" s="8"/>
      <c r="H99" s="8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8"/>
      <c r="X99" s="8"/>
      <c r="Y99" s="8"/>
      <c r="Z99" s="8"/>
      <c r="AA99" s="8"/>
    </row>
    <row r="100" spans="3:27" ht="15.75" customHeight="1">
      <c r="C100" s="8"/>
      <c r="D100" s="8"/>
      <c r="E100" s="8"/>
      <c r="F100" s="8"/>
      <c r="G100" s="8"/>
      <c r="H100" s="8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8"/>
      <c r="X100" s="8"/>
      <c r="Y100" s="8"/>
      <c r="Z100" s="8"/>
      <c r="AA100" s="8"/>
    </row>
    <row r="101" spans="3:27" ht="15.75" customHeight="1">
      <c r="C101" s="8"/>
      <c r="D101" s="8"/>
      <c r="E101" s="8"/>
      <c r="F101" s="8"/>
      <c r="G101" s="8"/>
      <c r="H101" s="8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8"/>
      <c r="X101" s="8"/>
      <c r="Y101" s="8"/>
      <c r="Z101" s="8"/>
      <c r="AA101" s="8"/>
    </row>
    <row r="102" spans="3:27" ht="15.75" customHeight="1">
      <c r="C102" s="8"/>
      <c r="D102" s="8"/>
      <c r="E102" s="8"/>
      <c r="F102" s="8"/>
      <c r="G102" s="8"/>
      <c r="H102" s="8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8"/>
      <c r="X102" s="8"/>
      <c r="Y102" s="8"/>
      <c r="Z102" s="8"/>
      <c r="AA102" s="8"/>
    </row>
    <row r="103" spans="3:27" ht="15.75" customHeight="1">
      <c r="C103" s="8"/>
      <c r="D103" s="8"/>
      <c r="E103" s="8"/>
      <c r="F103" s="8"/>
      <c r="G103" s="8"/>
      <c r="H103" s="8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8"/>
      <c r="X103" s="8"/>
      <c r="Y103" s="8"/>
      <c r="Z103" s="8"/>
      <c r="AA103" s="8"/>
    </row>
    <row r="104" spans="3:27" ht="15.75" customHeight="1">
      <c r="C104" s="8"/>
      <c r="D104" s="8"/>
      <c r="E104" s="8"/>
      <c r="F104" s="8"/>
      <c r="G104" s="8"/>
      <c r="H104" s="8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8"/>
      <c r="X104" s="8"/>
      <c r="Y104" s="8"/>
      <c r="Z104" s="8"/>
      <c r="AA104" s="8"/>
    </row>
    <row r="105" spans="3:27" ht="15.75" customHeight="1">
      <c r="C105" s="8"/>
      <c r="D105" s="8"/>
      <c r="E105" s="8"/>
      <c r="F105" s="8"/>
      <c r="G105" s="8"/>
      <c r="H105" s="8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8"/>
      <c r="X105" s="8"/>
      <c r="Y105" s="8"/>
      <c r="Z105" s="8"/>
      <c r="AA105" s="8"/>
    </row>
    <row r="106" spans="3:27" ht="15.75" customHeight="1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3:27" ht="15.75" customHeight="1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3:27" ht="15.75" customHeight="1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3:27" ht="15.75" customHeight="1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3:27" ht="15.75" customHeight="1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3:27" ht="15.75" customHeight="1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3:27" ht="15.75" customHeight="1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3:27" ht="15.75" customHeight="1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3:27" ht="15.75" customHeight="1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3:27" ht="15.75" customHeight="1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3:27" ht="15.75" customHeight="1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3:27" ht="15.75" customHeight="1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3:27" ht="15.75" customHeight="1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3:27" ht="15.75" customHeight="1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3:27" ht="15.75" customHeight="1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3:27" ht="15.75" customHeight="1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3:27" ht="15.75" customHeight="1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3:27" ht="15.75" customHeight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3:27" ht="15.75" customHeight="1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3:27" ht="15.75" customHeight="1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3:27" ht="15.75" customHeight="1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3:27" ht="15.75" customHeight="1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3:27" ht="15.75" customHeight="1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3:27" ht="15.75" customHeight="1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3:27" ht="15.75" customHeight="1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3:27" ht="15.75" customHeight="1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3:27" ht="15.75" customHeight="1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3:27" ht="15.75" customHeight="1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3:27" ht="15.75" customHeight="1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3:27" ht="15.75" customHeight="1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3:27" ht="15.75" customHeight="1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3:27" ht="15.75" customHeight="1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3:27" ht="15.75" customHeight="1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3:27" ht="15.75" customHeight="1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3:27" ht="15.75" customHeight="1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3:27" ht="15.75" customHeight="1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3:27" ht="15.75" customHeight="1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3:27" ht="15.75" customHeight="1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3:27" ht="15.75" customHeight="1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3:27" ht="15.75" customHeight="1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3:27" ht="15.75" customHeight="1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3:27" ht="15.75" customHeight="1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3:27" ht="15.75" customHeight="1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3:27" ht="15.75" customHeight="1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3:27" ht="15.75" customHeight="1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3:27" ht="15.75" customHeight="1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3:27" ht="15.75" customHeight="1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3:27" ht="15.75" customHeight="1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3:27" ht="15.75" customHeight="1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3:27" ht="15.75" customHeight="1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3:27" ht="15.75" customHeight="1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3:27" ht="15.75" customHeight="1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3:27" ht="15.75" customHeight="1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3:27" ht="15.75" customHeight="1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3:27" ht="15.75" customHeight="1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3:27" ht="15.75" customHeight="1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3:27" ht="15.75" customHeight="1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3:27" ht="15.75" customHeight="1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3:27" ht="15.75" customHeight="1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3:27" ht="15.75" customHeight="1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3:27" ht="15.75" customHeight="1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3:27" ht="15.75" customHeight="1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3:27" ht="15.75" customHeight="1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3:27" ht="15.75" customHeight="1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3:27" ht="15.75" customHeight="1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3:27" ht="15.75" customHeight="1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3:27" ht="15.75" customHeight="1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3:27" ht="15.75" customHeight="1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3:27" ht="15.75" customHeight="1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3:27" ht="15.75" customHeight="1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3:27" ht="15.75" customHeight="1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3:27" ht="15.75" customHeight="1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3:27" ht="15.75" customHeight="1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3:27" ht="15.75" customHeight="1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3:27" ht="15.75" customHeight="1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3:27" ht="15.75" customHeight="1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3:27" ht="15.75" customHeight="1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3:27" ht="15.75" customHeight="1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3:27" ht="15.75" customHeight="1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3:27" ht="15.75" customHeight="1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3:27" ht="15.75" customHeight="1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3:27" ht="15.75" customHeight="1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3:27" ht="15.75" customHeight="1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3:27" ht="15.75" customHeight="1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3:27" ht="15.75" customHeight="1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3:27" ht="15.75" customHeight="1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3:27" ht="15.75" customHeight="1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3:27" ht="15.75" customHeight="1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3:27" ht="15.75" customHeight="1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3:27" ht="15.75" customHeight="1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3:27" ht="15.75" customHeight="1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3:27" ht="15.75" customHeight="1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3:27" ht="15.75" customHeight="1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3:27" ht="15.75" customHeight="1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3:27" ht="15.75" customHeight="1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3:27" ht="15.75" customHeight="1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3:27" ht="15.75" customHeight="1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3:27" ht="15.75" customHeight="1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3:27" ht="15.75" customHeight="1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3:27" ht="15.75" customHeight="1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3:27" ht="15.75" customHeight="1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3:27" ht="15.75" customHeight="1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3:27" ht="15.75" customHeight="1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3:27" ht="15.75" customHeight="1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3:27" ht="15.75" customHeight="1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3:27" ht="15.75" customHeight="1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3:27" ht="15.75" customHeight="1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3:27" ht="15.75" customHeight="1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3:27" ht="15.75" customHeight="1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3:27" ht="15.75" customHeight="1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3:27" ht="15.75" customHeight="1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3:27" ht="15.75" customHeight="1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3:27" ht="15.75" customHeight="1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3:27" ht="15.75" customHeight="1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3:27" ht="15.75" customHeight="1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3:27" ht="15.75" customHeight="1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3:27" ht="15.75" customHeight="1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3:27" ht="15.75" customHeight="1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3:27" ht="15.75" customHeight="1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3:27" ht="15.75" customHeight="1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3:27" ht="15.75" customHeight="1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3:27" ht="15.75" customHeight="1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3:27" ht="15.75" customHeight="1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3:27" ht="15.75" customHeight="1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3:27" ht="15.75" customHeight="1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3:27" ht="15.75" customHeight="1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3:27" ht="15.75" customHeight="1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3:27" ht="15.75" customHeight="1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3:27" ht="15.75" customHeight="1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3:27" ht="15.75" customHeight="1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3:27" ht="15.75" customHeight="1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3:27" ht="15.75" customHeight="1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3:27" ht="15.75" customHeight="1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3:27" ht="15.75" customHeight="1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3:27" ht="15.75" customHeight="1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3:27" ht="15.75" customHeight="1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3:27" ht="15.75" customHeight="1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3:27" ht="15.75" customHeight="1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3:27" ht="15.75" customHeight="1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3:27" ht="15.75" customHeight="1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3:27" ht="15.75" customHeight="1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3:27" ht="15.75" customHeight="1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3:27" ht="15.75" customHeight="1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3:27" ht="15.75" customHeight="1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3:27" ht="15.75" customHeight="1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3:27" ht="15.75" customHeight="1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3:27" ht="15.75" customHeight="1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3:27" ht="15.75" customHeight="1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3:27" ht="15.75" customHeight="1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3:27" ht="15.75" customHeight="1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3:27" ht="15.75" customHeight="1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3:27" ht="15.75" customHeight="1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3:27" ht="15.75" customHeight="1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3:27" ht="15.75" customHeight="1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3:27" ht="15.75" customHeight="1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3:27" ht="15.75" customHeight="1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3:27" ht="15.75" customHeight="1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3:27" ht="15.75" customHeight="1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3:27" ht="15.75" customHeight="1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3:27" ht="15.75" customHeight="1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3:27" ht="15.75" customHeight="1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3:27" ht="15.75" customHeight="1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3:27" ht="15.75" customHeight="1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3:27" ht="15.75" customHeight="1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3:27" ht="15.75" customHeight="1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3:27" ht="15.75" customHeight="1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3:27" ht="15.75" customHeight="1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3:27" ht="15.75" customHeight="1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3:27" ht="15.75" customHeight="1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3:27" ht="15.75" customHeight="1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3:27" ht="15.75" customHeight="1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3:27" ht="15.75" customHeight="1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3:27" ht="15.75" customHeight="1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3:27" ht="15.75" customHeight="1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3:27" ht="15.75" customHeight="1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3:27" ht="15.75" customHeight="1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3:27" ht="15.75" customHeight="1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3:27" ht="15.75" customHeight="1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3:27" ht="15.75" customHeight="1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3:27" ht="15.75" customHeight="1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3:27" ht="15.75" customHeight="1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3:27" ht="15.75" customHeight="1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3:27" ht="15.75" customHeight="1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3:27" ht="15.75" customHeight="1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3:27" ht="15.75" customHeight="1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3:27" ht="15.75" customHeight="1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3:27" ht="15.75" customHeight="1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3:27" ht="15.75" customHeight="1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3:27" ht="15.75" customHeight="1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3:27" ht="15.75" customHeight="1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3:27" ht="15.75" customHeight="1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3:27" ht="15.75" customHeight="1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3:27" ht="15.75" customHeight="1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3:27" ht="15.75" customHeight="1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3:27" ht="15.75" customHeight="1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3:27" ht="15.75" customHeight="1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3:27" ht="15.75" customHeight="1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3:27" ht="15.75" customHeight="1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3:27" ht="15.75" customHeight="1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3:27" ht="15.75" customHeight="1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3:27" ht="15.75" customHeight="1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3:27" ht="15.75" customHeight="1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3:27" ht="15.75" customHeight="1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3:27" ht="15.75" customHeight="1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3:27" ht="15.75" customHeight="1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3:27" ht="15.75" customHeight="1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3:27" ht="15.75" customHeight="1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3:27" ht="15.75" customHeight="1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3:27" ht="15.75" customHeight="1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3:27" ht="15.75" customHeight="1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3:27" ht="15.75" customHeight="1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3:27" ht="15.75" customHeight="1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3:27" ht="15.75" customHeight="1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3:27" ht="15.75" customHeight="1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3:27" ht="15.75" customHeight="1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3:27" ht="15.75" customHeight="1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3:27" ht="15.75" customHeight="1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3:27" ht="15.75" customHeight="1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3:27" ht="15.75" customHeight="1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3:27" ht="15.75" customHeight="1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3:27" ht="15.75" customHeight="1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3:27" ht="15.75" customHeight="1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3:27" ht="15.75" customHeight="1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3:27" ht="15.75" customHeight="1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3:27" ht="15.75" customHeight="1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3:27" ht="15.75" customHeight="1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3:27" ht="15.75" customHeight="1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3:27" ht="15.75" customHeight="1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3:27" ht="15.75" customHeight="1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3:27" ht="15.75" customHeight="1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3:27" ht="15.75" customHeight="1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3:27" ht="15.75" customHeight="1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3:27" ht="15.75" customHeight="1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3:27" ht="15.75" customHeight="1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3:27" ht="15.75" customHeight="1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3:27" ht="15.75" customHeight="1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3:27" ht="15.75" customHeight="1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3:27" ht="15.75" customHeight="1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3:27" ht="15.75" customHeight="1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3:27" ht="15.75" customHeight="1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3:27" ht="15.75" customHeight="1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3:27" ht="15.75" customHeight="1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3:27" ht="15.75" customHeight="1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3:27" ht="15.75" customHeight="1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3:27" ht="15.75" customHeight="1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3:27" ht="15.75" customHeight="1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3:27" ht="15.75" customHeight="1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3:27" ht="15.75" customHeight="1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3:27" ht="15.75" customHeight="1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3:27" ht="15.75" customHeight="1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3:27" ht="15.75" customHeight="1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3:27" ht="15.75" customHeight="1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3:27" ht="15.75" customHeight="1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3:27" ht="15.75" customHeight="1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3:27" ht="15.75" customHeight="1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3:27" ht="15.75" customHeight="1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3:27" ht="15.75" customHeight="1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3:27" ht="15.75" customHeight="1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3:27" ht="15.75" customHeight="1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3:27" ht="15.75" customHeight="1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3:27" ht="15.75" customHeight="1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3:27" ht="15.75" customHeight="1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3:27" ht="15.75" customHeight="1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3:27" ht="15.75" customHeight="1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3:27" ht="15.75" customHeight="1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3:27" ht="15.75" customHeight="1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3:27" ht="15.75" customHeight="1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3:27" ht="15.75" customHeight="1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3:27" ht="15.75" customHeight="1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3:27" ht="15.75" customHeight="1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3:27" ht="15.75" customHeight="1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3:27" ht="15.75" customHeight="1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3:27" ht="15.75" customHeight="1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3:27" ht="15.75" customHeight="1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3:27" ht="15.75" customHeight="1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3:27" ht="15.75" customHeight="1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3:27" ht="15.75" customHeight="1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3:27" ht="15.75" customHeight="1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3:27" ht="15.75" customHeight="1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3:27" ht="15.75" customHeight="1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3:27" ht="15.75" customHeight="1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3:27" ht="15.75" customHeight="1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3:27" ht="15.75" customHeight="1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3:27" ht="15.75" customHeight="1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3:27" ht="15.75" customHeight="1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3:27" ht="15.75" customHeight="1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3:27" ht="15.75" customHeight="1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3:27" ht="15.75" customHeight="1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3:27" ht="15.75" customHeight="1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3:27" ht="15.75" customHeight="1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3:27" ht="15.75" customHeight="1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3:27" ht="15.75" customHeight="1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3:27" ht="15.75" customHeight="1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3:27" ht="15.75" customHeight="1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3:27" ht="15.75" customHeight="1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3:27" ht="15.75" customHeight="1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3:27" ht="15.75" customHeight="1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3:27" ht="15.75" customHeight="1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3:27" ht="15.75" customHeight="1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3:27" ht="15.75" customHeight="1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3:27" ht="15.75" customHeight="1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3:27" ht="15.75" customHeight="1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3:27" ht="15.75" customHeight="1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3:27" ht="15.75" customHeight="1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3:27" ht="15.75" customHeight="1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3:27" ht="15.75" customHeight="1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3:27" ht="15.75" customHeight="1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3:27" ht="15.75" customHeight="1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3:27" ht="15.75" customHeight="1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3:27" ht="15.75" customHeight="1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3:27" ht="15.75" customHeight="1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3:27" ht="15.75" customHeight="1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3:27" ht="15.75" customHeight="1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3:27" ht="15.75" customHeight="1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3:27" ht="15.75" customHeight="1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3:27" ht="15.75" customHeight="1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3:27" ht="15.75" customHeight="1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3:27" ht="15.75" customHeight="1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3:27" ht="15.75" customHeight="1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3:27" ht="15.75" customHeight="1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3:27" ht="15.75" customHeight="1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3:27" ht="15.75" customHeight="1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3:27" ht="15.75" customHeight="1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3:27" ht="15.75" customHeight="1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3:27" ht="15.75" customHeight="1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3:27" ht="15.75" customHeight="1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3:27" ht="15.75" customHeight="1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3:27" ht="15.75" customHeight="1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3:27" ht="15.75" customHeight="1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3:27" ht="15.75" customHeight="1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3:27" ht="15.75" customHeight="1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3:27" ht="15.75" customHeight="1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3:27" ht="15.75" customHeight="1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3:27" ht="15.75" customHeight="1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3:27" ht="15.75" customHeight="1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3:27" ht="15.75" customHeight="1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3:27" ht="15.75" customHeight="1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3:27" ht="15.75" customHeight="1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3:27" ht="15.75" customHeight="1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3:27" ht="15.75" customHeight="1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3:27" ht="15.75" customHeight="1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3:27" ht="15.75" customHeight="1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3:27" ht="15.75" customHeight="1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3:27" ht="15.75" customHeight="1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3:27" ht="15.75" customHeight="1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3:27" ht="15.75" customHeight="1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3:27" ht="15.75" customHeight="1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3:27" ht="15.75" customHeight="1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3:27" ht="15.75" customHeight="1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3:27" ht="15.75" customHeight="1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3:27" ht="15.75" customHeight="1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3:27" ht="15.75" customHeight="1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3:27" ht="15.75" customHeight="1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3:27" ht="15.75" customHeight="1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3:27" ht="15.75" customHeight="1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3:27" ht="15.75" customHeight="1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3:27" ht="15.75" customHeight="1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3:27" ht="15.75" customHeight="1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3:27" ht="15.75" customHeight="1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3:27" ht="15.75" customHeight="1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3:27" ht="15.75" customHeight="1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3:27" ht="15.75" customHeight="1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3:27" ht="15.75" customHeight="1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3:27" ht="15.75" customHeight="1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3:27" ht="15.75" customHeight="1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3:27" ht="15.75" customHeight="1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3:27" ht="15.75" customHeight="1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3:27" ht="15.75" customHeight="1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3:27" ht="15.75" customHeight="1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3:27" ht="15.75" customHeight="1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3:27" ht="15.75" customHeight="1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3:27" ht="15.75" customHeight="1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3:27" ht="15.75" customHeight="1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3:27" ht="15.75" customHeight="1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3:27" ht="15.75" customHeight="1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3:27" ht="15.75" customHeight="1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3:27" ht="15.75" customHeight="1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3:27" ht="15.75" customHeight="1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3:27" ht="15.75" customHeight="1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3:27" ht="15.75" customHeight="1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3:27" ht="15.75" customHeight="1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3:27" ht="15.75" customHeight="1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3:27" ht="15.75" customHeight="1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3:27" ht="15.75" customHeight="1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3:27" ht="15.75" customHeight="1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3:27" ht="15.75" customHeight="1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3:27" ht="15.75" customHeight="1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3:27" ht="15.75" customHeight="1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3:27" ht="15.75" customHeight="1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3:27" ht="15.75" customHeight="1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3:27" ht="15.75" customHeight="1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3:27" ht="15.75" customHeight="1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3:27" ht="15.75" customHeight="1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3:27" ht="15.75" customHeight="1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3:27" ht="15.75" customHeight="1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3:27" ht="15.75" customHeight="1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3:27" ht="15.75" customHeight="1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3:27" ht="15.75" customHeight="1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3:27" ht="15.75" customHeight="1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3:27" ht="15.75" customHeight="1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3:27" ht="15.75" customHeight="1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3:27" ht="15.75" customHeight="1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3:27" ht="15.75" customHeight="1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3:27" ht="15.75" customHeight="1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3:27" ht="15.75" customHeight="1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3:27" ht="15.75" customHeight="1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3:27" ht="15.75" customHeight="1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3:27" ht="15.75" customHeight="1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3:27" ht="15.75" customHeight="1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3:27" ht="15.75" customHeight="1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3:27" ht="15.75" customHeight="1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3:27" ht="15.75" customHeight="1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3:27" ht="15.75" customHeight="1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3:27" ht="15.75" customHeight="1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3:27" ht="15.75" customHeight="1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3:27" ht="15.75" customHeight="1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3:27" ht="15.75" customHeight="1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3:27" ht="15.75" customHeight="1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3:27" ht="15.75" customHeight="1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3:27" ht="15.75" customHeight="1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3:27" ht="15.75" customHeight="1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3:27" ht="15.75" customHeight="1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3:27" ht="15.75" customHeight="1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3:27" ht="15.75" customHeight="1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3:27" ht="15.75" customHeight="1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3:27" ht="15.75" customHeight="1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3:27" ht="15.75" customHeight="1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3:27" ht="15.75" customHeight="1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3:27" ht="15.75" customHeight="1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3:27" ht="15.75" customHeight="1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3:27" ht="15.75" customHeight="1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3:27" ht="15.75" customHeight="1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3:27" ht="15.75" customHeight="1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3:27" ht="15.75" customHeight="1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3:27" ht="15.75" customHeight="1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3:27" ht="15.75" customHeight="1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3:27" ht="15.75" customHeight="1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3:27" ht="15.75" customHeight="1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3:27" ht="15.75" customHeight="1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3:27" ht="15.75" customHeight="1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3:27" ht="15.75" customHeight="1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3:27" ht="15.75" customHeight="1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3:27" ht="15.75" customHeight="1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3:27" ht="15.75" customHeight="1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3:27" ht="15.75" customHeight="1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3:27" ht="15.75" customHeight="1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3:27" ht="15.75" customHeight="1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3:27" ht="15.75" customHeight="1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3:27" ht="15.75" customHeight="1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3:27" ht="15.75" customHeight="1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3:27" ht="15.75" customHeight="1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3:27" ht="15.75" customHeight="1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3:27" ht="15.75" customHeight="1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3:27" ht="15.75" customHeight="1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3:27" ht="15.75" customHeight="1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3:27" ht="15.75" customHeight="1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3:27" ht="15.75" customHeight="1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3:27" ht="15.75" customHeight="1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3:27" ht="15.75" customHeight="1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3:27" ht="15.75" customHeight="1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3:27" ht="15.75" customHeight="1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3:27" ht="15.75" customHeight="1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3:27" ht="15.75" customHeight="1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3:27" ht="15.75" customHeight="1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3:27" ht="15.75" customHeight="1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3:27" ht="15.75" customHeight="1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3:27" ht="15.75" customHeight="1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3:27" ht="15.75" customHeight="1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3:27" ht="15.75" customHeight="1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3:27" ht="15.75" customHeight="1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3:27" ht="15.75" customHeight="1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3:27" ht="15.75" customHeight="1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3:27" ht="15.75" customHeight="1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3:27" ht="15.75" customHeight="1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3:27" ht="15.75" customHeight="1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3:27" ht="15.75" customHeight="1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3:27" ht="15.75" customHeight="1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3:27" ht="15.75" customHeight="1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3:27" ht="15.75" customHeight="1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3:27" ht="15.75" customHeight="1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3:27" ht="15.75" customHeight="1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3:27" ht="15.75" customHeight="1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3:27" ht="15.75" customHeight="1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3:27" ht="15.75" customHeight="1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3:27" ht="15.75" customHeight="1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3:27" ht="15.75" customHeight="1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3:27" ht="15.75" customHeight="1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3:27" ht="15.75" customHeight="1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3:27" ht="15.75" customHeight="1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3:27" ht="15.75" customHeight="1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3:27" ht="15.75" customHeight="1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3:27" ht="15.75" customHeight="1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3:27" ht="15.75" customHeight="1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3:27" ht="15.75" customHeight="1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3:27" ht="15.75" customHeight="1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3:27" ht="15.75" customHeight="1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3:27" ht="15.75" customHeight="1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3:27" ht="15.75" customHeight="1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3:27" ht="15.75" customHeight="1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3:27" ht="15.75" customHeight="1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3:27" ht="15.75" customHeight="1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3:27" ht="15.75" customHeight="1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3:27" ht="15.75" customHeight="1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3:27" ht="15.75" customHeight="1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3:27" ht="15.75" customHeight="1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3:27" ht="15.75" customHeight="1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3:27" ht="15.75" customHeight="1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3:27" ht="15.75" customHeight="1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3:27" ht="15.75" customHeight="1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3:27" ht="15.75" customHeight="1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3:27" ht="15.75" customHeight="1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3:27" ht="15.75" customHeight="1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3:27" ht="15.75" customHeight="1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3:27" ht="15.75" customHeight="1"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3:27" ht="15.75" customHeight="1"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3:27" ht="15.75" customHeight="1"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3:27" ht="15.75" customHeight="1"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3:27" ht="15.75" customHeight="1"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3:27" ht="15.75" customHeight="1"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3:27" ht="15.75" customHeight="1"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3:27" ht="15.75" customHeight="1"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3:27" ht="15.75" customHeight="1"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3:27" ht="15.75" customHeight="1"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3:27" ht="15.75" customHeight="1"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3:27" ht="15.75" customHeight="1"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3:27" ht="15.75" customHeight="1"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3:27" ht="15.75" customHeight="1"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3:27" ht="15.75" customHeight="1"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3:27" ht="15.75" customHeight="1"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3:27" ht="15.75" customHeight="1"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3:27" ht="15.75" customHeight="1"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3:27" ht="15.75" customHeight="1"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3:27" ht="15.75" customHeight="1"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3:27" ht="15.75" customHeight="1"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3:27" ht="15.75" customHeight="1"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3:27" ht="15.75" customHeight="1"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3:27" ht="15.75" customHeight="1"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3:27" ht="15.75" customHeight="1"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3:27" ht="15.75" customHeight="1"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3:27" ht="15.75" customHeight="1"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3:27" ht="15.75" customHeight="1"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3:27" ht="15.75" customHeight="1"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3:27" ht="15.75" customHeight="1"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3:27" ht="15.75" customHeight="1"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3:27" ht="15.75" customHeight="1"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3:27" ht="15.75" customHeight="1"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3:27" ht="15.75" customHeight="1"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3:27" ht="15.75" customHeight="1"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3:27" ht="15.75" customHeight="1"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3:27" ht="15.75" customHeight="1"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3:27" ht="15.75" customHeight="1"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3:27" ht="15.75" customHeight="1"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3:27" ht="15.75" customHeight="1"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3:27" ht="15.75" customHeight="1"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3:27" ht="15.75" customHeight="1"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3:27" ht="15.75" customHeight="1"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3:27" ht="15.75" customHeight="1"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3:27" ht="15.75" customHeight="1"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3:27" ht="15.75" customHeight="1"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3:27" ht="15.75" customHeight="1"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3:27" ht="15.75" customHeight="1"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3:27" ht="15.75" customHeight="1"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3:27" ht="15.75" customHeight="1"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3:27" ht="15.75" customHeight="1"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3:27" ht="15.75" customHeight="1"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3:27" ht="15.75" customHeight="1"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3:27" ht="15.75" customHeight="1"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3:27" ht="15.75" customHeight="1"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3:27" ht="15.75" customHeight="1"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3:27" ht="15.75" customHeight="1"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3:27" ht="15.75" customHeight="1"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3:27" ht="15.75" customHeight="1"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3:27" ht="15.75" customHeight="1"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3:27" ht="15.75" customHeight="1"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3:27" ht="15.75" customHeight="1"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3:27" ht="15.75" customHeight="1"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3:27" ht="15.75" customHeight="1"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3:27" ht="15.75" customHeight="1"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3:27" ht="15.75" customHeight="1"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3:27" ht="15.75" customHeight="1"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3:27" ht="15.75" customHeight="1"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3:27" ht="15.75" customHeight="1"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3:27" ht="15.75" customHeight="1"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3:27" ht="15.75" customHeight="1"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3:27" ht="15.75" customHeight="1"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3:27" ht="15.75" customHeight="1"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3:27" ht="15.75" customHeight="1"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3:27" ht="15.75" customHeight="1"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3:27" ht="15.75" customHeight="1"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3:27" ht="15.75" customHeight="1"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3:27" ht="15.75" customHeight="1"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3:27" ht="15.75" customHeight="1"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3:27" ht="15.75" customHeight="1"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3:27" ht="15.75" customHeight="1"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3:27" ht="15.75" customHeight="1"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3:27" ht="15.75" customHeight="1"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3:27" ht="15.75" customHeight="1"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3:27" ht="15.75" customHeight="1"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3:27" ht="15.75" customHeight="1"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3:27" ht="15.75" customHeight="1"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3:27" ht="15.75" customHeight="1"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3:27" ht="15.75" customHeight="1"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3:27" ht="15.75" customHeight="1"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3:27" ht="15.75" customHeight="1"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3:27" ht="15.75" customHeight="1"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3:27" ht="15.75" customHeight="1"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3:27" ht="15.75" customHeight="1"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3:27" ht="15.75" customHeight="1"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3:27" ht="15.75" customHeight="1"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3:27" ht="15.75" customHeight="1"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3:27" ht="15.75" customHeight="1"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3:27" ht="15.75" customHeight="1"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3:27" ht="15.75" customHeight="1"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3:27" ht="15.75" customHeight="1"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3:27" ht="15.75" customHeight="1"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3:27" ht="15.75" customHeight="1"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3:27" ht="15.75" customHeight="1"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3:27" ht="15.75" customHeight="1"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3:27" ht="15.75" customHeight="1"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3:27" ht="15.75" customHeight="1"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3:27" ht="15.75" customHeight="1"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3:27" ht="15.75" customHeight="1"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3:27" ht="15.75" customHeight="1"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3:27" ht="15.75" customHeight="1"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3:27" ht="15.75" customHeight="1"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3:27" ht="15.75" customHeight="1"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3:27" ht="15.75" customHeight="1"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3:27" ht="15.75" customHeight="1"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3:27" ht="15.75" customHeight="1"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3:27" ht="15.75" customHeight="1"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3:27" ht="15.75" customHeight="1"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3:27" ht="15.75" customHeight="1"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3:27" ht="15.75" customHeight="1"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3:27" ht="15.75" customHeight="1"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3:27" ht="15.75" customHeight="1"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3:27" ht="15.75" customHeight="1"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3:27" ht="15.75" customHeight="1"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3:27" ht="15.75" customHeight="1"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3:27" ht="15.75" customHeight="1"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3:27" ht="15.75" customHeight="1"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3:27" ht="15.75" customHeight="1"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3:27" ht="15.75" customHeight="1"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3:27" ht="15.75" customHeight="1"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3:27" ht="15.75" customHeight="1"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3:27" ht="15.75" customHeight="1"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3:27" ht="15.75" customHeight="1"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3:27" ht="15.75" customHeight="1"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3:27" ht="15.75" customHeight="1"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3:27" ht="15.75" customHeight="1"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3:27" ht="15.75" customHeight="1"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3:27" ht="15.75" customHeight="1"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3:27" ht="15.75" customHeight="1"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3:27" ht="15.75" customHeight="1"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3:27" ht="15.75" customHeight="1"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3:27" ht="15.75" customHeight="1"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3:27" ht="15.75" customHeight="1"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3:27" ht="15.75" customHeight="1"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3:27" ht="15.75" customHeight="1"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3:27" ht="15.75" customHeight="1"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3:27" ht="15.75" customHeight="1"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3:27" ht="15.75" customHeight="1"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3:27" ht="15.75" customHeight="1"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3:27" ht="15.75" customHeight="1"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3:27" ht="15.75" customHeight="1"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3:27" ht="15.75" customHeight="1"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3:27" ht="15.75" customHeight="1"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3:27" ht="15.75" customHeight="1"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3:27" ht="15.75" customHeight="1"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3:27" ht="15.75" customHeight="1"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3:27" ht="15.75" customHeight="1"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3:27" ht="15.75" customHeight="1"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3:27" ht="15.75" customHeight="1"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3:27" ht="15.75" customHeight="1"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3:27" ht="15.75" customHeight="1"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3:27" ht="15.75" customHeight="1"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3:27" ht="15.75" customHeight="1"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3:27" ht="15.75" customHeight="1"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3:27" ht="15.75" customHeight="1"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3:27" ht="15.75" customHeight="1"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3:27" ht="15.75" customHeight="1"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3:27" ht="15.75" customHeight="1"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3:27" ht="15.75" customHeight="1"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3:27" ht="15.75" customHeight="1"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3:27" ht="15.75" customHeight="1"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3:27" ht="15.75" customHeight="1"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3:27" ht="15.75" customHeight="1"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3:27" ht="15.75" customHeight="1"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3:27" ht="15.75" customHeight="1"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3:27" ht="15.75" customHeight="1"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3:27" ht="15.75" customHeight="1"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3:27" ht="15.75" customHeight="1"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3:27" ht="15.75" customHeight="1"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3:27" ht="15.75" customHeight="1"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3:27" ht="15.75" customHeight="1"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3:27" ht="15.75" customHeight="1"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3:27" ht="15.75" customHeight="1"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3:27" ht="15.75" customHeight="1"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3:27" ht="15.75" customHeight="1"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3:27" ht="15.75" customHeight="1"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3:27" ht="15.75" customHeight="1"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3:27" ht="15.75" customHeight="1"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3:27" ht="15.75" customHeight="1"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3:27" ht="15.75" customHeight="1"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3:27" ht="15.75" customHeight="1"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3:27" ht="15.75" customHeight="1"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3:27" ht="15.75" customHeight="1"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3:27" ht="15.75" customHeight="1"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3:27" ht="15.75" customHeight="1"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3:27" ht="15.75" customHeight="1"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3:27" ht="15.75" customHeight="1"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3:27" ht="15.75" customHeight="1"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3:27" ht="15.75" customHeight="1"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3:27" ht="15.75" customHeight="1"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3:27" ht="15.75" customHeight="1"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3:27" ht="15.75" customHeight="1"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3:27" ht="15.75" customHeight="1"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3:27" ht="15.75" customHeight="1"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3:27" ht="15.75" customHeight="1"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3:27" ht="15.75" customHeight="1"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3:27" ht="15.75" customHeight="1"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3:27" ht="15.75" customHeight="1"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3:27" ht="15.75" customHeight="1"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3:27" ht="15.75" customHeight="1"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3:27" ht="15.75" customHeight="1"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3:27" ht="15.75" customHeight="1"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3:27" ht="15.75" customHeight="1"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3:27" ht="15.75" customHeight="1"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3:27" ht="15.75" customHeight="1"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3:27" ht="15.75" customHeight="1"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3:27" ht="15.75" customHeight="1"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3:27" ht="15.75" customHeight="1"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3:27" ht="15.75" customHeight="1"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3:27" ht="15.75" customHeight="1"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3:27" ht="15.75" customHeight="1"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3:27" ht="15.75" customHeight="1"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3:27" ht="15.75" customHeight="1"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3:27" ht="15.75" customHeight="1"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3:27" ht="15.75" customHeight="1"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3:27" ht="15.75" customHeight="1"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3:27" ht="15.75" customHeight="1"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3:27" ht="15.75" customHeight="1"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3:27" ht="15.75" customHeight="1"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3:27" ht="15.75" customHeight="1"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3:27" ht="15.75" customHeight="1"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3:27" ht="15.75" customHeight="1"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3:27" ht="15.75" customHeight="1"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3:27" ht="15.75" customHeight="1"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3:27" ht="15.75" customHeight="1"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3:27" ht="15.75" customHeight="1"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3:27" ht="15.75" customHeight="1"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3:27" ht="15.75" customHeight="1"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3:27" ht="15.75" customHeight="1"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3:27" ht="15.75" customHeight="1"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3:27" ht="15.75" customHeight="1"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3:27" ht="15.75" customHeight="1"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3:27" ht="15.75" customHeight="1"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3:27" ht="15.75" customHeight="1"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3:27" ht="15.75" customHeight="1"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3:27" ht="15.75" customHeight="1"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3:27" ht="15.75" customHeight="1"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3:27" ht="15.75" customHeight="1"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3:27" ht="15.75" customHeight="1"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3:27" ht="15.75" customHeight="1"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3:27" ht="15.75" customHeight="1"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3:27" ht="15.75" customHeight="1"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3:27" ht="15.75" customHeight="1"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3:27" ht="15.75" customHeight="1"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3:27" ht="15.75" customHeight="1"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3:27" ht="15.75" customHeight="1"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3:27" ht="15.75" customHeight="1"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3:27" ht="15.75" customHeight="1"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3:27" ht="15.75" customHeight="1"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3:27" ht="15.75" customHeight="1"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3:27" ht="15.75" customHeight="1"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3:27" ht="15.75" customHeight="1"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3:27" ht="15.75" customHeight="1"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3:27" ht="15.75" customHeight="1"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3:27" ht="15.75" customHeight="1"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3:27" ht="15.75" customHeight="1"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3:27" ht="15.75" customHeight="1"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3:27" ht="15.75" customHeight="1"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3:27" ht="15.75" customHeight="1"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3:27" ht="15.75" customHeight="1"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3:27" ht="15.75" customHeight="1"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3:27" ht="15.75" customHeight="1"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3:27" ht="15.75" customHeight="1"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3:27" ht="15.75" customHeight="1"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3:27" ht="15.75" customHeight="1"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3:27" ht="15.75" customHeight="1"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3:27" ht="15.75" customHeight="1"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3:27" ht="15.75" customHeight="1"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3:27" ht="15.75" customHeight="1"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3:27" ht="15.75" customHeight="1"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3:27" ht="15.75" customHeight="1"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3:27" ht="15.75" customHeight="1"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3:27" ht="15.75" customHeight="1"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3:27" ht="15.75" customHeight="1"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3:27" ht="15.75" customHeight="1"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3:27" ht="15.75" customHeight="1"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3:27" ht="15.75" customHeight="1"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3:27" ht="15.75" customHeight="1"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3:27" ht="15.75" customHeight="1"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3:27" ht="15.75" customHeight="1"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3:27" ht="15.75" customHeight="1"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3:27" ht="15.75" customHeight="1"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3:27" ht="15.75" customHeight="1"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3:27" ht="15.75" customHeight="1"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3:27" ht="15.75" customHeight="1"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3:27" ht="15.75" customHeight="1"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3:27" ht="15.75" customHeight="1"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3:27" ht="15.75" customHeight="1"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3:27" ht="15.75" customHeight="1"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3:27" ht="15.75" customHeight="1"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3:27" ht="15.75" customHeight="1"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3:27" ht="15.75" customHeight="1"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3:27" ht="15.75" customHeight="1"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3:27" ht="15.75" customHeight="1"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3:27" ht="15.75" customHeight="1"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3:27" ht="15.75" customHeight="1"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3:27" ht="15.75" customHeight="1"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3:27" ht="15.75" customHeight="1"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3:27" ht="15.75" customHeight="1"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3:27" ht="15.75" customHeight="1"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3:27" ht="15.75" customHeight="1"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3:27" ht="15.75" customHeight="1"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3:27" ht="15.75" customHeight="1"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3:27" ht="15.75" customHeight="1"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3:27" ht="15.75" customHeight="1"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3:27" ht="15.75" customHeight="1"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3:27" ht="15.75" customHeight="1"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3:27" ht="15.75" customHeight="1"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3:27" ht="15.75" customHeight="1"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3:27" ht="15.75" customHeight="1"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3:27" ht="15.75" customHeight="1"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3:27" ht="15.75" customHeight="1"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3:27" ht="15.75" customHeight="1"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3:27" ht="15.75" customHeight="1"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3:27" ht="15.75" customHeight="1"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3:27" ht="15.75" customHeight="1"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3:27" ht="15.75" customHeight="1"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3:27" ht="15.75" customHeight="1"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3:27" ht="15.75" customHeight="1"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3:27" ht="15.75" customHeight="1"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3:27" ht="15.75" customHeight="1"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3:27" ht="15.75" customHeight="1"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3:27" ht="15.75" customHeight="1"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3:27" ht="15.75" customHeight="1"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3:27" ht="15.75" customHeight="1"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3:27" ht="15.75" customHeight="1"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3:27" ht="15.75" customHeight="1"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3:27" ht="15.75" customHeight="1"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3:27" ht="15.75" customHeight="1"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3:27" ht="15.75" customHeight="1"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3:27" ht="15.75" customHeight="1"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3:27" ht="15.75" customHeight="1"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3:27" ht="15.75" customHeight="1"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3:27" ht="15.75" customHeight="1"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3:27" ht="15.75" customHeight="1"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3:27" ht="15.75" customHeight="1"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3:27" ht="15.75" customHeight="1"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3:27" ht="15.75" customHeight="1"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3:27" ht="15.75" customHeight="1"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3:27" ht="15.75" customHeight="1"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3:27" ht="15.75" customHeight="1"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3:27" ht="15.75" customHeight="1"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3:27" ht="15.75" customHeight="1"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3:27" ht="15.75" customHeight="1"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3:27" ht="15.75" customHeight="1"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3:27" ht="15.75" customHeight="1"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3:27" ht="15.75" customHeight="1"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3:27" ht="15.75" customHeight="1"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3:27" ht="15.75" customHeight="1"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3:27" ht="15.75" customHeight="1"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3:27" ht="15.75" customHeight="1"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3:27" ht="15.75" customHeight="1"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3:27" ht="15.75" customHeight="1"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3:27" ht="15.75" customHeight="1"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3:27" ht="15.75" customHeight="1"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3:27" ht="15.75" customHeight="1"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3:27" ht="15.75" customHeight="1"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3:27" ht="15.75" customHeight="1"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3:27" ht="15.75" customHeight="1"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3:27" ht="15.75" customHeight="1"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3:27" ht="15.75" customHeight="1"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3:27" ht="15.75" customHeight="1"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3:27" ht="15.75" customHeight="1"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3:27" ht="15.75" customHeight="1"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3:27" ht="15.75" customHeight="1"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3:27" ht="15.75" customHeight="1"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3:27" ht="15.75" customHeight="1"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3:27" ht="15.75" customHeight="1"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3:27" ht="15.75" customHeight="1"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3:27" ht="15.75" customHeight="1"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3:27" ht="15.75" customHeight="1"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3:27" ht="15.75" customHeight="1"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3:27" ht="15.75" customHeight="1"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 spans="3:27" ht="15.75" customHeight="1"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 spans="3:27" ht="15.75" customHeight="1"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 spans="3:27" ht="15.75" customHeight="1"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</sheetData>
  <sheetProtection/>
  <mergeCells count="16">
    <mergeCell ref="C28:D28"/>
    <mergeCell ref="C3:E3"/>
    <mergeCell ref="C2:E2"/>
    <mergeCell ref="C9:D9"/>
    <mergeCell ref="C6:D7"/>
    <mergeCell ref="E6:E7"/>
    <mergeCell ref="B1:E1"/>
    <mergeCell ref="B6:B7"/>
    <mergeCell ref="T72:U72"/>
    <mergeCell ref="T73:U73"/>
    <mergeCell ref="T69:U69"/>
    <mergeCell ref="T70:U70"/>
    <mergeCell ref="T71:U71"/>
    <mergeCell ref="I67:J67"/>
    <mergeCell ref="S67:U67"/>
    <mergeCell ref="S68:U6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10"/>
  <sheetViews>
    <sheetView zoomScalePageLayoutView="0" workbookViewId="0" topLeftCell="A31">
      <selection activeCell="A4" sqref="A4"/>
    </sheetView>
  </sheetViews>
  <sheetFormatPr defaultColWidth="9.140625" defaultRowHeight="12.75"/>
  <cols>
    <col min="1" max="14" width="9.140625" style="130" customWidth="1"/>
    <col min="15" max="15" width="10.00390625" style="130" bestFit="1" customWidth="1"/>
    <col min="16" max="19" width="9.140625" style="130" customWidth="1"/>
    <col min="20" max="20" width="10.140625" style="130" customWidth="1"/>
    <col min="21" max="24" width="9.140625" style="130" customWidth="1"/>
    <col min="25" max="25" width="10.8515625" style="130" customWidth="1"/>
    <col min="26" max="16384" width="9.140625" style="130" customWidth="1"/>
  </cols>
  <sheetData>
    <row r="1" spans="1:31" ht="12.75">
      <c r="A1" s="348"/>
      <c r="B1" s="348"/>
      <c r="C1" s="99"/>
      <c r="D1" s="99"/>
      <c r="E1" s="99"/>
      <c r="F1" s="99"/>
      <c r="G1" s="344"/>
      <c r="H1" s="344"/>
      <c r="I1" s="344"/>
      <c r="J1" s="344"/>
      <c r="K1" s="344"/>
      <c r="L1" s="344"/>
      <c r="M1" s="349"/>
      <c r="N1" s="340" t="s">
        <v>141</v>
      </c>
      <c r="O1" s="350" t="s">
        <v>142</v>
      </c>
      <c r="P1" s="341" t="s">
        <v>143</v>
      </c>
      <c r="Q1" s="340" t="s">
        <v>144</v>
      </c>
      <c r="R1" s="340" t="s">
        <v>145</v>
      </c>
      <c r="S1" s="340" t="s">
        <v>146</v>
      </c>
      <c r="T1" s="340" t="s">
        <v>147</v>
      </c>
      <c r="U1" s="340" t="s">
        <v>148</v>
      </c>
      <c r="V1" s="340" t="s">
        <v>149</v>
      </c>
      <c r="W1" s="340" t="s">
        <v>150</v>
      </c>
      <c r="X1" s="340" t="s">
        <v>151</v>
      </c>
      <c r="Y1" s="347" t="s">
        <v>152</v>
      </c>
      <c r="Z1" s="340" t="s">
        <v>153</v>
      </c>
      <c r="AA1" s="340" t="s">
        <v>154</v>
      </c>
      <c r="AB1" s="340" t="s">
        <v>415</v>
      </c>
      <c r="AC1" s="340" t="s">
        <v>416</v>
      </c>
      <c r="AD1" s="340" t="s">
        <v>418</v>
      </c>
      <c r="AE1" s="340" t="s">
        <v>419</v>
      </c>
    </row>
    <row r="2" spans="1:31" ht="12.75" customHeight="1">
      <c r="A2" s="99"/>
      <c r="B2" s="99"/>
      <c r="C2" s="99"/>
      <c r="D2" s="99"/>
      <c r="E2" s="99"/>
      <c r="F2" s="99"/>
      <c r="G2" s="351" t="s">
        <v>138</v>
      </c>
      <c r="H2" s="352"/>
      <c r="I2" s="352"/>
      <c r="J2" s="352"/>
      <c r="K2" s="352"/>
      <c r="L2" s="352"/>
      <c r="M2" s="353"/>
      <c r="N2" s="340"/>
      <c r="O2" s="342"/>
      <c r="P2" s="342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</row>
    <row r="3" spans="1:31" ht="12.75">
      <c r="A3" s="99"/>
      <c r="B3" s="99"/>
      <c r="C3" s="99"/>
      <c r="D3" s="99"/>
      <c r="E3" s="331" t="s">
        <v>88</v>
      </c>
      <c r="F3" s="354"/>
      <c r="G3" s="354"/>
      <c r="H3" s="354"/>
      <c r="I3" s="354"/>
      <c r="J3" s="354"/>
      <c r="K3" s="354"/>
      <c r="L3" s="354"/>
      <c r="M3" s="100"/>
      <c r="N3" s="340"/>
      <c r="O3" s="342"/>
      <c r="P3" s="342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</row>
    <row r="4" spans="1:31" ht="12.75">
      <c r="A4" s="101"/>
      <c r="B4" s="101"/>
      <c r="C4" s="101"/>
      <c r="D4" s="101"/>
      <c r="E4" s="331" t="s">
        <v>139</v>
      </c>
      <c r="F4" s="354"/>
      <c r="G4" s="354"/>
      <c r="H4" s="354"/>
      <c r="I4" s="354"/>
      <c r="J4" s="354"/>
      <c r="K4" s="354"/>
      <c r="L4" s="354"/>
      <c r="M4" s="102"/>
      <c r="N4" s="340"/>
      <c r="O4" s="342"/>
      <c r="P4" s="342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</row>
    <row r="5" spans="1:31" ht="12.75">
      <c r="A5" s="103"/>
      <c r="B5" s="103"/>
      <c r="C5" s="103"/>
      <c r="D5" s="103"/>
      <c r="E5" s="331" t="s">
        <v>84</v>
      </c>
      <c r="F5" s="354"/>
      <c r="G5" s="354"/>
      <c r="H5" s="354"/>
      <c r="I5" s="354"/>
      <c r="J5" s="354"/>
      <c r="K5" s="354"/>
      <c r="L5" s="354"/>
      <c r="M5" s="104"/>
      <c r="N5" s="340"/>
      <c r="O5" s="342"/>
      <c r="P5" s="342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</row>
    <row r="6" spans="1:31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340"/>
      <c r="O6" s="342"/>
      <c r="P6" s="342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</row>
    <row r="7" spans="1:31" ht="12.75">
      <c r="A7" s="105"/>
      <c r="B7" s="105"/>
      <c r="C7" s="105"/>
      <c r="D7" s="105"/>
      <c r="E7" s="105"/>
      <c r="F7" s="105"/>
      <c r="G7" s="333"/>
      <c r="H7" s="333"/>
      <c r="I7" s="333"/>
      <c r="J7" s="333"/>
      <c r="K7" s="333"/>
      <c r="L7" s="333"/>
      <c r="M7" s="334"/>
      <c r="N7" s="340"/>
      <c r="O7" s="343"/>
      <c r="P7" s="343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</row>
    <row r="8" spans="1:31" ht="12.75">
      <c r="A8" s="335" t="s">
        <v>155</v>
      </c>
      <c r="B8" s="336"/>
      <c r="C8" s="336"/>
      <c r="D8" s="336"/>
      <c r="E8" s="336"/>
      <c r="F8" s="336"/>
      <c r="G8" s="336"/>
      <c r="H8" s="336"/>
      <c r="I8" s="336"/>
      <c r="J8" s="337"/>
      <c r="K8" s="337"/>
      <c r="L8" s="338"/>
      <c r="M8" s="338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>
      <c r="A9" s="129"/>
      <c r="B9" s="328" t="s">
        <v>44</v>
      </c>
      <c r="C9" s="328"/>
      <c r="D9" s="328"/>
      <c r="E9" s="328"/>
      <c r="F9" s="328"/>
      <c r="G9" s="328"/>
      <c r="H9" s="328"/>
      <c r="I9" s="329"/>
      <c r="J9" s="329"/>
      <c r="K9" s="329"/>
      <c r="L9" s="328"/>
      <c r="M9" s="35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>
      <c r="A10" s="108"/>
      <c r="B10" s="328" t="s">
        <v>156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8" t="s">
        <v>157</v>
      </c>
      <c r="M10" s="355"/>
      <c r="N10" s="108" t="s">
        <v>158</v>
      </c>
      <c r="O10" s="108" t="s">
        <v>159</v>
      </c>
      <c r="P10" s="108" t="s">
        <v>160</v>
      </c>
      <c r="Q10" s="108" t="s">
        <v>161</v>
      </c>
      <c r="R10" s="108" t="s">
        <v>162</v>
      </c>
      <c r="S10" s="108" t="s">
        <v>163</v>
      </c>
      <c r="T10" s="108" t="s">
        <v>164</v>
      </c>
      <c r="U10" s="108" t="s">
        <v>165</v>
      </c>
      <c r="V10" s="108" t="s">
        <v>166</v>
      </c>
      <c r="W10" s="108" t="s">
        <v>167</v>
      </c>
      <c r="X10" s="108" t="s">
        <v>168</v>
      </c>
      <c r="Y10" s="108" t="s">
        <v>169</v>
      </c>
      <c r="Z10" s="108" t="s">
        <v>170</v>
      </c>
      <c r="AA10" s="108" t="s">
        <v>171</v>
      </c>
      <c r="AB10" s="108" t="s">
        <v>172</v>
      </c>
      <c r="AC10" s="108" t="s">
        <v>173</v>
      </c>
      <c r="AD10" s="108" t="s">
        <v>420</v>
      </c>
      <c r="AE10" s="108" t="s">
        <v>421</v>
      </c>
    </row>
    <row r="11" spans="1:31" ht="12.75">
      <c r="A11" s="109" t="s">
        <v>174</v>
      </c>
      <c r="B11" s="356" t="s">
        <v>175</v>
      </c>
      <c r="C11" s="356"/>
      <c r="D11" s="356"/>
      <c r="E11" s="356"/>
      <c r="F11" s="356"/>
      <c r="G11" s="356"/>
      <c r="H11" s="356"/>
      <c r="I11" s="356"/>
      <c r="J11" s="356"/>
      <c r="K11" s="356"/>
      <c r="L11" s="325">
        <f>SUM(N11:AC11)</f>
        <v>71556030</v>
      </c>
      <c r="M11" s="323"/>
      <c r="N11" s="96">
        <v>2625000</v>
      </c>
      <c r="O11" s="96"/>
      <c r="P11" s="96"/>
      <c r="Q11" s="96"/>
      <c r="R11" s="96"/>
      <c r="S11" s="96"/>
      <c r="T11" s="96">
        <v>16680000</v>
      </c>
      <c r="U11" s="96">
        <v>14037350</v>
      </c>
      <c r="V11" s="96">
        <v>4129680</v>
      </c>
      <c r="W11" s="96"/>
      <c r="X11" s="96">
        <v>2532000</v>
      </c>
      <c r="Y11" s="96">
        <v>26680000</v>
      </c>
      <c r="Z11" s="96">
        <v>4872000</v>
      </c>
      <c r="AA11" s="96"/>
      <c r="AB11" s="96"/>
      <c r="AC11" s="96"/>
      <c r="AD11" s="96"/>
      <c r="AE11" s="96"/>
    </row>
    <row r="12" spans="1:31" ht="12.75">
      <c r="A12" s="109" t="s">
        <v>176</v>
      </c>
      <c r="B12" s="356" t="s">
        <v>177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25">
        <f aca="true" t="shared" si="0" ref="L12:L23">SUM(N12:AC12)</f>
        <v>5576300</v>
      </c>
      <c r="M12" s="323"/>
      <c r="N12" s="96"/>
      <c r="O12" s="96"/>
      <c r="P12" s="96"/>
      <c r="Q12" s="96"/>
      <c r="R12" s="96"/>
      <c r="S12" s="96"/>
      <c r="T12" s="96">
        <v>1390000</v>
      </c>
      <c r="U12" s="96">
        <v>985300</v>
      </c>
      <c r="V12" s="96">
        <v>344000</v>
      </c>
      <c r="W12" s="96"/>
      <c r="X12" s="96">
        <v>211000</v>
      </c>
      <c r="Y12" s="96">
        <v>2240000</v>
      </c>
      <c r="Z12" s="96">
        <v>406000</v>
      </c>
      <c r="AA12" s="96"/>
      <c r="AB12" s="96"/>
      <c r="AC12" s="96"/>
      <c r="AD12" s="96"/>
      <c r="AE12" s="96"/>
    </row>
    <row r="13" spans="1:31" ht="12.75">
      <c r="A13" s="109" t="s">
        <v>178</v>
      </c>
      <c r="B13" s="356" t="s">
        <v>179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25">
        <f t="shared" si="0"/>
        <v>0</v>
      </c>
      <c r="M13" s="32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ht="12.75">
      <c r="A14" s="109" t="s">
        <v>180</v>
      </c>
      <c r="B14" s="356" t="s">
        <v>181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25">
        <f t="shared" si="0"/>
        <v>0</v>
      </c>
      <c r="M14" s="32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ht="12.75">
      <c r="A15" s="109" t="s">
        <v>182</v>
      </c>
      <c r="B15" s="356" t="s">
        <v>183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25">
        <f t="shared" si="0"/>
        <v>0</v>
      </c>
      <c r="M15" s="323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12.75">
      <c r="A16" s="109" t="s">
        <v>184</v>
      </c>
      <c r="B16" s="356" t="s">
        <v>185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25">
        <f t="shared" si="0"/>
        <v>0</v>
      </c>
      <c r="M16" s="32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ht="12.75">
      <c r="A17" s="109" t="s">
        <v>186</v>
      </c>
      <c r="B17" s="356" t="s">
        <v>187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25">
        <f>SUM(N17:AC17)</f>
        <v>4502800</v>
      </c>
      <c r="M17" s="323"/>
      <c r="N17" s="96">
        <v>149000</v>
      </c>
      <c r="O17" s="96"/>
      <c r="P17" s="96"/>
      <c r="Q17" s="96"/>
      <c r="R17" s="96"/>
      <c r="S17" s="96"/>
      <c r="T17" s="96">
        <v>1008000</v>
      </c>
      <c r="U17" s="96">
        <v>604800</v>
      </c>
      <c r="V17" s="96">
        <v>149000</v>
      </c>
      <c r="W17" s="96"/>
      <c r="X17" s="96">
        <v>144000</v>
      </c>
      <c r="Y17" s="96">
        <v>2160000</v>
      </c>
      <c r="Z17" s="96">
        <v>288000</v>
      </c>
      <c r="AA17" s="96"/>
      <c r="AB17" s="96"/>
      <c r="AC17" s="96"/>
      <c r="AD17" s="96"/>
      <c r="AE17" s="96"/>
    </row>
    <row r="18" spans="1:31" ht="12.75">
      <c r="A18" s="109" t="s">
        <v>188</v>
      </c>
      <c r="B18" s="356" t="s">
        <v>189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25">
        <f t="shared" si="0"/>
        <v>0</v>
      </c>
      <c r="M18" s="32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ht="12.75">
      <c r="A19" s="109" t="s">
        <v>190</v>
      </c>
      <c r="B19" s="356" t="s">
        <v>191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25">
        <f t="shared" si="0"/>
        <v>0</v>
      </c>
      <c r="M19" s="323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ht="12.75">
      <c r="A20" s="109" t="s">
        <v>192</v>
      </c>
      <c r="B20" s="356" t="s">
        <v>193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25">
        <f>SUM(N20:AC20)</f>
        <v>0</v>
      </c>
      <c r="M20" s="32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ht="12.75">
      <c r="A21" s="109" t="s">
        <v>194</v>
      </c>
      <c r="B21" s="356" t="s">
        <v>195</v>
      </c>
      <c r="C21" s="356"/>
      <c r="D21" s="356"/>
      <c r="E21" s="356"/>
      <c r="F21" s="356"/>
      <c r="G21" s="356"/>
      <c r="H21" s="356"/>
      <c r="I21" s="356"/>
      <c r="J21" s="356"/>
      <c r="K21" s="356"/>
      <c r="L21" s="325">
        <f t="shared" si="0"/>
        <v>0</v>
      </c>
      <c r="M21" s="323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ht="12.75">
      <c r="A22" s="109" t="s">
        <v>196</v>
      </c>
      <c r="B22" s="356" t="s">
        <v>197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25">
        <f t="shared" si="0"/>
        <v>0</v>
      </c>
      <c r="M22" s="32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ht="12.75">
      <c r="A23" s="109" t="s">
        <v>198</v>
      </c>
      <c r="B23" s="356" t="s">
        <v>199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25">
        <f t="shared" si="0"/>
        <v>650000</v>
      </c>
      <c r="M23" s="323"/>
      <c r="N23" s="96"/>
      <c r="O23" s="96"/>
      <c r="P23" s="96"/>
      <c r="Q23" s="96"/>
      <c r="R23" s="96"/>
      <c r="S23" s="96"/>
      <c r="T23" s="96">
        <v>150000</v>
      </c>
      <c r="U23" s="96">
        <v>350000</v>
      </c>
      <c r="V23" s="96"/>
      <c r="W23" s="96"/>
      <c r="X23" s="96"/>
      <c r="Y23" s="96">
        <v>150000</v>
      </c>
      <c r="Z23" s="96"/>
      <c r="AA23" s="96"/>
      <c r="AB23" s="96"/>
      <c r="AC23" s="96"/>
      <c r="AD23" s="96"/>
      <c r="AE23" s="96"/>
    </row>
    <row r="24" spans="1:31" ht="12.75">
      <c r="A24" s="110" t="s">
        <v>200</v>
      </c>
      <c r="B24" s="357" t="s">
        <v>201</v>
      </c>
      <c r="C24" s="357"/>
      <c r="D24" s="357"/>
      <c r="E24" s="357"/>
      <c r="F24" s="357"/>
      <c r="G24" s="357"/>
      <c r="H24" s="357"/>
      <c r="I24" s="357"/>
      <c r="J24" s="357"/>
      <c r="K24" s="357"/>
      <c r="L24" s="321">
        <f>SUM(L11:M23)</f>
        <v>82285130</v>
      </c>
      <c r="M24" s="326"/>
      <c r="N24" s="111">
        <f>SUM(N11:N23)</f>
        <v>2774000</v>
      </c>
      <c r="O24" s="111">
        <f aca="true" t="shared" si="1" ref="O24:AC24">SUM(O11:O23)</f>
        <v>0</v>
      </c>
      <c r="P24" s="111"/>
      <c r="Q24" s="111">
        <f t="shared" si="1"/>
        <v>0</v>
      </c>
      <c r="R24" s="111">
        <f t="shared" si="1"/>
        <v>0</v>
      </c>
      <c r="S24" s="111">
        <f t="shared" si="1"/>
        <v>0</v>
      </c>
      <c r="T24" s="111">
        <f t="shared" si="1"/>
        <v>19228000</v>
      </c>
      <c r="U24" s="111">
        <f t="shared" si="1"/>
        <v>15977450</v>
      </c>
      <c r="V24" s="111">
        <f t="shared" si="1"/>
        <v>4622680</v>
      </c>
      <c r="W24" s="111">
        <f t="shared" si="1"/>
        <v>0</v>
      </c>
      <c r="X24" s="111">
        <f t="shared" si="1"/>
        <v>2887000</v>
      </c>
      <c r="Y24" s="111">
        <f t="shared" si="1"/>
        <v>31230000</v>
      </c>
      <c r="Z24" s="111">
        <f t="shared" si="1"/>
        <v>5566000</v>
      </c>
      <c r="AA24" s="111">
        <f t="shared" si="1"/>
        <v>0</v>
      </c>
      <c r="AB24" s="111">
        <f t="shared" si="1"/>
        <v>0</v>
      </c>
      <c r="AC24" s="111">
        <f t="shared" si="1"/>
        <v>0</v>
      </c>
      <c r="AD24" s="111">
        <f>SUM(AD11:AD23)</f>
        <v>0</v>
      </c>
      <c r="AE24" s="111">
        <f>SUM(AE11:AE23)</f>
        <v>0</v>
      </c>
    </row>
    <row r="25" spans="1:31" ht="12.75">
      <c r="A25" s="109" t="s">
        <v>202</v>
      </c>
      <c r="B25" s="356" t="s">
        <v>203</v>
      </c>
      <c r="C25" s="356"/>
      <c r="D25" s="356"/>
      <c r="E25" s="356"/>
      <c r="F25" s="356"/>
      <c r="G25" s="356"/>
      <c r="H25" s="356"/>
      <c r="I25" s="356"/>
      <c r="J25" s="356"/>
      <c r="K25" s="356"/>
      <c r="L25" s="325">
        <f>SUM(N25:AC25)</f>
        <v>8829160</v>
      </c>
      <c r="M25" s="323"/>
      <c r="N25" s="96">
        <v>8829160</v>
      </c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ht="12.75">
      <c r="A26" s="109" t="s">
        <v>204</v>
      </c>
      <c r="B26" s="356" t="s">
        <v>205</v>
      </c>
      <c r="C26" s="356"/>
      <c r="D26" s="356"/>
      <c r="E26" s="356"/>
      <c r="F26" s="356"/>
      <c r="G26" s="356"/>
      <c r="H26" s="356"/>
      <c r="I26" s="356"/>
      <c r="J26" s="356"/>
      <c r="K26" s="356"/>
      <c r="L26" s="325">
        <f>SUM(N26:AC26)</f>
        <v>0</v>
      </c>
      <c r="M26" s="32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ht="12.75">
      <c r="A27" s="109" t="s">
        <v>206</v>
      </c>
      <c r="B27" s="356" t="s">
        <v>207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25">
        <f>SUM(N27:AC27)</f>
        <v>3440000</v>
      </c>
      <c r="M27" s="323"/>
      <c r="N27" s="96">
        <v>240000</v>
      </c>
      <c r="O27" s="96"/>
      <c r="P27" s="96"/>
      <c r="Q27" s="96"/>
      <c r="R27" s="96"/>
      <c r="S27" s="96"/>
      <c r="T27" s="96"/>
      <c r="U27" s="96">
        <v>3200000</v>
      </c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ht="12.75">
      <c r="A28" s="110" t="s">
        <v>208</v>
      </c>
      <c r="B28" s="357" t="s">
        <v>209</v>
      </c>
      <c r="C28" s="357"/>
      <c r="D28" s="357"/>
      <c r="E28" s="357"/>
      <c r="F28" s="357"/>
      <c r="G28" s="357"/>
      <c r="H28" s="357"/>
      <c r="I28" s="357"/>
      <c r="J28" s="357"/>
      <c r="K28" s="357"/>
      <c r="L28" s="321">
        <f>SUM(L25:M27)</f>
        <v>12269160</v>
      </c>
      <c r="M28" s="326"/>
      <c r="N28" s="111">
        <f>SUM(N25:N27)</f>
        <v>9069160</v>
      </c>
      <c r="O28" s="111">
        <f aca="true" t="shared" si="2" ref="O28:AC28">SUM(O25:O27)</f>
        <v>0</v>
      </c>
      <c r="P28" s="111"/>
      <c r="Q28" s="111">
        <f t="shared" si="2"/>
        <v>0</v>
      </c>
      <c r="R28" s="111">
        <f t="shared" si="2"/>
        <v>0</v>
      </c>
      <c r="S28" s="111">
        <f t="shared" si="2"/>
        <v>0</v>
      </c>
      <c r="T28" s="111">
        <f t="shared" si="2"/>
        <v>0</v>
      </c>
      <c r="U28" s="111">
        <f t="shared" si="2"/>
        <v>3200000</v>
      </c>
      <c r="V28" s="111">
        <f t="shared" si="2"/>
        <v>0</v>
      </c>
      <c r="W28" s="111">
        <f t="shared" si="2"/>
        <v>0</v>
      </c>
      <c r="X28" s="111">
        <f t="shared" si="2"/>
        <v>0</v>
      </c>
      <c r="Y28" s="111">
        <f t="shared" si="2"/>
        <v>0</v>
      </c>
      <c r="Z28" s="111">
        <f t="shared" si="2"/>
        <v>0</v>
      </c>
      <c r="AA28" s="111">
        <f t="shared" si="2"/>
        <v>0</v>
      </c>
      <c r="AB28" s="111">
        <f t="shared" si="2"/>
        <v>0</v>
      </c>
      <c r="AC28" s="111">
        <f t="shared" si="2"/>
        <v>0</v>
      </c>
      <c r="AD28" s="111">
        <f>SUM(AD25:AD27)</f>
        <v>0</v>
      </c>
      <c r="AE28" s="111">
        <f>SUM(AE25:AE27)</f>
        <v>0</v>
      </c>
    </row>
    <row r="29" spans="1:31" ht="12.75">
      <c r="A29" s="110" t="s">
        <v>210</v>
      </c>
      <c r="B29" s="357" t="s">
        <v>211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21">
        <f>L24+L28</f>
        <v>94554290</v>
      </c>
      <c r="M29" s="326"/>
      <c r="N29" s="111">
        <f>SUM(N24,N28,)</f>
        <v>11843160</v>
      </c>
      <c r="O29" s="111">
        <f aca="true" t="shared" si="3" ref="O29:AC29">SUM(O24,O28,)</f>
        <v>0</v>
      </c>
      <c r="P29" s="111"/>
      <c r="Q29" s="111">
        <f t="shared" si="3"/>
        <v>0</v>
      </c>
      <c r="R29" s="111">
        <f t="shared" si="3"/>
        <v>0</v>
      </c>
      <c r="S29" s="111">
        <f t="shared" si="3"/>
        <v>0</v>
      </c>
      <c r="T29" s="111">
        <f t="shared" si="3"/>
        <v>19228000</v>
      </c>
      <c r="U29" s="111">
        <f t="shared" si="3"/>
        <v>19177450</v>
      </c>
      <c r="V29" s="111">
        <f t="shared" si="3"/>
        <v>4622680</v>
      </c>
      <c r="W29" s="111">
        <f t="shared" si="3"/>
        <v>0</v>
      </c>
      <c r="X29" s="111">
        <f t="shared" si="3"/>
        <v>2887000</v>
      </c>
      <c r="Y29" s="111">
        <f t="shared" si="3"/>
        <v>31230000</v>
      </c>
      <c r="Z29" s="111">
        <f t="shared" si="3"/>
        <v>5566000</v>
      </c>
      <c r="AA29" s="111">
        <f t="shared" si="3"/>
        <v>0</v>
      </c>
      <c r="AB29" s="111">
        <f t="shared" si="3"/>
        <v>0</v>
      </c>
      <c r="AC29" s="111">
        <f t="shared" si="3"/>
        <v>0</v>
      </c>
      <c r="AD29" s="111">
        <f>SUM(AD24,AD28,)</f>
        <v>0</v>
      </c>
      <c r="AE29" s="111">
        <f>SUM(AE24,AE28,)</f>
        <v>0</v>
      </c>
    </row>
    <row r="30" spans="1:31" ht="12.75">
      <c r="A30" s="110" t="s">
        <v>127</v>
      </c>
      <c r="B30" s="357" t="s">
        <v>212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8">
        <f>SUM(N30:AC30)</f>
        <v>17346472</v>
      </c>
      <c r="M30" s="359"/>
      <c r="N30" s="111">
        <v>1651103</v>
      </c>
      <c r="O30" s="111"/>
      <c r="P30" s="111"/>
      <c r="Q30" s="111"/>
      <c r="R30" s="111"/>
      <c r="S30" s="111"/>
      <c r="T30" s="111">
        <v>3676900</v>
      </c>
      <c r="U30" s="111">
        <v>3535975</v>
      </c>
      <c r="V30" s="111">
        <v>873969</v>
      </c>
      <c r="W30" s="111"/>
      <c r="X30" s="111">
        <v>549225</v>
      </c>
      <c r="Y30" s="111">
        <v>6050250</v>
      </c>
      <c r="Z30" s="111">
        <v>1009050</v>
      </c>
      <c r="AA30" s="111"/>
      <c r="AB30" s="111"/>
      <c r="AC30" s="111"/>
      <c r="AD30" s="111"/>
      <c r="AE30" s="111"/>
    </row>
    <row r="31" spans="1:31" ht="12.75">
      <c r="A31" s="109" t="s">
        <v>213</v>
      </c>
      <c r="B31" s="356" t="s">
        <v>214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25">
        <f>SUM(N31:AC31)</f>
        <v>330000</v>
      </c>
      <c r="M31" s="323"/>
      <c r="N31" s="96">
        <v>80000</v>
      </c>
      <c r="O31" s="96"/>
      <c r="P31" s="96"/>
      <c r="Q31" s="96"/>
      <c r="R31" s="96"/>
      <c r="S31" s="96"/>
      <c r="T31" s="96"/>
      <c r="U31" s="96"/>
      <c r="V31" s="96">
        <v>50000</v>
      </c>
      <c r="W31" s="96"/>
      <c r="X31" s="96">
        <v>200000</v>
      </c>
      <c r="Y31" s="96"/>
      <c r="Z31" s="96"/>
      <c r="AA31" s="96"/>
      <c r="AB31" s="96"/>
      <c r="AC31" s="96"/>
      <c r="AD31" s="96"/>
      <c r="AE31" s="96"/>
    </row>
    <row r="32" spans="1:31" ht="12.75">
      <c r="A32" s="109" t="s">
        <v>215</v>
      </c>
      <c r="B32" s="356" t="s">
        <v>216</v>
      </c>
      <c r="C32" s="356"/>
      <c r="D32" s="356"/>
      <c r="E32" s="356"/>
      <c r="F32" s="356"/>
      <c r="G32" s="356"/>
      <c r="H32" s="356"/>
      <c r="I32" s="356"/>
      <c r="J32" s="356"/>
      <c r="K32" s="356"/>
      <c r="L32" s="325">
        <f>SUM(N32:AC32)</f>
        <v>12510000</v>
      </c>
      <c r="M32" s="323"/>
      <c r="N32" s="96">
        <v>200000</v>
      </c>
      <c r="O32" s="96">
        <v>60000</v>
      </c>
      <c r="P32" s="96">
        <v>600000</v>
      </c>
      <c r="Q32" s="96">
        <v>150000</v>
      </c>
      <c r="R32" s="96"/>
      <c r="S32" s="96">
        <v>2000000</v>
      </c>
      <c r="T32" s="96">
        <v>3000000</v>
      </c>
      <c r="U32" s="96">
        <v>4300000</v>
      </c>
      <c r="V32" s="96">
        <v>100000</v>
      </c>
      <c r="W32" s="96"/>
      <c r="X32" s="96">
        <v>100000</v>
      </c>
      <c r="Y32" s="96">
        <v>2000000</v>
      </c>
      <c r="Z32" s="96"/>
      <c r="AA32" s="96"/>
      <c r="AB32" s="96"/>
      <c r="AC32" s="96"/>
      <c r="AD32" s="96"/>
      <c r="AE32" s="96"/>
    </row>
    <row r="33" spans="1:31" ht="12.75">
      <c r="A33" s="109" t="s">
        <v>217</v>
      </c>
      <c r="B33" s="356" t="s">
        <v>218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25">
        <f>SUM(N33:AC33)</f>
        <v>0</v>
      </c>
      <c r="M33" s="32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ht="12.75">
      <c r="A34" s="110" t="s">
        <v>219</v>
      </c>
      <c r="B34" s="357" t="s">
        <v>220</v>
      </c>
      <c r="C34" s="357"/>
      <c r="D34" s="357"/>
      <c r="E34" s="357"/>
      <c r="F34" s="357"/>
      <c r="G34" s="357"/>
      <c r="H34" s="357"/>
      <c r="I34" s="357"/>
      <c r="J34" s="357"/>
      <c r="K34" s="357"/>
      <c r="L34" s="321">
        <f>SUM(L31:M33)</f>
        <v>12840000</v>
      </c>
      <c r="M34" s="326"/>
      <c r="N34" s="112">
        <f>SUM(N31:N33)</f>
        <v>280000</v>
      </c>
      <c r="O34" s="112">
        <f>SUM(O31:O33)</f>
        <v>60000</v>
      </c>
      <c r="P34" s="113">
        <f>SUM(P31:P33)</f>
        <v>600000</v>
      </c>
      <c r="Q34" s="113">
        <f>SUM(Q31:Q33)</f>
        <v>150000</v>
      </c>
      <c r="R34" s="111"/>
      <c r="S34" s="111">
        <f>SUM(S32:S33)</f>
        <v>2000000</v>
      </c>
      <c r="T34" s="111">
        <f>SUM(T32:T33)</f>
        <v>3000000</v>
      </c>
      <c r="U34" s="111">
        <f>SUM(U32:U33)</f>
        <v>4300000</v>
      </c>
      <c r="V34" s="112">
        <f>SUM(V31:V33)</f>
        <v>150000</v>
      </c>
      <c r="W34" s="111">
        <f>SUM(W32:W33)</f>
        <v>0</v>
      </c>
      <c r="X34" s="112">
        <f>SUM(X31:X33)</f>
        <v>300000</v>
      </c>
      <c r="Y34" s="112">
        <f>SUM(Y31:Y33)</f>
        <v>2000000</v>
      </c>
      <c r="Z34" s="111">
        <f>SUM(Z32:Z33)</f>
        <v>0</v>
      </c>
      <c r="AA34" s="111">
        <f>SUM(AA31:AA33)</f>
        <v>0</v>
      </c>
      <c r="AB34" s="111">
        <f>SUM(AB32:AB33)</f>
        <v>0</v>
      </c>
      <c r="AC34" s="111">
        <f>SUM(AC32:AC33)</f>
        <v>0</v>
      </c>
      <c r="AD34" s="111">
        <f>SUM(AD32:AD33)</f>
        <v>0</v>
      </c>
      <c r="AE34" s="111">
        <f>SUM(AE32:AE33)</f>
        <v>0</v>
      </c>
    </row>
    <row r="35" spans="1:31" ht="12.75">
      <c r="A35" s="109" t="s">
        <v>221</v>
      </c>
      <c r="B35" s="356" t="s">
        <v>222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25">
        <f>SUM(N35:AC35)</f>
        <v>910000</v>
      </c>
      <c r="M35" s="323"/>
      <c r="N35" s="96">
        <v>400000</v>
      </c>
      <c r="O35" s="96"/>
      <c r="P35" s="96">
        <v>100000</v>
      </c>
      <c r="Q35" s="96"/>
      <c r="R35" s="96"/>
      <c r="S35" s="96"/>
      <c r="T35" s="96">
        <v>80000</v>
      </c>
      <c r="U35" s="96">
        <v>210000</v>
      </c>
      <c r="V35" s="96"/>
      <c r="W35" s="96"/>
      <c r="X35" s="96">
        <v>120000</v>
      </c>
      <c r="Y35" s="96"/>
      <c r="Z35" s="96"/>
      <c r="AA35" s="96"/>
      <c r="AB35" s="96"/>
      <c r="AC35" s="96"/>
      <c r="AD35" s="96"/>
      <c r="AE35" s="96"/>
    </row>
    <row r="36" spans="1:31" ht="12.75">
      <c r="A36" s="109" t="s">
        <v>223</v>
      </c>
      <c r="B36" s="356" t="s">
        <v>224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25">
        <f>SUM(N36:AC36)</f>
        <v>920000</v>
      </c>
      <c r="M36" s="323"/>
      <c r="N36" s="96">
        <v>550000</v>
      </c>
      <c r="O36" s="96"/>
      <c r="P36" s="96"/>
      <c r="Q36" s="96"/>
      <c r="R36" s="96"/>
      <c r="S36" s="96"/>
      <c r="T36" s="96">
        <v>60000</v>
      </c>
      <c r="U36" s="96">
        <v>110000</v>
      </c>
      <c r="V36" s="96">
        <v>50000</v>
      </c>
      <c r="W36" s="96"/>
      <c r="X36" s="96">
        <v>150000</v>
      </c>
      <c r="Y36" s="96"/>
      <c r="Z36" s="96"/>
      <c r="AA36" s="96"/>
      <c r="AB36" s="96"/>
      <c r="AC36" s="96"/>
      <c r="AD36" s="96"/>
      <c r="AE36" s="96"/>
    </row>
    <row r="37" spans="1:31" ht="12.75">
      <c r="A37" s="110" t="s">
        <v>225</v>
      </c>
      <c r="B37" s="357" t="s">
        <v>226</v>
      </c>
      <c r="C37" s="357"/>
      <c r="D37" s="357"/>
      <c r="E37" s="357"/>
      <c r="F37" s="357"/>
      <c r="G37" s="357"/>
      <c r="H37" s="357"/>
      <c r="I37" s="357"/>
      <c r="J37" s="357"/>
      <c r="K37" s="357"/>
      <c r="L37" s="321">
        <f>SUM(L35:M36)</f>
        <v>1830000</v>
      </c>
      <c r="M37" s="326"/>
      <c r="N37" s="111">
        <f>SUM(N35:N36)</f>
        <v>950000</v>
      </c>
      <c r="O37" s="111">
        <f aca="true" t="shared" si="4" ref="O37:AC37">SUM(O35:O36)</f>
        <v>0</v>
      </c>
      <c r="P37" s="111">
        <f t="shared" si="4"/>
        <v>100000</v>
      </c>
      <c r="Q37" s="111">
        <f t="shared" si="4"/>
        <v>0</v>
      </c>
      <c r="R37" s="111">
        <f t="shared" si="4"/>
        <v>0</v>
      </c>
      <c r="S37" s="111">
        <f t="shared" si="4"/>
        <v>0</v>
      </c>
      <c r="T37" s="111">
        <f t="shared" si="4"/>
        <v>140000</v>
      </c>
      <c r="U37" s="111">
        <f t="shared" si="4"/>
        <v>320000</v>
      </c>
      <c r="V37" s="111">
        <f t="shared" si="4"/>
        <v>50000</v>
      </c>
      <c r="W37" s="111">
        <f t="shared" si="4"/>
        <v>0</v>
      </c>
      <c r="X37" s="111">
        <f t="shared" si="4"/>
        <v>270000</v>
      </c>
      <c r="Y37" s="111">
        <f t="shared" si="4"/>
        <v>0</v>
      </c>
      <c r="Z37" s="111">
        <f t="shared" si="4"/>
        <v>0</v>
      </c>
      <c r="AA37" s="111">
        <f t="shared" si="4"/>
        <v>0</v>
      </c>
      <c r="AB37" s="111">
        <f t="shared" si="4"/>
        <v>0</v>
      </c>
      <c r="AC37" s="111">
        <f t="shared" si="4"/>
        <v>0</v>
      </c>
      <c r="AD37" s="111">
        <f>SUM(AD35:AD36)</f>
        <v>0</v>
      </c>
      <c r="AE37" s="111">
        <f>SUM(AE35:AE36)</f>
        <v>0</v>
      </c>
    </row>
    <row r="38" spans="1:31" ht="12.75">
      <c r="A38" s="109" t="s">
        <v>227</v>
      </c>
      <c r="B38" s="356" t="s">
        <v>228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25">
        <f>SUM(N38:AC38)</f>
        <v>16000000</v>
      </c>
      <c r="M38" s="323"/>
      <c r="N38" s="96">
        <v>510000</v>
      </c>
      <c r="O38" s="96">
        <v>220000</v>
      </c>
      <c r="P38" s="96">
        <v>4500000</v>
      </c>
      <c r="Q38" s="96"/>
      <c r="R38" s="96">
        <v>5200000</v>
      </c>
      <c r="S38" s="96"/>
      <c r="T38" s="96">
        <v>3450000</v>
      </c>
      <c r="U38" s="96">
        <v>270000</v>
      </c>
      <c r="V38" s="96">
        <v>100000</v>
      </c>
      <c r="W38" s="96"/>
      <c r="X38" s="96">
        <v>750000</v>
      </c>
      <c r="Y38" s="96">
        <v>1000000</v>
      </c>
      <c r="Z38" s="96"/>
      <c r="AA38" s="96"/>
      <c r="AB38" s="96"/>
      <c r="AC38" s="96"/>
      <c r="AD38" s="96"/>
      <c r="AE38" s="96"/>
    </row>
    <row r="39" spans="1:31" ht="12.75">
      <c r="A39" s="109" t="s">
        <v>229</v>
      </c>
      <c r="B39" s="356" t="s">
        <v>230</v>
      </c>
      <c r="C39" s="356"/>
      <c r="D39" s="356"/>
      <c r="E39" s="356"/>
      <c r="F39" s="356"/>
      <c r="G39" s="356"/>
      <c r="H39" s="356"/>
      <c r="I39" s="356"/>
      <c r="J39" s="356"/>
      <c r="K39" s="356"/>
      <c r="L39" s="325">
        <f aca="true" t="shared" si="5" ref="L39:L44">SUM(N39:AC39)</f>
        <v>0</v>
      </c>
      <c r="M39" s="32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ht="12.75">
      <c r="A40" s="109" t="s">
        <v>231</v>
      </c>
      <c r="B40" s="356" t="s">
        <v>232</v>
      </c>
      <c r="C40" s="356"/>
      <c r="D40" s="356"/>
      <c r="E40" s="356"/>
      <c r="F40" s="356"/>
      <c r="G40" s="356"/>
      <c r="H40" s="356"/>
      <c r="I40" s="356"/>
      <c r="J40" s="356"/>
      <c r="K40" s="356"/>
      <c r="L40" s="325">
        <f t="shared" si="5"/>
        <v>15300000</v>
      </c>
      <c r="M40" s="323"/>
      <c r="N40" s="96"/>
      <c r="O40" s="96"/>
      <c r="P40" s="96">
        <v>300000</v>
      </c>
      <c r="Q40" s="96"/>
      <c r="R40" s="96"/>
      <c r="S40" s="96"/>
      <c r="T40" s="96">
        <v>15000000</v>
      </c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ht="12.75">
      <c r="A41" s="109" t="s">
        <v>233</v>
      </c>
      <c r="B41" s="356" t="s">
        <v>234</v>
      </c>
      <c r="C41" s="356"/>
      <c r="D41" s="356"/>
      <c r="E41" s="356"/>
      <c r="F41" s="356"/>
      <c r="G41" s="356"/>
      <c r="H41" s="356"/>
      <c r="I41" s="356"/>
      <c r="J41" s="356"/>
      <c r="K41" s="356"/>
      <c r="L41" s="325">
        <f t="shared" si="5"/>
        <v>12120000</v>
      </c>
      <c r="M41" s="323"/>
      <c r="N41" s="96"/>
      <c r="O41" s="96">
        <v>100000</v>
      </c>
      <c r="P41" s="96">
        <v>3000000</v>
      </c>
      <c r="Q41" s="96">
        <v>400000</v>
      </c>
      <c r="R41" s="96"/>
      <c r="S41" s="96"/>
      <c r="T41" s="96">
        <v>2500000</v>
      </c>
      <c r="U41" s="96">
        <v>1900000</v>
      </c>
      <c r="V41" s="96">
        <v>120000</v>
      </c>
      <c r="W41" s="96"/>
      <c r="X41" s="96">
        <v>100000</v>
      </c>
      <c r="Y41" s="96">
        <v>4000000</v>
      </c>
      <c r="Z41" s="96"/>
      <c r="AA41" s="96"/>
      <c r="AB41" s="96"/>
      <c r="AC41" s="96"/>
      <c r="AD41" s="96"/>
      <c r="AE41" s="96"/>
    </row>
    <row r="42" spans="1:31" ht="12.75">
      <c r="A42" s="109" t="s">
        <v>235</v>
      </c>
      <c r="B42" s="356" t="s">
        <v>236</v>
      </c>
      <c r="C42" s="356"/>
      <c r="D42" s="356"/>
      <c r="E42" s="356"/>
      <c r="F42" s="356"/>
      <c r="G42" s="356"/>
      <c r="H42" s="356"/>
      <c r="I42" s="356"/>
      <c r="J42" s="356"/>
      <c r="K42" s="356"/>
      <c r="L42" s="325">
        <f t="shared" si="5"/>
        <v>5000000</v>
      </c>
      <c r="M42" s="323"/>
      <c r="N42" s="96"/>
      <c r="O42" s="96"/>
      <c r="P42" s="96">
        <v>5000000</v>
      </c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1:31" ht="12.75">
      <c r="A43" s="109" t="s">
        <v>237</v>
      </c>
      <c r="B43" s="356" t="s">
        <v>238</v>
      </c>
      <c r="C43" s="356"/>
      <c r="D43" s="356"/>
      <c r="E43" s="356"/>
      <c r="F43" s="356"/>
      <c r="G43" s="356"/>
      <c r="H43" s="356"/>
      <c r="I43" s="356"/>
      <c r="J43" s="356"/>
      <c r="K43" s="356"/>
      <c r="L43" s="325">
        <f t="shared" si="5"/>
        <v>3380000</v>
      </c>
      <c r="M43" s="323"/>
      <c r="N43" s="96"/>
      <c r="O43" s="96"/>
      <c r="P43" s="96"/>
      <c r="Q43" s="96"/>
      <c r="R43" s="96"/>
      <c r="S43" s="96"/>
      <c r="T43" s="96"/>
      <c r="U43" s="96">
        <v>1080000</v>
      </c>
      <c r="V43" s="96"/>
      <c r="W43" s="96"/>
      <c r="X43" s="96"/>
      <c r="Y43" s="96">
        <v>2300000</v>
      </c>
      <c r="Z43" s="96"/>
      <c r="AA43" s="96"/>
      <c r="AB43" s="96"/>
      <c r="AC43" s="96"/>
      <c r="AD43" s="96"/>
      <c r="AE43" s="96"/>
    </row>
    <row r="44" spans="1:31" ht="12.75">
      <c r="A44" s="109" t="s">
        <v>239</v>
      </c>
      <c r="B44" s="356" t="s">
        <v>240</v>
      </c>
      <c r="C44" s="356"/>
      <c r="D44" s="356"/>
      <c r="E44" s="356"/>
      <c r="F44" s="356"/>
      <c r="G44" s="356"/>
      <c r="H44" s="356"/>
      <c r="I44" s="356"/>
      <c r="J44" s="356"/>
      <c r="K44" s="356"/>
      <c r="L44" s="325">
        <f t="shared" si="5"/>
        <v>60567000</v>
      </c>
      <c r="M44" s="323"/>
      <c r="N44" s="96">
        <v>2000000</v>
      </c>
      <c r="O44" s="96">
        <v>400000</v>
      </c>
      <c r="P44" s="96">
        <v>2300000</v>
      </c>
      <c r="Q44" s="96">
        <v>300000</v>
      </c>
      <c r="R44" s="96"/>
      <c r="S44" s="96">
        <v>4000000</v>
      </c>
      <c r="T44" s="96">
        <v>13150000</v>
      </c>
      <c r="U44" s="96">
        <v>11900000</v>
      </c>
      <c r="V44" s="96">
        <v>250000</v>
      </c>
      <c r="W44" s="96">
        <v>167000</v>
      </c>
      <c r="X44" s="96">
        <v>100000</v>
      </c>
      <c r="Y44" s="96">
        <v>20000000</v>
      </c>
      <c r="Z44" s="96">
        <v>6000000</v>
      </c>
      <c r="AA44" s="96"/>
      <c r="AB44" s="96"/>
      <c r="AC44" s="96"/>
      <c r="AD44" s="96"/>
      <c r="AE44" s="96"/>
    </row>
    <row r="45" spans="1:31" ht="12.75">
      <c r="A45" s="110"/>
      <c r="B45" s="357" t="s">
        <v>241</v>
      </c>
      <c r="C45" s="357"/>
      <c r="D45" s="357"/>
      <c r="E45" s="357"/>
      <c r="F45" s="357"/>
      <c r="G45" s="357"/>
      <c r="H45" s="357"/>
      <c r="I45" s="357"/>
      <c r="J45" s="357"/>
      <c r="K45" s="357"/>
      <c r="L45" s="321">
        <f>SUM(L38:M44)</f>
        <v>112367000</v>
      </c>
      <c r="M45" s="326"/>
      <c r="N45" s="111">
        <f>SUM(N38:N44)</f>
        <v>2510000</v>
      </c>
      <c r="O45" s="111">
        <f aca="true" t="shared" si="6" ref="O45:AC45">SUM(O38:O44)</f>
        <v>720000</v>
      </c>
      <c r="P45" s="111">
        <f>SUM(P38:P44)</f>
        <v>15100000</v>
      </c>
      <c r="Q45" s="111">
        <f t="shared" si="6"/>
        <v>700000</v>
      </c>
      <c r="R45" s="111">
        <f t="shared" si="6"/>
        <v>5200000</v>
      </c>
      <c r="S45" s="111">
        <f t="shared" si="6"/>
        <v>4000000</v>
      </c>
      <c r="T45" s="111">
        <f t="shared" si="6"/>
        <v>34100000</v>
      </c>
      <c r="U45" s="111">
        <f t="shared" si="6"/>
        <v>15150000</v>
      </c>
      <c r="V45" s="111">
        <f t="shared" si="6"/>
        <v>470000</v>
      </c>
      <c r="W45" s="111">
        <f t="shared" si="6"/>
        <v>167000</v>
      </c>
      <c r="X45" s="111">
        <f t="shared" si="6"/>
        <v>950000</v>
      </c>
      <c r="Y45" s="111">
        <f t="shared" si="6"/>
        <v>27300000</v>
      </c>
      <c r="Z45" s="111">
        <f t="shared" si="6"/>
        <v>6000000</v>
      </c>
      <c r="AA45" s="111">
        <f t="shared" si="6"/>
        <v>0</v>
      </c>
      <c r="AB45" s="111">
        <f t="shared" si="6"/>
        <v>0</v>
      </c>
      <c r="AC45" s="111">
        <f t="shared" si="6"/>
        <v>0</v>
      </c>
      <c r="AD45" s="111">
        <f>SUM(AD38:AD44)</f>
        <v>0</v>
      </c>
      <c r="AE45" s="111">
        <f>SUM(AE38:AE44)</f>
        <v>0</v>
      </c>
    </row>
    <row r="46" spans="1:31" ht="12.75">
      <c r="A46" s="109" t="s">
        <v>242</v>
      </c>
      <c r="B46" s="356" t="s">
        <v>243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25">
        <f>SUM(N46:AC46)</f>
        <v>890000</v>
      </c>
      <c r="M46" s="323"/>
      <c r="N46" s="96">
        <v>500000</v>
      </c>
      <c r="O46" s="96"/>
      <c r="P46" s="96"/>
      <c r="Q46" s="96"/>
      <c r="R46" s="96"/>
      <c r="S46" s="96"/>
      <c r="T46" s="96">
        <v>60000</v>
      </c>
      <c r="U46" s="96">
        <v>130000</v>
      </c>
      <c r="V46" s="96">
        <v>50000</v>
      </c>
      <c r="W46" s="96"/>
      <c r="X46" s="96">
        <v>100000</v>
      </c>
      <c r="Y46" s="96">
        <v>50000</v>
      </c>
      <c r="Z46" s="96"/>
      <c r="AA46" s="96"/>
      <c r="AB46" s="96"/>
      <c r="AC46" s="96"/>
      <c r="AD46" s="96"/>
      <c r="AE46" s="96"/>
    </row>
    <row r="47" spans="1:31" ht="12.75">
      <c r="A47" s="109" t="s">
        <v>244</v>
      </c>
      <c r="B47" s="356" t="s">
        <v>245</v>
      </c>
      <c r="C47" s="356"/>
      <c r="D47" s="356"/>
      <c r="E47" s="356"/>
      <c r="F47" s="356"/>
      <c r="G47" s="356"/>
      <c r="H47" s="356"/>
      <c r="I47" s="356"/>
      <c r="J47" s="356"/>
      <c r="K47" s="356"/>
      <c r="L47" s="325">
        <f>SUM(N47:AC47)</f>
        <v>750000</v>
      </c>
      <c r="M47" s="323"/>
      <c r="N47" s="96"/>
      <c r="O47" s="96"/>
      <c r="P47" s="96"/>
      <c r="Q47" s="96"/>
      <c r="R47" s="96"/>
      <c r="S47" s="96"/>
      <c r="T47" s="96"/>
      <c r="U47" s="96">
        <v>500000</v>
      </c>
      <c r="V47" s="96"/>
      <c r="W47" s="96"/>
      <c r="X47" s="96"/>
      <c r="Y47" s="96">
        <v>250000</v>
      </c>
      <c r="Z47" s="96"/>
      <c r="AA47" s="96"/>
      <c r="AB47" s="96"/>
      <c r="AC47" s="96"/>
      <c r="AD47" s="96"/>
      <c r="AE47" s="96"/>
    </row>
    <row r="48" spans="1:31" ht="12.75">
      <c r="A48" s="110" t="s">
        <v>246</v>
      </c>
      <c r="B48" s="357" t="s">
        <v>247</v>
      </c>
      <c r="C48" s="357"/>
      <c r="D48" s="357"/>
      <c r="E48" s="357"/>
      <c r="F48" s="357"/>
      <c r="G48" s="357"/>
      <c r="H48" s="357"/>
      <c r="I48" s="357"/>
      <c r="J48" s="357"/>
      <c r="K48" s="357"/>
      <c r="L48" s="321">
        <f>SUM(L46:M47)</f>
        <v>1640000</v>
      </c>
      <c r="M48" s="326"/>
      <c r="N48" s="111">
        <f>SUM(N46:N47)</f>
        <v>500000</v>
      </c>
      <c r="O48" s="111">
        <f aca="true" t="shared" si="7" ref="O48:AC48">SUM(O46:O47)</f>
        <v>0</v>
      </c>
      <c r="P48" s="111">
        <f>SUM(P46:P47)</f>
        <v>0</v>
      </c>
      <c r="Q48" s="111">
        <f t="shared" si="7"/>
        <v>0</v>
      </c>
      <c r="R48" s="111">
        <f t="shared" si="7"/>
        <v>0</v>
      </c>
      <c r="S48" s="111">
        <f t="shared" si="7"/>
        <v>0</v>
      </c>
      <c r="T48" s="111">
        <f t="shared" si="7"/>
        <v>60000</v>
      </c>
      <c r="U48" s="111">
        <f t="shared" si="7"/>
        <v>630000</v>
      </c>
      <c r="V48" s="111">
        <f t="shared" si="7"/>
        <v>50000</v>
      </c>
      <c r="W48" s="111">
        <f t="shared" si="7"/>
        <v>0</v>
      </c>
      <c r="X48" s="111">
        <f t="shared" si="7"/>
        <v>100000</v>
      </c>
      <c r="Y48" s="111">
        <f t="shared" si="7"/>
        <v>300000</v>
      </c>
      <c r="Z48" s="111">
        <f t="shared" si="7"/>
        <v>0</v>
      </c>
      <c r="AA48" s="111">
        <f t="shared" si="7"/>
        <v>0</v>
      </c>
      <c r="AB48" s="111">
        <f t="shared" si="7"/>
        <v>0</v>
      </c>
      <c r="AC48" s="111">
        <f t="shared" si="7"/>
        <v>0</v>
      </c>
      <c r="AD48" s="111">
        <f>SUM(AD46:AD47)</f>
        <v>0</v>
      </c>
      <c r="AE48" s="111">
        <f>SUM(AE46:AE47)</f>
        <v>0</v>
      </c>
    </row>
    <row r="49" spans="1:31" ht="12.75">
      <c r="A49" s="109" t="s">
        <v>248</v>
      </c>
      <c r="B49" s="356" t="s">
        <v>249</v>
      </c>
      <c r="C49" s="356"/>
      <c r="D49" s="356"/>
      <c r="E49" s="356"/>
      <c r="F49" s="356"/>
      <c r="G49" s="356"/>
      <c r="H49" s="356"/>
      <c r="I49" s="356"/>
      <c r="J49" s="356"/>
      <c r="K49" s="356"/>
      <c r="L49" s="325">
        <f>SUM(N49:AC49)</f>
        <v>25966000</v>
      </c>
      <c r="M49" s="323"/>
      <c r="N49" s="96">
        <v>1118000</v>
      </c>
      <c r="O49" s="96">
        <v>211000</v>
      </c>
      <c r="P49" s="96">
        <v>4266000</v>
      </c>
      <c r="Q49" s="96">
        <v>135000</v>
      </c>
      <c r="R49" s="96">
        <v>1404000</v>
      </c>
      <c r="S49" s="96">
        <v>1620000</v>
      </c>
      <c r="T49" s="96">
        <v>6200000</v>
      </c>
      <c r="U49" s="96">
        <v>4360000</v>
      </c>
      <c r="V49" s="96">
        <v>122000</v>
      </c>
      <c r="W49" s="96"/>
      <c r="X49" s="96">
        <v>410000</v>
      </c>
      <c r="Y49" s="96">
        <v>4500000</v>
      </c>
      <c r="Z49" s="96">
        <v>1620000</v>
      </c>
      <c r="AA49" s="96"/>
      <c r="AB49" s="96"/>
      <c r="AC49" s="96"/>
      <c r="AD49" s="96"/>
      <c r="AE49" s="96"/>
    </row>
    <row r="50" spans="1:31" ht="12.75">
      <c r="A50" s="109" t="s">
        <v>250</v>
      </c>
      <c r="B50" s="356" t="s">
        <v>251</v>
      </c>
      <c r="C50" s="356"/>
      <c r="D50" s="356"/>
      <c r="E50" s="356"/>
      <c r="F50" s="356"/>
      <c r="G50" s="356"/>
      <c r="H50" s="356"/>
      <c r="I50" s="356"/>
      <c r="J50" s="356"/>
      <c r="K50" s="356"/>
      <c r="L50" s="325">
        <f>SUM(N50:AC50)</f>
        <v>44000000</v>
      </c>
      <c r="M50" s="323"/>
      <c r="N50" s="96"/>
      <c r="O50" s="96"/>
      <c r="P50" s="96">
        <v>3000000</v>
      </c>
      <c r="Q50" s="96"/>
      <c r="R50" s="96"/>
      <c r="S50" s="96"/>
      <c r="T50" s="96">
        <v>16000000</v>
      </c>
      <c r="U50" s="96">
        <v>10000000</v>
      </c>
      <c r="V50" s="96"/>
      <c r="W50" s="96"/>
      <c r="X50" s="96"/>
      <c r="Y50" s="96">
        <v>15000000</v>
      </c>
      <c r="Z50" s="96"/>
      <c r="AA50" s="96"/>
      <c r="AB50" s="96"/>
      <c r="AC50" s="96"/>
      <c r="AD50" s="96"/>
      <c r="AE50" s="96"/>
    </row>
    <row r="51" spans="1:31" ht="12.75">
      <c r="A51" s="109" t="s">
        <v>252</v>
      </c>
      <c r="B51" s="356" t="s">
        <v>253</v>
      </c>
      <c r="C51" s="356"/>
      <c r="D51" s="356"/>
      <c r="E51" s="356"/>
      <c r="F51" s="356"/>
      <c r="G51" s="356"/>
      <c r="H51" s="356"/>
      <c r="I51" s="356"/>
      <c r="J51" s="356"/>
      <c r="K51" s="356"/>
      <c r="L51" s="325">
        <f>SUM(N51:AC51)</f>
        <v>100000</v>
      </c>
      <c r="M51" s="323"/>
      <c r="N51" s="96"/>
      <c r="O51" s="96"/>
      <c r="P51" s="96"/>
      <c r="Q51" s="96"/>
      <c r="R51" s="96"/>
      <c r="S51" s="96"/>
      <c r="T51" s="96">
        <v>100000</v>
      </c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</row>
    <row r="52" spans="1:31" ht="12.75">
      <c r="A52" s="109" t="s">
        <v>254</v>
      </c>
      <c r="B52" s="356" t="s">
        <v>255</v>
      </c>
      <c r="C52" s="356"/>
      <c r="D52" s="356"/>
      <c r="E52" s="356"/>
      <c r="F52" s="356"/>
      <c r="G52" s="356"/>
      <c r="H52" s="356"/>
      <c r="I52" s="356"/>
      <c r="J52" s="356"/>
      <c r="K52" s="356"/>
      <c r="L52" s="325">
        <f>SUM(N52:AC52)</f>
        <v>0</v>
      </c>
      <c r="M52" s="323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</row>
    <row r="53" spans="1:31" ht="12.75">
      <c r="A53" s="109" t="s">
        <v>256</v>
      </c>
      <c r="B53" s="356" t="s">
        <v>257</v>
      </c>
      <c r="C53" s="356"/>
      <c r="D53" s="356"/>
      <c r="E53" s="356"/>
      <c r="F53" s="356"/>
      <c r="G53" s="356"/>
      <c r="H53" s="356"/>
      <c r="I53" s="356"/>
      <c r="J53" s="356"/>
      <c r="K53" s="356"/>
      <c r="L53" s="325">
        <f>SUM(N53:AC53)</f>
        <v>2300000</v>
      </c>
      <c r="M53" s="323"/>
      <c r="N53" s="96"/>
      <c r="O53" s="96"/>
      <c r="P53" s="96"/>
      <c r="Q53" s="96"/>
      <c r="R53" s="96"/>
      <c r="S53" s="96"/>
      <c r="T53" s="96"/>
      <c r="U53" s="96">
        <v>2300000</v>
      </c>
      <c r="V53" s="96"/>
      <c r="W53" s="96"/>
      <c r="X53" s="96"/>
      <c r="Y53" s="96"/>
      <c r="Z53" s="96"/>
      <c r="AA53" s="96"/>
      <c r="AB53" s="96"/>
      <c r="AC53" s="96"/>
      <c r="AD53" s="96"/>
      <c r="AE53" s="96"/>
    </row>
    <row r="54" spans="1:31" ht="12.75">
      <c r="A54" s="110" t="s">
        <v>258</v>
      </c>
      <c r="B54" s="357" t="s">
        <v>259</v>
      </c>
      <c r="C54" s="357"/>
      <c r="D54" s="357"/>
      <c r="E54" s="357"/>
      <c r="F54" s="357"/>
      <c r="G54" s="357"/>
      <c r="H54" s="357"/>
      <c r="I54" s="357"/>
      <c r="J54" s="357"/>
      <c r="K54" s="357"/>
      <c r="L54" s="321">
        <f>SUM(L49:M53)</f>
        <v>72366000</v>
      </c>
      <c r="M54" s="326"/>
      <c r="N54" s="111">
        <f>SUM(N49:N53)</f>
        <v>1118000</v>
      </c>
      <c r="O54" s="111">
        <f aca="true" t="shared" si="8" ref="O54:AC54">SUM(O49:O53)</f>
        <v>211000</v>
      </c>
      <c r="P54" s="111">
        <f>SUM(P49:P53)</f>
        <v>7266000</v>
      </c>
      <c r="Q54" s="111">
        <f t="shared" si="8"/>
        <v>135000</v>
      </c>
      <c r="R54" s="111">
        <f t="shared" si="8"/>
        <v>1404000</v>
      </c>
      <c r="S54" s="111">
        <f t="shared" si="8"/>
        <v>1620000</v>
      </c>
      <c r="T54" s="111">
        <f t="shared" si="8"/>
        <v>22300000</v>
      </c>
      <c r="U54" s="111">
        <f t="shared" si="8"/>
        <v>16660000</v>
      </c>
      <c r="V54" s="111">
        <f t="shared" si="8"/>
        <v>122000</v>
      </c>
      <c r="W54" s="111">
        <f t="shared" si="8"/>
        <v>0</v>
      </c>
      <c r="X54" s="111">
        <f t="shared" si="8"/>
        <v>410000</v>
      </c>
      <c r="Y54" s="111">
        <f t="shared" si="8"/>
        <v>19500000</v>
      </c>
      <c r="Z54" s="111">
        <f t="shared" si="8"/>
        <v>1620000</v>
      </c>
      <c r="AA54" s="111">
        <f t="shared" si="8"/>
        <v>0</v>
      </c>
      <c r="AB54" s="111">
        <f t="shared" si="8"/>
        <v>0</v>
      </c>
      <c r="AC54" s="111">
        <f t="shared" si="8"/>
        <v>0</v>
      </c>
      <c r="AD54" s="111">
        <f>SUM(AD49:AD53)</f>
        <v>0</v>
      </c>
      <c r="AE54" s="111">
        <f>SUM(AE49:AE53)</f>
        <v>0</v>
      </c>
    </row>
    <row r="55" spans="1:31" ht="12.75">
      <c r="A55" s="110" t="s">
        <v>260</v>
      </c>
      <c r="B55" s="357" t="s">
        <v>261</v>
      </c>
      <c r="C55" s="357"/>
      <c r="D55" s="357"/>
      <c r="E55" s="357"/>
      <c r="F55" s="357"/>
      <c r="G55" s="357"/>
      <c r="H55" s="357"/>
      <c r="I55" s="357"/>
      <c r="J55" s="357"/>
      <c r="K55" s="357"/>
      <c r="L55" s="321">
        <f>L34+L37+L45+L48+L54</f>
        <v>201043000</v>
      </c>
      <c r="M55" s="326"/>
      <c r="N55" s="111">
        <f>SUM(N34,N37,N45,N48,N54,)</f>
        <v>5358000</v>
      </c>
      <c r="O55" s="111">
        <f aca="true" t="shared" si="9" ref="O55:AC55">SUM(O34,O37,O45,O48,O54,)</f>
        <v>991000</v>
      </c>
      <c r="P55" s="111">
        <f t="shared" si="9"/>
        <v>23066000</v>
      </c>
      <c r="Q55" s="111">
        <f t="shared" si="9"/>
        <v>985000</v>
      </c>
      <c r="R55" s="111">
        <f t="shared" si="9"/>
        <v>6604000</v>
      </c>
      <c r="S55" s="111">
        <f>SUM(S34,S37,S45,S48,S54,)</f>
        <v>7620000</v>
      </c>
      <c r="T55" s="111">
        <f>SUM(T34,T37,T45,T48,T54,)</f>
        <v>59600000</v>
      </c>
      <c r="U55" s="111">
        <f t="shared" si="9"/>
        <v>37060000</v>
      </c>
      <c r="V55" s="111">
        <f t="shared" si="9"/>
        <v>842000</v>
      </c>
      <c r="W55" s="111">
        <f t="shared" si="9"/>
        <v>167000</v>
      </c>
      <c r="X55" s="111">
        <f>SUM(X34,X37,X45,X48,X54,)</f>
        <v>2030000</v>
      </c>
      <c r="Y55" s="111">
        <f t="shared" si="9"/>
        <v>49100000</v>
      </c>
      <c r="Z55" s="111">
        <f t="shared" si="9"/>
        <v>7620000</v>
      </c>
      <c r="AA55" s="111">
        <f t="shared" si="9"/>
        <v>0</v>
      </c>
      <c r="AB55" s="111">
        <f t="shared" si="9"/>
        <v>0</v>
      </c>
      <c r="AC55" s="111">
        <f t="shared" si="9"/>
        <v>0</v>
      </c>
      <c r="AD55" s="111">
        <f>SUM(AD34,AD37,AD45,AD48,AD54,)</f>
        <v>0</v>
      </c>
      <c r="AE55" s="111">
        <f>SUM(AE34,AE37,AE45,AE48,AE54,)</f>
        <v>0</v>
      </c>
    </row>
    <row r="56" spans="1:31" ht="12.75">
      <c r="A56" s="109" t="s">
        <v>262</v>
      </c>
      <c r="B56" s="356" t="s">
        <v>263</v>
      </c>
      <c r="C56" s="356"/>
      <c r="D56" s="356"/>
      <c r="E56" s="356"/>
      <c r="F56" s="356"/>
      <c r="G56" s="356"/>
      <c r="H56" s="356"/>
      <c r="I56" s="356"/>
      <c r="J56" s="356"/>
      <c r="K56" s="356"/>
      <c r="L56" s="325">
        <f>SUM(N56:AC56)</f>
        <v>0</v>
      </c>
      <c r="M56" s="323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</row>
    <row r="57" spans="1:31" ht="12.75">
      <c r="A57" s="109" t="s">
        <v>264</v>
      </c>
      <c r="B57" s="356" t="s">
        <v>265</v>
      </c>
      <c r="C57" s="356"/>
      <c r="D57" s="356"/>
      <c r="E57" s="356"/>
      <c r="F57" s="356"/>
      <c r="G57" s="356"/>
      <c r="H57" s="356"/>
      <c r="I57" s="356"/>
      <c r="J57" s="356"/>
      <c r="K57" s="356"/>
      <c r="L57" s="325">
        <f aca="true" t="shared" si="10" ref="L57:L63">SUM(N57:AC57)</f>
        <v>0</v>
      </c>
      <c r="M57" s="323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</row>
    <row r="58" spans="1:31" ht="12.75">
      <c r="A58" s="109" t="s">
        <v>266</v>
      </c>
      <c r="B58" s="356" t="s">
        <v>267</v>
      </c>
      <c r="C58" s="356"/>
      <c r="D58" s="356"/>
      <c r="E58" s="356"/>
      <c r="F58" s="356"/>
      <c r="G58" s="356"/>
      <c r="H58" s="356"/>
      <c r="I58" s="356"/>
      <c r="J58" s="356"/>
      <c r="K58" s="356"/>
      <c r="L58" s="325">
        <f t="shared" si="10"/>
        <v>0</v>
      </c>
      <c r="M58" s="323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</row>
    <row r="59" spans="1:31" ht="12.75">
      <c r="A59" s="109" t="s">
        <v>268</v>
      </c>
      <c r="B59" s="356" t="s">
        <v>269</v>
      </c>
      <c r="C59" s="356"/>
      <c r="D59" s="356"/>
      <c r="E59" s="356"/>
      <c r="F59" s="356"/>
      <c r="G59" s="356"/>
      <c r="H59" s="356"/>
      <c r="I59" s="356"/>
      <c r="J59" s="356"/>
      <c r="K59" s="356"/>
      <c r="L59" s="325">
        <f t="shared" si="10"/>
        <v>0</v>
      </c>
      <c r="M59" s="323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</row>
    <row r="60" spans="1:31" ht="12.75">
      <c r="A60" s="109" t="s">
        <v>270</v>
      </c>
      <c r="B60" s="356" t="s">
        <v>271</v>
      </c>
      <c r="C60" s="356"/>
      <c r="D60" s="356"/>
      <c r="E60" s="356"/>
      <c r="F60" s="356"/>
      <c r="G60" s="356"/>
      <c r="H60" s="356"/>
      <c r="I60" s="356"/>
      <c r="J60" s="356"/>
      <c r="K60" s="356"/>
      <c r="L60" s="325">
        <f t="shared" si="10"/>
        <v>0</v>
      </c>
      <c r="M60" s="323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</row>
    <row r="61" spans="1:31" ht="12.75">
      <c r="A61" s="109" t="s">
        <v>272</v>
      </c>
      <c r="B61" s="356" t="s">
        <v>273</v>
      </c>
      <c r="C61" s="356"/>
      <c r="D61" s="356"/>
      <c r="E61" s="356"/>
      <c r="F61" s="356"/>
      <c r="G61" s="356"/>
      <c r="H61" s="356"/>
      <c r="I61" s="356"/>
      <c r="J61" s="356"/>
      <c r="K61" s="356"/>
      <c r="L61" s="325">
        <f t="shared" si="10"/>
        <v>0</v>
      </c>
      <c r="M61" s="323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1:31" ht="12.75">
      <c r="A62" s="109" t="s">
        <v>274</v>
      </c>
      <c r="B62" s="356" t="s">
        <v>275</v>
      </c>
      <c r="C62" s="356"/>
      <c r="D62" s="356"/>
      <c r="E62" s="356"/>
      <c r="F62" s="356"/>
      <c r="G62" s="356"/>
      <c r="H62" s="356"/>
      <c r="I62" s="356"/>
      <c r="J62" s="356"/>
      <c r="K62" s="356"/>
      <c r="L62" s="325">
        <f t="shared" si="10"/>
        <v>0</v>
      </c>
      <c r="M62" s="323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</row>
    <row r="63" spans="1:31" ht="12.75">
      <c r="A63" s="109" t="s">
        <v>276</v>
      </c>
      <c r="B63" s="356" t="s">
        <v>277</v>
      </c>
      <c r="C63" s="356"/>
      <c r="D63" s="356"/>
      <c r="E63" s="356"/>
      <c r="F63" s="356"/>
      <c r="G63" s="356"/>
      <c r="H63" s="356"/>
      <c r="I63" s="356"/>
      <c r="J63" s="356"/>
      <c r="K63" s="356"/>
      <c r="L63" s="325">
        <f t="shared" si="10"/>
        <v>5087800</v>
      </c>
      <c r="M63" s="323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>
        <v>5087800</v>
      </c>
      <c r="AC63" s="96"/>
      <c r="AD63" s="96"/>
      <c r="AE63" s="96"/>
    </row>
    <row r="64" spans="1:31" ht="12.75">
      <c r="A64" s="110" t="s">
        <v>278</v>
      </c>
      <c r="B64" s="357" t="s">
        <v>279</v>
      </c>
      <c r="C64" s="357"/>
      <c r="D64" s="357"/>
      <c r="E64" s="357"/>
      <c r="F64" s="357"/>
      <c r="G64" s="357"/>
      <c r="H64" s="357"/>
      <c r="I64" s="357"/>
      <c r="J64" s="357"/>
      <c r="K64" s="357"/>
      <c r="L64" s="321">
        <f>SUM(L56:M63)</f>
        <v>5087800</v>
      </c>
      <c r="M64" s="326"/>
      <c r="N64" s="111">
        <f>SUM(N56:N63)</f>
        <v>0</v>
      </c>
      <c r="O64" s="111">
        <f aca="true" t="shared" si="11" ref="O64:AC64">SUM(O56:O63)</f>
        <v>0</v>
      </c>
      <c r="P64" s="111">
        <v>0</v>
      </c>
      <c r="Q64" s="111">
        <f t="shared" si="11"/>
        <v>0</v>
      </c>
      <c r="R64" s="111">
        <f t="shared" si="11"/>
        <v>0</v>
      </c>
      <c r="S64" s="111">
        <f t="shared" si="11"/>
        <v>0</v>
      </c>
      <c r="T64" s="111">
        <f t="shared" si="11"/>
        <v>0</v>
      </c>
      <c r="U64" s="111">
        <f t="shared" si="11"/>
        <v>0</v>
      </c>
      <c r="V64" s="111">
        <f t="shared" si="11"/>
        <v>0</v>
      </c>
      <c r="W64" s="111">
        <f t="shared" si="11"/>
        <v>0</v>
      </c>
      <c r="X64" s="111">
        <f t="shared" si="11"/>
        <v>0</v>
      </c>
      <c r="Y64" s="111">
        <f t="shared" si="11"/>
        <v>0</v>
      </c>
      <c r="Z64" s="111">
        <f t="shared" si="11"/>
        <v>0</v>
      </c>
      <c r="AA64" s="111">
        <f t="shared" si="11"/>
        <v>0</v>
      </c>
      <c r="AB64" s="111">
        <f t="shared" si="11"/>
        <v>5087800</v>
      </c>
      <c r="AC64" s="111">
        <f t="shared" si="11"/>
        <v>0</v>
      </c>
      <c r="AD64" s="111">
        <f>SUM(AD56:AD63)</f>
        <v>0</v>
      </c>
      <c r="AE64" s="111">
        <f>SUM(AE56:AE63)</f>
        <v>0</v>
      </c>
    </row>
    <row r="65" spans="1:31" ht="12.75">
      <c r="A65" s="109" t="s">
        <v>280</v>
      </c>
      <c r="B65" s="356" t="s">
        <v>281</v>
      </c>
      <c r="C65" s="356"/>
      <c r="D65" s="356"/>
      <c r="E65" s="356"/>
      <c r="F65" s="356"/>
      <c r="G65" s="356"/>
      <c r="H65" s="356"/>
      <c r="I65" s="356"/>
      <c r="J65" s="356"/>
      <c r="K65" s="356"/>
      <c r="L65" s="325">
        <f>SUM(N65:AC65)</f>
        <v>0</v>
      </c>
      <c r="M65" s="323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1:31" ht="12.75">
      <c r="A66" s="109" t="s">
        <v>282</v>
      </c>
      <c r="B66" s="356" t="s">
        <v>283</v>
      </c>
      <c r="C66" s="356"/>
      <c r="D66" s="356"/>
      <c r="E66" s="356"/>
      <c r="F66" s="356"/>
      <c r="G66" s="356"/>
      <c r="H66" s="356"/>
      <c r="I66" s="356"/>
      <c r="J66" s="356"/>
      <c r="K66" s="356"/>
      <c r="L66" s="325">
        <f aca="true" t="shared" si="12" ref="L66:L75">SUM(N66:AC66)</f>
        <v>0</v>
      </c>
      <c r="M66" s="323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</row>
    <row r="67" spans="1:31" ht="12.75">
      <c r="A67" s="109" t="s">
        <v>284</v>
      </c>
      <c r="B67" s="356" t="s">
        <v>285</v>
      </c>
      <c r="C67" s="356"/>
      <c r="D67" s="356"/>
      <c r="E67" s="356"/>
      <c r="F67" s="356"/>
      <c r="G67" s="356"/>
      <c r="H67" s="356"/>
      <c r="I67" s="356"/>
      <c r="J67" s="356"/>
      <c r="K67" s="356"/>
      <c r="L67" s="325">
        <f t="shared" si="12"/>
        <v>0</v>
      </c>
      <c r="M67" s="323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</row>
    <row r="68" spans="1:31" ht="12.75">
      <c r="A68" s="109" t="s">
        <v>286</v>
      </c>
      <c r="B68" s="356" t="s">
        <v>287</v>
      </c>
      <c r="C68" s="356"/>
      <c r="D68" s="356"/>
      <c r="E68" s="356"/>
      <c r="F68" s="356"/>
      <c r="G68" s="356"/>
      <c r="H68" s="356"/>
      <c r="I68" s="356"/>
      <c r="J68" s="356"/>
      <c r="K68" s="356"/>
      <c r="L68" s="325">
        <f t="shared" si="12"/>
        <v>0</v>
      </c>
      <c r="M68" s="323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</row>
    <row r="69" spans="1:31" ht="12.75">
      <c r="A69" s="109" t="s">
        <v>288</v>
      </c>
      <c r="B69" s="356" t="s">
        <v>289</v>
      </c>
      <c r="C69" s="356"/>
      <c r="D69" s="356"/>
      <c r="E69" s="356"/>
      <c r="F69" s="356"/>
      <c r="G69" s="356"/>
      <c r="H69" s="356"/>
      <c r="I69" s="356"/>
      <c r="J69" s="356"/>
      <c r="K69" s="356"/>
      <c r="L69" s="325">
        <f t="shared" si="12"/>
        <v>0</v>
      </c>
      <c r="M69" s="323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</row>
    <row r="70" spans="1:31" ht="12.75">
      <c r="A70" s="109" t="s">
        <v>290</v>
      </c>
      <c r="B70" s="356" t="s">
        <v>291</v>
      </c>
      <c r="C70" s="356"/>
      <c r="D70" s="356"/>
      <c r="E70" s="356"/>
      <c r="F70" s="356"/>
      <c r="G70" s="356"/>
      <c r="H70" s="356"/>
      <c r="I70" s="356"/>
      <c r="J70" s="356"/>
      <c r="K70" s="356"/>
      <c r="L70" s="325">
        <f t="shared" si="12"/>
        <v>2390000</v>
      </c>
      <c r="M70" s="323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>
        <v>2390000</v>
      </c>
      <c r="AD70" s="96"/>
      <c r="AE70" s="96"/>
    </row>
    <row r="71" spans="1:31" ht="12.75">
      <c r="A71" s="109" t="s">
        <v>292</v>
      </c>
      <c r="B71" s="356" t="s">
        <v>293</v>
      </c>
      <c r="C71" s="356"/>
      <c r="D71" s="356"/>
      <c r="E71" s="356"/>
      <c r="F71" s="356"/>
      <c r="G71" s="356"/>
      <c r="H71" s="356"/>
      <c r="I71" s="356"/>
      <c r="J71" s="356"/>
      <c r="K71" s="356"/>
      <c r="L71" s="325">
        <f t="shared" si="12"/>
        <v>0</v>
      </c>
      <c r="M71" s="323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</row>
    <row r="72" spans="1:31" ht="12.75">
      <c r="A72" s="109" t="s">
        <v>294</v>
      </c>
      <c r="B72" s="356" t="s">
        <v>295</v>
      </c>
      <c r="C72" s="356"/>
      <c r="D72" s="356"/>
      <c r="E72" s="356"/>
      <c r="F72" s="356"/>
      <c r="G72" s="356"/>
      <c r="H72" s="356"/>
      <c r="I72" s="356"/>
      <c r="J72" s="356"/>
      <c r="K72" s="356"/>
      <c r="L72" s="325">
        <f t="shared" si="12"/>
        <v>0</v>
      </c>
      <c r="M72" s="323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</row>
    <row r="73" spans="1:31" ht="12.75">
      <c r="A73" s="109" t="s">
        <v>296</v>
      </c>
      <c r="B73" s="356" t="s">
        <v>297</v>
      </c>
      <c r="C73" s="356"/>
      <c r="D73" s="356"/>
      <c r="E73" s="356"/>
      <c r="F73" s="356"/>
      <c r="G73" s="356"/>
      <c r="H73" s="356"/>
      <c r="I73" s="356"/>
      <c r="J73" s="356"/>
      <c r="K73" s="356"/>
      <c r="L73" s="325">
        <f t="shared" si="12"/>
        <v>0</v>
      </c>
      <c r="M73" s="323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</row>
    <row r="74" spans="1:31" ht="12.75">
      <c r="A74" s="109" t="s">
        <v>298</v>
      </c>
      <c r="B74" s="356" t="s">
        <v>417</v>
      </c>
      <c r="C74" s="356"/>
      <c r="D74" s="356"/>
      <c r="E74" s="356"/>
      <c r="F74" s="356"/>
      <c r="G74" s="356"/>
      <c r="H74" s="356"/>
      <c r="I74" s="356"/>
      <c r="J74" s="356"/>
      <c r="K74" s="356"/>
      <c r="L74" s="325">
        <f t="shared" si="12"/>
        <v>157957680</v>
      </c>
      <c r="M74" s="323"/>
      <c r="N74" s="96"/>
      <c r="O74" s="131">
        <v>153119587</v>
      </c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>
        <v>4838093</v>
      </c>
      <c r="AD74" s="96"/>
      <c r="AE74" s="96"/>
    </row>
    <row r="75" spans="1:31" ht="12.75">
      <c r="A75" s="109" t="s">
        <v>299</v>
      </c>
      <c r="B75" s="356" t="s">
        <v>300</v>
      </c>
      <c r="C75" s="356"/>
      <c r="D75" s="356"/>
      <c r="E75" s="356"/>
      <c r="F75" s="356"/>
      <c r="G75" s="356"/>
      <c r="H75" s="356"/>
      <c r="I75" s="356"/>
      <c r="J75" s="356"/>
      <c r="K75" s="356"/>
      <c r="L75" s="325">
        <f t="shared" si="12"/>
        <v>2680000</v>
      </c>
      <c r="M75" s="323"/>
      <c r="N75" s="96"/>
      <c r="O75" s="96"/>
      <c r="P75" s="96"/>
      <c r="Q75" s="96"/>
      <c r="R75" s="96"/>
      <c r="S75" s="96"/>
      <c r="T75" s="96"/>
      <c r="U75" s="96">
        <v>2680000</v>
      </c>
      <c r="V75" s="96"/>
      <c r="W75" s="96"/>
      <c r="X75" s="96"/>
      <c r="Y75" s="96"/>
      <c r="Z75" s="96"/>
      <c r="AA75" s="96"/>
      <c r="AB75" s="96"/>
      <c r="AC75" s="96"/>
      <c r="AD75" s="96"/>
      <c r="AE75" s="96"/>
    </row>
    <row r="76" spans="1:31" ht="12.75">
      <c r="A76" s="109" t="s">
        <v>301</v>
      </c>
      <c r="B76" s="356" t="s">
        <v>302</v>
      </c>
      <c r="C76" s="356"/>
      <c r="D76" s="356"/>
      <c r="E76" s="356"/>
      <c r="F76" s="356"/>
      <c r="G76" s="356"/>
      <c r="H76" s="356"/>
      <c r="I76" s="356"/>
      <c r="J76" s="356"/>
      <c r="K76" s="356"/>
      <c r="L76" s="325">
        <f>SUM(N76:AC76)</f>
        <v>59082815</v>
      </c>
      <c r="M76" s="323"/>
      <c r="N76" s="96">
        <v>59082815</v>
      </c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ht="12.75">
      <c r="A77" s="110" t="s">
        <v>303</v>
      </c>
      <c r="B77" s="357" t="s">
        <v>304</v>
      </c>
      <c r="C77" s="357"/>
      <c r="D77" s="357"/>
      <c r="E77" s="357"/>
      <c r="F77" s="357"/>
      <c r="G77" s="357"/>
      <c r="H77" s="357"/>
      <c r="I77" s="357"/>
      <c r="J77" s="357"/>
      <c r="K77" s="357"/>
      <c r="L77" s="321">
        <f>SUM(L69:M76)</f>
        <v>222110495</v>
      </c>
      <c r="M77" s="326"/>
      <c r="N77" s="111">
        <f>SUM(N65:N76)</f>
        <v>59082815</v>
      </c>
      <c r="O77" s="111">
        <f aca="true" t="shared" si="13" ref="O77:AC77">SUM(O65:O76)</f>
        <v>153119587</v>
      </c>
      <c r="P77" s="111">
        <f>SUM(P65:P76)</f>
        <v>0</v>
      </c>
      <c r="Q77" s="111">
        <f t="shared" si="13"/>
        <v>0</v>
      </c>
      <c r="R77" s="111">
        <f t="shared" si="13"/>
        <v>0</v>
      </c>
      <c r="S77" s="111">
        <f t="shared" si="13"/>
        <v>0</v>
      </c>
      <c r="T77" s="111">
        <f t="shared" si="13"/>
        <v>0</v>
      </c>
      <c r="U77" s="111">
        <f t="shared" si="13"/>
        <v>2680000</v>
      </c>
      <c r="V77" s="111">
        <f t="shared" si="13"/>
        <v>0</v>
      </c>
      <c r="W77" s="111">
        <f t="shared" si="13"/>
        <v>0</v>
      </c>
      <c r="X77" s="111">
        <f t="shared" si="13"/>
        <v>0</v>
      </c>
      <c r="Y77" s="111">
        <f t="shared" si="13"/>
        <v>0</v>
      </c>
      <c r="Z77" s="111">
        <f t="shared" si="13"/>
        <v>0</v>
      </c>
      <c r="AA77" s="111">
        <f t="shared" si="13"/>
        <v>0</v>
      </c>
      <c r="AB77" s="111">
        <f t="shared" si="13"/>
        <v>0</v>
      </c>
      <c r="AC77" s="111">
        <f t="shared" si="13"/>
        <v>7228093</v>
      </c>
      <c r="AD77" s="111">
        <f>SUM(AD65:AD76)</f>
        <v>0</v>
      </c>
      <c r="AE77" s="111">
        <f>SUM(AE65:AE76)</f>
        <v>0</v>
      </c>
    </row>
    <row r="78" spans="1:31" ht="12.75">
      <c r="A78" s="302"/>
      <c r="B78" s="302"/>
      <c r="C78" s="114"/>
      <c r="D78" s="114"/>
      <c r="E78" s="114"/>
      <c r="F78" s="114"/>
      <c r="G78" s="114"/>
      <c r="H78" s="114"/>
      <c r="I78" s="114"/>
      <c r="J78" s="115"/>
      <c r="K78" s="302"/>
      <c r="L78" s="303"/>
      <c r="M78" s="303"/>
      <c r="N78" s="340" t="s">
        <v>141</v>
      </c>
      <c r="O78" s="350" t="s">
        <v>142</v>
      </c>
      <c r="P78" s="341" t="s">
        <v>143</v>
      </c>
      <c r="Q78" s="340" t="s">
        <v>144</v>
      </c>
      <c r="R78" s="340" t="s">
        <v>145</v>
      </c>
      <c r="S78" s="340" t="s">
        <v>146</v>
      </c>
      <c r="T78" s="340" t="s">
        <v>147</v>
      </c>
      <c r="U78" s="340" t="s">
        <v>148</v>
      </c>
      <c r="V78" s="340" t="s">
        <v>149</v>
      </c>
      <c r="W78" s="340" t="s">
        <v>150</v>
      </c>
      <c r="X78" s="340" t="s">
        <v>151</v>
      </c>
      <c r="Y78" s="347" t="s">
        <v>152</v>
      </c>
      <c r="Z78" s="340" t="s">
        <v>153</v>
      </c>
      <c r="AA78" s="340" t="s">
        <v>154</v>
      </c>
      <c r="AB78" s="340"/>
      <c r="AC78" s="340"/>
      <c r="AD78" s="340"/>
      <c r="AE78" s="340"/>
    </row>
    <row r="79" spans="1:31" ht="12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302"/>
      <c r="L79" s="303"/>
      <c r="M79" s="303"/>
      <c r="N79" s="340"/>
      <c r="O79" s="342"/>
      <c r="P79" s="342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</row>
    <row r="80" spans="1:31" ht="12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298"/>
      <c r="M80" s="299"/>
      <c r="N80" s="340"/>
      <c r="O80" s="342"/>
      <c r="P80" s="342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</row>
    <row r="81" spans="1:31" ht="12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298"/>
      <c r="M81" s="299"/>
      <c r="N81" s="340"/>
      <c r="O81" s="342"/>
      <c r="P81" s="342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</row>
    <row r="82" spans="1:31" ht="12.7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298"/>
      <c r="M82" s="299"/>
      <c r="N82" s="340"/>
      <c r="O82" s="342"/>
      <c r="P82" s="342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</row>
    <row r="83" spans="1:31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298"/>
      <c r="M83" s="299"/>
      <c r="N83" s="340"/>
      <c r="O83" s="342"/>
      <c r="P83" s="342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</row>
    <row r="84" spans="1:31" ht="12.7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300"/>
      <c r="M84" s="301"/>
      <c r="N84" s="340"/>
      <c r="O84" s="343"/>
      <c r="P84" s="343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</row>
    <row r="85" spans="1:31" ht="12.75">
      <c r="A85" s="361" t="s">
        <v>155</v>
      </c>
      <c r="B85" s="362"/>
      <c r="C85" s="362"/>
      <c r="D85" s="362"/>
      <c r="E85" s="362"/>
      <c r="F85" s="362"/>
      <c r="G85" s="362"/>
      <c r="H85" s="362"/>
      <c r="I85" s="362"/>
      <c r="J85" s="363"/>
      <c r="K85" s="363"/>
      <c r="L85" s="364"/>
      <c r="M85" s="364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</row>
    <row r="86" spans="1:31" ht="12.75">
      <c r="A86" s="117"/>
      <c r="B86" s="365" t="s">
        <v>44</v>
      </c>
      <c r="C86" s="365"/>
      <c r="D86" s="365"/>
      <c r="E86" s="365"/>
      <c r="F86" s="365"/>
      <c r="G86" s="365"/>
      <c r="H86" s="365"/>
      <c r="I86" s="366"/>
      <c r="J86" s="366"/>
      <c r="K86" s="366"/>
      <c r="L86" s="365" t="s">
        <v>45</v>
      </c>
      <c r="M86" s="367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</row>
    <row r="87" spans="1:31" ht="12.75">
      <c r="A87" s="118"/>
      <c r="B87" s="365" t="s">
        <v>156</v>
      </c>
      <c r="C87" s="366"/>
      <c r="D87" s="366"/>
      <c r="E87" s="366"/>
      <c r="F87" s="366"/>
      <c r="G87" s="366"/>
      <c r="H87" s="366"/>
      <c r="I87" s="366"/>
      <c r="J87" s="366"/>
      <c r="K87" s="366"/>
      <c r="L87" s="365" t="s">
        <v>157</v>
      </c>
      <c r="M87" s="367"/>
      <c r="N87" s="108" t="s">
        <v>158</v>
      </c>
      <c r="O87" s="108" t="s">
        <v>159</v>
      </c>
      <c r="P87" s="108" t="s">
        <v>160</v>
      </c>
      <c r="Q87" s="108" t="s">
        <v>161</v>
      </c>
      <c r="R87" s="108" t="s">
        <v>162</v>
      </c>
      <c r="S87" s="108" t="s">
        <v>163</v>
      </c>
      <c r="T87" s="108" t="s">
        <v>164</v>
      </c>
      <c r="U87" s="108" t="s">
        <v>165</v>
      </c>
      <c r="V87" s="108" t="s">
        <v>166</v>
      </c>
      <c r="W87" s="108" t="s">
        <v>167</v>
      </c>
      <c r="X87" s="108" t="s">
        <v>305</v>
      </c>
      <c r="Y87" s="108" t="s">
        <v>169</v>
      </c>
      <c r="Z87" s="108" t="s">
        <v>170</v>
      </c>
      <c r="AA87" s="108" t="s">
        <v>171</v>
      </c>
      <c r="AB87" s="108" t="s">
        <v>172</v>
      </c>
      <c r="AC87" s="108" t="s">
        <v>173</v>
      </c>
      <c r="AD87" s="108" t="s">
        <v>173</v>
      </c>
      <c r="AE87" s="108" t="s">
        <v>173</v>
      </c>
    </row>
    <row r="88" spans="1:31" ht="12.75">
      <c r="A88" s="109" t="s">
        <v>306</v>
      </c>
      <c r="B88" s="356" t="s">
        <v>307</v>
      </c>
      <c r="C88" s="356"/>
      <c r="D88" s="356"/>
      <c r="E88" s="356"/>
      <c r="F88" s="356"/>
      <c r="G88" s="356"/>
      <c r="H88" s="356"/>
      <c r="I88" s="356"/>
      <c r="J88" s="356"/>
      <c r="K88" s="356"/>
      <c r="L88" s="325">
        <f>SUM(N88:AC88)</f>
        <v>0</v>
      </c>
      <c r="M88" s="323"/>
      <c r="N88" s="96"/>
      <c r="O88" s="96"/>
      <c r="P88" s="96"/>
      <c r="Q88" s="119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ht="12.75">
      <c r="A89" s="109" t="s">
        <v>308</v>
      </c>
      <c r="B89" s="356" t="s">
        <v>309</v>
      </c>
      <c r="C89" s="356"/>
      <c r="D89" s="356"/>
      <c r="E89" s="356"/>
      <c r="F89" s="356"/>
      <c r="G89" s="356"/>
      <c r="H89" s="356"/>
      <c r="I89" s="356"/>
      <c r="J89" s="356"/>
      <c r="K89" s="356"/>
      <c r="L89" s="325">
        <f aca="true" t="shared" si="14" ref="L89:L94">SUM(N89:AC89)</f>
        <v>10000000</v>
      </c>
      <c r="M89" s="323"/>
      <c r="N89" s="96"/>
      <c r="O89" s="96"/>
      <c r="P89" s="96"/>
      <c r="Q89" s="96">
        <v>10000000</v>
      </c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ht="12.75">
      <c r="A90" s="109" t="s">
        <v>310</v>
      </c>
      <c r="B90" s="356" t="s">
        <v>311</v>
      </c>
      <c r="C90" s="356"/>
      <c r="D90" s="356"/>
      <c r="E90" s="356"/>
      <c r="F90" s="356"/>
      <c r="G90" s="356"/>
      <c r="H90" s="356"/>
      <c r="I90" s="356"/>
      <c r="J90" s="356"/>
      <c r="K90" s="356"/>
      <c r="L90" s="325">
        <f t="shared" si="14"/>
        <v>0</v>
      </c>
      <c r="M90" s="323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ht="12.75">
      <c r="A91" s="109" t="s">
        <v>312</v>
      </c>
      <c r="B91" s="356" t="s">
        <v>313</v>
      </c>
      <c r="C91" s="356"/>
      <c r="D91" s="356"/>
      <c r="E91" s="356"/>
      <c r="F91" s="356"/>
      <c r="G91" s="356"/>
      <c r="H91" s="356"/>
      <c r="I91" s="356"/>
      <c r="J91" s="356"/>
      <c r="K91" s="356"/>
      <c r="L91" s="325">
        <f t="shared" si="14"/>
        <v>13225000</v>
      </c>
      <c r="M91" s="323"/>
      <c r="N91" s="96"/>
      <c r="O91" s="96">
        <v>2362000</v>
      </c>
      <c r="P91" s="96">
        <v>8109000</v>
      </c>
      <c r="Q91" s="96">
        <v>1574000</v>
      </c>
      <c r="R91" s="96"/>
      <c r="S91" s="96"/>
      <c r="T91" s="96"/>
      <c r="U91" s="96">
        <v>1180000</v>
      </c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ht="12.75">
      <c r="A92" s="109" t="s">
        <v>314</v>
      </c>
      <c r="B92" s="356" t="s">
        <v>315</v>
      </c>
      <c r="C92" s="356"/>
      <c r="D92" s="356"/>
      <c r="E92" s="356"/>
      <c r="F92" s="356"/>
      <c r="G92" s="356"/>
      <c r="H92" s="356"/>
      <c r="I92" s="356"/>
      <c r="J92" s="356"/>
      <c r="K92" s="356"/>
      <c r="L92" s="325">
        <f t="shared" si="14"/>
        <v>0</v>
      </c>
      <c r="M92" s="323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ht="12.75">
      <c r="A93" s="109" t="s">
        <v>316</v>
      </c>
      <c r="B93" s="356" t="s">
        <v>317</v>
      </c>
      <c r="C93" s="356"/>
      <c r="D93" s="356"/>
      <c r="E93" s="356"/>
      <c r="F93" s="356"/>
      <c r="G93" s="356"/>
      <c r="H93" s="356"/>
      <c r="I93" s="356"/>
      <c r="J93" s="356"/>
      <c r="K93" s="356"/>
      <c r="L93" s="325">
        <f t="shared" si="14"/>
        <v>0</v>
      </c>
      <c r="M93" s="323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ht="12.75">
      <c r="A94" s="109" t="s">
        <v>318</v>
      </c>
      <c r="B94" s="356" t="s">
        <v>319</v>
      </c>
      <c r="C94" s="356"/>
      <c r="D94" s="356"/>
      <c r="E94" s="356"/>
      <c r="F94" s="356"/>
      <c r="G94" s="356"/>
      <c r="H94" s="356"/>
      <c r="I94" s="356"/>
      <c r="J94" s="356"/>
      <c r="K94" s="356"/>
      <c r="L94" s="325">
        <f t="shared" si="14"/>
        <v>3575000</v>
      </c>
      <c r="M94" s="323"/>
      <c r="N94" s="96"/>
      <c r="O94" s="96">
        <v>638000</v>
      </c>
      <c r="P94" s="96">
        <v>2191000</v>
      </c>
      <c r="Q94" s="96">
        <v>426000</v>
      </c>
      <c r="R94" s="96"/>
      <c r="S94" s="96"/>
      <c r="T94" s="96"/>
      <c r="U94" s="96">
        <v>320000</v>
      </c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ht="12.75">
      <c r="A95" s="110" t="s">
        <v>320</v>
      </c>
      <c r="B95" s="357" t="s">
        <v>321</v>
      </c>
      <c r="C95" s="357"/>
      <c r="D95" s="357"/>
      <c r="E95" s="357"/>
      <c r="F95" s="357"/>
      <c r="G95" s="357"/>
      <c r="H95" s="357"/>
      <c r="I95" s="357"/>
      <c r="J95" s="357"/>
      <c r="K95" s="357"/>
      <c r="L95" s="321">
        <f>SUM(L88:M94)</f>
        <v>26800000</v>
      </c>
      <c r="M95" s="326"/>
      <c r="N95" s="111">
        <f>SUM(N88:N94)</f>
        <v>0</v>
      </c>
      <c r="O95" s="111">
        <f aca="true" t="shared" si="15" ref="O95:AC95">SUM(O88:O94)</f>
        <v>3000000</v>
      </c>
      <c r="P95" s="111">
        <f>SUM(P88:P94)</f>
        <v>10300000</v>
      </c>
      <c r="Q95" s="111">
        <f t="shared" si="15"/>
        <v>12000000</v>
      </c>
      <c r="R95" s="111">
        <f t="shared" si="15"/>
        <v>0</v>
      </c>
      <c r="S95" s="111">
        <f t="shared" si="15"/>
        <v>0</v>
      </c>
      <c r="T95" s="111">
        <f t="shared" si="15"/>
        <v>0</v>
      </c>
      <c r="U95" s="111">
        <f t="shared" si="15"/>
        <v>1500000</v>
      </c>
      <c r="V95" s="111">
        <f t="shared" si="15"/>
        <v>0</v>
      </c>
      <c r="W95" s="111">
        <f t="shared" si="15"/>
        <v>0</v>
      </c>
      <c r="X95" s="111">
        <f t="shared" si="15"/>
        <v>0</v>
      </c>
      <c r="Y95" s="111">
        <f t="shared" si="15"/>
        <v>0</v>
      </c>
      <c r="Z95" s="111">
        <f t="shared" si="15"/>
        <v>0</v>
      </c>
      <c r="AA95" s="111">
        <f t="shared" si="15"/>
        <v>0</v>
      </c>
      <c r="AB95" s="111">
        <f t="shared" si="15"/>
        <v>0</v>
      </c>
      <c r="AC95" s="111">
        <f t="shared" si="15"/>
        <v>0</v>
      </c>
      <c r="AD95" s="111">
        <f>SUM(AD88:AD94)</f>
        <v>0</v>
      </c>
      <c r="AE95" s="111">
        <f>SUM(AE88:AE94)</f>
        <v>0</v>
      </c>
    </row>
    <row r="96" spans="1:31" ht="12.75">
      <c r="A96" s="109" t="s">
        <v>322</v>
      </c>
      <c r="B96" s="356" t="s">
        <v>323</v>
      </c>
      <c r="C96" s="356"/>
      <c r="D96" s="356"/>
      <c r="E96" s="356"/>
      <c r="F96" s="356"/>
      <c r="G96" s="356"/>
      <c r="H96" s="356"/>
      <c r="I96" s="356"/>
      <c r="J96" s="356"/>
      <c r="K96" s="356"/>
      <c r="L96" s="325">
        <f>SUM(N96:AC96)</f>
        <v>406097957</v>
      </c>
      <c r="M96" s="323"/>
      <c r="N96" s="96"/>
      <c r="O96" s="96"/>
      <c r="P96" s="96">
        <v>40141000</v>
      </c>
      <c r="Q96" s="96">
        <v>25197000</v>
      </c>
      <c r="R96" s="96"/>
      <c r="S96" s="96"/>
      <c r="T96" s="96">
        <v>31496000</v>
      </c>
      <c r="U96" s="96"/>
      <c r="V96" s="96"/>
      <c r="W96" s="96"/>
      <c r="X96" s="96"/>
      <c r="Y96" s="96">
        <v>296677072</v>
      </c>
      <c r="Z96" s="96"/>
      <c r="AA96" s="96">
        <v>12586885</v>
      </c>
      <c r="AB96" s="96"/>
      <c r="AC96" s="96"/>
      <c r="AD96" s="96"/>
      <c r="AE96" s="96"/>
    </row>
    <row r="97" spans="1:31" ht="12.75">
      <c r="A97" s="109" t="s">
        <v>324</v>
      </c>
      <c r="B97" s="356" t="s">
        <v>325</v>
      </c>
      <c r="C97" s="356"/>
      <c r="D97" s="356"/>
      <c r="E97" s="356"/>
      <c r="F97" s="356"/>
      <c r="G97" s="356"/>
      <c r="H97" s="356"/>
      <c r="I97" s="356"/>
      <c r="J97" s="356"/>
      <c r="K97" s="356"/>
      <c r="L97" s="325">
        <f>SUM(N97:AC97)</f>
        <v>0</v>
      </c>
      <c r="M97" s="323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31" ht="12.75">
      <c r="A98" s="109" t="s">
        <v>326</v>
      </c>
      <c r="B98" s="356" t="s">
        <v>327</v>
      </c>
      <c r="C98" s="356"/>
      <c r="D98" s="356"/>
      <c r="E98" s="356"/>
      <c r="F98" s="356"/>
      <c r="G98" s="356"/>
      <c r="H98" s="356"/>
      <c r="I98" s="356"/>
      <c r="J98" s="356"/>
      <c r="K98" s="356"/>
      <c r="L98" s="325">
        <f>SUM(N98:AC98)</f>
        <v>0</v>
      </c>
      <c r="M98" s="323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</row>
    <row r="99" spans="1:31" ht="12.75">
      <c r="A99" s="109" t="s">
        <v>328</v>
      </c>
      <c r="B99" s="356" t="s">
        <v>329</v>
      </c>
      <c r="C99" s="356"/>
      <c r="D99" s="356"/>
      <c r="E99" s="356"/>
      <c r="F99" s="356"/>
      <c r="G99" s="356"/>
      <c r="H99" s="356"/>
      <c r="I99" s="356"/>
      <c r="J99" s="356"/>
      <c r="K99" s="356"/>
      <c r="L99" s="325">
        <f>SUM(N99:AC99)</f>
        <v>38692023</v>
      </c>
      <c r="M99" s="323"/>
      <c r="N99" s="96"/>
      <c r="O99" s="96"/>
      <c r="P99" s="96">
        <v>10841000</v>
      </c>
      <c r="Q99" s="96">
        <v>6803000</v>
      </c>
      <c r="R99" s="96"/>
      <c r="S99" s="96"/>
      <c r="T99" s="96">
        <v>8504000</v>
      </c>
      <c r="U99" s="96"/>
      <c r="V99" s="96"/>
      <c r="W99" s="96"/>
      <c r="X99" s="96"/>
      <c r="Y99" s="96">
        <v>9145563</v>
      </c>
      <c r="Z99" s="96"/>
      <c r="AA99" s="96">
        <v>3398460</v>
      </c>
      <c r="AB99" s="96"/>
      <c r="AC99" s="96"/>
      <c r="AD99" s="96"/>
      <c r="AE99" s="96"/>
    </row>
    <row r="100" spans="1:31" ht="12.75">
      <c r="A100" s="110" t="s">
        <v>330</v>
      </c>
      <c r="B100" s="357" t="s">
        <v>331</v>
      </c>
      <c r="C100" s="357"/>
      <c r="D100" s="357"/>
      <c r="E100" s="357"/>
      <c r="F100" s="357"/>
      <c r="G100" s="357"/>
      <c r="H100" s="357"/>
      <c r="I100" s="357"/>
      <c r="J100" s="357"/>
      <c r="K100" s="357"/>
      <c r="L100" s="321">
        <f>SUM(L96:M99)</f>
        <v>444789980</v>
      </c>
      <c r="M100" s="326"/>
      <c r="N100" s="111">
        <f>SUM(N96:N99)</f>
        <v>0</v>
      </c>
      <c r="O100" s="111">
        <f aca="true" t="shared" si="16" ref="O100:AC100">SUM(O96:O99)</f>
        <v>0</v>
      </c>
      <c r="P100" s="111">
        <f t="shared" si="16"/>
        <v>50982000</v>
      </c>
      <c r="Q100" s="111">
        <f t="shared" si="16"/>
        <v>32000000</v>
      </c>
      <c r="R100" s="111">
        <f t="shared" si="16"/>
        <v>0</v>
      </c>
      <c r="S100" s="111">
        <f t="shared" si="16"/>
        <v>0</v>
      </c>
      <c r="T100" s="111">
        <f t="shared" si="16"/>
        <v>40000000</v>
      </c>
      <c r="U100" s="111">
        <f t="shared" si="16"/>
        <v>0</v>
      </c>
      <c r="V100" s="111">
        <f t="shared" si="16"/>
        <v>0</v>
      </c>
      <c r="W100" s="111">
        <f t="shared" si="16"/>
        <v>0</v>
      </c>
      <c r="X100" s="111">
        <f t="shared" si="16"/>
        <v>0</v>
      </c>
      <c r="Y100" s="111">
        <f t="shared" si="16"/>
        <v>305822635</v>
      </c>
      <c r="Z100" s="111">
        <f t="shared" si="16"/>
        <v>0</v>
      </c>
      <c r="AA100" s="111">
        <f t="shared" si="16"/>
        <v>15985345</v>
      </c>
      <c r="AB100" s="111">
        <f t="shared" si="16"/>
        <v>0</v>
      </c>
      <c r="AC100" s="111">
        <f t="shared" si="16"/>
        <v>0</v>
      </c>
      <c r="AD100" s="111">
        <f>SUM(AD96:AD99)</f>
        <v>0</v>
      </c>
      <c r="AE100" s="111">
        <f>SUM(AE96:AE99)</f>
        <v>0</v>
      </c>
    </row>
    <row r="101" spans="1:31" ht="12.75">
      <c r="A101" s="109" t="s">
        <v>332</v>
      </c>
      <c r="B101" s="356" t="s">
        <v>333</v>
      </c>
      <c r="C101" s="356"/>
      <c r="D101" s="356"/>
      <c r="E101" s="356"/>
      <c r="F101" s="356"/>
      <c r="G101" s="356"/>
      <c r="H101" s="356"/>
      <c r="I101" s="356"/>
      <c r="J101" s="356"/>
      <c r="K101" s="356"/>
      <c r="L101" s="325">
        <f>SUM(N101:AC101)</f>
        <v>0</v>
      </c>
      <c r="M101" s="323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</row>
    <row r="102" spans="1:31" ht="12.75">
      <c r="A102" s="109" t="s">
        <v>334</v>
      </c>
      <c r="B102" s="356" t="s">
        <v>335</v>
      </c>
      <c r="C102" s="356"/>
      <c r="D102" s="356"/>
      <c r="E102" s="356"/>
      <c r="F102" s="356"/>
      <c r="G102" s="356"/>
      <c r="H102" s="356"/>
      <c r="I102" s="356"/>
      <c r="J102" s="356"/>
      <c r="K102" s="356"/>
      <c r="L102" s="325">
        <f aca="true" t="shared" si="17" ref="L102:L108">SUM(N102:AC102)</f>
        <v>0</v>
      </c>
      <c r="M102" s="323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</row>
    <row r="103" spans="1:31" ht="12.75">
      <c r="A103" s="109" t="s">
        <v>336</v>
      </c>
      <c r="B103" s="356" t="s">
        <v>337</v>
      </c>
      <c r="C103" s="356"/>
      <c r="D103" s="356"/>
      <c r="E103" s="356"/>
      <c r="F103" s="356"/>
      <c r="G103" s="356"/>
      <c r="H103" s="356"/>
      <c r="I103" s="356"/>
      <c r="J103" s="356"/>
      <c r="K103" s="356"/>
      <c r="L103" s="325">
        <f t="shared" si="17"/>
        <v>0</v>
      </c>
      <c r="M103" s="323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</row>
    <row r="104" spans="1:31" ht="12.75">
      <c r="A104" s="109" t="s">
        <v>338</v>
      </c>
      <c r="B104" s="356" t="s">
        <v>339</v>
      </c>
      <c r="C104" s="356"/>
      <c r="D104" s="356"/>
      <c r="E104" s="356"/>
      <c r="F104" s="356"/>
      <c r="G104" s="356"/>
      <c r="H104" s="356"/>
      <c r="I104" s="356"/>
      <c r="J104" s="356"/>
      <c r="K104" s="356"/>
      <c r="L104" s="325">
        <f t="shared" si="17"/>
        <v>0</v>
      </c>
      <c r="M104" s="323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</row>
    <row r="105" spans="1:31" ht="12.75">
      <c r="A105" s="109" t="s">
        <v>340</v>
      </c>
      <c r="B105" s="356" t="s">
        <v>341</v>
      </c>
      <c r="C105" s="356"/>
      <c r="D105" s="356"/>
      <c r="E105" s="356"/>
      <c r="F105" s="356"/>
      <c r="G105" s="356"/>
      <c r="H105" s="356"/>
      <c r="I105" s="356"/>
      <c r="J105" s="356"/>
      <c r="K105" s="356"/>
      <c r="L105" s="325">
        <f t="shared" si="17"/>
        <v>0</v>
      </c>
      <c r="M105" s="323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6" spans="1:31" ht="12.75">
      <c r="A106" s="109" t="s">
        <v>342</v>
      </c>
      <c r="B106" s="356" t="s">
        <v>343</v>
      </c>
      <c r="C106" s="356"/>
      <c r="D106" s="356"/>
      <c r="E106" s="356"/>
      <c r="F106" s="356"/>
      <c r="G106" s="356"/>
      <c r="H106" s="356"/>
      <c r="I106" s="356"/>
      <c r="J106" s="356"/>
      <c r="K106" s="356"/>
      <c r="L106" s="325">
        <f t="shared" si="17"/>
        <v>0</v>
      </c>
      <c r="M106" s="323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</row>
    <row r="107" spans="1:31" ht="12.75">
      <c r="A107" s="109" t="s">
        <v>344</v>
      </c>
      <c r="B107" s="356" t="s">
        <v>345</v>
      </c>
      <c r="C107" s="356"/>
      <c r="D107" s="356"/>
      <c r="E107" s="356"/>
      <c r="F107" s="356"/>
      <c r="G107" s="356"/>
      <c r="H107" s="356"/>
      <c r="I107" s="356"/>
      <c r="J107" s="356"/>
      <c r="K107" s="356"/>
      <c r="L107" s="325">
        <f t="shared" si="17"/>
        <v>0</v>
      </c>
      <c r="M107" s="323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</row>
    <row r="108" spans="1:31" ht="12.75">
      <c r="A108" s="109" t="s">
        <v>346</v>
      </c>
      <c r="B108" s="356" t="s">
        <v>347</v>
      </c>
      <c r="C108" s="356"/>
      <c r="D108" s="356"/>
      <c r="E108" s="356"/>
      <c r="F108" s="356"/>
      <c r="G108" s="356"/>
      <c r="H108" s="356"/>
      <c r="I108" s="356"/>
      <c r="J108" s="356"/>
      <c r="K108" s="356"/>
      <c r="L108" s="325">
        <f t="shared" si="17"/>
        <v>0</v>
      </c>
      <c r="M108" s="323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</row>
    <row r="109" spans="1:31" ht="12.75">
      <c r="A109" s="110" t="s">
        <v>348</v>
      </c>
      <c r="B109" s="357" t="s">
        <v>349</v>
      </c>
      <c r="C109" s="357"/>
      <c r="D109" s="357"/>
      <c r="E109" s="357"/>
      <c r="F109" s="357"/>
      <c r="G109" s="357"/>
      <c r="H109" s="357"/>
      <c r="I109" s="357"/>
      <c r="J109" s="357"/>
      <c r="K109" s="357"/>
      <c r="L109" s="321">
        <f>SUM(L101:M108)</f>
        <v>0</v>
      </c>
      <c r="M109" s="326"/>
      <c r="N109" s="112">
        <f>SUM(N101:N108)</f>
        <v>0</v>
      </c>
      <c r="O109" s="112">
        <f aca="true" t="shared" si="18" ref="O109:AC109">SUM(O101:O108)</f>
        <v>0</v>
      </c>
      <c r="P109" s="112">
        <f>SUM(P101:P108)</f>
        <v>0</v>
      </c>
      <c r="Q109" s="112">
        <f t="shared" si="18"/>
        <v>0</v>
      </c>
      <c r="R109" s="112">
        <f t="shared" si="18"/>
        <v>0</v>
      </c>
      <c r="S109" s="112">
        <f t="shared" si="18"/>
        <v>0</v>
      </c>
      <c r="T109" s="112">
        <f t="shared" si="18"/>
        <v>0</v>
      </c>
      <c r="U109" s="112">
        <f t="shared" si="18"/>
        <v>0</v>
      </c>
      <c r="V109" s="112">
        <f t="shared" si="18"/>
        <v>0</v>
      </c>
      <c r="W109" s="112">
        <f t="shared" si="18"/>
        <v>0</v>
      </c>
      <c r="X109" s="112">
        <f t="shared" si="18"/>
        <v>0</v>
      </c>
      <c r="Y109" s="112">
        <f t="shared" si="18"/>
        <v>0</v>
      </c>
      <c r="Z109" s="112">
        <f t="shared" si="18"/>
        <v>0</v>
      </c>
      <c r="AA109" s="112">
        <f t="shared" si="18"/>
        <v>0</v>
      </c>
      <c r="AB109" s="112">
        <f t="shared" si="18"/>
        <v>0</v>
      </c>
      <c r="AC109" s="112">
        <f t="shared" si="18"/>
        <v>0</v>
      </c>
      <c r="AD109" s="112">
        <f>SUM(AD101:AD108)</f>
        <v>0</v>
      </c>
      <c r="AE109" s="112">
        <f>SUM(AE101:AE108)</f>
        <v>0</v>
      </c>
    </row>
    <row r="110" spans="1:31" ht="12.75">
      <c r="A110" s="110" t="s">
        <v>350</v>
      </c>
      <c r="B110" s="357" t="s">
        <v>351</v>
      </c>
      <c r="C110" s="357"/>
      <c r="D110" s="357"/>
      <c r="E110" s="357"/>
      <c r="F110" s="357"/>
      <c r="G110" s="357"/>
      <c r="H110" s="357"/>
      <c r="I110" s="357"/>
      <c r="J110" s="357"/>
      <c r="K110" s="357"/>
      <c r="L110" s="321">
        <f>L29+L30+L55+L64+L77+L95+L100+L109</f>
        <v>1011732037</v>
      </c>
      <c r="M110" s="326"/>
      <c r="N110" s="111">
        <f>SUM(N29,N30,N55,N64,N77,N95,N100,N109,)</f>
        <v>77935078</v>
      </c>
      <c r="O110" s="111">
        <f>SUM(O29,O30,O55,O64,O77,O95,O100,O109,)</f>
        <v>157110587</v>
      </c>
      <c r="P110" s="111">
        <f>SUM(P29,P30,P55,P64,P77,P95,P100,P109,)</f>
        <v>84348000</v>
      </c>
      <c r="Q110" s="111">
        <f>SUM(Q29,Q30,Q55,Q64,Q77,Q95,Q100,Q109,)</f>
        <v>44985000</v>
      </c>
      <c r="R110" s="111">
        <f>SUM(R29,R30,R34,R55,R64,R77,R95,R100,R109,)</f>
        <v>6604000</v>
      </c>
      <c r="S110" s="111">
        <f aca="true" t="shared" si="19" ref="S110:AC110">SUM(S29,S30,S55,S64,S77,S95,S100,S109,)</f>
        <v>7620000</v>
      </c>
      <c r="T110" s="111">
        <f t="shared" si="19"/>
        <v>122504900</v>
      </c>
      <c r="U110" s="111">
        <f t="shared" si="19"/>
        <v>63953425</v>
      </c>
      <c r="V110" s="111">
        <f t="shared" si="19"/>
        <v>6338649</v>
      </c>
      <c r="W110" s="111">
        <f t="shared" si="19"/>
        <v>167000</v>
      </c>
      <c r="X110" s="111">
        <f t="shared" si="19"/>
        <v>5466225</v>
      </c>
      <c r="Y110" s="111">
        <f t="shared" si="19"/>
        <v>392202885</v>
      </c>
      <c r="Z110" s="111">
        <f t="shared" si="19"/>
        <v>14195050</v>
      </c>
      <c r="AA110" s="111">
        <f t="shared" si="19"/>
        <v>15985345</v>
      </c>
      <c r="AB110" s="111">
        <f t="shared" si="19"/>
        <v>5087800</v>
      </c>
      <c r="AC110" s="111">
        <f t="shared" si="19"/>
        <v>7228093</v>
      </c>
      <c r="AD110" s="111">
        <f>SUM(AD29,AD30,AD55,AD64,AD77,AD95,AD100,AD109,)</f>
        <v>0</v>
      </c>
      <c r="AE110" s="111">
        <f>SUM(AE29,AE30,AE55,AE64,AE77,AE95,AE100,AE109,)</f>
        <v>0</v>
      </c>
    </row>
  </sheetData>
  <sheetProtection/>
  <mergeCells count="241">
    <mergeCell ref="A1:B1"/>
    <mergeCell ref="G1:M1"/>
    <mergeCell ref="N1:N7"/>
    <mergeCell ref="O1:O7"/>
    <mergeCell ref="P1:P7"/>
    <mergeCell ref="Q1:Q7"/>
    <mergeCell ref="AA1:AA7"/>
    <mergeCell ref="AB1:AB7"/>
    <mergeCell ref="AC1:AC7"/>
    <mergeCell ref="R1:R7"/>
    <mergeCell ref="S1:S7"/>
    <mergeCell ref="T1:T7"/>
    <mergeCell ref="U1:U7"/>
    <mergeCell ref="V1:V7"/>
    <mergeCell ref="W1:W7"/>
    <mergeCell ref="AD1:AD7"/>
    <mergeCell ref="AE1:AE7"/>
    <mergeCell ref="G2:M2"/>
    <mergeCell ref="E3:L3"/>
    <mergeCell ref="E4:L4"/>
    <mergeCell ref="E5:L5"/>
    <mergeCell ref="G7:M7"/>
    <mergeCell ref="X1:X7"/>
    <mergeCell ref="Y1:Y7"/>
    <mergeCell ref="Z1:Z7"/>
    <mergeCell ref="A8:M8"/>
    <mergeCell ref="B9:K9"/>
    <mergeCell ref="L9:M9"/>
    <mergeCell ref="B10:K10"/>
    <mergeCell ref="L10:M10"/>
    <mergeCell ref="B11:K11"/>
    <mergeCell ref="L11:M11"/>
    <mergeCell ref="B12:K12"/>
    <mergeCell ref="L12:M12"/>
    <mergeCell ref="B13:K13"/>
    <mergeCell ref="L13:M13"/>
    <mergeCell ref="B14:K14"/>
    <mergeCell ref="L14:M14"/>
    <mergeCell ref="B15:K15"/>
    <mergeCell ref="L15:M15"/>
    <mergeCell ref="B16:K16"/>
    <mergeCell ref="L16:M16"/>
    <mergeCell ref="B17:K17"/>
    <mergeCell ref="L17:M17"/>
    <mergeCell ref="B18:K18"/>
    <mergeCell ref="L18:M18"/>
    <mergeCell ref="B19:K19"/>
    <mergeCell ref="L19:M19"/>
    <mergeCell ref="B20:K20"/>
    <mergeCell ref="L20:M20"/>
    <mergeCell ref="B21:K21"/>
    <mergeCell ref="L21:M21"/>
    <mergeCell ref="B22:K22"/>
    <mergeCell ref="L22:M22"/>
    <mergeCell ref="B23:K23"/>
    <mergeCell ref="L23:M23"/>
    <mergeCell ref="B24:K24"/>
    <mergeCell ref="L24:M24"/>
    <mergeCell ref="B25:K25"/>
    <mergeCell ref="L25:M25"/>
    <mergeCell ref="B26:K26"/>
    <mergeCell ref="L26:M26"/>
    <mergeCell ref="B27:K27"/>
    <mergeCell ref="L27:M27"/>
    <mergeCell ref="B28:K28"/>
    <mergeCell ref="L28:M28"/>
    <mergeCell ref="B29:K29"/>
    <mergeCell ref="L29:M29"/>
    <mergeCell ref="B30:K30"/>
    <mergeCell ref="L30:M30"/>
    <mergeCell ref="B31:K31"/>
    <mergeCell ref="L31:M31"/>
    <mergeCell ref="B32:K32"/>
    <mergeCell ref="L32:M32"/>
    <mergeCell ref="B33:K33"/>
    <mergeCell ref="L33:M33"/>
    <mergeCell ref="B34:K34"/>
    <mergeCell ref="L34:M34"/>
    <mergeCell ref="B35:K35"/>
    <mergeCell ref="L35:M35"/>
    <mergeCell ref="B36:K36"/>
    <mergeCell ref="L36:M36"/>
    <mergeCell ref="B37:K37"/>
    <mergeCell ref="L37:M37"/>
    <mergeCell ref="B38:K38"/>
    <mergeCell ref="L38:M38"/>
    <mergeCell ref="B39:K39"/>
    <mergeCell ref="L39:M39"/>
    <mergeCell ref="B40:K40"/>
    <mergeCell ref="L40:M40"/>
    <mergeCell ref="B41:K41"/>
    <mergeCell ref="L41:M41"/>
    <mergeCell ref="B42:K42"/>
    <mergeCell ref="L42:M42"/>
    <mergeCell ref="B43:K43"/>
    <mergeCell ref="L43:M43"/>
    <mergeCell ref="B44:K44"/>
    <mergeCell ref="L44:M44"/>
    <mergeCell ref="B45:K45"/>
    <mergeCell ref="L45:M45"/>
    <mergeCell ref="B46:K46"/>
    <mergeCell ref="L46:M46"/>
    <mergeCell ref="B47:K47"/>
    <mergeCell ref="L47:M47"/>
    <mergeCell ref="B48:K48"/>
    <mergeCell ref="L48:M48"/>
    <mergeCell ref="B49:K49"/>
    <mergeCell ref="L49:M49"/>
    <mergeCell ref="B50:K50"/>
    <mergeCell ref="L50:M50"/>
    <mergeCell ref="B51:K51"/>
    <mergeCell ref="L51:M51"/>
    <mergeCell ref="B52:K52"/>
    <mergeCell ref="L52:M52"/>
    <mergeCell ref="B53:K53"/>
    <mergeCell ref="L53:M53"/>
    <mergeCell ref="B54:K54"/>
    <mergeCell ref="L54:M54"/>
    <mergeCell ref="B55:K55"/>
    <mergeCell ref="L55:M55"/>
    <mergeCell ref="B56:K56"/>
    <mergeCell ref="L56:M56"/>
    <mergeCell ref="B57:K57"/>
    <mergeCell ref="L57:M57"/>
    <mergeCell ref="B58:K58"/>
    <mergeCell ref="L58:M58"/>
    <mergeCell ref="B59:K59"/>
    <mergeCell ref="L59:M59"/>
    <mergeCell ref="B60:K60"/>
    <mergeCell ref="L60:M60"/>
    <mergeCell ref="B61:K61"/>
    <mergeCell ref="L61:M61"/>
    <mergeCell ref="B62:K62"/>
    <mergeCell ref="L62:M62"/>
    <mergeCell ref="B63:K63"/>
    <mergeCell ref="L63:M63"/>
    <mergeCell ref="B64:K64"/>
    <mergeCell ref="L64:M64"/>
    <mergeCell ref="B65:K65"/>
    <mergeCell ref="L65:M65"/>
    <mergeCell ref="B66:K66"/>
    <mergeCell ref="L66:M66"/>
    <mergeCell ref="B67:K67"/>
    <mergeCell ref="L67:M67"/>
    <mergeCell ref="B68:K68"/>
    <mergeCell ref="L68:M68"/>
    <mergeCell ref="B69:K69"/>
    <mergeCell ref="L69:M69"/>
    <mergeCell ref="B70:K70"/>
    <mergeCell ref="L70:M70"/>
    <mergeCell ref="B71:K71"/>
    <mergeCell ref="L71:M71"/>
    <mergeCell ref="B72:K72"/>
    <mergeCell ref="L72:M72"/>
    <mergeCell ref="B73:K73"/>
    <mergeCell ref="L73:M73"/>
    <mergeCell ref="B74:K74"/>
    <mergeCell ref="L74:M74"/>
    <mergeCell ref="B75:K75"/>
    <mergeCell ref="L75:M75"/>
    <mergeCell ref="B76:K76"/>
    <mergeCell ref="L76:M76"/>
    <mergeCell ref="B77:K77"/>
    <mergeCell ref="L77:M77"/>
    <mergeCell ref="A78:B78"/>
    <mergeCell ref="K78:M78"/>
    <mergeCell ref="N78:N84"/>
    <mergeCell ref="O78:O84"/>
    <mergeCell ref="P78:P84"/>
    <mergeCell ref="Q78:Q84"/>
    <mergeCell ref="Z78:Z84"/>
    <mergeCell ref="AA78:AA84"/>
    <mergeCell ref="AB78:AB84"/>
    <mergeCell ref="AC78:AC84"/>
    <mergeCell ref="R78:R84"/>
    <mergeCell ref="S78:S84"/>
    <mergeCell ref="T78:T84"/>
    <mergeCell ref="U78:U84"/>
    <mergeCell ref="V78:V84"/>
    <mergeCell ref="W78:W84"/>
    <mergeCell ref="AD78:AD84"/>
    <mergeCell ref="AE78:AE84"/>
    <mergeCell ref="K79:M79"/>
    <mergeCell ref="L80:M80"/>
    <mergeCell ref="L81:M81"/>
    <mergeCell ref="L82:M82"/>
    <mergeCell ref="L83:M83"/>
    <mergeCell ref="L84:M84"/>
    <mergeCell ref="X78:X84"/>
    <mergeCell ref="Y78:Y84"/>
    <mergeCell ref="A85:M85"/>
    <mergeCell ref="B86:K86"/>
    <mergeCell ref="L86:M86"/>
    <mergeCell ref="B87:K87"/>
    <mergeCell ref="L87:M87"/>
    <mergeCell ref="B88:K88"/>
    <mergeCell ref="L88:M88"/>
    <mergeCell ref="B89:K89"/>
    <mergeCell ref="L89:M89"/>
    <mergeCell ref="B90:K90"/>
    <mergeCell ref="L90:M90"/>
    <mergeCell ref="B91:K91"/>
    <mergeCell ref="L91:M91"/>
    <mergeCell ref="B92:K92"/>
    <mergeCell ref="L92:M92"/>
    <mergeCell ref="B93:K93"/>
    <mergeCell ref="L93:M93"/>
    <mergeCell ref="B94:K94"/>
    <mergeCell ref="L94:M94"/>
    <mergeCell ref="B95:K95"/>
    <mergeCell ref="L95:M95"/>
    <mergeCell ref="B96:K96"/>
    <mergeCell ref="L96:M96"/>
    <mergeCell ref="B97:K97"/>
    <mergeCell ref="L97:M97"/>
    <mergeCell ref="B98:K98"/>
    <mergeCell ref="L98:M98"/>
    <mergeCell ref="B99:K99"/>
    <mergeCell ref="L99:M99"/>
    <mergeCell ref="B100:K100"/>
    <mergeCell ref="L100:M100"/>
    <mergeCell ref="B101:K101"/>
    <mergeCell ref="L101:M101"/>
    <mergeCell ref="B102:K102"/>
    <mergeCell ref="L102:M102"/>
    <mergeCell ref="B103:K103"/>
    <mergeCell ref="L103:M103"/>
    <mergeCell ref="B104:K104"/>
    <mergeCell ref="L104:M104"/>
    <mergeCell ref="B105:K105"/>
    <mergeCell ref="L105:M105"/>
    <mergeCell ref="B106:K106"/>
    <mergeCell ref="L106:M106"/>
    <mergeCell ref="B110:K110"/>
    <mergeCell ref="L110:M110"/>
    <mergeCell ref="B107:K107"/>
    <mergeCell ref="L107:M107"/>
    <mergeCell ref="B108:K108"/>
    <mergeCell ref="L108:M108"/>
    <mergeCell ref="B109:K109"/>
    <mergeCell ref="L109:M109"/>
  </mergeCells>
  <printOptions/>
  <pageMargins left="0.7" right="0.7" top="0.75" bottom="0.75" header="0.3" footer="0.3"/>
  <pageSetup horizontalDpi="600" verticalDpi="600" orientation="landscape" paperSize="8" scale="69" r:id="rId1"/>
  <rowBreaks count="1" manualBreakCount="1">
    <brk id="7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03"/>
  <sheetViews>
    <sheetView zoomScalePageLayoutView="0" workbookViewId="0" topLeftCell="A16">
      <selection activeCell="F51" sqref="F51"/>
    </sheetView>
  </sheetViews>
  <sheetFormatPr defaultColWidth="17.28125" defaultRowHeight="15" customHeight="1"/>
  <cols>
    <col min="1" max="1" width="6.421875" style="10" customWidth="1"/>
    <col min="2" max="2" width="7.28125" style="10" customWidth="1"/>
    <col min="3" max="3" width="56.140625" style="10" customWidth="1"/>
    <col min="4" max="4" width="14.421875" style="10" customWidth="1"/>
    <col min="5" max="5" width="15.421875" style="10" customWidth="1"/>
    <col min="6" max="6" width="18.140625" style="10" customWidth="1"/>
    <col min="7" max="7" width="9.140625" style="10" customWidth="1"/>
    <col min="8" max="8" width="64.8515625" style="10" customWidth="1"/>
    <col min="9" max="10" width="9.140625" style="10" customWidth="1"/>
    <col min="11" max="11" width="3.140625" style="10" customWidth="1"/>
    <col min="12" max="12" width="6.00390625" style="10" hidden="1" customWidth="1"/>
    <col min="13" max="13" width="9.140625" style="10" hidden="1" customWidth="1"/>
    <col min="14" max="14" width="0.42578125" style="10" customWidth="1"/>
    <col min="15" max="17" width="8.00390625" style="10" hidden="1" customWidth="1"/>
    <col min="18" max="26" width="8.00390625" style="10" customWidth="1"/>
    <col min="27" max="16384" width="17.28125" style="10" customWidth="1"/>
  </cols>
  <sheetData>
    <row r="1" spans="2:26" ht="15.75" customHeight="1">
      <c r="B1" s="306"/>
      <c r="C1" s="307"/>
      <c r="D1" s="30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customHeight="1">
      <c r="A2" s="316" t="s">
        <v>447</v>
      </c>
      <c r="B2" s="317"/>
      <c r="C2" s="317"/>
      <c r="D2" s="31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15.75" customHeight="1">
      <c r="B3" s="308" t="s">
        <v>88</v>
      </c>
      <c r="C3" s="307"/>
      <c r="D3" s="30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5.75" customHeight="1">
      <c r="B4" s="308" t="s">
        <v>448</v>
      </c>
      <c r="C4" s="307"/>
      <c r="D4" s="30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2:26" ht="15.75" customHeight="1">
      <c r="B5" s="18"/>
      <c r="C5" s="18"/>
      <c r="D5" s="1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5.75" customHeight="1">
      <c r="B6" s="19"/>
      <c r="C6" s="19"/>
      <c r="D6" s="16" t="s">
        <v>124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>
      <c r="A7" s="318" t="s">
        <v>90</v>
      </c>
      <c r="B7" s="310" t="s">
        <v>44</v>
      </c>
      <c r="C7" s="311"/>
      <c r="D7" s="314" t="s">
        <v>45</v>
      </c>
      <c r="E7" s="8"/>
      <c r="F7" s="8"/>
      <c r="G7" s="8"/>
      <c r="H7"/>
      <c r="I7"/>
      <c r="J7"/>
      <c r="K7"/>
      <c r="L7"/>
      <c r="M7"/>
      <c r="N7"/>
      <c r="O7"/>
      <c r="P7"/>
      <c r="Q7"/>
      <c r="R7"/>
      <c r="S7"/>
      <c r="T7" s="8"/>
      <c r="U7" s="8"/>
      <c r="V7" s="8"/>
      <c r="W7" s="8"/>
      <c r="X7" s="8"/>
      <c r="Y7" s="8"/>
      <c r="Z7" s="8"/>
    </row>
    <row r="8" spans="1:26" ht="15.75" customHeight="1">
      <c r="A8" s="319"/>
      <c r="B8" s="312"/>
      <c r="C8" s="313"/>
      <c r="D8" s="315"/>
      <c r="E8" s="8"/>
      <c r="F8" s="8"/>
      <c r="G8" s="8"/>
      <c r="H8"/>
      <c r="I8"/>
      <c r="J8"/>
      <c r="K8"/>
      <c r="L8"/>
      <c r="M8"/>
      <c r="N8"/>
      <c r="O8"/>
      <c r="P8"/>
      <c r="Q8"/>
      <c r="R8"/>
      <c r="S8"/>
      <c r="T8" s="8"/>
      <c r="U8" s="8"/>
      <c r="V8" s="8"/>
      <c r="W8" s="8"/>
      <c r="X8" s="8"/>
      <c r="Y8" s="8"/>
      <c r="Z8" s="8"/>
    </row>
    <row r="9" spans="1:26" ht="15.75" customHeight="1">
      <c r="A9" s="20">
        <v>1</v>
      </c>
      <c r="B9" s="9">
        <v>2</v>
      </c>
      <c r="C9" s="21">
        <v>3</v>
      </c>
      <c r="D9" s="22">
        <v>4</v>
      </c>
      <c r="E9" s="8"/>
      <c r="F9" s="8"/>
      <c r="G9" s="8"/>
      <c r="H9"/>
      <c r="I9"/>
      <c r="J9"/>
      <c r="K9"/>
      <c r="L9"/>
      <c r="M9"/>
      <c r="N9"/>
      <c r="O9"/>
      <c r="P9"/>
      <c r="Q9"/>
      <c r="R9"/>
      <c r="S9"/>
      <c r="T9" s="8"/>
      <c r="U9" s="8"/>
      <c r="V9" s="8"/>
      <c r="W9" s="8"/>
      <c r="X9" s="8"/>
      <c r="Y9" s="8"/>
      <c r="Z9" s="8"/>
    </row>
    <row r="10" spans="1:26" ht="15.75" customHeight="1">
      <c r="A10" s="23" t="s">
        <v>91</v>
      </c>
      <c r="B10" s="379" t="s">
        <v>46</v>
      </c>
      <c r="C10" s="380"/>
      <c r="D10" s="24">
        <f>SUM(D11:D14)</f>
        <v>790758817</v>
      </c>
      <c r="E10" s="8"/>
      <c r="F10" s="8"/>
      <c r="G10" s="8"/>
      <c r="H10"/>
      <c r="I10"/>
      <c r="J10"/>
      <c r="K10"/>
      <c r="L10"/>
      <c r="M10"/>
      <c r="N10"/>
      <c r="O10"/>
      <c r="P10"/>
      <c r="Q10"/>
      <c r="R10"/>
      <c r="S10"/>
      <c r="T10" s="8"/>
      <c r="U10" s="8"/>
      <c r="V10" s="8"/>
      <c r="W10" s="8"/>
      <c r="X10" s="8"/>
      <c r="Y10" s="8"/>
      <c r="Z10" s="8"/>
    </row>
    <row r="11" spans="1:26" ht="15.75" customHeight="1">
      <c r="A11" s="25" t="s">
        <v>92</v>
      </c>
      <c r="B11" s="26" t="s">
        <v>47</v>
      </c>
      <c r="C11" s="27" t="s">
        <v>48</v>
      </c>
      <c r="D11" s="28">
        <v>165321339</v>
      </c>
      <c r="E11" s="8"/>
      <c r="F11" s="8"/>
      <c r="G11" s="8"/>
      <c r="H11"/>
      <c r="I11"/>
      <c r="J11"/>
      <c r="K11"/>
      <c r="L11"/>
      <c r="M11"/>
      <c r="N11"/>
      <c r="O11"/>
      <c r="P11"/>
      <c r="Q11"/>
      <c r="R11"/>
      <c r="S11"/>
      <c r="T11" s="8"/>
      <c r="U11" s="8"/>
      <c r="V11" s="8"/>
      <c r="W11" s="8"/>
      <c r="X11" s="8"/>
      <c r="Y11" s="8"/>
      <c r="Z11" s="8"/>
    </row>
    <row r="12" spans="1:26" ht="15.75" customHeight="1">
      <c r="A12" s="25" t="s">
        <v>93</v>
      </c>
      <c r="B12" s="26" t="s">
        <v>49</v>
      </c>
      <c r="C12" s="27" t="s">
        <v>50</v>
      </c>
      <c r="D12" s="28">
        <v>88000000</v>
      </c>
      <c r="E12" s="8"/>
      <c r="F12" s="8"/>
      <c r="G12" s="8"/>
      <c r="H12"/>
      <c r="I12"/>
      <c r="J12"/>
      <c r="K12"/>
      <c r="L12"/>
      <c r="M12"/>
      <c r="N12"/>
      <c r="O12"/>
      <c r="P12"/>
      <c r="Q12"/>
      <c r="R12"/>
      <c r="S12"/>
      <c r="T12" s="8"/>
      <c r="U12" s="8"/>
      <c r="V12" s="8"/>
      <c r="W12" s="8"/>
      <c r="X12" s="8"/>
      <c r="Y12" s="8"/>
      <c r="Z12" s="8"/>
    </row>
    <row r="13" spans="1:26" ht="15.75" customHeight="1">
      <c r="A13" s="25" t="s">
        <v>94</v>
      </c>
      <c r="B13" s="26" t="s">
        <v>51</v>
      </c>
      <c r="C13" s="27" t="s">
        <v>52</v>
      </c>
      <c r="D13" s="28">
        <v>425377473</v>
      </c>
      <c r="E13" s="8"/>
      <c r="F13" s="8"/>
      <c r="G13" s="8"/>
      <c r="H13"/>
      <c r="I13"/>
      <c r="J13"/>
      <c r="K13"/>
      <c r="L13"/>
      <c r="M13"/>
      <c r="N13"/>
      <c r="O13"/>
      <c r="P13"/>
      <c r="Q13"/>
      <c r="R13"/>
      <c r="S13"/>
      <c r="T13" s="8"/>
      <c r="U13" s="8"/>
      <c r="V13" s="8"/>
      <c r="W13" s="8"/>
      <c r="X13" s="8"/>
      <c r="Y13" s="8"/>
      <c r="Z13" s="8"/>
    </row>
    <row r="14" spans="1:26" ht="15.75" customHeight="1">
      <c r="A14" s="25" t="s">
        <v>95</v>
      </c>
      <c r="B14" s="26" t="s">
        <v>61</v>
      </c>
      <c r="C14" s="27" t="s">
        <v>449</v>
      </c>
      <c r="D14" s="28">
        <v>112060005</v>
      </c>
      <c r="E14" s="8"/>
      <c r="F14" s="8"/>
      <c r="G14" s="8"/>
      <c r="H14"/>
      <c r="I14"/>
      <c r="J14"/>
      <c r="K14"/>
      <c r="L14"/>
      <c r="M14"/>
      <c r="N14"/>
      <c r="O14"/>
      <c r="P14"/>
      <c r="Q14"/>
      <c r="R14"/>
      <c r="S14"/>
      <c r="T14" s="8"/>
      <c r="U14" s="8"/>
      <c r="V14" s="8"/>
      <c r="W14" s="8"/>
      <c r="X14" s="8"/>
      <c r="Y14" s="8"/>
      <c r="Z14" s="8"/>
    </row>
    <row r="15" spans="1:26" ht="15.75" customHeight="1">
      <c r="A15" s="25"/>
      <c r="B15" s="26"/>
      <c r="C15" s="27"/>
      <c r="D15" s="28"/>
      <c r="E15" s="8"/>
      <c r="F15" s="8"/>
      <c r="G15" s="8"/>
      <c r="H15"/>
      <c r="I15"/>
      <c r="J15"/>
      <c r="K15"/>
      <c r="L15"/>
      <c r="M15"/>
      <c r="N15"/>
      <c r="O15"/>
      <c r="P15"/>
      <c r="Q15"/>
      <c r="R15"/>
      <c r="S15"/>
      <c r="T15" s="8"/>
      <c r="U15" s="8"/>
      <c r="V15" s="8"/>
      <c r="W15" s="8"/>
      <c r="X15" s="8"/>
      <c r="Y15" s="8"/>
      <c r="Z15" s="8"/>
    </row>
    <row r="16" spans="1:26" ht="15.75" customHeight="1">
      <c r="A16" s="25" t="s">
        <v>96</v>
      </c>
      <c r="B16" s="26"/>
      <c r="C16" s="27"/>
      <c r="D16" s="28"/>
      <c r="E16" s="8"/>
      <c r="F16" s="8"/>
      <c r="G16" s="8"/>
      <c r="H16"/>
      <c r="I16"/>
      <c r="J16"/>
      <c r="K16"/>
      <c r="L16"/>
      <c r="M16"/>
      <c r="N16"/>
      <c r="O16"/>
      <c r="P16"/>
      <c r="Q16"/>
      <c r="R16"/>
      <c r="S16"/>
      <c r="T16" s="8"/>
      <c r="U16" s="8"/>
      <c r="V16" s="8"/>
      <c r="W16" s="8"/>
      <c r="X16" s="8"/>
      <c r="Y16" s="8"/>
      <c r="Z16" s="8"/>
    </row>
    <row r="17" spans="1:26" ht="15.75" customHeight="1">
      <c r="A17" s="23" t="s">
        <v>97</v>
      </c>
      <c r="B17" s="29" t="s">
        <v>53</v>
      </c>
      <c r="C17" s="30"/>
      <c r="D17" s="31">
        <f>SUM(D18:D21)</f>
        <v>385789980</v>
      </c>
      <c r="E17" s="8"/>
      <c r="F17" s="8"/>
      <c r="G17" s="8"/>
      <c r="H17"/>
      <c r="I17"/>
      <c r="J17"/>
      <c r="K17"/>
      <c r="L17"/>
      <c r="M17"/>
      <c r="N17"/>
      <c r="O17"/>
      <c r="P17"/>
      <c r="Q17"/>
      <c r="R17"/>
      <c r="S17"/>
      <c r="T17" s="8"/>
      <c r="U17" s="8"/>
      <c r="V17" s="8"/>
      <c r="W17" s="8"/>
      <c r="X17" s="8"/>
      <c r="Y17" s="8"/>
      <c r="Z17" s="8"/>
    </row>
    <row r="18" spans="1:26" ht="15.75" customHeight="1">
      <c r="A18" s="25" t="s">
        <v>98</v>
      </c>
      <c r="B18" s="26" t="s">
        <v>54</v>
      </c>
      <c r="C18" s="32" t="s">
        <v>55</v>
      </c>
      <c r="D18" s="28">
        <v>40000000</v>
      </c>
      <c r="E18" s="8"/>
      <c r="F18" s="8"/>
      <c r="G18" s="8"/>
      <c r="H18"/>
      <c r="I18"/>
      <c r="J18"/>
      <c r="K18"/>
      <c r="L18"/>
      <c r="M18"/>
      <c r="N18"/>
      <c r="O18"/>
      <c r="P18"/>
      <c r="Q18"/>
      <c r="R18"/>
      <c r="S18"/>
      <c r="T18" s="8"/>
      <c r="U18" s="8"/>
      <c r="V18" s="8"/>
      <c r="W18" s="8"/>
      <c r="X18" s="8"/>
      <c r="Y18" s="8"/>
      <c r="Z18" s="8"/>
    </row>
    <row r="19" spans="1:26" ht="15.75" customHeight="1">
      <c r="A19" s="25" t="s">
        <v>99</v>
      </c>
      <c r="B19" s="26" t="s">
        <v>56</v>
      </c>
      <c r="C19" s="27" t="s">
        <v>57</v>
      </c>
      <c r="D19" s="28">
        <v>65000000</v>
      </c>
      <c r="E19" s="8"/>
      <c r="F19" s="8"/>
      <c r="G19" s="8"/>
      <c r="H19"/>
      <c r="I19"/>
      <c r="J19"/>
      <c r="K19"/>
      <c r="L19"/>
      <c r="M19"/>
      <c r="N19"/>
      <c r="O19"/>
      <c r="P19"/>
      <c r="Q19"/>
      <c r="R19"/>
      <c r="S19"/>
      <c r="T19" s="8"/>
      <c r="U19" s="8"/>
      <c r="V19" s="8"/>
      <c r="W19" s="8"/>
      <c r="X19" s="8"/>
      <c r="Y19" s="8"/>
      <c r="Z19" s="8"/>
    </row>
    <row r="20" spans="1:26" ht="15.75" customHeight="1">
      <c r="A20" s="25" t="s">
        <v>100</v>
      </c>
      <c r="B20" s="26" t="s">
        <v>58</v>
      </c>
      <c r="C20" s="27" t="s">
        <v>59</v>
      </c>
      <c r="D20" s="28"/>
      <c r="E20" s="8"/>
      <c r="F20" s="8"/>
      <c r="G20" s="8"/>
      <c r="H20"/>
      <c r="I20"/>
      <c r="J20"/>
      <c r="K20"/>
      <c r="L20"/>
      <c r="M20"/>
      <c r="N20"/>
      <c r="O20"/>
      <c r="P20"/>
      <c r="Q20"/>
      <c r="R20"/>
      <c r="S20"/>
      <c r="T20" s="8"/>
      <c r="U20" s="8"/>
      <c r="V20" s="8"/>
      <c r="W20" s="8"/>
      <c r="X20" s="8"/>
      <c r="Y20" s="8"/>
      <c r="Z20" s="8"/>
    </row>
    <row r="21" spans="1:26" ht="15.75" customHeight="1">
      <c r="A21" s="25" t="s">
        <v>101</v>
      </c>
      <c r="B21" s="26" t="s">
        <v>61</v>
      </c>
      <c r="C21" s="27" t="s">
        <v>450</v>
      </c>
      <c r="D21" s="28">
        <v>280789980</v>
      </c>
      <c r="E21" s="8"/>
      <c r="F21" s="8"/>
      <c r="G21" s="8"/>
      <c r="H21"/>
      <c r="I21"/>
      <c r="J21"/>
      <c r="K21"/>
      <c r="L21"/>
      <c r="M21"/>
      <c r="N21"/>
      <c r="O21"/>
      <c r="P21"/>
      <c r="Q21"/>
      <c r="R21"/>
      <c r="S21"/>
      <c r="T21" s="8"/>
      <c r="U21" s="8"/>
      <c r="V21" s="8"/>
      <c r="W21" s="8"/>
      <c r="X21" s="8"/>
      <c r="Y21" s="8"/>
      <c r="Z21" s="8"/>
    </row>
    <row r="22" spans="1:26" ht="15.75" customHeight="1">
      <c r="A22" s="23" t="s">
        <v>102</v>
      </c>
      <c r="B22" s="29"/>
      <c r="C22" s="27"/>
      <c r="D22" s="31"/>
      <c r="E22" s="8"/>
      <c r="F22" s="8"/>
      <c r="G22" s="8"/>
      <c r="H22"/>
      <c r="I22"/>
      <c r="J22"/>
      <c r="K22"/>
      <c r="L22"/>
      <c r="M22"/>
      <c r="N22"/>
      <c r="O22"/>
      <c r="P22"/>
      <c r="Q22"/>
      <c r="R22"/>
      <c r="S22"/>
      <c r="T22" s="8"/>
      <c r="U22" s="8"/>
      <c r="V22" s="8"/>
      <c r="W22" s="8"/>
      <c r="X22" s="8"/>
      <c r="Y22" s="8"/>
      <c r="Z22" s="8"/>
    </row>
    <row r="23" spans="1:26" ht="15.75" customHeight="1">
      <c r="A23" s="25" t="s">
        <v>103</v>
      </c>
      <c r="B23" s="26"/>
      <c r="C23" s="27"/>
      <c r="D23" s="28"/>
      <c r="E23" s="8"/>
      <c r="F23" s="8"/>
      <c r="G23" s="8"/>
      <c r="H23"/>
      <c r="I23"/>
      <c r="J23"/>
      <c r="K23"/>
      <c r="L23"/>
      <c r="M23"/>
      <c r="N23"/>
      <c r="O23"/>
      <c r="P23"/>
      <c r="Q23"/>
      <c r="R23"/>
      <c r="S23"/>
      <c r="T23" s="8"/>
      <c r="U23" s="8"/>
      <c r="V23" s="8"/>
      <c r="W23" s="8"/>
      <c r="X23" s="8"/>
      <c r="Y23" s="8"/>
      <c r="Z23" s="8"/>
    </row>
    <row r="24" spans="1:26" ht="15.75" customHeight="1">
      <c r="A24" s="25" t="s">
        <v>104</v>
      </c>
      <c r="B24" s="26"/>
      <c r="C24" s="27"/>
      <c r="D24" s="28"/>
      <c r="E24" s="8"/>
      <c r="F24" s="8"/>
      <c r="G24" s="8"/>
      <c r="H24"/>
      <c r="I24"/>
      <c r="J24"/>
      <c r="K24"/>
      <c r="L24"/>
      <c r="M24"/>
      <c r="N24"/>
      <c r="O24"/>
      <c r="P24"/>
      <c r="Q24"/>
      <c r="R24"/>
      <c r="S24"/>
      <c r="T24" s="8"/>
      <c r="U24" s="8"/>
      <c r="V24" s="8"/>
      <c r="W24" s="8"/>
      <c r="X24" s="8"/>
      <c r="Y24" s="8"/>
      <c r="Z24" s="8"/>
    </row>
    <row r="25" spans="1:26" ht="15.75" customHeight="1">
      <c r="A25" s="23" t="s">
        <v>105</v>
      </c>
      <c r="B25" s="29" t="s">
        <v>62</v>
      </c>
      <c r="C25" s="30"/>
      <c r="D25" s="31">
        <f>SUM(D10+D17+D22)</f>
        <v>1176548797</v>
      </c>
      <c r="E25" s="8"/>
      <c r="F25" s="8"/>
      <c r="G25" s="8"/>
      <c r="H25"/>
      <c r="I25"/>
      <c r="J25"/>
      <c r="K25"/>
      <c r="L25"/>
      <c r="M25"/>
      <c r="N25"/>
      <c r="O25"/>
      <c r="P25"/>
      <c r="Q25"/>
      <c r="R25"/>
      <c r="S25"/>
      <c r="T25" s="8"/>
      <c r="U25" s="8"/>
      <c r="V25" s="8"/>
      <c r="W25" s="8"/>
      <c r="X25" s="8"/>
      <c r="Y25" s="8"/>
      <c r="Z25" s="8"/>
    </row>
    <row r="26" spans="1:26" ht="15.75" customHeight="1">
      <c r="A26" s="25" t="s">
        <v>106</v>
      </c>
      <c r="B26" s="33"/>
      <c r="C26" s="33"/>
      <c r="D26" s="34"/>
      <c r="E26" s="8"/>
      <c r="F26" s="8"/>
      <c r="G26" s="8"/>
      <c r="H26"/>
      <c r="I26"/>
      <c r="J26"/>
      <c r="K26"/>
      <c r="L26"/>
      <c r="M26"/>
      <c r="N26"/>
      <c r="O26"/>
      <c r="P26"/>
      <c r="Q26"/>
      <c r="R26"/>
      <c r="S26"/>
      <c r="T26" s="8"/>
      <c r="U26" s="8"/>
      <c r="V26" s="8"/>
      <c r="W26" s="8"/>
      <c r="X26" s="8"/>
      <c r="Y26" s="8"/>
      <c r="Z26" s="8"/>
    </row>
    <row r="27" spans="1:26" ht="15.75" customHeight="1">
      <c r="A27" s="23" t="s">
        <v>107</v>
      </c>
      <c r="B27" s="381" t="s">
        <v>63</v>
      </c>
      <c r="C27" s="380"/>
      <c r="D27" s="31">
        <f>SUM(D28:D34)</f>
        <v>0</v>
      </c>
      <c r="E27" s="8"/>
      <c r="F27" s="8"/>
      <c r="G27" s="8"/>
      <c r="H27"/>
      <c r="I27"/>
      <c r="J27"/>
      <c r="K27"/>
      <c r="L27"/>
      <c r="M27"/>
      <c r="N27"/>
      <c r="O27"/>
      <c r="P27"/>
      <c r="Q27"/>
      <c r="R27"/>
      <c r="S27"/>
      <c r="T27" s="8"/>
      <c r="U27" s="8"/>
      <c r="V27" s="8"/>
      <c r="W27" s="8"/>
      <c r="X27" s="8"/>
      <c r="Y27" s="8"/>
      <c r="Z27" s="8"/>
    </row>
    <row r="28" spans="1:26" ht="15.75" customHeight="1">
      <c r="A28" s="25" t="s">
        <v>108</v>
      </c>
      <c r="B28" s="26" t="s">
        <v>64</v>
      </c>
      <c r="C28" s="27" t="s">
        <v>65</v>
      </c>
      <c r="D28" s="28"/>
      <c r="E28" s="8"/>
      <c r="F28" s="8"/>
      <c r="G28" s="8"/>
      <c r="H28"/>
      <c r="I28"/>
      <c r="J28"/>
      <c r="K28"/>
      <c r="L28"/>
      <c r="M28"/>
      <c r="N28"/>
      <c r="O28"/>
      <c r="P28"/>
      <c r="Q28"/>
      <c r="R28"/>
      <c r="S28"/>
      <c r="T28" s="8"/>
      <c r="U28" s="8"/>
      <c r="V28" s="8"/>
      <c r="W28" s="8"/>
      <c r="X28" s="8"/>
      <c r="Y28" s="8"/>
      <c r="Z28" s="8"/>
    </row>
    <row r="29" spans="1:26" ht="15.75" customHeight="1">
      <c r="A29" s="25" t="s">
        <v>109</v>
      </c>
      <c r="B29" s="26" t="s">
        <v>66</v>
      </c>
      <c r="C29" s="32" t="s">
        <v>67</v>
      </c>
      <c r="D29" s="28"/>
      <c r="E29" s="8"/>
      <c r="F29" s="8"/>
      <c r="G29" s="8"/>
      <c r="H29"/>
      <c r="I29"/>
      <c r="J29"/>
      <c r="K29"/>
      <c r="L29"/>
      <c r="M29"/>
      <c r="N29"/>
      <c r="O29"/>
      <c r="P29"/>
      <c r="Q29"/>
      <c r="R29"/>
      <c r="S29"/>
      <c r="T29" s="8"/>
      <c r="U29" s="8"/>
      <c r="V29" s="8"/>
      <c r="W29" s="8"/>
      <c r="X29" s="8"/>
      <c r="Y29" s="8"/>
      <c r="Z29" s="8"/>
    </row>
    <row r="30" spans="1:26" ht="15.75" customHeight="1">
      <c r="A30" s="25" t="s">
        <v>110</v>
      </c>
      <c r="B30" s="26" t="s">
        <v>68</v>
      </c>
      <c r="C30" s="27" t="s">
        <v>69</v>
      </c>
      <c r="D30" s="28"/>
      <c r="E30" s="8"/>
      <c r="F30" s="8"/>
      <c r="G30" s="8"/>
      <c r="H30"/>
      <c r="I30"/>
      <c r="J30"/>
      <c r="K30"/>
      <c r="L30"/>
      <c r="M30"/>
      <c r="N30"/>
      <c r="O30"/>
      <c r="P30"/>
      <c r="Q30"/>
      <c r="R30"/>
      <c r="S30"/>
      <c r="T30" s="8"/>
      <c r="U30" s="8"/>
      <c r="V30" s="8"/>
      <c r="W30" s="8"/>
      <c r="X30" s="8"/>
      <c r="Y30" s="8"/>
      <c r="Z30" s="8"/>
    </row>
    <row r="31" spans="1:26" ht="15.75" customHeight="1">
      <c r="A31" s="25" t="s">
        <v>111</v>
      </c>
      <c r="B31" s="26" t="s">
        <v>70</v>
      </c>
      <c r="C31" s="27" t="s">
        <v>71</v>
      </c>
      <c r="D31" s="28"/>
      <c r="E31" s="8"/>
      <c r="F31" s="8"/>
      <c r="G31" s="8"/>
      <c r="H31"/>
      <c r="I31"/>
      <c r="J31"/>
      <c r="K31"/>
      <c r="L31"/>
      <c r="M31"/>
      <c r="N31"/>
      <c r="O31"/>
      <c r="P31"/>
      <c r="Q31"/>
      <c r="R31"/>
      <c r="S31"/>
      <c r="T31" s="8"/>
      <c r="U31" s="8"/>
      <c r="V31" s="8"/>
      <c r="W31" s="8"/>
      <c r="X31" s="8"/>
      <c r="Y31" s="8"/>
      <c r="Z31" s="8"/>
    </row>
    <row r="32" spans="1:26" ht="15.75" customHeight="1">
      <c r="A32" s="25" t="s">
        <v>112</v>
      </c>
      <c r="B32" s="26" t="s">
        <v>72</v>
      </c>
      <c r="C32" s="27" t="s">
        <v>73</v>
      </c>
      <c r="D32" s="28"/>
      <c r="E32" s="8"/>
      <c r="F32" s="8"/>
      <c r="G32" s="8"/>
      <c r="H32"/>
      <c r="I32"/>
      <c r="J32"/>
      <c r="K32"/>
      <c r="L32"/>
      <c r="M32"/>
      <c r="N32"/>
      <c r="O32"/>
      <c r="P32"/>
      <c r="Q32"/>
      <c r="R32"/>
      <c r="S32"/>
      <c r="T32" s="8"/>
      <c r="U32" s="8"/>
      <c r="V32" s="8"/>
      <c r="W32" s="8"/>
      <c r="X32" s="8"/>
      <c r="Y32" s="8"/>
      <c r="Z32" s="8"/>
    </row>
    <row r="33" spans="1:26" ht="15.75" customHeight="1">
      <c r="A33" s="25"/>
      <c r="B33" s="26" t="s">
        <v>72</v>
      </c>
      <c r="C33" s="27" t="s">
        <v>135</v>
      </c>
      <c r="D33" s="28"/>
      <c r="E33" s="8"/>
      <c r="F33" s="8"/>
      <c r="G33" s="8"/>
      <c r="H33"/>
      <c r="I33"/>
      <c r="J33"/>
      <c r="K33"/>
      <c r="L33"/>
      <c r="M33"/>
      <c r="N33"/>
      <c r="O33"/>
      <c r="P33"/>
      <c r="Q33"/>
      <c r="R33"/>
      <c r="S33"/>
      <c r="T33" s="8"/>
      <c r="U33" s="8"/>
      <c r="V33" s="8"/>
      <c r="W33" s="8"/>
      <c r="X33" s="8"/>
      <c r="Y33" s="8"/>
      <c r="Z33" s="8"/>
    </row>
    <row r="34" spans="1:26" ht="15.75" customHeight="1">
      <c r="A34" s="25" t="s">
        <v>113</v>
      </c>
      <c r="B34" s="26"/>
      <c r="C34" s="27"/>
      <c r="D34" s="28"/>
      <c r="E34" s="8"/>
      <c r="F34" s="8"/>
      <c r="G34" s="8"/>
      <c r="H34"/>
      <c r="I34"/>
      <c r="J34"/>
      <c r="K34"/>
      <c r="L34"/>
      <c r="M34"/>
      <c r="N34"/>
      <c r="O34"/>
      <c r="P34"/>
      <c r="Q34"/>
      <c r="R34"/>
      <c r="S34"/>
      <c r="T34" s="8"/>
      <c r="U34" s="8"/>
      <c r="V34" s="8"/>
      <c r="W34" s="8"/>
      <c r="X34" s="8"/>
      <c r="Y34" s="8"/>
      <c r="Z34" s="8"/>
    </row>
    <row r="35" spans="1:26" ht="15.75" customHeight="1">
      <c r="A35" s="23" t="s">
        <v>114</v>
      </c>
      <c r="B35" s="35" t="s">
        <v>74</v>
      </c>
      <c r="C35" s="36"/>
      <c r="D35" s="31">
        <f>SUM(D36:D38)</f>
        <v>0</v>
      </c>
      <c r="E35" s="8"/>
      <c r="F35" s="8"/>
      <c r="G35" s="8"/>
      <c r="H35"/>
      <c r="I35"/>
      <c r="J35"/>
      <c r="K35"/>
      <c r="L35"/>
      <c r="M35"/>
      <c r="N35"/>
      <c r="O35"/>
      <c r="P35"/>
      <c r="Q35"/>
      <c r="R35"/>
      <c r="S35"/>
      <c r="T35" s="8"/>
      <c r="U35" s="8"/>
      <c r="V35" s="8"/>
      <c r="W35" s="8"/>
      <c r="X35" s="8"/>
      <c r="Y35" s="8"/>
      <c r="Z35" s="8"/>
    </row>
    <row r="36" spans="1:26" ht="15.75" customHeight="1">
      <c r="A36" s="25" t="s">
        <v>115</v>
      </c>
      <c r="B36" s="37" t="s">
        <v>75</v>
      </c>
      <c r="C36" s="27" t="s">
        <v>76</v>
      </c>
      <c r="D36" s="28"/>
      <c r="E36" s="8"/>
      <c r="F36" s="8"/>
      <c r="G36" s="8"/>
      <c r="H36"/>
      <c r="I36"/>
      <c r="J36"/>
      <c r="K36"/>
      <c r="L36"/>
      <c r="M36"/>
      <c r="N36"/>
      <c r="O36"/>
      <c r="P36"/>
      <c r="Q36"/>
      <c r="R36"/>
      <c r="S36"/>
      <c r="T36" s="8"/>
      <c r="U36" s="8"/>
      <c r="V36" s="8"/>
      <c r="W36" s="8"/>
      <c r="X36" s="8"/>
      <c r="Y36" s="8"/>
      <c r="Z36" s="8"/>
    </row>
    <row r="37" spans="1:26" ht="15.75" customHeight="1">
      <c r="A37" s="25" t="s">
        <v>116</v>
      </c>
      <c r="B37" s="37" t="s">
        <v>77</v>
      </c>
      <c r="C37" s="27" t="s">
        <v>78</v>
      </c>
      <c r="D37" s="28"/>
      <c r="E37" s="8"/>
      <c r="F37" s="8"/>
      <c r="G37" s="8"/>
      <c r="H37"/>
      <c r="I37"/>
      <c r="J37"/>
      <c r="K37"/>
      <c r="L37"/>
      <c r="M37"/>
      <c r="N37"/>
      <c r="O37"/>
      <c r="P37"/>
      <c r="Q37"/>
      <c r="R37"/>
      <c r="S37"/>
      <c r="T37" s="8"/>
      <c r="U37" s="8"/>
      <c r="V37" s="8"/>
      <c r="W37" s="8"/>
      <c r="X37" s="8"/>
      <c r="Y37" s="8"/>
      <c r="Z37" s="8"/>
    </row>
    <row r="38" spans="1:26" ht="15.75" customHeight="1">
      <c r="A38" s="25" t="s">
        <v>117</v>
      </c>
      <c r="B38" s="26" t="s">
        <v>79</v>
      </c>
      <c r="C38" s="32" t="s">
        <v>80</v>
      </c>
      <c r="D38" s="28"/>
      <c r="E38" s="8"/>
      <c r="F38" s="8"/>
      <c r="G38" s="8"/>
      <c r="H38"/>
      <c r="I38"/>
      <c r="J38"/>
      <c r="K38"/>
      <c r="L38"/>
      <c r="M38"/>
      <c r="N38"/>
      <c r="O38"/>
      <c r="P38"/>
      <c r="Q38"/>
      <c r="R38"/>
      <c r="S38"/>
      <c r="T38" s="8"/>
      <c r="U38" s="8"/>
      <c r="V38" s="8"/>
      <c r="W38" s="8"/>
      <c r="X38" s="8"/>
      <c r="Y38" s="8"/>
      <c r="Z38" s="8"/>
    </row>
    <row r="39" spans="1:26" ht="15.75" customHeight="1">
      <c r="A39" s="25" t="s">
        <v>118</v>
      </c>
      <c r="B39" s="26"/>
      <c r="C39" s="32"/>
      <c r="D39" s="28"/>
      <c r="E39" s="8"/>
      <c r="F39" s="8"/>
      <c r="G39" s="8"/>
      <c r="H39"/>
      <c r="I39"/>
      <c r="J39"/>
      <c r="K39"/>
      <c r="L39"/>
      <c r="M39"/>
      <c r="N39"/>
      <c r="O39"/>
      <c r="P39"/>
      <c r="Q39"/>
      <c r="R39"/>
      <c r="S39"/>
      <c r="T39" s="8"/>
      <c r="U39" s="8"/>
      <c r="V39" s="8"/>
      <c r="W39" s="8"/>
      <c r="X39" s="8"/>
      <c r="Y39" s="8"/>
      <c r="Z39" s="8"/>
    </row>
    <row r="40" spans="1:26" ht="15.75" customHeight="1">
      <c r="A40" s="23" t="s">
        <v>119</v>
      </c>
      <c r="B40" s="29" t="s">
        <v>81</v>
      </c>
      <c r="C40" s="32"/>
      <c r="D40" s="31">
        <f>SUM(D41)</f>
        <v>0</v>
      </c>
      <c r="E40" s="8"/>
      <c r="F40" s="8"/>
      <c r="G40" s="8"/>
      <c r="H40"/>
      <c r="I40"/>
      <c r="J40"/>
      <c r="K40"/>
      <c r="L40"/>
      <c r="M40"/>
      <c r="N40"/>
      <c r="O40"/>
      <c r="P40"/>
      <c r="Q40"/>
      <c r="R40"/>
      <c r="S40"/>
      <c r="T40" s="8"/>
      <c r="U40" s="8"/>
      <c r="V40" s="8"/>
      <c r="W40" s="8"/>
      <c r="X40" s="8"/>
      <c r="Y40" s="8"/>
      <c r="Z40" s="8"/>
    </row>
    <row r="41" spans="1:26" ht="15.75" customHeight="1">
      <c r="A41" s="25" t="s">
        <v>120</v>
      </c>
      <c r="B41" s="26" t="s">
        <v>82</v>
      </c>
      <c r="C41" s="32" t="s">
        <v>81</v>
      </c>
      <c r="D41" s="28"/>
      <c r="E41" s="8"/>
      <c r="F41" s="8"/>
      <c r="G41" s="8"/>
      <c r="H41"/>
      <c r="I41"/>
      <c r="J41"/>
      <c r="K41"/>
      <c r="L41"/>
      <c r="M41"/>
      <c r="N41"/>
      <c r="O41"/>
      <c r="P41"/>
      <c r="Q41"/>
      <c r="R41"/>
      <c r="S41"/>
      <c r="T41" s="8"/>
      <c r="U41" s="8"/>
      <c r="V41" s="8"/>
      <c r="W41" s="8"/>
      <c r="X41" s="8"/>
      <c r="Y41" s="8"/>
      <c r="Z41" s="8"/>
    </row>
    <row r="42" spans="1:26" ht="15.75" customHeight="1">
      <c r="A42" s="25" t="s">
        <v>121</v>
      </c>
      <c r="B42" s="26"/>
      <c r="C42" s="32"/>
      <c r="D42" s="28"/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 s="8"/>
      <c r="U42" s="8"/>
      <c r="V42" s="8"/>
      <c r="W42" s="8"/>
      <c r="X42" s="8"/>
      <c r="Y42" s="8"/>
      <c r="Z42" s="8"/>
    </row>
    <row r="43" spans="1:26" ht="15.75" customHeight="1">
      <c r="A43" s="23" t="s">
        <v>122</v>
      </c>
      <c r="B43" s="29" t="s">
        <v>83</v>
      </c>
      <c r="C43" s="30"/>
      <c r="D43" s="31">
        <f>SUM(D35,D27,D40)</f>
        <v>0</v>
      </c>
      <c r="E43" s="8"/>
      <c r="F43" s="8"/>
      <c r="G43" s="8"/>
      <c r="H43"/>
      <c r="I43"/>
      <c r="J43"/>
      <c r="K43"/>
      <c r="L43"/>
      <c r="M43"/>
      <c r="N43"/>
      <c r="O43"/>
      <c r="P43"/>
      <c r="Q43"/>
      <c r="R43"/>
      <c r="S43"/>
      <c r="T43" s="8"/>
      <c r="U43" s="8"/>
      <c r="V43" s="8"/>
      <c r="W43" s="8"/>
      <c r="X43" s="8"/>
      <c r="Y43" s="8"/>
      <c r="Z43" s="8"/>
    </row>
    <row r="44" spans="2:26" ht="15.75" customHeight="1">
      <c r="B44" s="8"/>
      <c r="C44" s="8"/>
      <c r="D44" s="8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 s="8"/>
      <c r="U44" s="8"/>
      <c r="V44" s="8"/>
      <c r="W44" s="8"/>
      <c r="X44" s="8"/>
      <c r="Y44" s="8"/>
      <c r="Z44" s="8"/>
    </row>
    <row r="45" spans="2:26" ht="15.75" customHeight="1">
      <c r="B45" s="8"/>
      <c r="C45" s="8"/>
      <c r="D45" s="8"/>
      <c r="E45" s="8"/>
      <c r="F45" s="8"/>
      <c r="G45" s="8"/>
      <c r="H45"/>
      <c r="I45"/>
      <c r="J45"/>
      <c r="K45"/>
      <c r="L45"/>
      <c r="M45"/>
      <c r="N45"/>
      <c r="O45"/>
      <c r="P45"/>
      <c r="Q45"/>
      <c r="R45"/>
      <c r="S45"/>
      <c r="T45" s="8"/>
      <c r="U45" s="8"/>
      <c r="V45" s="8"/>
      <c r="W45" s="8"/>
      <c r="X45" s="8"/>
      <c r="Y45" s="8"/>
      <c r="Z45" s="8"/>
    </row>
    <row r="46" spans="2:26" ht="15.75" customHeight="1">
      <c r="B46" s="8"/>
      <c r="C46" s="8"/>
      <c r="D46" s="8"/>
      <c r="E46" s="8"/>
      <c r="F46" s="8"/>
      <c r="G46" s="8"/>
      <c r="H46"/>
      <c r="I46"/>
      <c r="J46"/>
      <c r="K46"/>
      <c r="L46"/>
      <c r="M46"/>
      <c r="N46"/>
      <c r="O46"/>
      <c r="P46"/>
      <c r="Q46"/>
      <c r="R46"/>
      <c r="S46"/>
      <c r="T46" s="8"/>
      <c r="U46" s="8"/>
      <c r="V46" s="8"/>
      <c r="W46" s="8"/>
      <c r="X46" s="8"/>
      <c r="Y46" s="8"/>
      <c r="Z46" s="8"/>
    </row>
    <row r="47" spans="2:26" ht="15.75" customHeight="1">
      <c r="B47" s="8"/>
      <c r="C47" s="8"/>
      <c r="D47" s="8"/>
      <c r="E47" s="8"/>
      <c r="F47" s="8"/>
      <c r="G47" s="8"/>
      <c r="H47"/>
      <c r="I47"/>
      <c r="J47"/>
      <c r="K47"/>
      <c r="L47"/>
      <c r="M47"/>
      <c r="N47"/>
      <c r="O47"/>
      <c r="P47"/>
      <c r="Q47"/>
      <c r="R47"/>
      <c r="S47"/>
      <c r="T47" s="8"/>
      <c r="U47" s="8"/>
      <c r="V47" s="8"/>
      <c r="W47" s="8"/>
      <c r="X47" s="8"/>
      <c r="Y47" s="8"/>
      <c r="Z47" s="8"/>
    </row>
    <row r="48" spans="2:26" ht="15.75" customHeight="1">
      <c r="B48" s="8"/>
      <c r="C48" s="8"/>
      <c r="D48" s="8"/>
      <c r="E48" s="8"/>
      <c r="F48" s="8"/>
      <c r="G48" s="8"/>
      <c r="H48"/>
      <c r="I48"/>
      <c r="J48"/>
      <c r="K48"/>
      <c r="L48"/>
      <c r="M48"/>
      <c r="N48"/>
      <c r="O48"/>
      <c r="P48"/>
      <c r="Q48"/>
      <c r="R48"/>
      <c r="S48"/>
      <c r="T48" s="8"/>
      <c r="U48" s="8"/>
      <c r="V48" s="8"/>
      <c r="W48" s="8"/>
      <c r="X48" s="8"/>
      <c r="Y48" s="8"/>
      <c r="Z48" s="8"/>
    </row>
    <row r="49" spans="2:26" ht="15.75" customHeight="1">
      <c r="B49" s="8"/>
      <c r="C49" s="8"/>
      <c r="D49" s="8"/>
      <c r="E49" s="8"/>
      <c r="F49" s="8"/>
      <c r="G49" s="8"/>
      <c r="H49"/>
      <c r="I49"/>
      <c r="J49"/>
      <c r="K49"/>
      <c r="L49"/>
      <c r="M49"/>
      <c r="N49"/>
      <c r="O49"/>
      <c r="P49"/>
      <c r="Q49"/>
      <c r="R49"/>
      <c r="S49"/>
      <c r="T49" s="8"/>
      <c r="U49" s="8"/>
      <c r="V49" s="8"/>
      <c r="W49" s="8"/>
      <c r="X49" s="8"/>
      <c r="Y49" s="8"/>
      <c r="Z49" s="8"/>
    </row>
    <row r="50" spans="2:26" ht="15.75" customHeight="1">
      <c r="B50" s="8"/>
      <c r="C50" s="8"/>
      <c r="D50" s="8"/>
      <c r="E50" s="8"/>
      <c r="F50" s="8"/>
      <c r="G50" s="8"/>
      <c r="H50"/>
      <c r="I50"/>
      <c r="J50"/>
      <c r="K50"/>
      <c r="L50"/>
      <c r="M50"/>
      <c r="N50"/>
      <c r="O50"/>
      <c r="P50"/>
      <c r="Q50"/>
      <c r="R50"/>
      <c r="S50"/>
      <c r="T50" s="8"/>
      <c r="U50" s="8"/>
      <c r="V50" s="8"/>
      <c r="W50" s="8"/>
      <c r="X50" s="8"/>
      <c r="Y50" s="8"/>
      <c r="Z50" s="8"/>
    </row>
    <row r="51" spans="2:26" ht="15.75" customHeight="1">
      <c r="B51" s="8"/>
      <c r="C51" s="8"/>
      <c r="D51" s="8"/>
      <c r="E51" s="8"/>
      <c r="F51" s="8"/>
      <c r="G51" s="8"/>
      <c r="H51"/>
      <c r="I51"/>
      <c r="J51"/>
      <c r="K51"/>
      <c r="L51"/>
      <c r="M51"/>
      <c r="N51"/>
      <c r="O51"/>
      <c r="P51"/>
      <c r="Q51"/>
      <c r="R51"/>
      <c r="S51"/>
      <c r="T51" s="8"/>
      <c r="U51" s="8"/>
      <c r="V51" s="8"/>
      <c r="W51" s="8"/>
      <c r="X51" s="8"/>
      <c r="Y51" s="8"/>
      <c r="Z51" s="8"/>
    </row>
    <row r="52" spans="2:26" ht="15.75" customHeight="1">
      <c r="B52" s="8"/>
      <c r="C52" s="8"/>
      <c r="D52" s="8"/>
      <c r="E52" s="8"/>
      <c r="F52" s="8"/>
      <c r="G52" s="8"/>
      <c r="H52"/>
      <c r="I52"/>
      <c r="J52"/>
      <c r="K52"/>
      <c r="L52"/>
      <c r="M52"/>
      <c r="N52"/>
      <c r="O52"/>
      <c r="P52"/>
      <c r="Q52"/>
      <c r="R52"/>
      <c r="S52"/>
      <c r="T52" s="8"/>
      <c r="U52" s="8"/>
      <c r="V52" s="8"/>
      <c r="W52" s="8"/>
      <c r="X52" s="8"/>
      <c r="Y52" s="8"/>
      <c r="Z52" s="8"/>
    </row>
    <row r="53" spans="2:26" ht="15.75" customHeight="1">
      <c r="B53" s="8"/>
      <c r="C53" s="8"/>
      <c r="D53" s="8"/>
      <c r="E53" s="8"/>
      <c r="F53" s="8"/>
      <c r="G53" s="8"/>
      <c r="H53"/>
      <c r="I53"/>
      <c r="J53"/>
      <c r="K53"/>
      <c r="L53"/>
      <c r="M53"/>
      <c r="N53"/>
      <c r="O53"/>
      <c r="P53"/>
      <c r="Q53"/>
      <c r="R53"/>
      <c r="S53"/>
      <c r="T53" s="8"/>
      <c r="U53" s="8"/>
      <c r="V53" s="8"/>
      <c r="W53" s="8"/>
      <c r="X53" s="8"/>
      <c r="Y53" s="8"/>
      <c r="Z53" s="8"/>
    </row>
    <row r="54" spans="2:26" ht="15.75" customHeight="1">
      <c r="B54" s="8"/>
      <c r="C54" s="8"/>
      <c r="D54" s="8"/>
      <c r="E54" s="8"/>
      <c r="F54" s="8"/>
      <c r="G54" s="8"/>
      <c r="H54"/>
      <c r="I54"/>
      <c r="J54"/>
      <c r="K54"/>
      <c r="L54"/>
      <c r="M54"/>
      <c r="N54"/>
      <c r="O54"/>
      <c r="P54"/>
      <c r="Q54"/>
      <c r="R54"/>
      <c r="S54"/>
      <c r="T54" s="8"/>
      <c r="U54" s="8"/>
      <c r="V54" s="8"/>
      <c r="W54" s="8"/>
      <c r="X54" s="8"/>
      <c r="Y54" s="8"/>
      <c r="Z54" s="8"/>
    </row>
    <row r="55" spans="2:26" ht="15.75" customHeight="1">
      <c r="B55" s="8"/>
      <c r="C55" s="8"/>
      <c r="D55" s="8"/>
      <c r="E55" s="8"/>
      <c r="F55" s="8"/>
      <c r="G55" s="8"/>
      <c r="H55"/>
      <c r="I55"/>
      <c r="J55"/>
      <c r="K55"/>
      <c r="L55"/>
      <c r="M55"/>
      <c r="N55"/>
      <c r="O55"/>
      <c r="P55"/>
      <c r="Q55"/>
      <c r="R55"/>
      <c r="S55"/>
      <c r="T55" s="8"/>
      <c r="U55" s="8"/>
      <c r="V55" s="8"/>
      <c r="W55" s="8"/>
      <c r="X55" s="8"/>
      <c r="Y55" s="8"/>
      <c r="Z55" s="8"/>
    </row>
    <row r="56" spans="2:26" ht="15.75" customHeight="1">
      <c r="B56" s="8"/>
      <c r="C56" s="8"/>
      <c r="D56" s="8"/>
      <c r="E56" s="8"/>
      <c r="F56" s="8"/>
      <c r="G56" s="8"/>
      <c r="H56"/>
      <c r="I56"/>
      <c r="J56"/>
      <c r="K56"/>
      <c r="L56"/>
      <c r="M56"/>
      <c r="N56"/>
      <c r="O56"/>
      <c r="P56"/>
      <c r="Q56"/>
      <c r="R56"/>
      <c r="S56"/>
      <c r="T56" s="8"/>
      <c r="U56" s="8"/>
      <c r="V56" s="8"/>
      <c r="W56" s="8"/>
      <c r="X56" s="8"/>
      <c r="Y56" s="8"/>
      <c r="Z56" s="8"/>
    </row>
    <row r="57" spans="2:26" ht="15.75" customHeight="1">
      <c r="B57" s="8"/>
      <c r="C57" s="8"/>
      <c r="D57" s="8"/>
      <c r="E57" s="8"/>
      <c r="F57" s="8"/>
      <c r="G57" s="8"/>
      <c r="H57"/>
      <c r="I57"/>
      <c r="J57"/>
      <c r="K57"/>
      <c r="L57"/>
      <c r="M57"/>
      <c r="N57"/>
      <c r="O57"/>
      <c r="P57"/>
      <c r="Q57"/>
      <c r="R57"/>
      <c r="S57"/>
      <c r="T57" s="8"/>
      <c r="U57" s="8"/>
      <c r="V57" s="8"/>
      <c r="W57" s="8"/>
      <c r="X57" s="8"/>
      <c r="Y57" s="8"/>
      <c r="Z57" s="8"/>
    </row>
    <row r="58" spans="2:26" ht="15.75" customHeight="1">
      <c r="B58" s="8"/>
      <c r="C58" s="8"/>
      <c r="D58" s="8"/>
      <c r="E58" s="8"/>
      <c r="F58" s="8"/>
      <c r="G58" s="8"/>
      <c r="H58"/>
      <c r="I58"/>
      <c r="J58"/>
      <c r="K58"/>
      <c r="L58"/>
      <c r="M58"/>
      <c r="N58"/>
      <c r="O58"/>
      <c r="P58"/>
      <c r="Q58"/>
      <c r="R58"/>
      <c r="S58"/>
      <c r="T58" s="8"/>
      <c r="U58" s="8"/>
      <c r="V58" s="8"/>
      <c r="W58" s="8"/>
      <c r="X58" s="8"/>
      <c r="Y58" s="8"/>
      <c r="Z58" s="8"/>
    </row>
    <row r="59" spans="2:26" ht="15.75" customHeight="1">
      <c r="B59" s="8"/>
      <c r="C59" s="8"/>
      <c r="D59" s="8"/>
      <c r="E59" s="8"/>
      <c r="F59" s="8"/>
      <c r="G59" s="8"/>
      <c r="H59"/>
      <c r="I59"/>
      <c r="J59"/>
      <c r="K59"/>
      <c r="L59"/>
      <c r="M59"/>
      <c r="N59"/>
      <c r="O59"/>
      <c r="P59"/>
      <c r="Q59"/>
      <c r="R59"/>
      <c r="S59"/>
      <c r="T59" s="8"/>
      <c r="U59" s="8"/>
      <c r="V59" s="8"/>
      <c r="W59" s="8"/>
      <c r="X59" s="8"/>
      <c r="Y59" s="8"/>
      <c r="Z59" s="8"/>
    </row>
    <row r="60" spans="2:26" ht="15.75" customHeight="1">
      <c r="B60" s="8"/>
      <c r="C60" s="8"/>
      <c r="D60" s="8"/>
      <c r="E60" s="8"/>
      <c r="F60" s="8"/>
      <c r="G60" s="8"/>
      <c r="H60"/>
      <c r="I60"/>
      <c r="J60"/>
      <c r="K60"/>
      <c r="L60"/>
      <c r="M60"/>
      <c r="N60"/>
      <c r="O60"/>
      <c r="P60"/>
      <c r="Q60"/>
      <c r="R60"/>
      <c r="S60"/>
      <c r="T60" s="8"/>
      <c r="U60" s="8"/>
      <c r="V60" s="8"/>
      <c r="W60" s="8"/>
      <c r="X60" s="8"/>
      <c r="Y60" s="8"/>
      <c r="Z60" s="8"/>
    </row>
    <row r="61" spans="2:26" ht="15.75" customHeight="1">
      <c r="B61" s="8"/>
      <c r="C61" s="8"/>
      <c r="D61" s="8"/>
      <c r="E61" s="8"/>
      <c r="F61" s="8"/>
      <c r="G61" s="8"/>
      <c r="H61"/>
      <c r="I61"/>
      <c r="J61"/>
      <c r="K61"/>
      <c r="L61"/>
      <c r="M61"/>
      <c r="N61"/>
      <c r="O61"/>
      <c r="P61"/>
      <c r="Q61"/>
      <c r="R61"/>
      <c r="S61"/>
      <c r="T61" s="8"/>
      <c r="U61" s="8"/>
      <c r="V61" s="8"/>
      <c r="W61" s="8"/>
      <c r="X61" s="8"/>
      <c r="Y61" s="8"/>
      <c r="Z61" s="8"/>
    </row>
    <row r="62" spans="2:26" ht="15.75" customHeight="1">
      <c r="B62" s="8"/>
      <c r="C62" s="8"/>
      <c r="D62" s="8"/>
      <c r="E62" s="8"/>
      <c r="F62" s="8"/>
      <c r="G62" s="8"/>
      <c r="H62"/>
      <c r="I62"/>
      <c r="J62"/>
      <c r="K62"/>
      <c r="L62"/>
      <c r="M62"/>
      <c r="N62"/>
      <c r="O62"/>
      <c r="P62"/>
      <c r="Q62"/>
      <c r="R62"/>
      <c r="S62"/>
      <c r="T62" s="8"/>
      <c r="U62" s="8"/>
      <c r="V62" s="8"/>
      <c r="W62" s="8"/>
      <c r="X62" s="8"/>
      <c r="Y62" s="8"/>
      <c r="Z62" s="8"/>
    </row>
    <row r="63" spans="2:26" ht="15.75" customHeight="1">
      <c r="B63" s="8"/>
      <c r="C63" s="8"/>
      <c r="D63" s="8"/>
      <c r="E63" s="8"/>
      <c r="F63" s="8"/>
      <c r="G63" s="8"/>
      <c r="H63"/>
      <c r="I63"/>
      <c r="J63"/>
      <c r="K63"/>
      <c r="L63"/>
      <c r="M63"/>
      <c r="N63"/>
      <c r="O63"/>
      <c r="P63"/>
      <c r="Q63"/>
      <c r="R63"/>
      <c r="S63"/>
      <c r="T63" s="8"/>
      <c r="U63" s="8"/>
      <c r="V63" s="8"/>
      <c r="W63" s="8"/>
      <c r="X63" s="8"/>
      <c r="Y63" s="8"/>
      <c r="Z63" s="8"/>
    </row>
    <row r="64" spans="2:26" ht="15.75" customHeight="1">
      <c r="B64" s="8"/>
      <c r="C64" s="8"/>
      <c r="D64" s="8"/>
      <c r="E64" s="8"/>
      <c r="F64" s="8"/>
      <c r="G64" s="8"/>
      <c r="H64"/>
      <c r="I64"/>
      <c r="J64"/>
      <c r="K64"/>
      <c r="L64"/>
      <c r="M64"/>
      <c r="N64"/>
      <c r="O64"/>
      <c r="P64"/>
      <c r="Q64"/>
      <c r="R64"/>
      <c r="S64"/>
      <c r="T64" s="8"/>
      <c r="U64" s="8"/>
      <c r="V64" s="8"/>
      <c r="W64" s="8"/>
      <c r="X64" s="8"/>
      <c r="Y64" s="8"/>
      <c r="Z64" s="8"/>
    </row>
    <row r="65" spans="2:26" ht="15.75" customHeight="1">
      <c r="B65" s="8"/>
      <c r="C65" s="8"/>
      <c r="D65" s="8"/>
      <c r="E65" s="8"/>
      <c r="F65" s="8"/>
      <c r="G65" s="8"/>
      <c r="H65"/>
      <c r="I65"/>
      <c r="J65"/>
      <c r="K65"/>
      <c r="L65"/>
      <c r="M65"/>
      <c r="N65"/>
      <c r="O65"/>
      <c r="P65"/>
      <c r="Q65"/>
      <c r="R65"/>
      <c r="S65"/>
      <c r="T65" s="8"/>
      <c r="U65" s="8"/>
      <c r="V65" s="8"/>
      <c r="W65" s="8"/>
      <c r="X65" s="8"/>
      <c r="Y65" s="8"/>
      <c r="Z65" s="8"/>
    </row>
    <row r="66" spans="2:26" ht="15.75" customHeight="1">
      <c r="B66" s="8"/>
      <c r="C66" s="8"/>
      <c r="D66" s="8"/>
      <c r="E66" s="8"/>
      <c r="F66" s="8"/>
      <c r="G66" s="8"/>
      <c r="H66"/>
      <c r="I66"/>
      <c r="J66"/>
      <c r="K66"/>
      <c r="L66"/>
      <c r="M66"/>
      <c r="N66"/>
      <c r="O66"/>
      <c r="P66"/>
      <c r="Q66"/>
      <c r="R66"/>
      <c r="S66"/>
      <c r="T66" s="8"/>
      <c r="U66" s="8"/>
      <c r="V66" s="8"/>
      <c r="W66" s="8"/>
      <c r="X66" s="8"/>
      <c r="Y66" s="8"/>
      <c r="Z66" s="8"/>
    </row>
    <row r="67" spans="2:26" ht="15.7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5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5.7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5.7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5.7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5.7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5.7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5.75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5.7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5.7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5.7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.7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.7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5.7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5.7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5.75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ht="15.75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ht="15.75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ht="15.75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ht="15.75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ht="15.75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26" ht="15.75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2:26" ht="15.75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26" ht="15.7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26" ht="15.75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26" ht="15.75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2:26" ht="15.75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6" ht="15.75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2:26" ht="15.75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2:26" ht="15.75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2:26" ht="15.75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ht="15.75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ht="15.75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ht="15.75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ht="15.75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ht="15.75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ht="15.75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ht="15.75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ht="15.75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ht="15.75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ht="15.75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ht="15.75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ht="15.75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ht="15.75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ht="15.75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ht="15.75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ht="15.75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ht="15.75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ht="15.75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ht="15.75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ht="15.75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ht="15.75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ht="15.75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ht="15.75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5.75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2:26" ht="15.75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2:26" ht="15.75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2:26" ht="15.75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2:26" ht="15.75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2:26" ht="15.75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2:26" ht="15.75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2:26" ht="15.75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2:26" ht="15.75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2:26" ht="15.75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2:26" ht="15.75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2:26" ht="15.75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2:26" ht="15.75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2:26" ht="15.75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2:26" ht="15.7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2:26" ht="15.75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2:26" ht="15.75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2:26" ht="15.75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2:26" ht="15.75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2:26" ht="15.75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2:26" ht="15.75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2:26" ht="15.75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2:26" ht="15.75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2:26" ht="15.75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26" ht="15.75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2:26" ht="15.75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2:26" ht="15.75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2:26" ht="15.75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2:26" ht="15.75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2:26" ht="15.75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2:26" ht="15.75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2:26" ht="15.75" customHeight="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2:26" ht="15.75" customHeight="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2:26" ht="15.75" customHeight="1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2:26" ht="15.75" customHeight="1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2:26" ht="15.75" customHeight="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2:26" ht="15.75" customHeight="1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2:26" ht="15.75" customHeight="1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2:26" ht="15.75" customHeight="1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2:26" ht="15.75" customHeight="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2:26" ht="15.75" customHeight="1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2:26" ht="15.75" customHeight="1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2:26" ht="15.75" customHeight="1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2:26" ht="15.75" customHeight="1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2:26" ht="15.75" customHeight="1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2:26" ht="15.75" customHeight="1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2:26" ht="15.75" customHeight="1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2:26" ht="15.75" customHeight="1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2:26" ht="15.75" customHeight="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2:26" ht="15.75" customHeight="1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2:26" ht="15.75" customHeight="1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2:26" ht="15.75" customHeight="1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26" ht="15.75" customHeight="1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2:26" ht="15.75" customHeight="1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2:26" ht="15.75" customHeight="1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2:26" ht="15.75" customHeight="1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2:26" ht="15.75" customHeight="1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2:26" ht="15.75" customHeight="1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2:26" ht="15.75" customHeight="1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2:26" ht="15.75" customHeight="1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2:26" ht="15.75" customHeight="1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2:26" ht="15.75" customHeight="1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2:26" ht="15.75" customHeight="1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2:26" ht="15.75" customHeight="1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2:26" ht="15.75" customHeight="1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2:26" ht="15.75" customHeight="1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2:26" ht="15.75" customHeight="1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2:26" ht="15.75" customHeight="1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2:26" ht="15.75" customHeight="1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2:26" ht="15.75" customHeight="1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2:26" ht="15.75" customHeight="1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2:26" ht="15.75" customHeight="1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2:26" ht="15.75" customHeight="1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2:26" ht="15.75" customHeight="1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2:26" ht="15.75" customHeight="1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2:26" ht="15.75" customHeight="1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2:26" ht="15.75" customHeight="1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2:26" ht="15.75" customHeight="1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2:26" ht="15.75" customHeight="1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2:26" ht="15.75" customHeight="1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2:26" ht="15.75" customHeight="1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26" ht="15.75" customHeight="1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2:26" ht="15.75" customHeight="1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2:26" ht="15.75" customHeight="1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2:26" ht="15.75" customHeight="1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2:26" ht="15.75" customHeight="1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2:26" ht="15.75" customHeight="1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2:26" ht="15.75" customHeight="1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2:26" ht="15.75" customHeight="1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2:26" ht="15.75" customHeight="1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2:26" ht="15.75" customHeight="1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2:26" ht="15.75" customHeight="1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2:26" ht="15.75" customHeight="1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2:26" ht="15.75" customHeight="1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2:26" ht="15.75" customHeight="1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2:26" ht="15.75" customHeight="1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2:26" ht="15.75" customHeight="1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2:26" ht="15.75" customHeight="1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2:26" ht="15.75" customHeight="1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2:26" ht="15.75" customHeight="1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2:26" ht="15.75" customHeight="1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2:26" ht="15.75" customHeight="1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2:26" ht="15.75" customHeight="1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2:26" ht="15.75" customHeight="1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2:26" ht="15.75" customHeight="1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2:26" ht="15.75" customHeight="1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2:26" ht="15.75" customHeight="1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2:26" ht="15.75" customHeight="1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2:26" ht="15.75" customHeight="1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2:26" ht="15.75" customHeight="1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26" ht="15.75" customHeight="1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2:26" ht="15.75" customHeight="1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2:26" ht="15.75" customHeight="1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2:26" ht="15.75" customHeight="1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2:26" ht="15.75" customHeight="1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2:26" ht="15.75" customHeight="1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2:26" ht="15.75" customHeight="1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2:26" ht="15.75" customHeight="1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2:26" ht="15.75" customHeight="1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2:26" ht="15.75" customHeight="1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2:26" ht="15.75" customHeight="1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2:26" ht="15.75" customHeight="1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2:26" ht="15.75" customHeight="1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2:26" ht="15.75" customHeight="1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2:26" ht="15.75" customHeight="1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2:26" ht="15.75" customHeight="1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2:26" ht="15.75" customHeight="1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2:26" ht="15.75" customHeight="1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2:26" ht="15.75" customHeight="1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2:26" ht="15.75" customHeight="1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2:26" ht="15.75" customHeight="1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2:26" ht="15.75" customHeight="1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2:26" ht="15.75" customHeight="1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2:26" ht="15.75" customHeight="1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2:26" ht="15.75" customHeight="1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2:26" ht="15.75" customHeight="1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2:26" ht="15.75" customHeight="1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2:26" ht="15.75" customHeight="1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2:26" ht="15.75" customHeight="1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2:26" ht="15.75" customHeight="1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2:26" ht="15.75" customHeight="1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2:26" ht="15.75" customHeight="1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2:26" ht="15.75" customHeight="1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2:26" ht="15.75" customHeight="1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2:26" ht="15.75" customHeight="1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2:26" ht="15.75" customHeight="1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2:26" ht="15.75" customHeight="1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2:26" ht="15.75" customHeight="1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2:26" ht="15.75" customHeight="1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2:26" ht="15.75" customHeight="1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2:26" ht="15.75" customHeight="1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2:26" ht="15.75" customHeight="1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2:26" ht="15.75" customHeight="1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2:26" ht="15.75" customHeight="1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2:26" ht="15.75" customHeight="1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2:26" ht="15.75" customHeight="1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2:26" ht="15.75" customHeight="1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2:26" ht="15.75" customHeight="1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2:26" ht="15.75" customHeight="1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2:26" ht="15.75" customHeight="1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2:26" ht="15.75" customHeight="1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2:26" ht="15.75" customHeight="1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2:26" ht="15.75" customHeight="1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2:26" ht="15.75" customHeight="1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2:26" ht="15.75" customHeight="1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2:26" ht="15.75" customHeight="1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2:26" ht="15.75" customHeight="1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2:26" ht="15.75" customHeight="1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2:26" ht="15.75" customHeight="1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2:26" ht="15.75" customHeight="1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2:26" ht="15.75" customHeight="1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2:26" ht="15.75" customHeight="1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2:26" ht="15.75" customHeight="1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2:26" ht="15.75" customHeight="1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2:26" ht="15.75" customHeight="1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2:26" ht="15.75" customHeight="1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2:26" ht="15.75" customHeight="1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2:26" ht="15.75" customHeight="1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2:26" ht="15.75" customHeight="1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2:26" ht="15.75" customHeight="1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2:26" ht="15.75" customHeight="1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2:26" ht="15.75" customHeight="1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2:26" ht="15.75" customHeight="1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2:26" ht="15.75" customHeight="1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2:26" ht="15.75" customHeight="1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2:26" ht="15.75" customHeight="1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2:26" ht="15.75" customHeight="1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2:26" ht="15.75" customHeight="1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2:26" ht="15.75" customHeight="1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2:26" ht="15.75" customHeight="1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2:26" ht="15.75" customHeight="1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2:26" ht="15.75" customHeight="1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2:26" ht="15.75" customHeight="1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2:26" ht="15.75" customHeight="1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2:26" ht="15.75" customHeight="1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2:26" ht="15.75" customHeight="1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2:26" ht="15.75" customHeight="1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2:26" ht="15.75" customHeight="1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2:26" ht="15.75" customHeight="1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2:26" ht="15.75" customHeight="1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26" ht="15.75" customHeight="1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26" ht="15.75" customHeight="1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26" ht="15.75" customHeight="1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26" ht="15.75" customHeight="1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26" ht="15.75" customHeight="1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26" ht="15.75" customHeight="1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26" ht="15.75" customHeight="1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26" ht="15.75" customHeight="1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26" ht="15.75" customHeight="1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26" ht="15.75" customHeight="1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26" ht="15.75" customHeight="1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26" ht="15.75" customHeight="1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2:26" ht="15.75" customHeight="1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2:26" ht="15.75" customHeight="1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2:26" ht="15.75" customHeight="1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2:26" ht="15.75" customHeight="1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ht="15.75" customHeight="1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ht="15.75" customHeight="1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ht="15.75" customHeight="1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ht="15.75" customHeight="1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ht="15.75" customHeight="1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ht="15.75" customHeight="1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ht="15.75" customHeight="1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ht="15.75" customHeight="1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ht="15.75" customHeight="1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ht="15.75" customHeight="1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ht="15.75" customHeight="1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ht="15.75" customHeight="1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ht="15.75" customHeight="1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ht="15.75" customHeight="1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ht="15.75" customHeight="1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ht="15.75" customHeight="1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ht="15.75" customHeight="1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ht="15.75" customHeight="1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ht="15.75" customHeight="1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ht="15.75" customHeight="1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ht="15.75" customHeight="1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ht="15.75" customHeight="1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ht="15.75" customHeight="1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ht="15.75" customHeight="1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ht="15.75" customHeight="1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ht="15.75" customHeight="1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ht="15.75" customHeight="1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ht="15.75" customHeight="1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ht="15.75" customHeight="1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ht="15.75" customHeight="1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ht="15.75" customHeight="1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ht="15.75" customHeight="1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ht="15.75" customHeight="1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ht="15.75" customHeight="1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ht="15.75" customHeight="1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ht="15.75" customHeight="1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ht="15.75" customHeight="1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ht="15.75" customHeight="1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ht="15.75" customHeight="1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ht="15.75" customHeight="1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ht="15.75" customHeight="1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ht="15.75" customHeight="1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ht="15.75" customHeight="1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ht="15.75" customHeight="1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ht="15.75" customHeight="1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ht="15.75" customHeight="1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ht="15.75" customHeight="1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ht="15.75" customHeight="1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ht="15.75" customHeight="1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ht="15.75" customHeight="1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ht="15.75" customHeight="1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ht="15.75" customHeight="1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ht="15.75" customHeight="1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ht="15.75" customHeight="1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ht="15.75" customHeight="1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ht="15.75" customHeight="1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ht="15.75" customHeight="1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ht="15.75" customHeight="1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ht="15.75" customHeight="1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ht="15.75" customHeight="1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ht="15.75" customHeight="1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ht="15.75" customHeight="1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ht="15.75" customHeight="1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ht="15.75" customHeight="1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ht="15.75" customHeight="1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ht="15.75" customHeight="1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ht="15.75" customHeight="1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ht="15.75" customHeight="1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ht="15.75" customHeight="1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ht="15.75" customHeight="1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ht="15.75" customHeight="1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ht="15.75" customHeight="1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ht="15.75" customHeight="1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ht="15.75" customHeight="1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ht="15.75" customHeight="1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ht="15.75" customHeight="1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ht="15.75" customHeight="1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ht="15.75" customHeight="1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ht="15.75" customHeight="1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ht="15.75" customHeight="1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ht="15.75" customHeight="1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ht="15.75" customHeight="1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ht="15.75" customHeight="1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ht="15.75" customHeight="1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ht="15.75" customHeight="1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ht="15.75" customHeight="1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ht="15.75" customHeight="1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ht="15.75" customHeight="1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ht="15.75" customHeight="1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ht="15.75" customHeight="1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ht="15.75" customHeight="1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ht="15.75" customHeight="1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ht="15.75" customHeight="1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ht="15.75" customHeight="1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ht="15.75" customHeight="1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ht="15.75" customHeight="1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ht="15.75" customHeight="1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ht="15.75" customHeight="1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ht="15.75" customHeight="1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ht="15.75" customHeight="1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ht="15.75" customHeight="1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ht="15.75" customHeight="1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ht="15.75" customHeight="1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ht="15.75" customHeight="1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ht="15.75" customHeight="1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ht="15.75" customHeight="1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ht="15.75" customHeight="1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ht="15.75" customHeight="1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ht="15.75" customHeight="1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ht="15.75" customHeight="1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ht="15.75" customHeight="1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ht="15.75" customHeight="1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ht="15.75" customHeight="1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ht="15.75" customHeight="1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ht="15.75" customHeight="1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ht="15.75" customHeight="1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ht="15.75" customHeight="1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ht="15.75" customHeight="1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ht="15.75" customHeight="1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ht="15.75" customHeight="1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ht="15.75" customHeight="1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ht="15.75" customHeight="1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ht="15.75" customHeight="1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ht="15.75" customHeight="1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ht="15.75" customHeight="1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ht="15.75" customHeight="1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ht="15.75" customHeight="1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ht="15.75" customHeight="1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ht="15.75" customHeight="1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ht="15.75" customHeight="1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ht="15.75" customHeight="1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ht="15.75" customHeight="1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ht="15.75" customHeight="1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ht="15.75" customHeight="1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ht="15.75" customHeight="1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ht="15.75" customHeight="1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ht="15.75" customHeight="1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ht="15.75" customHeight="1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ht="15.75" customHeight="1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ht="15.75" customHeight="1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ht="15.75" customHeight="1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ht="15.75" customHeight="1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ht="15.75" customHeight="1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ht="15.75" customHeight="1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ht="15.75" customHeight="1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ht="15.75" customHeight="1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ht="15.75" customHeight="1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ht="15.75" customHeight="1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ht="15.75" customHeight="1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ht="15.75" customHeight="1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ht="15.75" customHeight="1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ht="15.75" customHeight="1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ht="15.75" customHeight="1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ht="15.75" customHeight="1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ht="15.75" customHeight="1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ht="15.75" customHeight="1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ht="15.75" customHeight="1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ht="15.75" customHeight="1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ht="15.75" customHeight="1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ht="15.75" customHeight="1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ht="15.75" customHeight="1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ht="15.75" customHeight="1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ht="15.75" customHeight="1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ht="15.75" customHeight="1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ht="15.75" customHeight="1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ht="15.75" customHeight="1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ht="15.75" customHeight="1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ht="15.75" customHeight="1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ht="15.75" customHeight="1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ht="15.75" customHeight="1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ht="15.75" customHeight="1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ht="15.75" customHeight="1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ht="15.75" customHeight="1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ht="15.75" customHeight="1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ht="15.75" customHeight="1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ht="15.75" customHeight="1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ht="15.75" customHeight="1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ht="15.75" customHeight="1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ht="15.75" customHeight="1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ht="15.75" customHeight="1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ht="15.75" customHeight="1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ht="15.75" customHeight="1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ht="15.75" customHeight="1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ht="15.75" customHeight="1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ht="15.75" customHeight="1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ht="15.75" customHeight="1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ht="15.75" customHeight="1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ht="15.75" customHeight="1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ht="15.75" customHeight="1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ht="15.75" customHeight="1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ht="15.75" customHeight="1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ht="15.75" customHeight="1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ht="15.75" customHeight="1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ht="15.75" customHeight="1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ht="15.75" customHeight="1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ht="15.75" customHeight="1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ht="15.75" customHeight="1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2:26" ht="15.75" customHeight="1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2:26" ht="15.75" customHeight="1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2:26" ht="15.75" customHeight="1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2:26" ht="15.75" customHeight="1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2:26" ht="15.75" customHeight="1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2:26" ht="15.75" customHeight="1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2:26" ht="15.75" customHeight="1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2:26" ht="15.75" customHeight="1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2:26" ht="15.75" customHeight="1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2:26" ht="15.75" customHeight="1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2:26" ht="15.75" customHeight="1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2:26" ht="15.75" customHeight="1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2:26" ht="15.75" customHeight="1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2:26" ht="15.75" customHeight="1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2:26" ht="15.75" customHeight="1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2:26" ht="15.75" customHeight="1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2:26" ht="15.75" customHeight="1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2:26" ht="15.75" customHeight="1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2:26" ht="15.75" customHeight="1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2:26" ht="15.75" customHeight="1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2:26" ht="15.75" customHeight="1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2:26" ht="15.75" customHeight="1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2:26" ht="15.75" customHeight="1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2:26" ht="15.75" customHeight="1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2:26" ht="15.75" customHeight="1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2:26" ht="15.75" customHeight="1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2:26" ht="15.75" customHeight="1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2:26" ht="15.75" customHeight="1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2:26" ht="15.75" customHeight="1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2:26" ht="15.75" customHeight="1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2:26" ht="15.75" customHeight="1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2:26" ht="15.75" customHeight="1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2:26" ht="15.75" customHeight="1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2:26" ht="15.75" customHeight="1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2:26" ht="15.75" customHeight="1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2:26" ht="15.75" customHeight="1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2:26" ht="15.75" customHeight="1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2:26" ht="15.75" customHeight="1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2:26" ht="15.75" customHeight="1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2:26" ht="15.75" customHeight="1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2:26" ht="15.75" customHeight="1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2:26" ht="15.75" customHeight="1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2:26" ht="15.75" customHeight="1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2:26" ht="15.75" customHeight="1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2:26" ht="15.75" customHeight="1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2:26" ht="15.75" customHeight="1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2:26" ht="15.75" customHeight="1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2:26" ht="15.75" customHeight="1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2:26" ht="15.75" customHeight="1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2:26" ht="15.75" customHeight="1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2:26" ht="15.75" customHeight="1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2:26" ht="15.75" customHeight="1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2:26" ht="15.75" customHeight="1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2:26" ht="15.75" customHeight="1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2:26" ht="15.75" customHeight="1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2:26" ht="15.75" customHeight="1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2:26" ht="15.75" customHeight="1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2:26" ht="15.75" customHeight="1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2:26" ht="15.75" customHeight="1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2:26" ht="15.75" customHeight="1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2:26" ht="15.75" customHeight="1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2:26" ht="15.75" customHeight="1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2:26" ht="15.75" customHeight="1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2:26" ht="15.75" customHeight="1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2:26" ht="15.75" customHeight="1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2:26" ht="15.75" customHeight="1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2:26" ht="15.75" customHeight="1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2:26" ht="15.75" customHeight="1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2:26" ht="15.75" customHeight="1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2:26" ht="15.75" customHeight="1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2:26" ht="15.75" customHeight="1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2:26" ht="15.75" customHeight="1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2:26" ht="15.75" customHeight="1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2:26" ht="15.75" customHeight="1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2:26" ht="15.75" customHeight="1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2:26" ht="15.75" customHeight="1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2:26" ht="15.75" customHeight="1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2:26" ht="15.75" customHeight="1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2:26" ht="15.75" customHeight="1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2:26" ht="15.75" customHeight="1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2:26" ht="15.75" customHeight="1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2:26" ht="15.75" customHeight="1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2:26" ht="15.75" customHeight="1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2:26" ht="15.75" customHeight="1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2:26" ht="15.75" customHeight="1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2:26" ht="15.75" customHeight="1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2:26" ht="15.75" customHeight="1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2:26" ht="15.75" customHeight="1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2:26" ht="15.75" customHeight="1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2:26" ht="15.75" customHeight="1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2:26" ht="15.75" customHeight="1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2:26" ht="15.75" customHeight="1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2:26" ht="15.75" customHeight="1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2:26" ht="15.75" customHeight="1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2:26" ht="15.75" customHeight="1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2:26" ht="15.75" customHeight="1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2:26" ht="15.75" customHeight="1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2:26" ht="15.75" customHeight="1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2:26" ht="15.75" customHeight="1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2:26" ht="15.75" customHeight="1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2:26" ht="15.75" customHeight="1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2:26" ht="15.75" customHeight="1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2:26" ht="15.75" customHeight="1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2:26" ht="15.75" customHeight="1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2:26" ht="15.75" customHeight="1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2:26" ht="15.75" customHeight="1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2:26" ht="15.75" customHeight="1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2:26" ht="15.75" customHeight="1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2:26" ht="15.75" customHeight="1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2:26" ht="15.75" customHeight="1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2:26" ht="15.75" customHeight="1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2:26" ht="15.75" customHeight="1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2:26" ht="15.75" customHeight="1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2:26" ht="15.75" customHeight="1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2:26" ht="15.75" customHeight="1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2:26" ht="15.75" customHeight="1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2:26" ht="15.75" customHeight="1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2:26" ht="15.75" customHeight="1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2:26" ht="15.75" customHeight="1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2:26" ht="15.75" customHeight="1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2:26" ht="15.75" customHeight="1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2:26" ht="15.75" customHeight="1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2:26" ht="15.75" customHeight="1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2:26" ht="15.75" customHeight="1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2:26" ht="15.75" customHeight="1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2:26" ht="15.75" customHeight="1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2:26" ht="15.75" customHeight="1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2:26" ht="15.75" customHeight="1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2:26" ht="15.75" customHeight="1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2:26" ht="15.75" customHeight="1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2:26" ht="15.75" customHeight="1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2:26" ht="15.75" customHeight="1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2:26" ht="15.75" customHeight="1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2:26" ht="15.75" customHeight="1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2:26" ht="15.75" customHeight="1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2:26" ht="15.75" customHeight="1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2:26" ht="15.75" customHeight="1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2:26" ht="15.75" customHeight="1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2:26" ht="15.75" customHeight="1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2:26" ht="15.75" customHeight="1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2:26" ht="15.75" customHeight="1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2:26" ht="15.75" customHeight="1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2:26" ht="15.75" customHeight="1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2:26" ht="15.75" customHeight="1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2:26" ht="15.75" customHeight="1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2:26" ht="15.75" customHeight="1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2:26" ht="15.75" customHeight="1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2:26" ht="15.75" customHeight="1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2:26" ht="15.75" customHeight="1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2:26" ht="15.75" customHeight="1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2:26" ht="15.75" customHeight="1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2:26" ht="15.75" customHeight="1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2:26" ht="15.75" customHeight="1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2:26" ht="15.75" customHeight="1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2:26" ht="15.75" customHeight="1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2:26" ht="15.75" customHeight="1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2:26" ht="15.75" customHeight="1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2:26" ht="15.75" customHeight="1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2:26" ht="15.75" customHeight="1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2:26" ht="15.75" customHeight="1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2:26" ht="15.75" customHeight="1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2:26" ht="15.75" customHeight="1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2:26" ht="15.75" customHeight="1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2:26" ht="15.75" customHeight="1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2:26" ht="15.75" customHeight="1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2:26" ht="15.75" customHeight="1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2:26" ht="15.75" customHeight="1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2:26" ht="15.75" customHeight="1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2:26" ht="15.75" customHeight="1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2:26" ht="15.75" customHeight="1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2:26" ht="15.75" customHeight="1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2:26" ht="15.75" customHeight="1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2:26" ht="15.75" customHeight="1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2:26" ht="15.75" customHeight="1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2:26" ht="15.75" customHeight="1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2:26" ht="15.75" customHeight="1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2:26" ht="15.75" customHeight="1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2:26" ht="15.75" customHeight="1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2:26" ht="15.75" customHeight="1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2:26" ht="15.75" customHeight="1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2:26" ht="15.75" customHeight="1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2:26" ht="15.75" customHeight="1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2:26" ht="15.75" customHeight="1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2:26" ht="15.75" customHeight="1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2:26" ht="15.75" customHeight="1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2:26" ht="15.75" customHeight="1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2:26" ht="15.75" customHeight="1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2:26" ht="15.75" customHeight="1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2:26" ht="15.75" customHeight="1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2:26" ht="15.75" customHeight="1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2:26" ht="15.75" customHeight="1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2:26" ht="15.75" customHeight="1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2:26" ht="15.75" customHeight="1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2:26" ht="15.75" customHeight="1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2:26" ht="15.75" customHeight="1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2:26" ht="15.75" customHeight="1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2:26" ht="15.75" customHeight="1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2:26" ht="15.75" customHeight="1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2:26" ht="15.75" customHeight="1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2:26" ht="15.75" customHeight="1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2:26" ht="15.75" customHeight="1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2:26" ht="15.75" customHeight="1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2:26" ht="15.75" customHeight="1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2:26" ht="15.75" customHeight="1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2:26" ht="15.75" customHeight="1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2:26" ht="15.75" customHeight="1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2:26" ht="15.75" customHeight="1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2:26" ht="15.75" customHeight="1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2:26" ht="15.75" customHeight="1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2:26" ht="15.75" customHeight="1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2:26" ht="15.75" customHeight="1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2:26" ht="15.75" customHeight="1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2:26" ht="15.75" customHeight="1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2:26" ht="15.75" customHeight="1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2:26" ht="15.75" customHeight="1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2:26" ht="15.75" customHeight="1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2:26" ht="15.75" customHeight="1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2:26" ht="15.75" customHeight="1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2:26" ht="15.75" customHeight="1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2:26" ht="15.75" customHeight="1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2:26" ht="15.75" customHeight="1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2:26" ht="15.75" customHeight="1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2:26" ht="15.75" customHeight="1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2:26" ht="15.75" customHeight="1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2:26" ht="15.75" customHeight="1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2:26" ht="15.75" customHeight="1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2:26" ht="15.75" customHeight="1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2:26" ht="15.75" customHeight="1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2:26" ht="15.75" customHeight="1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2:26" ht="15.75" customHeight="1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2:26" ht="15.75" customHeight="1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2:26" ht="15.75" customHeight="1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2:26" ht="15.75" customHeight="1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2:26" ht="15.75" customHeight="1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2:26" ht="15.75" customHeight="1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2:26" ht="15.75" customHeight="1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2:26" ht="15.75" customHeight="1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2:26" ht="15.75" customHeight="1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2:26" ht="15.75" customHeight="1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2:26" ht="15.75" customHeight="1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2:26" ht="15.75" customHeight="1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2:26" ht="15.75" customHeight="1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2:26" ht="15.75" customHeight="1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2:26" ht="15.75" customHeight="1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2:26" ht="15.75" customHeight="1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2:26" ht="15.75" customHeight="1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2:26" ht="15.75" customHeight="1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2:26" ht="15.75" customHeight="1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2:26" ht="15.75" customHeight="1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2:26" ht="15.75" customHeight="1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2:26" ht="15.75" customHeight="1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2:26" ht="15.75" customHeight="1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2:26" ht="15.75" customHeight="1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2:26" ht="15.75" customHeight="1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2:26" ht="15.75" customHeight="1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2:26" ht="15.75" customHeight="1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2:26" ht="15.75" customHeight="1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2:26" ht="15.75" customHeight="1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2:26" ht="15.75" customHeight="1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2:26" ht="15.75" customHeight="1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2:26" ht="15.75" customHeight="1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2:26" ht="15.75" customHeight="1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2:26" ht="15.75" customHeight="1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2:26" ht="15.75" customHeight="1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2:26" ht="15.75" customHeight="1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2:26" ht="15.75" customHeight="1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2:26" ht="15.75" customHeight="1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2:26" ht="15.75" customHeight="1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2:26" ht="15.75" customHeight="1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2:26" ht="15.75" customHeight="1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2:26" ht="15.75" customHeight="1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2:26" ht="15.75" customHeight="1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2:26" ht="15.75" customHeight="1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2:26" ht="15.75" customHeight="1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2:26" ht="15.75" customHeight="1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2:26" ht="15.75" customHeight="1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2:26" ht="15.75" customHeight="1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2:26" ht="15.75" customHeight="1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2:26" ht="15.75" customHeight="1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2:26" ht="15.75" customHeight="1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2:26" ht="15.75" customHeight="1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2:26" ht="15.75" customHeight="1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2:26" ht="15.75" customHeight="1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2:26" ht="15.75" customHeight="1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2:26" ht="15.75" customHeight="1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2:26" ht="15.75" customHeight="1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2:26" ht="15.75" customHeight="1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2:26" ht="15.75" customHeight="1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2:26" ht="15.75" customHeight="1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2:26" ht="15.75" customHeight="1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2:26" ht="15.75" customHeight="1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2:26" ht="15.75" customHeight="1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2:26" ht="15.75" customHeight="1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2:26" ht="15.75" customHeight="1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2:26" ht="15.75" customHeight="1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2:26" ht="15.75" customHeight="1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2:26" ht="15.75" customHeight="1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2:26" ht="15.75" customHeight="1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2:26" ht="15.75" customHeight="1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2:26" ht="15.75" customHeight="1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2:26" ht="15.75" customHeight="1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2:26" ht="15.75" customHeight="1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2:26" ht="15.75" customHeight="1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2:26" ht="15.75" customHeight="1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2:26" ht="15.75" customHeight="1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2:26" ht="15.75" customHeight="1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2:26" ht="15.75" customHeight="1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2:26" ht="15.75" customHeight="1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2:26" ht="15.75" customHeight="1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2:26" ht="15.75" customHeight="1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2:26" ht="15.75" customHeight="1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2:26" ht="15.75" customHeight="1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2:26" ht="15.75" customHeight="1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2:26" ht="15.75" customHeight="1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2:26" ht="15.75" customHeight="1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2:26" ht="15.75" customHeight="1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2:26" ht="15.75" customHeight="1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2:26" ht="15.75" customHeight="1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2:26" ht="15.75" customHeight="1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2:26" ht="15.75" customHeight="1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2:26" ht="15.75" customHeight="1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2:26" ht="15.75" customHeight="1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2:26" ht="15.75" customHeight="1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2:26" ht="15.75" customHeight="1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2:26" ht="15.75" customHeight="1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2:26" ht="15.75" customHeight="1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2:26" ht="15.75" customHeight="1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2:26" ht="15.75" customHeight="1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2:26" ht="15.75" customHeight="1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2:26" ht="15.75" customHeight="1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2:26" ht="15.75" customHeight="1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2:26" ht="15.75" customHeight="1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2:26" ht="15.75" customHeight="1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2:26" ht="15.75" customHeight="1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2:26" ht="15.75" customHeight="1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2:26" ht="15.75" customHeight="1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2:26" ht="15.75" customHeight="1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2:26" ht="15.75" customHeight="1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2:26" ht="15.75" customHeight="1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2:26" ht="15.75" customHeight="1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2:26" ht="15.75" customHeight="1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2:26" ht="15.75" customHeight="1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2:26" ht="15.75" customHeight="1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2:26" ht="15.75" customHeight="1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2:26" ht="15.75" customHeight="1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2:26" ht="15.75" customHeight="1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2:26" ht="15.75" customHeight="1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2:26" ht="15.75" customHeight="1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2:26" ht="15.75" customHeight="1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2:26" ht="15.75" customHeight="1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2:26" ht="15.75" customHeight="1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2:26" ht="15.75" customHeight="1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2:26" ht="15.75" customHeight="1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2:26" ht="15.75" customHeight="1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2:26" ht="15.75" customHeight="1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2:26" ht="15.75" customHeight="1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2:26" ht="15.75" customHeight="1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2:26" ht="15.75" customHeight="1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2:26" ht="15.75" customHeight="1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2:26" ht="15.75" customHeight="1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2:26" ht="15.75" customHeight="1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2:26" ht="15.75" customHeight="1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2:26" ht="15.75" customHeight="1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2:26" ht="15.75" customHeight="1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2:26" ht="15.75" customHeight="1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2:26" ht="15.75" customHeight="1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2:26" ht="15.75" customHeight="1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2:26" ht="15.75" customHeight="1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2:26" ht="15.75" customHeight="1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2:26" ht="15.75" customHeight="1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2:26" ht="15.75" customHeight="1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2:26" ht="15.75" customHeight="1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2:26" ht="15.75" customHeight="1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2:26" ht="15.75" customHeight="1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2:26" ht="15.75" customHeight="1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2:26" ht="15.75" customHeight="1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2:26" ht="15.75" customHeight="1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2:26" ht="15.75" customHeight="1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2:26" ht="15.75" customHeight="1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2:26" ht="15.75" customHeight="1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2:26" ht="15.75" customHeight="1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2:26" ht="15.75" customHeight="1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2:26" ht="15.75" customHeight="1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2:26" ht="15.75" customHeight="1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2:26" ht="15.75" customHeight="1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2:26" ht="15.75" customHeight="1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2:26" ht="15.75" customHeight="1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2:26" ht="15.75" customHeight="1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2:26" ht="15.75" customHeight="1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2:26" ht="15.75" customHeight="1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2:26" ht="15.75" customHeight="1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2:26" ht="15.75" customHeight="1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2:26" ht="15.75" customHeight="1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2:26" ht="15.75" customHeight="1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2:26" ht="15.75" customHeight="1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2:26" ht="15.75" customHeight="1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2:26" ht="15.75" customHeight="1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2:26" ht="15.75" customHeight="1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2:26" ht="15.75" customHeight="1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2:26" ht="15.75" customHeight="1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2:26" ht="15.75" customHeight="1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2:26" ht="15.75" customHeight="1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2:26" ht="15.75" customHeight="1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2:26" ht="15.75" customHeight="1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2:26" ht="15.75" customHeight="1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2:26" ht="15.75" customHeight="1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2:26" ht="15.75" customHeight="1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2:26" ht="15.75" customHeight="1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2:26" ht="15.75" customHeight="1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2:26" ht="15.75" customHeight="1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2:26" ht="15.75" customHeight="1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2:26" ht="15.75" customHeight="1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2:26" ht="15.75" customHeight="1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2:26" ht="15.75" customHeight="1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2:26" ht="15.75" customHeight="1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2:26" ht="15.75" customHeight="1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2:26" ht="15.75" customHeight="1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2:26" ht="15.75" customHeight="1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2:26" ht="15.75" customHeight="1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2:26" ht="15.75" customHeight="1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2:26" ht="15.75" customHeight="1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2:26" ht="15.75" customHeight="1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2:26" ht="15.75" customHeight="1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2:26" ht="15.75" customHeight="1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2:26" ht="15.75" customHeight="1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2:26" ht="15.75" customHeight="1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2:26" ht="15.75" customHeight="1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2:26" ht="15.75" customHeight="1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2:26" ht="15.75" customHeight="1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2:26" ht="15.75" customHeight="1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2:26" ht="15.75" customHeight="1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2:26" ht="15.75" customHeight="1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2:26" ht="15.75" customHeight="1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2:26" ht="15.75" customHeight="1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2:26" ht="15.75" customHeight="1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2:26" ht="15.75" customHeight="1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2:26" ht="15.75" customHeight="1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2:26" ht="15.75" customHeight="1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2:26" ht="15.75" customHeight="1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2:26" ht="15.75" customHeight="1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2:26" ht="15.75" customHeight="1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2:26" ht="15.75" customHeight="1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2:26" ht="15.75" customHeight="1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2:26" ht="15.75" customHeight="1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2:26" ht="15.75" customHeight="1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2:26" ht="15.75" customHeight="1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2:26" ht="15.75" customHeight="1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2:26" ht="15.75" customHeight="1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2:26" ht="15.75" customHeight="1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2:26" ht="15.75" customHeight="1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2:26" ht="15.75" customHeight="1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2:26" ht="15.75" customHeight="1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2:26" ht="15.75" customHeight="1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2:26" ht="15.75" customHeight="1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2:26" ht="15.75" customHeight="1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2:26" ht="15.75" customHeight="1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2:26" ht="15.75" customHeight="1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2:26" ht="15.75" customHeight="1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2:26" ht="15.75" customHeight="1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2:26" ht="15.75" customHeight="1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2:26" ht="15.75" customHeight="1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2:26" ht="15.75" customHeight="1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2:26" ht="15.75" customHeight="1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2:26" ht="15.75" customHeight="1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2:26" ht="15.75" customHeight="1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2:26" ht="15.75" customHeight="1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2:26" ht="15.75" customHeight="1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2:26" ht="15.75" customHeight="1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2:26" ht="15.75" customHeight="1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2:26" ht="15.75" customHeight="1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</sheetData>
  <sheetProtection/>
  <mergeCells count="9">
    <mergeCell ref="B27:C27"/>
    <mergeCell ref="B10:C10"/>
    <mergeCell ref="B1:D1"/>
    <mergeCell ref="A2:D2"/>
    <mergeCell ref="B3:D3"/>
    <mergeCell ref="B4:D4"/>
    <mergeCell ref="A7:A8"/>
    <mergeCell ref="B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44"/>
  <sheetViews>
    <sheetView zoomScalePageLayoutView="0" workbookViewId="0" topLeftCell="A13">
      <selection activeCell="L9" sqref="L9"/>
    </sheetView>
  </sheetViews>
  <sheetFormatPr defaultColWidth="9.140625" defaultRowHeight="12.75"/>
  <cols>
    <col min="2" max="2" width="5.57421875" style="0" customWidth="1"/>
    <col min="3" max="3" width="6.7109375" style="0" customWidth="1"/>
    <col min="4" max="4" width="32.57421875" style="0" customWidth="1"/>
    <col min="5" max="5" width="12.28125" style="0" customWidth="1"/>
    <col min="6" max="6" width="12.140625" style="0" customWidth="1"/>
    <col min="7" max="7" width="11.57421875" style="0" customWidth="1"/>
    <col min="8" max="8" width="12.7109375" style="0" customWidth="1"/>
  </cols>
  <sheetData>
    <row r="3" spans="2:8" ht="12.75">
      <c r="B3" s="174"/>
      <c r="C3" s="175"/>
      <c r="D3" s="403" t="s">
        <v>510</v>
      </c>
      <c r="E3" s="404"/>
      <c r="F3" s="404"/>
      <c r="G3" s="404"/>
      <c r="H3" s="404"/>
    </row>
    <row r="4" spans="2:8" ht="12.75">
      <c r="B4" s="331" t="s">
        <v>89</v>
      </c>
      <c r="C4" s="354"/>
      <c r="D4" s="354"/>
      <c r="E4" s="354"/>
      <c r="F4" s="354"/>
      <c r="G4" s="354"/>
      <c r="H4" s="354"/>
    </row>
    <row r="5" spans="2:8" ht="12.75">
      <c r="B5" s="331" t="s">
        <v>457</v>
      </c>
      <c r="C5" s="354"/>
      <c r="D5" s="354"/>
      <c r="E5" s="354"/>
      <c r="F5" s="354"/>
      <c r="G5" s="354"/>
      <c r="H5" s="354"/>
    </row>
    <row r="6" spans="2:8" ht="12.75">
      <c r="B6" s="331" t="s">
        <v>458</v>
      </c>
      <c r="C6" s="354"/>
      <c r="D6" s="354"/>
      <c r="E6" s="354"/>
      <c r="F6" s="354"/>
      <c r="G6" s="354"/>
      <c r="H6" s="354"/>
    </row>
    <row r="7" spans="2:8" ht="12.75">
      <c r="B7" s="168"/>
      <c r="C7" s="169"/>
      <c r="D7" s="169"/>
      <c r="E7" s="169"/>
      <c r="F7" s="169"/>
      <c r="G7" s="169"/>
      <c r="H7" s="169"/>
    </row>
    <row r="8" spans="2:8" ht="12.75">
      <c r="B8" s="168"/>
      <c r="C8" s="169"/>
      <c r="D8" s="169"/>
      <c r="E8" s="169"/>
      <c r="F8" s="169"/>
      <c r="G8" s="169"/>
      <c r="H8" s="169" t="s">
        <v>124</v>
      </c>
    </row>
    <row r="9" spans="2:8" ht="12.75">
      <c r="B9" s="174"/>
      <c r="C9" s="175"/>
      <c r="D9" s="176"/>
      <c r="E9" s="405" t="s">
        <v>459</v>
      </c>
      <c r="F9" s="406"/>
      <c r="G9" s="405" t="s">
        <v>460</v>
      </c>
      <c r="H9" s="406"/>
    </row>
    <row r="10" spans="2:8" ht="12.75">
      <c r="B10" s="396" t="s">
        <v>90</v>
      </c>
      <c r="C10" s="398" t="s">
        <v>461</v>
      </c>
      <c r="D10" s="400" t="s">
        <v>44</v>
      </c>
      <c r="E10" s="394" t="s">
        <v>462</v>
      </c>
      <c r="F10" s="394" t="s">
        <v>463</v>
      </c>
      <c r="G10" s="394" t="s">
        <v>462</v>
      </c>
      <c r="H10" s="394" t="s">
        <v>463</v>
      </c>
    </row>
    <row r="11" spans="2:8" ht="12.75">
      <c r="B11" s="396"/>
      <c r="C11" s="399"/>
      <c r="D11" s="401"/>
      <c r="E11" s="402"/>
      <c r="F11" s="395"/>
      <c r="G11" s="402"/>
      <c r="H11" s="395"/>
    </row>
    <row r="12" spans="2:8" ht="12.75">
      <c r="B12" s="396"/>
      <c r="C12" s="399"/>
      <c r="D12" s="401"/>
      <c r="E12" s="402"/>
      <c r="F12" s="395"/>
      <c r="G12" s="402"/>
      <c r="H12" s="395"/>
    </row>
    <row r="13" spans="2:8" ht="12.75">
      <c r="B13" s="397"/>
      <c r="C13" s="399"/>
      <c r="D13" s="401"/>
      <c r="E13" s="402"/>
      <c r="F13" s="395"/>
      <c r="G13" s="402"/>
      <c r="H13" s="395"/>
    </row>
    <row r="14" spans="2:8" ht="12.75">
      <c r="B14" s="177">
        <v>1</v>
      </c>
      <c r="C14" s="178">
        <v>2</v>
      </c>
      <c r="D14" s="179">
        <v>3</v>
      </c>
      <c r="E14" s="180">
        <v>4</v>
      </c>
      <c r="F14" s="180">
        <v>5</v>
      </c>
      <c r="G14" s="180">
        <v>6</v>
      </c>
      <c r="H14" s="180">
        <v>7</v>
      </c>
    </row>
    <row r="15" spans="2:8" ht="25.5">
      <c r="B15" s="181" t="s">
        <v>91</v>
      </c>
      <c r="C15" s="182" t="s">
        <v>464</v>
      </c>
      <c r="D15" s="183" t="s">
        <v>465</v>
      </c>
      <c r="E15" s="184"/>
      <c r="F15" s="184"/>
      <c r="G15" s="185"/>
      <c r="H15" s="185"/>
    </row>
    <row r="16" spans="2:8" ht="12.75">
      <c r="B16" s="181" t="s">
        <v>92</v>
      </c>
      <c r="C16" s="186" t="s">
        <v>466</v>
      </c>
      <c r="D16" s="187" t="s">
        <v>467</v>
      </c>
      <c r="E16" s="184"/>
      <c r="F16" s="188"/>
      <c r="G16" s="189"/>
      <c r="H16" s="189"/>
    </row>
    <row r="17" spans="2:8" ht="25.5">
      <c r="B17" s="181" t="s">
        <v>93</v>
      </c>
      <c r="C17" s="186" t="s">
        <v>468</v>
      </c>
      <c r="D17" s="190" t="s">
        <v>469</v>
      </c>
      <c r="E17" s="191"/>
      <c r="F17" s="188"/>
      <c r="G17" s="189"/>
      <c r="H17" s="189"/>
    </row>
    <row r="18" spans="2:8" ht="25.5">
      <c r="B18" s="181" t="s">
        <v>94</v>
      </c>
      <c r="C18" s="186" t="s">
        <v>470</v>
      </c>
      <c r="D18" s="192" t="s">
        <v>471</v>
      </c>
      <c r="E18" s="193"/>
      <c r="F18" s="194"/>
      <c r="G18" s="189"/>
      <c r="H18" s="189"/>
    </row>
    <row r="19" spans="2:8" ht="12.75">
      <c r="B19" s="181" t="s">
        <v>95</v>
      </c>
      <c r="C19" s="186" t="s">
        <v>472</v>
      </c>
      <c r="D19" s="195" t="s">
        <v>473</v>
      </c>
      <c r="E19" s="196"/>
      <c r="F19" s="197"/>
      <c r="G19" s="189"/>
      <c r="H19" s="189"/>
    </row>
    <row r="20" spans="2:8" ht="12.75">
      <c r="B20" s="181" t="s">
        <v>96</v>
      </c>
      <c r="C20" s="186" t="s">
        <v>474</v>
      </c>
      <c r="D20" s="187" t="s">
        <v>475</v>
      </c>
      <c r="E20" s="184"/>
      <c r="F20" s="188"/>
      <c r="G20" s="189"/>
      <c r="H20" s="189"/>
    </row>
    <row r="21" spans="2:8" ht="12.75">
      <c r="B21" s="181" t="s">
        <v>97</v>
      </c>
      <c r="C21" s="186"/>
      <c r="D21" s="187"/>
      <c r="E21" s="191"/>
      <c r="F21" s="188"/>
      <c r="G21" s="189"/>
      <c r="H21" s="189"/>
    </row>
    <row r="22" spans="2:8" ht="12.75">
      <c r="B22" s="181" t="s">
        <v>98</v>
      </c>
      <c r="C22" s="186"/>
      <c r="D22" s="190"/>
      <c r="E22" s="191"/>
      <c r="F22" s="188"/>
      <c r="G22" s="189"/>
      <c r="H22" s="189"/>
    </row>
    <row r="23" spans="2:8" ht="12.75">
      <c r="B23" s="181" t="s">
        <v>99</v>
      </c>
      <c r="C23" s="186" t="s">
        <v>476</v>
      </c>
      <c r="D23" s="198" t="s">
        <v>477</v>
      </c>
      <c r="E23" s="191"/>
      <c r="F23" s="188"/>
      <c r="G23" s="189"/>
      <c r="H23" s="189"/>
    </row>
    <row r="24" spans="2:8" ht="12.75">
      <c r="B24" s="181" t="s">
        <v>100</v>
      </c>
      <c r="C24" s="186" t="s">
        <v>478</v>
      </c>
      <c r="D24" s="187" t="s">
        <v>479</v>
      </c>
      <c r="E24" s="191"/>
      <c r="F24" s="188"/>
      <c r="G24" s="189"/>
      <c r="H24" s="189"/>
    </row>
    <row r="25" spans="2:8" ht="12.75">
      <c r="B25" s="181" t="s">
        <v>101</v>
      </c>
      <c r="C25" s="186" t="s">
        <v>480</v>
      </c>
      <c r="D25" s="187" t="s">
        <v>481</v>
      </c>
      <c r="E25" s="191"/>
      <c r="F25" s="188"/>
      <c r="G25" s="189"/>
      <c r="H25" s="189"/>
    </row>
    <row r="26" spans="2:8" ht="25.5">
      <c r="B26" s="181" t="s">
        <v>102</v>
      </c>
      <c r="C26" s="186" t="s">
        <v>482</v>
      </c>
      <c r="D26" s="190" t="s">
        <v>483</v>
      </c>
      <c r="E26" s="191"/>
      <c r="F26" s="188"/>
      <c r="G26" s="189"/>
      <c r="H26" s="189"/>
    </row>
    <row r="27" spans="2:8" ht="12.75">
      <c r="B27" s="181" t="s">
        <v>103</v>
      </c>
      <c r="C27" s="186" t="s">
        <v>484</v>
      </c>
      <c r="D27" s="187" t="s">
        <v>485</v>
      </c>
      <c r="E27" s="191"/>
      <c r="F27" s="188"/>
      <c r="G27" s="189"/>
      <c r="H27" s="189"/>
    </row>
    <row r="28" spans="2:8" ht="12.75">
      <c r="B28" s="181" t="s">
        <v>104</v>
      </c>
      <c r="C28" s="186" t="s">
        <v>486</v>
      </c>
      <c r="D28" s="187" t="s">
        <v>487</v>
      </c>
      <c r="E28" s="191"/>
      <c r="F28" s="188"/>
      <c r="G28" s="189"/>
      <c r="H28" s="189"/>
    </row>
    <row r="29" spans="2:8" ht="12.75">
      <c r="B29" s="181" t="s">
        <v>105</v>
      </c>
      <c r="C29" s="186" t="s">
        <v>488</v>
      </c>
      <c r="D29" s="187" t="s">
        <v>489</v>
      </c>
      <c r="E29" s="199"/>
      <c r="F29" s="188"/>
      <c r="G29" s="189"/>
      <c r="H29" s="189"/>
    </row>
    <row r="30" spans="2:8" ht="12.75">
      <c r="B30" s="181" t="s">
        <v>106</v>
      </c>
      <c r="C30" s="186" t="s">
        <v>490</v>
      </c>
      <c r="D30" s="187" t="s">
        <v>491</v>
      </c>
      <c r="E30" s="191"/>
      <c r="F30" s="188"/>
      <c r="G30" s="189"/>
      <c r="H30" s="189"/>
    </row>
    <row r="31" spans="2:8" ht="25.5">
      <c r="B31" s="181" t="s">
        <v>107</v>
      </c>
      <c r="C31" s="186" t="s">
        <v>492</v>
      </c>
      <c r="D31" s="200" t="s">
        <v>493</v>
      </c>
      <c r="E31" s="201"/>
      <c r="F31" s="191"/>
      <c r="G31" s="191"/>
      <c r="H31" s="189"/>
    </row>
    <row r="32" spans="2:8" ht="12.75">
      <c r="B32" s="181" t="s">
        <v>108</v>
      </c>
      <c r="C32" s="202"/>
      <c r="D32" s="203"/>
      <c r="E32" s="204"/>
      <c r="F32" s="205"/>
      <c r="G32" s="189"/>
      <c r="H32" s="189"/>
    </row>
    <row r="33" spans="2:8" ht="12.75">
      <c r="B33" s="181" t="s">
        <v>109</v>
      </c>
      <c r="C33" s="202" t="s">
        <v>494</v>
      </c>
      <c r="D33" s="206" t="s">
        <v>495</v>
      </c>
      <c r="E33" s="207"/>
      <c r="F33" s="208"/>
      <c r="G33" s="209"/>
      <c r="H33" s="209"/>
    </row>
    <row r="34" spans="2:8" ht="25.5">
      <c r="B34" s="181" t="s">
        <v>110</v>
      </c>
      <c r="C34" s="202">
        <v>107060</v>
      </c>
      <c r="D34" s="210" t="s">
        <v>496</v>
      </c>
      <c r="E34" s="201"/>
      <c r="F34" s="208"/>
      <c r="G34" s="209"/>
      <c r="H34" s="209"/>
    </row>
    <row r="35" spans="2:8" ht="12.75">
      <c r="B35" s="211" t="s">
        <v>111</v>
      </c>
      <c r="C35" s="212"/>
      <c r="D35" s="213" t="s">
        <v>497</v>
      </c>
      <c r="E35" s="214">
        <f>SUM(E15:E34)</f>
        <v>0</v>
      </c>
      <c r="F35" s="215">
        <f>SUM(F15:F34)</f>
        <v>0</v>
      </c>
      <c r="G35" s="215">
        <f>SUM(G15:G34)</f>
        <v>0</v>
      </c>
      <c r="H35" s="215">
        <f>SUM(E35:G35)</f>
        <v>0</v>
      </c>
    </row>
    <row r="36" spans="2:8" ht="15.75">
      <c r="B36" s="181" t="s">
        <v>112</v>
      </c>
      <c r="C36" s="216" t="s">
        <v>498</v>
      </c>
      <c r="D36" s="217"/>
      <c r="E36" s="218"/>
      <c r="F36" s="218"/>
      <c r="G36" s="218"/>
      <c r="H36" s="218"/>
    </row>
    <row r="37" spans="2:8" ht="12.75">
      <c r="B37" s="181" t="s">
        <v>113</v>
      </c>
      <c r="C37" s="186" t="s">
        <v>499</v>
      </c>
      <c r="D37" s="219" t="s">
        <v>500</v>
      </c>
      <c r="E37" s="220"/>
      <c r="F37" s="221"/>
      <c r="G37" s="221"/>
      <c r="H37" s="222">
        <f>SUM(E37:G37)</f>
        <v>0</v>
      </c>
    </row>
    <row r="38" spans="2:8" ht="12.75">
      <c r="B38" s="181" t="s">
        <v>114</v>
      </c>
      <c r="C38" s="186" t="s">
        <v>501</v>
      </c>
      <c r="D38" s="167" t="s">
        <v>502</v>
      </c>
      <c r="E38" s="223"/>
      <c r="F38" s="223"/>
      <c r="G38" s="223"/>
      <c r="H38" s="224">
        <f>SUM(E38:G38)</f>
        <v>0</v>
      </c>
    </row>
    <row r="39" spans="2:8" ht="12.75">
      <c r="B39" s="181" t="s">
        <v>115</v>
      </c>
      <c r="C39" s="186" t="s">
        <v>503</v>
      </c>
      <c r="D39" s="225" t="s">
        <v>504</v>
      </c>
      <c r="E39" s="223"/>
      <c r="F39" s="223"/>
      <c r="G39" s="223"/>
      <c r="H39" s="224">
        <f>SUM(E39:G39)</f>
        <v>0</v>
      </c>
    </row>
    <row r="40" spans="2:8" ht="12.75">
      <c r="B40" s="181" t="s">
        <v>116</v>
      </c>
      <c r="C40" s="226" t="s">
        <v>505</v>
      </c>
      <c r="D40" s="225" t="s">
        <v>506</v>
      </c>
      <c r="E40" s="223"/>
      <c r="F40" s="223"/>
      <c r="G40" s="223"/>
      <c r="H40" s="224">
        <f>SUM(E40:G40)</f>
        <v>0</v>
      </c>
    </row>
    <row r="41" spans="2:8" ht="12.75">
      <c r="B41" s="211" t="s">
        <v>117</v>
      </c>
      <c r="C41" s="227" t="s">
        <v>507</v>
      </c>
      <c r="D41" s="228"/>
      <c r="E41" s="229">
        <f>SUM(E37:E40)</f>
        <v>0</v>
      </c>
      <c r="F41" s="229">
        <f>SUM(F37:F40)</f>
        <v>0</v>
      </c>
      <c r="G41" s="230"/>
      <c r="H41" s="229">
        <f>SUM(E41:G41)</f>
        <v>0</v>
      </c>
    </row>
    <row r="42" spans="2:8" ht="12.75">
      <c r="B42" s="181" t="s">
        <v>118</v>
      </c>
      <c r="C42" s="231" t="s">
        <v>508</v>
      </c>
      <c r="D42" s="231"/>
      <c r="E42" s="218"/>
      <c r="F42" s="218"/>
      <c r="G42" s="218"/>
      <c r="H42" s="218"/>
    </row>
    <row r="43" spans="2:8" ht="25.5">
      <c r="B43" s="181" t="s">
        <v>119</v>
      </c>
      <c r="C43" s="186" t="s">
        <v>464</v>
      </c>
      <c r="D43" s="232" t="s">
        <v>465</v>
      </c>
      <c r="E43" s="223"/>
      <c r="F43" s="223"/>
      <c r="G43" s="223"/>
      <c r="H43" s="224"/>
    </row>
    <row r="44" spans="2:8" ht="12.75">
      <c r="B44" s="211" t="s">
        <v>120</v>
      </c>
      <c r="C44" s="233" t="s">
        <v>509</v>
      </c>
      <c r="D44" s="233"/>
      <c r="E44" s="229">
        <f>SUM(E43)</f>
        <v>0</v>
      </c>
      <c r="F44" s="229"/>
      <c r="G44" s="229"/>
      <c r="H44" s="229">
        <f>SUM(H43)</f>
        <v>0</v>
      </c>
    </row>
  </sheetData>
  <sheetProtection/>
  <mergeCells count="13">
    <mergeCell ref="D3:H3"/>
    <mergeCell ref="B4:H4"/>
    <mergeCell ref="B5:H5"/>
    <mergeCell ref="B6:H6"/>
    <mergeCell ref="E9:F9"/>
    <mergeCell ref="G9:H9"/>
    <mergeCell ref="H10:H13"/>
    <mergeCell ref="B10:B13"/>
    <mergeCell ref="C10:C13"/>
    <mergeCell ref="D10:D13"/>
    <mergeCell ref="E10:E13"/>
    <mergeCell ref="F10:F13"/>
    <mergeCell ref="G10:G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L24" sqref="L24:M24"/>
    </sheetView>
  </sheetViews>
  <sheetFormatPr defaultColWidth="9.140625" defaultRowHeight="12.75"/>
  <cols>
    <col min="7" max="7" width="8.8515625" style="0" customWidth="1"/>
    <col min="8" max="8" width="9.140625" style="0" hidden="1" customWidth="1"/>
    <col min="9" max="9" width="3.00390625" style="0" hidden="1" customWidth="1"/>
    <col min="10" max="11" width="9.140625" style="0" hidden="1" customWidth="1"/>
    <col min="12" max="12" width="14.57421875" style="0" customWidth="1"/>
    <col min="13" max="13" width="9.140625" style="0" hidden="1" customWidth="1"/>
    <col min="14" max="14" width="12.57421875" style="0" customWidth="1"/>
    <col min="15" max="15" width="12.00390625" style="0" customWidth="1"/>
    <col min="17" max="17" width="10.00390625" style="0" bestFit="1" customWidth="1"/>
    <col min="18" max="18" width="13.57421875" style="0" customWidth="1"/>
    <col min="21" max="21" width="10.00390625" style="0" bestFit="1" customWidth="1"/>
  </cols>
  <sheetData>
    <row r="1" spans="1:15" ht="12.75">
      <c r="A1" s="345" t="s">
        <v>618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6:12" ht="12.75">
      <c r="F2" s="423"/>
      <c r="G2" s="423"/>
      <c r="H2" s="423"/>
      <c r="I2" s="423"/>
      <c r="J2" s="423"/>
      <c r="K2" s="423"/>
      <c r="L2" s="423"/>
    </row>
    <row r="3" spans="1:15" ht="12.75">
      <c r="A3" s="437" t="s">
        <v>89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ht="12.75">
      <c r="A4" s="438" t="s">
        <v>568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>
      <c r="A5" s="438" t="s">
        <v>458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</row>
    <row r="6" spans="1:13" ht="12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412"/>
      <c r="M6" s="413"/>
    </row>
    <row r="7" spans="1:13" ht="12.7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5" ht="12.75">
      <c r="A8" s="414" t="s">
        <v>512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246"/>
      <c r="O8" s="246"/>
    </row>
    <row r="9" spans="1:15" ht="12.75">
      <c r="A9" s="275" t="s">
        <v>513</v>
      </c>
      <c r="B9" s="328"/>
      <c r="C9" s="328"/>
      <c r="D9" s="328"/>
      <c r="E9" s="328"/>
      <c r="F9" s="328"/>
      <c r="G9" s="328"/>
      <c r="H9" s="328"/>
      <c r="I9" s="409"/>
      <c r="J9" s="409"/>
      <c r="K9" s="409"/>
      <c r="L9" s="415" t="s">
        <v>565</v>
      </c>
      <c r="M9" s="415"/>
      <c r="N9" s="439" t="s">
        <v>566</v>
      </c>
      <c r="O9" s="439" t="s">
        <v>567</v>
      </c>
    </row>
    <row r="10" spans="1:15" ht="12.75">
      <c r="A10" s="276"/>
      <c r="B10" s="328" t="s">
        <v>156</v>
      </c>
      <c r="C10" s="409"/>
      <c r="D10" s="409"/>
      <c r="E10" s="409"/>
      <c r="F10" s="409"/>
      <c r="G10" s="409"/>
      <c r="H10" s="409"/>
      <c r="I10" s="409"/>
      <c r="J10" s="409"/>
      <c r="K10" s="409"/>
      <c r="L10" s="328" t="s">
        <v>157</v>
      </c>
      <c r="M10" s="410"/>
      <c r="N10" s="246" t="s">
        <v>158</v>
      </c>
      <c r="O10" s="246" t="s">
        <v>159</v>
      </c>
    </row>
    <row r="11" spans="1:15" ht="12.75">
      <c r="A11" s="125" t="s">
        <v>174</v>
      </c>
      <c r="B11" s="322" t="s">
        <v>514</v>
      </c>
      <c r="C11" s="322"/>
      <c r="D11" s="322"/>
      <c r="E11" s="322"/>
      <c r="F11" s="322"/>
      <c r="G11" s="322"/>
      <c r="H11" s="322"/>
      <c r="I11" s="322"/>
      <c r="J11" s="322"/>
      <c r="K11" s="322"/>
      <c r="L11" s="411"/>
      <c r="M11" s="411"/>
      <c r="N11" s="245"/>
      <c r="O11" s="245"/>
    </row>
    <row r="12" spans="1:15" ht="12.75">
      <c r="A12" s="125" t="s">
        <v>176</v>
      </c>
      <c r="B12" s="322" t="s">
        <v>515</v>
      </c>
      <c r="C12" s="322"/>
      <c r="D12" s="322"/>
      <c r="E12" s="322"/>
      <c r="F12" s="322"/>
      <c r="G12" s="322"/>
      <c r="H12" s="322"/>
      <c r="I12" s="322"/>
      <c r="J12" s="322"/>
      <c r="K12" s="322"/>
      <c r="L12" s="411"/>
      <c r="M12" s="411"/>
      <c r="N12" s="245"/>
      <c r="O12" s="245"/>
    </row>
    <row r="13" spans="1:15" ht="12.75">
      <c r="A13" s="125" t="s">
        <v>178</v>
      </c>
      <c r="B13" s="322" t="s">
        <v>516</v>
      </c>
      <c r="C13" s="322"/>
      <c r="D13" s="322"/>
      <c r="E13" s="322"/>
      <c r="F13" s="322"/>
      <c r="G13" s="322"/>
      <c r="H13" s="322"/>
      <c r="I13" s="322"/>
      <c r="J13" s="322"/>
      <c r="K13" s="322"/>
      <c r="L13" s="411"/>
      <c r="M13" s="411"/>
      <c r="N13" s="245"/>
      <c r="O13" s="245"/>
    </row>
    <row r="14" spans="1:15" ht="12.75">
      <c r="A14" s="153" t="s">
        <v>180</v>
      </c>
      <c r="B14" s="320" t="s">
        <v>517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1">
        <f>SUM(L11:M13)</f>
        <v>0</v>
      </c>
      <c r="M14" s="321"/>
      <c r="N14" s="246"/>
      <c r="O14" s="246"/>
    </row>
    <row r="15" spans="1:15" ht="12.75">
      <c r="A15" s="125" t="s">
        <v>182</v>
      </c>
      <c r="B15" s="322" t="s">
        <v>518</v>
      </c>
      <c r="C15" s="322"/>
      <c r="D15" s="322"/>
      <c r="E15" s="322"/>
      <c r="F15" s="322"/>
      <c r="G15" s="322"/>
      <c r="H15" s="322"/>
      <c r="I15" s="322"/>
      <c r="J15" s="322"/>
      <c r="K15" s="322"/>
      <c r="L15" s="411"/>
      <c r="M15" s="411"/>
      <c r="N15" s="245"/>
      <c r="O15" s="245"/>
    </row>
    <row r="16" spans="1:15" ht="12.75">
      <c r="A16" s="125" t="s">
        <v>184</v>
      </c>
      <c r="B16" s="322" t="s">
        <v>519</v>
      </c>
      <c r="C16" s="322"/>
      <c r="D16" s="322"/>
      <c r="E16" s="322"/>
      <c r="F16" s="322"/>
      <c r="G16" s="322"/>
      <c r="H16" s="322"/>
      <c r="I16" s="322"/>
      <c r="J16" s="322"/>
      <c r="K16" s="322"/>
      <c r="L16" s="411"/>
      <c r="M16" s="411"/>
      <c r="N16" s="245"/>
      <c r="O16" s="245"/>
    </row>
    <row r="17" spans="1:15" ht="12.75">
      <c r="A17" s="125" t="s">
        <v>186</v>
      </c>
      <c r="B17" s="322" t="s">
        <v>520</v>
      </c>
      <c r="C17" s="322"/>
      <c r="D17" s="322"/>
      <c r="E17" s="322"/>
      <c r="F17" s="322"/>
      <c r="G17" s="322"/>
      <c r="H17" s="322"/>
      <c r="I17" s="322"/>
      <c r="J17" s="322"/>
      <c r="K17" s="322"/>
      <c r="L17" s="411"/>
      <c r="M17" s="411"/>
      <c r="N17" s="245"/>
      <c r="O17" s="245"/>
    </row>
    <row r="18" spans="1:15" ht="12.75">
      <c r="A18" s="125" t="s">
        <v>188</v>
      </c>
      <c r="B18" s="322" t="s">
        <v>521</v>
      </c>
      <c r="C18" s="322"/>
      <c r="D18" s="322"/>
      <c r="E18" s="322"/>
      <c r="F18" s="322"/>
      <c r="G18" s="322"/>
      <c r="H18" s="322"/>
      <c r="I18" s="322"/>
      <c r="J18" s="322"/>
      <c r="K18" s="322"/>
      <c r="L18" s="411"/>
      <c r="M18" s="411"/>
      <c r="N18" s="245"/>
      <c r="O18" s="245"/>
    </row>
    <row r="19" spans="1:15" ht="12.75">
      <c r="A19" s="153" t="s">
        <v>190</v>
      </c>
      <c r="B19" s="320" t="s">
        <v>522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1">
        <f>SUM(L15:M18)</f>
        <v>0</v>
      </c>
      <c r="M19" s="321"/>
      <c r="N19" s="246"/>
      <c r="O19" s="246"/>
    </row>
    <row r="20" spans="1:15" ht="12.75">
      <c r="A20" s="125" t="s">
        <v>192</v>
      </c>
      <c r="B20" s="322" t="s">
        <v>523</v>
      </c>
      <c r="C20" s="322"/>
      <c r="D20" s="322"/>
      <c r="E20" s="322"/>
      <c r="F20" s="322"/>
      <c r="G20" s="322"/>
      <c r="H20" s="322"/>
      <c r="I20" s="322"/>
      <c r="J20" s="322"/>
      <c r="K20" s="322"/>
      <c r="L20" s="411">
        <v>386760698</v>
      </c>
      <c r="M20" s="411"/>
      <c r="N20" s="259">
        <v>5000000</v>
      </c>
      <c r="O20" s="259">
        <v>1089287</v>
      </c>
    </row>
    <row r="21" spans="1:15" ht="12.75">
      <c r="A21" s="125" t="s">
        <v>194</v>
      </c>
      <c r="B21" s="322" t="s">
        <v>524</v>
      </c>
      <c r="C21" s="322"/>
      <c r="D21" s="322"/>
      <c r="E21" s="322"/>
      <c r="F21" s="322"/>
      <c r="G21" s="322"/>
      <c r="H21" s="322"/>
      <c r="I21" s="322"/>
      <c r="J21" s="322"/>
      <c r="K21" s="322"/>
      <c r="L21" s="411"/>
      <c r="M21" s="411"/>
      <c r="N21" s="260"/>
      <c r="O21" s="260"/>
    </row>
    <row r="22" spans="1:15" ht="12.75">
      <c r="A22" s="153" t="s">
        <v>196</v>
      </c>
      <c r="B22" s="320" t="s">
        <v>525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1">
        <f>SUM(L20:M21)</f>
        <v>386760698</v>
      </c>
      <c r="M22" s="321"/>
      <c r="N22" s="273">
        <f>SUM(N20:N21)</f>
        <v>5000000</v>
      </c>
      <c r="O22" s="273">
        <f>SUM(O20:O21)</f>
        <v>1089287</v>
      </c>
    </row>
    <row r="23" spans="1:15" ht="12.75">
      <c r="A23" s="125" t="s">
        <v>198</v>
      </c>
      <c r="B23" s="322" t="s">
        <v>526</v>
      </c>
      <c r="C23" s="322"/>
      <c r="D23" s="322"/>
      <c r="E23" s="322"/>
      <c r="F23" s="322"/>
      <c r="G23" s="322"/>
      <c r="H23" s="322"/>
      <c r="I23" s="322"/>
      <c r="J23" s="322"/>
      <c r="K23" s="322"/>
      <c r="L23" s="411"/>
      <c r="M23" s="411"/>
      <c r="N23" s="260"/>
      <c r="O23" s="260"/>
    </row>
    <row r="24" spans="1:15" ht="12.75">
      <c r="A24" s="125" t="s">
        <v>200</v>
      </c>
      <c r="B24" s="322" t="s">
        <v>527</v>
      </c>
      <c r="C24" s="322"/>
      <c r="D24" s="322"/>
      <c r="E24" s="322"/>
      <c r="F24" s="322"/>
      <c r="G24" s="322"/>
      <c r="H24" s="322"/>
      <c r="I24" s="322"/>
      <c r="J24" s="322"/>
      <c r="K24" s="322"/>
      <c r="L24" s="411"/>
      <c r="M24" s="411"/>
      <c r="N24" s="260"/>
      <c r="O24" s="260"/>
    </row>
    <row r="25" spans="1:17" ht="12.75">
      <c r="A25" s="125" t="s">
        <v>202</v>
      </c>
      <c r="B25" s="322" t="s">
        <v>528</v>
      </c>
      <c r="C25" s="322"/>
      <c r="D25" s="322"/>
      <c r="E25" s="322"/>
      <c r="F25" s="322"/>
      <c r="G25" s="322"/>
      <c r="H25" s="322"/>
      <c r="I25" s="322"/>
      <c r="J25" s="322"/>
      <c r="K25" s="322"/>
      <c r="L25" s="411"/>
      <c r="M25" s="411"/>
      <c r="N25" s="262">
        <v>116320000</v>
      </c>
      <c r="O25" s="262">
        <v>36799587</v>
      </c>
      <c r="Q25" s="261"/>
    </row>
    <row r="26" spans="1:15" ht="12.75">
      <c r="A26" s="125" t="s">
        <v>204</v>
      </c>
      <c r="B26" s="322" t="s">
        <v>529</v>
      </c>
      <c r="C26" s="322"/>
      <c r="D26" s="322"/>
      <c r="E26" s="322"/>
      <c r="F26" s="322"/>
      <c r="G26" s="322"/>
      <c r="H26" s="322"/>
      <c r="I26" s="322"/>
      <c r="J26" s="322"/>
      <c r="K26" s="322"/>
      <c r="L26" s="411"/>
      <c r="M26" s="411"/>
      <c r="N26" s="262"/>
      <c r="O26" s="263"/>
    </row>
    <row r="27" spans="1:15" ht="12.75">
      <c r="A27" s="125" t="s">
        <v>206</v>
      </c>
      <c r="B27" s="322" t="s">
        <v>530</v>
      </c>
      <c r="C27" s="322"/>
      <c r="D27" s="322"/>
      <c r="E27" s="322"/>
      <c r="F27" s="322"/>
      <c r="G27" s="322"/>
      <c r="H27" s="322"/>
      <c r="I27" s="322"/>
      <c r="J27" s="322"/>
      <c r="K27" s="322"/>
      <c r="L27" s="411"/>
      <c r="M27" s="411"/>
      <c r="N27" s="262"/>
      <c r="O27" s="263"/>
    </row>
    <row r="28" spans="1:15" ht="12.75">
      <c r="A28" s="153" t="s">
        <v>208</v>
      </c>
      <c r="B28" s="320" t="s">
        <v>531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1">
        <f>L14+L19+L22+L23+L24+L25+L26+L27</f>
        <v>386760698</v>
      </c>
      <c r="M28" s="321"/>
      <c r="N28" s="264">
        <f>SUM(N25:N27)</f>
        <v>116320000</v>
      </c>
      <c r="O28" s="274">
        <f>SUM(O25:O27)</f>
        <v>36799587</v>
      </c>
    </row>
    <row r="29" spans="1:15" ht="12.75">
      <c r="A29" s="125" t="s">
        <v>210</v>
      </c>
      <c r="B29" s="322" t="s">
        <v>532</v>
      </c>
      <c r="C29" s="322"/>
      <c r="D29" s="322"/>
      <c r="E29" s="322"/>
      <c r="F29" s="322"/>
      <c r="G29" s="322"/>
      <c r="H29" s="322"/>
      <c r="I29" s="322"/>
      <c r="J29" s="322"/>
      <c r="K29" s="322"/>
      <c r="L29" s="411"/>
      <c r="M29" s="411"/>
      <c r="N29" s="245"/>
      <c r="O29" s="245"/>
    </row>
    <row r="30" spans="1:15" ht="12.75">
      <c r="A30" s="125" t="s">
        <v>127</v>
      </c>
      <c r="B30" s="322" t="s">
        <v>533</v>
      </c>
      <c r="C30" s="322"/>
      <c r="D30" s="322"/>
      <c r="E30" s="322"/>
      <c r="F30" s="322"/>
      <c r="G30" s="322"/>
      <c r="H30" s="322"/>
      <c r="I30" s="322"/>
      <c r="J30" s="322"/>
      <c r="K30" s="322"/>
      <c r="L30" s="411"/>
      <c r="M30" s="411"/>
      <c r="N30" s="245"/>
      <c r="O30" s="245"/>
    </row>
    <row r="31" spans="1:15" ht="12.75">
      <c r="A31" s="125" t="s">
        <v>213</v>
      </c>
      <c r="B31" s="322" t="s">
        <v>534</v>
      </c>
      <c r="C31" s="322"/>
      <c r="D31" s="322"/>
      <c r="E31" s="322"/>
      <c r="F31" s="322"/>
      <c r="G31" s="322"/>
      <c r="H31" s="322"/>
      <c r="I31" s="322"/>
      <c r="J31" s="322"/>
      <c r="K31" s="322"/>
      <c r="L31" s="411"/>
      <c r="M31" s="411"/>
      <c r="N31" s="245"/>
      <c r="O31" s="245"/>
    </row>
    <row r="32" spans="1:15" ht="12.75">
      <c r="A32" s="125" t="s">
        <v>215</v>
      </c>
      <c r="B32" s="322" t="s">
        <v>535</v>
      </c>
      <c r="C32" s="322"/>
      <c r="D32" s="322"/>
      <c r="E32" s="322"/>
      <c r="F32" s="322"/>
      <c r="G32" s="322"/>
      <c r="H32" s="322"/>
      <c r="I32" s="322"/>
      <c r="J32" s="322"/>
      <c r="K32" s="322"/>
      <c r="L32" s="411"/>
      <c r="M32" s="411"/>
      <c r="N32" s="245"/>
      <c r="O32" s="245"/>
    </row>
    <row r="33" spans="1:15" ht="12.75">
      <c r="A33" s="125" t="s">
        <v>217</v>
      </c>
      <c r="B33" s="416" t="s">
        <v>536</v>
      </c>
      <c r="C33" s="416"/>
      <c r="D33" s="416"/>
      <c r="E33" s="416"/>
      <c r="F33" s="416"/>
      <c r="G33" s="416"/>
      <c r="H33" s="416"/>
      <c r="I33" s="416"/>
      <c r="J33" s="416"/>
      <c r="K33" s="416"/>
      <c r="L33" s="417"/>
      <c r="M33" s="417"/>
      <c r="N33" s="245"/>
      <c r="O33" s="245"/>
    </row>
    <row r="34" spans="1:15" ht="12.75">
      <c r="A34" s="125" t="s">
        <v>219</v>
      </c>
      <c r="B34" s="322" t="s">
        <v>537</v>
      </c>
      <c r="C34" s="322"/>
      <c r="D34" s="322"/>
      <c r="E34" s="322"/>
      <c r="F34" s="322"/>
      <c r="G34" s="322"/>
      <c r="H34" s="322"/>
      <c r="I34" s="322"/>
      <c r="J34" s="322"/>
      <c r="K34" s="322"/>
      <c r="L34" s="411"/>
      <c r="M34" s="411"/>
      <c r="N34" s="245"/>
      <c r="O34" s="245"/>
    </row>
    <row r="35" spans="1:15" ht="12.75">
      <c r="A35" s="153" t="s">
        <v>221</v>
      </c>
      <c r="B35" s="320" t="s">
        <v>538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1">
        <f>L28+L33+L34</f>
        <v>386760698</v>
      </c>
      <c r="M35" s="321"/>
      <c r="N35" s="264">
        <f>SUM(N22,N28)</f>
        <v>121320000</v>
      </c>
      <c r="O35" s="264">
        <f>SUM(O22,O28)</f>
        <v>37888874</v>
      </c>
    </row>
    <row r="36" spans="1:13" ht="12.75">
      <c r="A36" s="238"/>
      <c r="B36" s="238"/>
      <c r="C36" s="238"/>
      <c r="D36" s="238"/>
      <c r="E36" s="238"/>
      <c r="F36" s="105"/>
      <c r="G36" s="105"/>
      <c r="H36" s="105"/>
      <c r="I36" s="105"/>
      <c r="J36" s="105"/>
      <c r="K36" s="105"/>
      <c r="L36" s="105"/>
      <c r="M36" s="105"/>
    </row>
    <row r="37" spans="1:13" ht="12.7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</row>
    <row r="38" spans="1:15" ht="12.75">
      <c r="A38" s="414" t="s">
        <v>539</v>
      </c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246"/>
      <c r="O38" s="246"/>
    </row>
    <row r="39" spans="1:15" ht="12.75">
      <c r="A39" s="275"/>
      <c r="B39" s="328" t="s">
        <v>44</v>
      </c>
      <c r="C39" s="328"/>
      <c r="D39" s="328"/>
      <c r="E39" s="328"/>
      <c r="F39" s="328"/>
      <c r="G39" s="328"/>
      <c r="H39" s="328"/>
      <c r="I39" s="409"/>
      <c r="J39" s="409"/>
      <c r="K39" s="409"/>
      <c r="L39" s="328" t="s">
        <v>565</v>
      </c>
      <c r="M39" s="328"/>
      <c r="N39" s="439" t="s">
        <v>566</v>
      </c>
      <c r="O39" s="439" t="s">
        <v>567</v>
      </c>
    </row>
    <row r="40" spans="1:15" ht="12.75">
      <c r="A40" s="276"/>
      <c r="B40" s="328" t="s">
        <v>156</v>
      </c>
      <c r="C40" s="409"/>
      <c r="D40" s="409"/>
      <c r="E40" s="409"/>
      <c r="F40" s="409"/>
      <c r="G40" s="409"/>
      <c r="H40" s="409"/>
      <c r="I40" s="409"/>
      <c r="J40" s="409"/>
      <c r="K40" s="409"/>
      <c r="L40" s="328" t="s">
        <v>157</v>
      </c>
      <c r="M40" s="415"/>
      <c r="N40" s="246" t="s">
        <v>158</v>
      </c>
      <c r="O40" s="246" t="s">
        <v>159</v>
      </c>
    </row>
    <row r="41" spans="1:15" ht="12.75">
      <c r="A41" s="277" t="s">
        <v>174</v>
      </c>
      <c r="B41" s="418" t="s">
        <v>540</v>
      </c>
      <c r="C41" s="418"/>
      <c r="D41" s="418"/>
      <c r="E41" s="418"/>
      <c r="F41" s="418"/>
      <c r="G41" s="418"/>
      <c r="H41" s="418"/>
      <c r="I41" s="418"/>
      <c r="J41" s="418"/>
      <c r="K41" s="418"/>
      <c r="L41" s="419"/>
      <c r="M41" s="419"/>
      <c r="N41" s="246"/>
      <c r="O41" s="246"/>
    </row>
    <row r="42" spans="1:15" ht="12.75">
      <c r="A42" s="125" t="s">
        <v>176</v>
      </c>
      <c r="B42" s="322" t="s">
        <v>541</v>
      </c>
      <c r="C42" s="322"/>
      <c r="D42" s="322"/>
      <c r="E42" s="322"/>
      <c r="F42" s="322"/>
      <c r="G42" s="322"/>
      <c r="H42" s="322"/>
      <c r="I42" s="322"/>
      <c r="J42" s="322"/>
      <c r="K42" s="322"/>
      <c r="L42" s="411"/>
      <c r="M42" s="411"/>
      <c r="N42" s="245"/>
      <c r="O42" s="245"/>
    </row>
    <row r="43" spans="1:15" ht="12.75">
      <c r="A43" s="125" t="s">
        <v>178</v>
      </c>
      <c r="B43" s="322" t="s">
        <v>542</v>
      </c>
      <c r="C43" s="322"/>
      <c r="D43" s="322"/>
      <c r="E43" s="322"/>
      <c r="F43" s="322"/>
      <c r="G43" s="322"/>
      <c r="H43" s="322"/>
      <c r="I43" s="322"/>
      <c r="J43" s="322"/>
      <c r="K43" s="322"/>
      <c r="L43" s="411"/>
      <c r="M43" s="411"/>
      <c r="N43" s="245"/>
      <c r="O43" s="245"/>
    </row>
    <row r="44" spans="1:15" ht="12.75">
      <c r="A44" s="153" t="s">
        <v>180</v>
      </c>
      <c r="B44" s="320" t="s">
        <v>543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1">
        <f>SUM(L41:M43)</f>
        <v>0</v>
      </c>
      <c r="M44" s="321"/>
      <c r="N44" s="246"/>
      <c r="O44" s="246"/>
    </row>
    <row r="45" spans="1:15" ht="12.75">
      <c r="A45" s="125" t="s">
        <v>182</v>
      </c>
      <c r="B45" s="322" t="s">
        <v>544</v>
      </c>
      <c r="C45" s="322"/>
      <c r="D45" s="322"/>
      <c r="E45" s="322"/>
      <c r="F45" s="322"/>
      <c r="G45" s="322"/>
      <c r="H45" s="322"/>
      <c r="I45" s="322"/>
      <c r="J45" s="322"/>
      <c r="K45" s="322"/>
      <c r="L45" s="411"/>
      <c r="M45" s="411"/>
      <c r="N45" s="245"/>
      <c r="O45" s="245"/>
    </row>
    <row r="46" spans="1:15" ht="12.75">
      <c r="A46" s="125" t="s">
        <v>184</v>
      </c>
      <c r="B46" s="322" t="s">
        <v>545</v>
      </c>
      <c r="C46" s="322"/>
      <c r="D46" s="322"/>
      <c r="E46" s="322"/>
      <c r="F46" s="322"/>
      <c r="G46" s="322"/>
      <c r="H46" s="322"/>
      <c r="I46" s="322"/>
      <c r="J46" s="322"/>
      <c r="K46" s="322"/>
      <c r="L46" s="411"/>
      <c r="M46" s="411"/>
      <c r="N46" s="245"/>
      <c r="O46" s="245"/>
    </row>
    <row r="47" spans="1:15" ht="12.75">
      <c r="A47" s="125" t="s">
        <v>186</v>
      </c>
      <c r="B47" s="322" t="s">
        <v>546</v>
      </c>
      <c r="C47" s="322"/>
      <c r="D47" s="322"/>
      <c r="E47" s="322"/>
      <c r="F47" s="322"/>
      <c r="G47" s="322"/>
      <c r="H47" s="322"/>
      <c r="I47" s="322"/>
      <c r="J47" s="322"/>
      <c r="K47" s="322"/>
      <c r="L47" s="411"/>
      <c r="M47" s="411"/>
      <c r="N47" s="245"/>
      <c r="O47" s="245"/>
    </row>
    <row r="48" spans="1:15" ht="12.75">
      <c r="A48" s="125" t="s">
        <v>188</v>
      </c>
      <c r="B48" s="322" t="s">
        <v>547</v>
      </c>
      <c r="C48" s="322"/>
      <c r="D48" s="322"/>
      <c r="E48" s="322"/>
      <c r="F48" s="322"/>
      <c r="G48" s="322"/>
      <c r="H48" s="322"/>
      <c r="I48" s="322"/>
      <c r="J48" s="322"/>
      <c r="K48" s="322"/>
      <c r="L48" s="411"/>
      <c r="M48" s="411"/>
      <c r="N48" s="245"/>
      <c r="O48" s="245"/>
    </row>
    <row r="49" spans="1:15" ht="12.75">
      <c r="A49" s="153" t="s">
        <v>190</v>
      </c>
      <c r="B49" s="320" t="s">
        <v>548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1">
        <f>SUM(L45:M48)</f>
        <v>0</v>
      </c>
      <c r="M49" s="321"/>
      <c r="N49" s="246"/>
      <c r="O49" s="246"/>
    </row>
    <row r="50" spans="1:15" ht="12.75">
      <c r="A50" s="125" t="s">
        <v>192</v>
      </c>
      <c r="B50" s="322" t="s">
        <v>549</v>
      </c>
      <c r="C50" s="322"/>
      <c r="D50" s="322"/>
      <c r="E50" s="322"/>
      <c r="F50" s="322"/>
      <c r="G50" s="322"/>
      <c r="H50" s="322"/>
      <c r="I50" s="322"/>
      <c r="J50" s="322"/>
      <c r="K50" s="322"/>
      <c r="L50" s="411"/>
      <c r="M50" s="411"/>
      <c r="N50" s="245"/>
      <c r="O50" s="245"/>
    </row>
    <row r="51" spans="1:15" ht="12.75">
      <c r="A51" s="125" t="s">
        <v>194</v>
      </c>
      <c r="B51" s="322" t="s">
        <v>550</v>
      </c>
      <c r="C51" s="322"/>
      <c r="D51" s="322"/>
      <c r="E51" s="322"/>
      <c r="F51" s="322"/>
      <c r="G51" s="322"/>
      <c r="H51" s="322"/>
      <c r="I51" s="322"/>
      <c r="J51" s="322"/>
      <c r="K51" s="322"/>
      <c r="L51" s="411">
        <v>4838093</v>
      </c>
      <c r="M51" s="411"/>
      <c r="N51" s="245"/>
      <c r="O51" s="245"/>
    </row>
    <row r="52" spans="1:15" ht="12.75">
      <c r="A52" s="125" t="s">
        <v>196</v>
      </c>
      <c r="B52" s="322" t="s">
        <v>551</v>
      </c>
      <c r="C52" s="322"/>
      <c r="D52" s="322"/>
      <c r="E52" s="322"/>
      <c r="F52" s="322"/>
      <c r="G52" s="322"/>
      <c r="H52" s="322"/>
      <c r="I52" s="322"/>
      <c r="J52" s="322"/>
      <c r="K52" s="322"/>
      <c r="L52" s="411">
        <v>153119587</v>
      </c>
      <c r="M52" s="411"/>
      <c r="N52" s="245"/>
      <c r="O52" s="245"/>
    </row>
    <row r="53" spans="1:15" ht="12.75">
      <c r="A53" s="125" t="s">
        <v>198</v>
      </c>
      <c r="B53" s="322" t="s">
        <v>552</v>
      </c>
      <c r="C53" s="322"/>
      <c r="D53" s="322"/>
      <c r="E53" s="322"/>
      <c r="F53" s="322"/>
      <c r="G53" s="322"/>
      <c r="H53" s="322"/>
      <c r="I53" s="322"/>
      <c r="J53" s="322"/>
      <c r="K53" s="322"/>
      <c r="L53" s="411"/>
      <c r="M53" s="411"/>
      <c r="N53" s="245"/>
      <c r="O53" s="245"/>
    </row>
    <row r="54" spans="1:15" ht="12.75">
      <c r="A54" s="125" t="s">
        <v>200</v>
      </c>
      <c r="B54" s="322" t="s">
        <v>553</v>
      </c>
      <c r="C54" s="322"/>
      <c r="D54" s="322"/>
      <c r="E54" s="322"/>
      <c r="F54" s="322"/>
      <c r="G54" s="322"/>
      <c r="H54" s="322"/>
      <c r="I54" s="322"/>
      <c r="J54" s="322"/>
      <c r="K54" s="322"/>
      <c r="L54" s="411"/>
      <c r="M54" s="411"/>
      <c r="N54" s="245"/>
      <c r="O54" s="245"/>
    </row>
    <row r="55" spans="1:15" ht="12.75">
      <c r="A55" s="125" t="s">
        <v>202</v>
      </c>
      <c r="B55" s="322" t="s">
        <v>554</v>
      </c>
      <c r="C55" s="322"/>
      <c r="D55" s="322"/>
      <c r="E55" s="322"/>
      <c r="F55" s="322"/>
      <c r="G55" s="322"/>
      <c r="H55" s="322"/>
      <c r="I55" s="322"/>
      <c r="J55" s="322"/>
      <c r="K55" s="322"/>
      <c r="L55" s="411"/>
      <c r="M55" s="411"/>
      <c r="N55" s="245"/>
      <c r="O55" s="245"/>
    </row>
    <row r="56" spans="1:15" ht="12.75">
      <c r="A56" s="153" t="s">
        <v>204</v>
      </c>
      <c r="B56" s="320" t="s">
        <v>555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1">
        <f>L44+L49+L50+L51+L52+L53+L54+L55</f>
        <v>157957680</v>
      </c>
      <c r="M56" s="321"/>
      <c r="N56" s="246"/>
      <c r="O56" s="246"/>
    </row>
    <row r="57" spans="1:15" ht="12.75">
      <c r="A57" s="125" t="s">
        <v>206</v>
      </c>
      <c r="B57" s="322" t="s">
        <v>556</v>
      </c>
      <c r="C57" s="322"/>
      <c r="D57" s="322"/>
      <c r="E57" s="322"/>
      <c r="F57" s="322"/>
      <c r="G57" s="322"/>
      <c r="H57" s="322"/>
      <c r="I57" s="322"/>
      <c r="J57" s="322"/>
      <c r="K57" s="322"/>
      <c r="L57" s="411"/>
      <c r="M57" s="411"/>
      <c r="N57" s="245"/>
      <c r="O57" s="245"/>
    </row>
    <row r="58" spans="1:15" ht="12.75">
      <c r="A58" s="125" t="s">
        <v>208</v>
      </c>
      <c r="B58" s="322" t="s">
        <v>557</v>
      </c>
      <c r="C58" s="322"/>
      <c r="D58" s="322"/>
      <c r="E58" s="322"/>
      <c r="F58" s="322"/>
      <c r="G58" s="322"/>
      <c r="H58" s="322"/>
      <c r="I58" s="322"/>
      <c r="J58" s="322"/>
      <c r="K58" s="322"/>
      <c r="L58" s="411"/>
      <c r="M58" s="411"/>
      <c r="N58" s="245"/>
      <c r="O58" s="245"/>
    </row>
    <row r="59" spans="1:15" ht="12.75">
      <c r="A59" s="125" t="s">
        <v>210</v>
      </c>
      <c r="B59" s="322" t="s">
        <v>558</v>
      </c>
      <c r="C59" s="322"/>
      <c r="D59" s="322"/>
      <c r="E59" s="322"/>
      <c r="F59" s="322"/>
      <c r="G59" s="322"/>
      <c r="H59" s="322"/>
      <c r="I59" s="322"/>
      <c r="J59" s="322"/>
      <c r="K59" s="322"/>
      <c r="L59" s="411"/>
      <c r="M59" s="411"/>
      <c r="N59" s="245"/>
      <c r="O59" s="245"/>
    </row>
    <row r="60" spans="1:15" ht="12.75">
      <c r="A60" s="125" t="s">
        <v>127</v>
      </c>
      <c r="B60" s="322" t="s">
        <v>559</v>
      </c>
      <c r="C60" s="322"/>
      <c r="D60" s="322"/>
      <c r="E60" s="322"/>
      <c r="F60" s="322"/>
      <c r="G60" s="322"/>
      <c r="H60" s="322"/>
      <c r="I60" s="322"/>
      <c r="J60" s="322"/>
      <c r="K60" s="322"/>
      <c r="L60" s="411"/>
      <c r="M60" s="411"/>
      <c r="N60" s="245"/>
      <c r="O60" s="245"/>
    </row>
    <row r="61" spans="1:15" ht="12.75">
      <c r="A61" s="153" t="s">
        <v>213</v>
      </c>
      <c r="B61" s="320" t="s">
        <v>560</v>
      </c>
      <c r="C61" s="320"/>
      <c r="D61" s="320"/>
      <c r="E61" s="320"/>
      <c r="F61" s="320"/>
      <c r="G61" s="320"/>
      <c r="H61" s="320"/>
      <c r="I61" s="320"/>
      <c r="J61" s="320"/>
      <c r="K61" s="320"/>
      <c r="L61" s="321">
        <f>SUM(L57:M60)</f>
        <v>0</v>
      </c>
      <c r="M61" s="321"/>
      <c r="N61" s="246"/>
      <c r="O61" s="246"/>
    </row>
    <row r="62" spans="1:15" ht="12.75">
      <c r="A62" s="125" t="s">
        <v>215</v>
      </c>
      <c r="B62" s="322" t="s">
        <v>561</v>
      </c>
      <c r="C62" s="322"/>
      <c r="D62" s="322"/>
      <c r="E62" s="322"/>
      <c r="F62" s="322"/>
      <c r="G62" s="322"/>
      <c r="H62" s="322"/>
      <c r="I62" s="322"/>
      <c r="J62" s="322"/>
      <c r="K62" s="322"/>
      <c r="L62" s="411"/>
      <c r="M62" s="411"/>
      <c r="N62" s="245"/>
      <c r="O62" s="245"/>
    </row>
    <row r="63" spans="1:15" ht="12.75">
      <c r="A63" s="153" t="s">
        <v>217</v>
      </c>
      <c r="B63" s="320" t="s">
        <v>562</v>
      </c>
      <c r="C63" s="320"/>
      <c r="D63" s="320"/>
      <c r="E63" s="320"/>
      <c r="F63" s="320"/>
      <c r="G63" s="320"/>
      <c r="H63" s="320"/>
      <c r="I63" s="320"/>
      <c r="J63" s="320"/>
      <c r="K63" s="320"/>
      <c r="L63" s="321">
        <f>L56+L61+L62</f>
        <v>157957680</v>
      </c>
      <c r="M63" s="321"/>
      <c r="N63" s="246"/>
      <c r="O63" s="246"/>
    </row>
  </sheetData>
  <sheetProtection/>
  <mergeCells count="111">
    <mergeCell ref="A1:O1"/>
    <mergeCell ref="A3:O3"/>
    <mergeCell ref="A4:O4"/>
    <mergeCell ref="A5:O5"/>
    <mergeCell ref="B63:K63"/>
    <mergeCell ref="L63:M63"/>
    <mergeCell ref="B56:K56"/>
    <mergeCell ref="L56:M56"/>
    <mergeCell ref="B57:K57"/>
    <mergeCell ref="L57:M57"/>
    <mergeCell ref="B58:K58"/>
    <mergeCell ref="L58:M58"/>
    <mergeCell ref="B59:K59"/>
    <mergeCell ref="L59:M59"/>
    <mergeCell ref="B51:K51"/>
    <mergeCell ref="L51:M51"/>
    <mergeCell ref="B52:K52"/>
    <mergeCell ref="L52:M52"/>
    <mergeCell ref="B62:K62"/>
    <mergeCell ref="L62:M62"/>
    <mergeCell ref="B60:K60"/>
    <mergeCell ref="L60:M60"/>
    <mergeCell ref="B61:K61"/>
    <mergeCell ref="L61:M61"/>
    <mergeCell ref="B50:K50"/>
    <mergeCell ref="L50:M50"/>
    <mergeCell ref="B48:K48"/>
    <mergeCell ref="L48:M48"/>
    <mergeCell ref="B49:K49"/>
    <mergeCell ref="L49:M49"/>
    <mergeCell ref="A38:M38"/>
    <mergeCell ref="B39:K39"/>
    <mergeCell ref="L39:M39"/>
    <mergeCell ref="B40:K40"/>
    <mergeCell ref="L40:M40"/>
    <mergeCell ref="B44:K44"/>
    <mergeCell ref="L44:M44"/>
    <mergeCell ref="B41:K41"/>
    <mergeCell ref="L41:M41"/>
    <mergeCell ref="B35:K35"/>
    <mergeCell ref="L35:M35"/>
    <mergeCell ref="B33:K33"/>
    <mergeCell ref="L33:M33"/>
    <mergeCell ref="B34:K34"/>
    <mergeCell ref="L34:M34"/>
    <mergeCell ref="B24:K24"/>
    <mergeCell ref="L24:M24"/>
    <mergeCell ref="B25:K25"/>
    <mergeCell ref="L25:M25"/>
    <mergeCell ref="B29:K29"/>
    <mergeCell ref="L29:M29"/>
    <mergeCell ref="B26:K26"/>
    <mergeCell ref="L26:M26"/>
    <mergeCell ref="B23:K23"/>
    <mergeCell ref="L23:M23"/>
    <mergeCell ref="B21:K21"/>
    <mergeCell ref="L21:M21"/>
    <mergeCell ref="B22:K22"/>
    <mergeCell ref="L22:M22"/>
    <mergeCell ref="B13:K13"/>
    <mergeCell ref="L13:M13"/>
    <mergeCell ref="B14:K14"/>
    <mergeCell ref="L14:M14"/>
    <mergeCell ref="B17:K17"/>
    <mergeCell ref="L17:M17"/>
    <mergeCell ref="L6:M6"/>
    <mergeCell ref="A8:M8"/>
    <mergeCell ref="B9:K9"/>
    <mergeCell ref="L9:M9"/>
    <mergeCell ref="B54:K54"/>
    <mergeCell ref="L54:M54"/>
    <mergeCell ref="B55:K55"/>
    <mergeCell ref="L55:M55"/>
    <mergeCell ref="B53:K53"/>
    <mergeCell ref="L53:M53"/>
    <mergeCell ref="B47:K47"/>
    <mergeCell ref="L47:M47"/>
    <mergeCell ref="B42:K42"/>
    <mergeCell ref="L42:M42"/>
    <mergeCell ref="B43:K43"/>
    <mergeCell ref="L43:M43"/>
    <mergeCell ref="B45:K45"/>
    <mergeCell ref="L45:M45"/>
    <mergeCell ref="B46:K46"/>
    <mergeCell ref="L46:M46"/>
    <mergeCell ref="B32:K32"/>
    <mergeCell ref="L32:M32"/>
    <mergeCell ref="B27:K27"/>
    <mergeCell ref="L27:M27"/>
    <mergeCell ref="B28:K28"/>
    <mergeCell ref="L28:M28"/>
    <mergeCell ref="B30:K30"/>
    <mergeCell ref="L30:M30"/>
    <mergeCell ref="B31:K31"/>
    <mergeCell ref="L31:M31"/>
    <mergeCell ref="B20:K20"/>
    <mergeCell ref="L20:M20"/>
    <mergeCell ref="B15:K15"/>
    <mergeCell ref="L15:M15"/>
    <mergeCell ref="B16:K16"/>
    <mergeCell ref="L16:M16"/>
    <mergeCell ref="B18:K18"/>
    <mergeCell ref="L18:M18"/>
    <mergeCell ref="B19:K19"/>
    <mergeCell ref="L19:M19"/>
    <mergeCell ref="B10:K10"/>
    <mergeCell ref="L10:M10"/>
    <mergeCell ref="B11:K11"/>
    <mergeCell ref="L11:M11"/>
    <mergeCell ref="B12:K12"/>
    <mergeCell ref="L12:M12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A1">
      <selection activeCell="L11" sqref="L11:M11"/>
    </sheetView>
  </sheetViews>
  <sheetFormatPr defaultColWidth="9.140625" defaultRowHeight="12.75"/>
  <cols>
    <col min="1" max="1" width="6.57421875" style="127" customWidth="1"/>
    <col min="2" max="8" width="9.140625" style="127" customWidth="1"/>
    <col min="9" max="9" width="10.00390625" style="127" bestFit="1" customWidth="1"/>
    <col min="10" max="10" width="1.7109375" style="127" customWidth="1"/>
    <col min="11" max="11" width="3.140625" style="127" hidden="1" customWidth="1"/>
    <col min="12" max="12" width="9.140625" style="127" customWidth="1"/>
    <col min="13" max="13" width="10.00390625" style="127" bestFit="1" customWidth="1"/>
    <col min="14" max="14" width="11.7109375" style="127" customWidth="1"/>
    <col min="15" max="15" width="9.140625" style="127" customWidth="1"/>
    <col min="16" max="17" width="10.00390625" style="127" bestFit="1" customWidth="1"/>
    <col min="18" max="18" width="10.28125" style="127" customWidth="1"/>
    <col min="19" max="19" width="9.140625" style="127" customWidth="1"/>
    <col min="20" max="20" width="10.7109375" style="127" customWidth="1"/>
    <col min="21" max="21" width="9.140625" style="127" customWidth="1"/>
    <col min="22" max="22" width="10.00390625" style="127" bestFit="1" customWidth="1"/>
    <col min="23" max="16384" width="9.140625" style="127" customWidth="1"/>
  </cols>
  <sheetData>
    <row r="1" spans="1:22" ht="20.25" customHeight="1">
      <c r="A1" s="344" t="s">
        <v>611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6"/>
      <c r="N1" s="340" t="s">
        <v>578</v>
      </c>
      <c r="O1" s="340" t="s">
        <v>583</v>
      </c>
      <c r="P1" s="340" t="s">
        <v>584</v>
      </c>
      <c r="Q1" s="347" t="s">
        <v>585</v>
      </c>
      <c r="R1" s="340" t="s">
        <v>580</v>
      </c>
      <c r="S1" s="340" t="s">
        <v>581</v>
      </c>
      <c r="T1" s="341" t="s">
        <v>586</v>
      </c>
      <c r="U1" s="340" t="s">
        <v>601</v>
      </c>
      <c r="V1" s="340" t="s">
        <v>602</v>
      </c>
    </row>
    <row r="2" spans="1:22" ht="12.75">
      <c r="A2" s="99"/>
      <c r="B2" s="99"/>
      <c r="C2" s="99"/>
      <c r="D2" s="99"/>
      <c r="E2" s="99"/>
      <c r="F2" s="99"/>
      <c r="G2" s="99"/>
      <c r="H2" s="121"/>
      <c r="I2" s="121"/>
      <c r="J2" s="121"/>
      <c r="K2" s="121"/>
      <c r="L2" s="121"/>
      <c r="M2" s="121"/>
      <c r="N2" s="340"/>
      <c r="O2" s="340"/>
      <c r="P2" s="340"/>
      <c r="Q2" s="340"/>
      <c r="R2" s="340"/>
      <c r="S2" s="340"/>
      <c r="T2" s="342"/>
      <c r="U2" s="340"/>
      <c r="V2" s="340"/>
    </row>
    <row r="3" spans="1:22" ht="12.75">
      <c r="A3" s="331" t="s">
        <v>88</v>
      </c>
      <c r="B3" s="332"/>
      <c r="C3" s="332"/>
      <c r="D3" s="332"/>
      <c r="E3" s="332"/>
      <c r="F3" s="332"/>
      <c r="G3" s="122"/>
      <c r="H3" s="122"/>
      <c r="I3" s="122"/>
      <c r="J3" s="122"/>
      <c r="K3" s="122"/>
      <c r="L3" s="122"/>
      <c r="M3" s="102"/>
      <c r="N3" s="340"/>
      <c r="O3" s="340"/>
      <c r="P3" s="340"/>
      <c r="Q3" s="340"/>
      <c r="R3" s="340"/>
      <c r="S3" s="340"/>
      <c r="T3" s="342"/>
      <c r="U3" s="340"/>
      <c r="V3" s="340"/>
    </row>
    <row r="4" spans="1:22" ht="12.75">
      <c r="A4" s="331" t="s">
        <v>573</v>
      </c>
      <c r="B4" s="332"/>
      <c r="C4" s="332"/>
      <c r="D4" s="332"/>
      <c r="E4" s="332"/>
      <c r="F4" s="332"/>
      <c r="G4" s="123"/>
      <c r="H4" s="123"/>
      <c r="I4" s="123"/>
      <c r="J4" s="123"/>
      <c r="K4" s="123"/>
      <c r="L4" s="123"/>
      <c r="M4" s="104"/>
      <c r="N4" s="340"/>
      <c r="O4" s="340"/>
      <c r="P4" s="340"/>
      <c r="Q4" s="340"/>
      <c r="R4" s="340"/>
      <c r="S4" s="340"/>
      <c r="T4" s="342"/>
      <c r="U4" s="340"/>
      <c r="V4" s="340"/>
    </row>
    <row r="5" spans="1:22" ht="12.75">
      <c r="A5" s="331" t="s">
        <v>84</v>
      </c>
      <c r="B5" s="332"/>
      <c r="C5" s="332"/>
      <c r="D5" s="332"/>
      <c r="E5" s="332"/>
      <c r="F5" s="332"/>
      <c r="G5" s="123"/>
      <c r="H5" s="123"/>
      <c r="I5" s="123"/>
      <c r="J5" s="123"/>
      <c r="K5" s="123"/>
      <c r="L5" s="123"/>
      <c r="M5" s="104"/>
      <c r="N5" s="340"/>
      <c r="O5" s="340"/>
      <c r="P5" s="340"/>
      <c r="Q5" s="340"/>
      <c r="R5" s="340"/>
      <c r="S5" s="340"/>
      <c r="T5" s="342"/>
      <c r="U5" s="340"/>
      <c r="V5" s="340"/>
    </row>
    <row r="6" spans="1:22" ht="12.75">
      <c r="A6" s="105"/>
      <c r="B6" s="105"/>
      <c r="C6" s="105"/>
      <c r="D6" s="105"/>
      <c r="E6" s="105"/>
      <c r="F6" s="105"/>
      <c r="G6" s="105"/>
      <c r="H6" s="333"/>
      <c r="I6" s="333"/>
      <c r="J6" s="333"/>
      <c r="K6" s="333"/>
      <c r="L6" s="333"/>
      <c r="M6" s="334"/>
      <c r="N6" s="340"/>
      <c r="O6" s="340"/>
      <c r="P6" s="340"/>
      <c r="Q6" s="340"/>
      <c r="R6" s="340"/>
      <c r="S6" s="340"/>
      <c r="T6" s="342"/>
      <c r="U6" s="340"/>
      <c r="V6" s="340"/>
    </row>
    <row r="7" spans="1:22" ht="12.75">
      <c r="A7" s="335" t="s">
        <v>354</v>
      </c>
      <c r="B7" s="336"/>
      <c r="C7" s="336"/>
      <c r="D7" s="336"/>
      <c r="E7" s="336"/>
      <c r="F7" s="336"/>
      <c r="G7" s="336"/>
      <c r="H7" s="336"/>
      <c r="I7" s="336"/>
      <c r="J7" s="337"/>
      <c r="K7" s="337"/>
      <c r="L7" s="338"/>
      <c r="M7" s="339"/>
      <c r="N7" s="340"/>
      <c r="O7" s="340"/>
      <c r="P7" s="340"/>
      <c r="Q7" s="340"/>
      <c r="R7" s="340"/>
      <c r="S7" s="340"/>
      <c r="T7" s="343"/>
      <c r="U7" s="340"/>
      <c r="V7" s="340"/>
    </row>
    <row r="8" spans="1:22" ht="12.75">
      <c r="A8" s="128"/>
      <c r="B8" s="328" t="s">
        <v>44</v>
      </c>
      <c r="C8" s="328"/>
      <c r="D8" s="328"/>
      <c r="E8" s="328"/>
      <c r="F8" s="328"/>
      <c r="G8" s="328"/>
      <c r="H8" s="328"/>
      <c r="I8" s="329"/>
      <c r="J8" s="329"/>
      <c r="K8" s="329"/>
      <c r="L8" s="328"/>
      <c r="M8" s="330"/>
      <c r="N8" s="124"/>
      <c r="O8" s="124"/>
      <c r="P8" s="124"/>
      <c r="Q8" s="124"/>
      <c r="R8" s="124"/>
      <c r="S8" s="124"/>
      <c r="T8" s="124"/>
      <c r="U8" s="124"/>
      <c r="V8" s="124"/>
    </row>
    <row r="9" spans="1:22" ht="12.75">
      <c r="A9" s="108"/>
      <c r="B9" s="328" t="s">
        <v>156</v>
      </c>
      <c r="C9" s="329"/>
      <c r="D9" s="329"/>
      <c r="E9" s="329"/>
      <c r="F9" s="329"/>
      <c r="G9" s="329"/>
      <c r="H9" s="329"/>
      <c r="I9" s="329"/>
      <c r="J9" s="329"/>
      <c r="K9" s="329"/>
      <c r="L9" s="328" t="s">
        <v>157</v>
      </c>
      <c r="M9" s="330"/>
      <c r="N9" s="108" t="s">
        <v>158</v>
      </c>
      <c r="O9" s="108" t="s">
        <v>159</v>
      </c>
      <c r="P9" s="108" t="s">
        <v>160</v>
      </c>
      <c r="Q9" s="108" t="s">
        <v>161</v>
      </c>
      <c r="R9" s="108" t="s">
        <v>162</v>
      </c>
      <c r="S9" s="108" t="s">
        <v>163</v>
      </c>
      <c r="T9" s="108" t="s">
        <v>355</v>
      </c>
      <c r="U9" s="108" t="s">
        <v>165</v>
      </c>
      <c r="V9" s="108" t="s">
        <v>356</v>
      </c>
    </row>
    <row r="10" spans="1:22" ht="12.75">
      <c r="A10" s="125" t="s">
        <v>174</v>
      </c>
      <c r="B10" s="322" t="s">
        <v>357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5">
        <f aca="true" t="shared" si="0" ref="L10:L15">SUM(N10:V10)</f>
        <v>87737032</v>
      </c>
      <c r="M10" s="325"/>
      <c r="N10" s="96">
        <v>87737032</v>
      </c>
      <c r="O10" s="96"/>
      <c r="P10" s="96"/>
      <c r="Q10" s="96"/>
      <c r="R10" s="96"/>
      <c r="S10" s="96"/>
      <c r="T10" s="96"/>
      <c r="U10" s="96"/>
      <c r="V10" s="96"/>
    </row>
    <row r="11" spans="1:22" ht="12.75">
      <c r="A11" s="125" t="s">
        <v>176</v>
      </c>
      <c r="B11" s="322" t="s">
        <v>358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5">
        <f t="shared" si="0"/>
        <v>13965300</v>
      </c>
      <c r="M11" s="325"/>
      <c r="N11" s="96">
        <v>13965300</v>
      </c>
      <c r="O11" s="96"/>
      <c r="P11" s="96"/>
      <c r="Q11" s="96"/>
      <c r="R11" s="96"/>
      <c r="S11" s="96"/>
      <c r="T11" s="96"/>
      <c r="U11" s="96"/>
      <c r="V11" s="96"/>
    </row>
    <row r="12" spans="1:22" ht="12.75">
      <c r="A12" s="125" t="s">
        <v>178</v>
      </c>
      <c r="B12" s="322" t="s">
        <v>359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5">
        <f t="shared" si="0"/>
        <v>17450007</v>
      </c>
      <c r="M12" s="325"/>
      <c r="N12" s="96">
        <v>17450007</v>
      </c>
      <c r="O12" s="96"/>
      <c r="P12" s="96"/>
      <c r="Q12" s="96"/>
      <c r="R12" s="96"/>
      <c r="S12" s="96"/>
      <c r="T12" s="96"/>
      <c r="U12" s="96"/>
      <c r="V12" s="96"/>
    </row>
    <row r="13" spans="1:22" ht="12.75">
      <c r="A13" s="125" t="s">
        <v>180</v>
      </c>
      <c r="B13" s="322" t="s">
        <v>360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5">
        <f t="shared" si="0"/>
        <v>1800000</v>
      </c>
      <c r="M13" s="325"/>
      <c r="N13" s="96">
        <v>1800000</v>
      </c>
      <c r="O13" s="96"/>
      <c r="P13" s="96"/>
      <c r="Q13" s="96"/>
      <c r="R13" s="96"/>
      <c r="S13" s="96"/>
      <c r="T13" s="96"/>
      <c r="U13" s="96"/>
      <c r="V13" s="96"/>
    </row>
    <row r="14" spans="1:22" ht="12.75">
      <c r="A14" s="125" t="s">
        <v>182</v>
      </c>
      <c r="B14" s="322" t="s">
        <v>361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5">
        <f t="shared" si="0"/>
        <v>0</v>
      </c>
      <c r="M14" s="325"/>
      <c r="N14" s="96"/>
      <c r="O14" s="96"/>
      <c r="P14" s="96"/>
      <c r="Q14" s="96"/>
      <c r="R14" s="96"/>
      <c r="S14" s="96"/>
      <c r="T14" s="96"/>
      <c r="U14" s="96"/>
      <c r="V14" s="96"/>
    </row>
    <row r="15" spans="1:22" ht="12.75">
      <c r="A15" s="125" t="s">
        <v>184</v>
      </c>
      <c r="B15" s="322" t="s">
        <v>362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5">
        <f t="shared" si="0"/>
        <v>0</v>
      </c>
      <c r="M15" s="325"/>
      <c r="N15" s="96"/>
      <c r="O15" s="96"/>
      <c r="P15" s="96"/>
      <c r="Q15" s="96"/>
      <c r="R15" s="96"/>
      <c r="S15" s="96"/>
      <c r="T15" s="96"/>
      <c r="U15" s="96"/>
      <c r="V15" s="96"/>
    </row>
    <row r="16" spans="1:22" ht="12.75">
      <c r="A16" s="153" t="s">
        <v>186</v>
      </c>
      <c r="B16" s="320" t="s">
        <v>363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1">
        <f>SUM(L10:M15)</f>
        <v>120952339</v>
      </c>
      <c r="M16" s="321"/>
      <c r="N16" s="111">
        <f>SUM(N10:N15)</f>
        <v>120952339</v>
      </c>
      <c r="O16" s="111">
        <f aca="true" t="shared" si="1" ref="O16:V16">SUM(O10:O15)</f>
        <v>0</v>
      </c>
      <c r="P16" s="111">
        <f t="shared" si="1"/>
        <v>0</v>
      </c>
      <c r="Q16" s="111">
        <f t="shared" si="1"/>
        <v>0</v>
      </c>
      <c r="R16" s="111">
        <f t="shared" si="1"/>
        <v>0</v>
      </c>
      <c r="S16" s="111">
        <f t="shared" si="1"/>
        <v>0</v>
      </c>
      <c r="T16" s="111">
        <f t="shared" si="1"/>
        <v>0</v>
      </c>
      <c r="U16" s="111">
        <f t="shared" si="1"/>
        <v>0</v>
      </c>
      <c r="V16" s="111">
        <f t="shared" si="1"/>
        <v>0</v>
      </c>
    </row>
    <row r="17" spans="1:22" ht="12.75">
      <c r="A17" s="125" t="s">
        <v>188</v>
      </c>
      <c r="B17" s="322" t="s">
        <v>364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5">
        <f>SUM(N17:V17)</f>
        <v>0</v>
      </c>
      <c r="M17" s="325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12.75">
      <c r="A18" s="125" t="s">
        <v>190</v>
      </c>
      <c r="B18" s="322" t="s">
        <v>365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5">
        <f>SUM(N18:V18)</f>
        <v>0</v>
      </c>
      <c r="M18" s="325"/>
      <c r="N18" s="96"/>
      <c r="O18" s="96"/>
      <c r="P18" s="96"/>
      <c r="Q18" s="96"/>
      <c r="R18" s="96"/>
      <c r="S18" s="96"/>
      <c r="T18" s="96"/>
      <c r="U18" s="96"/>
      <c r="V18" s="96"/>
    </row>
    <row r="19" spans="1:22" ht="12.75">
      <c r="A19" s="125" t="s">
        <v>192</v>
      </c>
      <c r="B19" s="322" t="s">
        <v>366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5">
        <f>SUM(N19:V19)</f>
        <v>0</v>
      </c>
      <c r="M19" s="325"/>
      <c r="N19" s="96"/>
      <c r="O19" s="96"/>
      <c r="P19" s="96"/>
      <c r="Q19" s="96"/>
      <c r="R19" s="96"/>
      <c r="S19" s="96"/>
      <c r="T19" s="96"/>
      <c r="U19" s="96"/>
      <c r="V19" s="96"/>
    </row>
    <row r="20" spans="1:22" ht="12.75">
      <c r="A20" s="125" t="s">
        <v>194</v>
      </c>
      <c r="B20" s="322" t="s">
        <v>367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5">
        <f>SUM(N20:V20)</f>
        <v>0</v>
      </c>
      <c r="M20" s="325"/>
      <c r="N20" s="96"/>
      <c r="O20" s="96"/>
      <c r="P20" s="96"/>
      <c r="Q20" s="96"/>
      <c r="R20" s="96"/>
      <c r="S20" s="96"/>
      <c r="T20" s="96"/>
      <c r="U20" s="96"/>
      <c r="V20" s="96"/>
    </row>
    <row r="21" spans="1:22" ht="12.75">
      <c r="A21" s="125" t="s">
        <v>196</v>
      </c>
      <c r="B21" s="322" t="s">
        <v>368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5">
        <f>SUM(N21:V21)</f>
        <v>44369000</v>
      </c>
      <c r="M21" s="325"/>
      <c r="N21" s="96"/>
      <c r="O21" s="96"/>
      <c r="P21" s="96">
        <v>44369000</v>
      </c>
      <c r="Q21" s="96"/>
      <c r="R21" s="96"/>
      <c r="S21" s="96"/>
      <c r="T21" s="96"/>
      <c r="U21" s="96"/>
      <c r="V21" s="96"/>
    </row>
    <row r="22" spans="1:22" ht="12.75">
      <c r="A22" s="153" t="s">
        <v>198</v>
      </c>
      <c r="B22" s="320" t="s">
        <v>369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1">
        <f>SUM(L17:M21)</f>
        <v>44369000</v>
      </c>
      <c r="M22" s="321"/>
      <c r="N22" s="111">
        <f>SUM(N17:N21)</f>
        <v>0</v>
      </c>
      <c r="O22" s="111">
        <f aca="true" t="shared" si="2" ref="O22:V22">SUM(O17:O21)</f>
        <v>0</v>
      </c>
      <c r="P22" s="111">
        <f t="shared" si="2"/>
        <v>44369000</v>
      </c>
      <c r="Q22" s="111">
        <f t="shared" si="2"/>
        <v>0</v>
      </c>
      <c r="R22" s="111">
        <f t="shared" si="2"/>
        <v>0</v>
      </c>
      <c r="S22" s="111">
        <f t="shared" si="2"/>
        <v>0</v>
      </c>
      <c r="T22" s="111">
        <f t="shared" si="2"/>
        <v>0</v>
      </c>
      <c r="U22" s="111">
        <f t="shared" si="2"/>
        <v>0</v>
      </c>
      <c r="V22" s="111">
        <f t="shared" si="2"/>
        <v>0</v>
      </c>
    </row>
    <row r="23" spans="1:22" ht="12.75">
      <c r="A23" s="125" t="s">
        <v>200</v>
      </c>
      <c r="B23" s="322" t="s">
        <v>370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3">
        <f>SUM(N23:V23)</f>
        <v>0</v>
      </c>
      <c r="M23" s="324"/>
      <c r="N23" s="96"/>
      <c r="O23" s="96"/>
      <c r="P23" s="96"/>
      <c r="Q23" s="96"/>
      <c r="R23" s="96"/>
      <c r="S23" s="96"/>
      <c r="T23" s="96"/>
      <c r="U23" s="96"/>
      <c r="V23" s="96"/>
    </row>
    <row r="24" spans="1:22" ht="12.75">
      <c r="A24" s="125" t="s">
        <v>202</v>
      </c>
      <c r="B24" s="322" t="s">
        <v>371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3">
        <f>SUM(N24:V24)</f>
        <v>0</v>
      </c>
      <c r="M24" s="324"/>
      <c r="N24" s="96"/>
      <c r="O24" s="96"/>
      <c r="P24" s="96"/>
      <c r="Q24" s="96"/>
      <c r="R24" s="96"/>
      <c r="S24" s="96"/>
      <c r="T24" s="96"/>
      <c r="U24" s="96"/>
      <c r="V24" s="96"/>
    </row>
    <row r="25" spans="1:22" ht="12.75">
      <c r="A25" s="125" t="s">
        <v>204</v>
      </c>
      <c r="B25" s="322" t="s">
        <v>372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3">
        <f>SUM(N25:V25)</f>
        <v>0</v>
      </c>
      <c r="M25" s="324"/>
      <c r="N25" s="96"/>
      <c r="O25" s="96"/>
      <c r="P25" s="96"/>
      <c r="Q25" s="96"/>
      <c r="R25" s="96"/>
      <c r="S25" s="96"/>
      <c r="T25" s="96"/>
      <c r="U25" s="96"/>
      <c r="V25" s="96"/>
    </row>
    <row r="26" spans="1:22" ht="12.75">
      <c r="A26" s="125" t="s">
        <v>206</v>
      </c>
      <c r="B26" s="322" t="s">
        <v>373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3">
        <f>SUM(N26:V26)</f>
        <v>0</v>
      </c>
      <c r="M26" s="324"/>
      <c r="N26" s="96"/>
      <c r="O26" s="96"/>
      <c r="P26" s="96"/>
      <c r="Q26" s="96"/>
      <c r="R26" s="96"/>
      <c r="S26" s="96"/>
      <c r="T26" s="96"/>
      <c r="U26" s="96"/>
      <c r="V26" s="96"/>
    </row>
    <row r="27" spans="1:22" ht="12.75">
      <c r="A27" s="125" t="s">
        <v>208</v>
      </c>
      <c r="B27" s="322" t="s">
        <v>374</v>
      </c>
      <c r="C27" s="322"/>
      <c r="D27" s="322"/>
      <c r="E27" s="322"/>
      <c r="F27" s="322"/>
      <c r="G27" s="322"/>
      <c r="H27" s="322"/>
      <c r="I27" s="322"/>
      <c r="J27" s="322"/>
      <c r="K27" s="322"/>
      <c r="L27" s="323">
        <f>SUM(N27:V27)</f>
        <v>40200000</v>
      </c>
      <c r="M27" s="324"/>
      <c r="N27" s="6"/>
      <c r="O27" s="6"/>
      <c r="P27" s="6"/>
      <c r="Q27" s="6"/>
      <c r="R27" s="6">
        <v>40200000</v>
      </c>
      <c r="S27" s="6"/>
      <c r="T27" s="6"/>
      <c r="U27" s="6"/>
      <c r="V27" s="6"/>
    </row>
    <row r="28" spans="1:22" ht="12.75">
      <c r="A28" s="153" t="s">
        <v>210</v>
      </c>
      <c r="B28" s="320" t="s">
        <v>375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6">
        <f>SUM(L23:M27)</f>
        <v>40200000</v>
      </c>
      <c r="M28" s="327"/>
      <c r="N28" s="111">
        <f>SUM(N23:N27)</f>
        <v>0</v>
      </c>
      <c r="O28" s="111">
        <f aca="true" t="shared" si="3" ref="O28:V28">SUM(O17:O21)</f>
        <v>0</v>
      </c>
      <c r="P28" s="111">
        <v>0</v>
      </c>
      <c r="Q28" s="111">
        <f t="shared" si="3"/>
        <v>0</v>
      </c>
      <c r="R28" s="111">
        <f>SUM(R23:R27)</f>
        <v>40200000</v>
      </c>
      <c r="S28" s="111">
        <f t="shared" si="3"/>
        <v>0</v>
      </c>
      <c r="T28" s="111">
        <f t="shared" si="3"/>
        <v>0</v>
      </c>
      <c r="U28" s="111">
        <f t="shared" si="3"/>
        <v>0</v>
      </c>
      <c r="V28" s="111">
        <f t="shared" si="3"/>
        <v>0</v>
      </c>
    </row>
    <row r="29" spans="1:22" ht="12.75">
      <c r="A29" s="125" t="s">
        <v>127</v>
      </c>
      <c r="B29" s="322" t="s">
        <v>376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23">
        <f>SUM(N29:V29)</f>
        <v>0</v>
      </c>
      <c r="M29" s="324"/>
      <c r="N29" s="6"/>
      <c r="O29" s="6"/>
      <c r="P29" s="6"/>
      <c r="Q29" s="6"/>
      <c r="R29" s="6"/>
      <c r="S29" s="6"/>
      <c r="T29" s="6"/>
      <c r="U29" s="6"/>
      <c r="V29" s="6"/>
    </row>
    <row r="30" spans="1:22" ht="12.75">
      <c r="A30" s="125" t="s">
        <v>213</v>
      </c>
      <c r="B30" s="322" t="s">
        <v>377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3">
        <f>SUM(N30:V30)</f>
        <v>0</v>
      </c>
      <c r="M30" s="324"/>
      <c r="N30" s="96"/>
      <c r="O30" s="96"/>
      <c r="P30" s="96"/>
      <c r="Q30" s="96"/>
      <c r="R30" s="96"/>
      <c r="S30" s="96"/>
      <c r="T30" s="96"/>
      <c r="U30" s="96"/>
      <c r="V30" s="96"/>
    </row>
    <row r="31" spans="1:22" ht="12.75">
      <c r="A31" s="153" t="s">
        <v>215</v>
      </c>
      <c r="B31" s="320" t="s">
        <v>378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6">
        <f>SUM(L29:M30)</f>
        <v>0</v>
      </c>
      <c r="M31" s="327"/>
      <c r="N31" s="111">
        <f>SUM(N29:N30)</f>
        <v>0</v>
      </c>
      <c r="O31" s="111">
        <f aca="true" t="shared" si="4" ref="O31:V31">SUM(O29:O30)</f>
        <v>0</v>
      </c>
      <c r="P31" s="111">
        <f t="shared" si="4"/>
        <v>0</v>
      </c>
      <c r="Q31" s="111">
        <f t="shared" si="4"/>
        <v>0</v>
      </c>
      <c r="R31" s="111">
        <f t="shared" si="4"/>
        <v>0</v>
      </c>
      <c r="S31" s="111">
        <f t="shared" si="4"/>
        <v>0</v>
      </c>
      <c r="T31" s="111">
        <f t="shared" si="4"/>
        <v>0</v>
      </c>
      <c r="U31" s="111">
        <f t="shared" si="4"/>
        <v>0</v>
      </c>
      <c r="V31" s="111">
        <f t="shared" si="4"/>
        <v>0</v>
      </c>
    </row>
    <row r="32" spans="1:22" ht="12.75">
      <c r="A32" s="125" t="s">
        <v>217</v>
      </c>
      <c r="B32" s="322" t="s">
        <v>379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3">
        <f aca="true" t="shared" si="5" ref="L32:L39">SUM(N32:V32)</f>
        <v>0</v>
      </c>
      <c r="M32" s="324"/>
      <c r="N32" s="96"/>
      <c r="O32" s="96"/>
      <c r="P32" s="96"/>
      <c r="Q32" s="96"/>
      <c r="R32" s="96"/>
      <c r="S32" s="96"/>
      <c r="T32" s="96"/>
      <c r="U32" s="96"/>
      <c r="V32" s="96"/>
    </row>
    <row r="33" spans="1:22" ht="12.75">
      <c r="A33" s="125" t="s">
        <v>219</v>
      </c>
      <c r="B33" s="322" t="s">
        <v>380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3">
        <f t="shared" si="5"/>
        <v>0</v>
      </c>
      <c r="M33" s="324"/>
      <c r="N33" s="96"/>
      <c r="O33" s="96"/>
      <c r="P33" s="96"/>
      <c r="Q33" s="96"/>
      <c r="R33" s="96"/>
      <c r="S33" s="96"/>
      <c r="T33" s="96"/>
      <c r="U33" s="96"/>
      <c r="V33" s="96"/>
    </row>
    <row r="34" spans="1:22" ht="12.75">
      <c r="A34" s="125" t="s">
        <v>221</v>
      </c>
      <c r="B34" s="322" t="s">
        <v>381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3">
        <f t="shared" si="5"/>
        <v>58000000</v>
      </c>
      <c r="M34" s="324"/>
      <c r="N34" s="96"/>
      <c r="O34" s="96">
        <v>58000000</v>
      </c>
      <c r="P34" s="96"/>
      <c r="Q34" s="96"/>
      <c r="R34" s="96"/>
      <c r="S34" s="96"/>
      <c r="T34" s="96"/>
      <c r="U34" s="96"/>
      <c r="V34" s="96"/>
    </row>
    <row r="35" spans="1:22" ht="12.75">
      <c r="A35" s="125" t="s">
        <v>223</v>
      </c>
      <c r="B35" s="322" t="s">
        <v>382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3">
        <f t="shared" si="5"/>
        <v>21000000</v>
      </c>
      <c r="M35" s="324"/>
      <c r="N35" s="96"/>
      <c r="O35" s="96">
        <v>21000000</v>
      </c>
      <c r="P35" s="96"/>
      <c r="Q35" s="96"/>
      <c r="R35" s="96"/>
      <c r="S35" s="96"/>
      <c r="T35" s="96"/>
      <c r="U35" s="96"/>
      <c r="V35" s="96"/>
    </row>
    <row r="36" spans="1:22" ht="12.75">
      <c r="A36" s="125" t="s">
        <v>225</v>
      </c>
      <c r="B36" s="322" t="s">
        <v>383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3">
        <f t="shared" si="5"/>
        <v>0</v>
      </c>
      <c r="M36" s="324"/>
      <c r="N36" s="96"/>
      <c r="O36" s="96"/>
      <c r="P36" s="96"/>
      <c r="Q36" s="96"/>
      <c r="R36" s="96"/>
      <c r="S36" s="96"/>
      <c r="T36" s="96"/>
      <c r="U36" s="96"/>
      <c r="V36" s="96"/>
    </row>
    <row r="37" spans="1:22" ht="12.75">
      <c r="A37" s="125" t="s">
        <v>227</v>
      </c>
      <c r="B37" s="322" t="s">
        <v>384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3">
        <f t="shared" si="5"/>
        <v>0</v>
      </c>
      <c r="M37" s="324"/>
      <c r="N37" s="96"/>
      <c r="O37" s="96"/>
      <c r="P37" s="96"/>
      <c r="Q37" s="96"/>
      <c r="R37" s="96"/>
      <c r="S37" s="96"/>
      <c r="T37" s="96"/>
      <c r="U37" s="96"/>
      <c r="V37" s="96"/>
    </row>
    <row r="38" spans="1:22" ht="12.75">
      <c r="A38" s="125" t="s">
        <v>229</v>
      </c>
      <c r="B38" s="322" t="s">
        <v>385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3">
        <f t="shared" si="5"/>
        <v>2500000</v>
      </c>
      <c r="M38" s="324"/>
      <c r="N38" s="96"/>
      <c r="O38" s="96">
        <v>2500000</v>
      </c>
      <c r="P38" s="96"/>
      <c r="Q38" s="96"/>
      <c r="R38" s="96"/>
      <c r="S38" s="96"/>
      <c r="T38" s="96"/>
      <c r="U38" s="96"/>
      <c r="V38" s="96"/>
    </row>
    <row r="39" spans="1:22" ht="12.75">
      <c r="A39" s="125" t="s">
        <v>231</v>
      </c>
      <c r="B39" s="322" t="s">
        <v>386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3">
        <f t="shared" si="5"/>
        <v>6500000</v>
      </c>
      <c r="M39" s="324"/>
      <c r="N39" s="96"/>
      <c r="O39" s="96">
        <v>6500000</v>
      </c>
      <c r="P39" s="96"/>
      <c r="Q39" s="96"/>
      <c r="R39" s="96"/>
      <c r="S39" s="96"/>
      <c r="T39" s="96"/>
      <c r="U39" s="96"/>
      <c r="V39" s="96"/>
    </row>
    <row r="40" spans="1:22" ht="12.75">
      <c r="A40" s="153" t="s">
        <v>233</v>
      </c>
      <c r="B40" s="320" t="s">
        <v>387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1">
        <f>SUM(L32:M39)</f>
        <v>88000000</v>
      </c>
      <c r="M40" s="321"/>
      <c r="N40" s="111">
        <f>SUM(N34:N39)</f>
        <v>0</v>
      </c>
      <c r="O40" s="111">
        <f aca="true" t="shared" si="6" ref="O40:V40">SUM(O35:O39)</f>
        <v>30000000</v>
      </c>
      <c r="P40" s="111">
        <f t="shared" si="6"/>
        <v>0</v>
      </c>
      <c r="Q40" s="111">
        <f t="shared" si="6"/>
        <v>0</v>
      </c>
      <c r="R40" s="111">
        <f t="shared" si="6"/>
        <v>0</v>
      </c>
      <c r="S40" s="111">
        <f t="shared" si="6"/>
        <v>0</v>
      </c>
      <c r="T40" s="111">
        <f t="shared" si="6"/>
        <v>0</v>
      </c>
      <c r="U40" s="111">
        <f t="shared" si="6"/>
        <v>0</v>
      </c>
      <c r="V40" s="111">
        <f t="shared" si="6"/>
        <v>0</v>
      </c>
    </row>
    <row r="41" spans="1:22" ht="12.75">
      <c r="A41" s="125" t="s">
        <v>235</v>
      </c>
      <c r="B41" s="322" t="s">
        <v>388</v>
      </c>
      <c r="C41" s="322"/>
      <c r="D41" s="322"/>
      <c r="E41" s="322"/>
      <c r="F41" s="322"/>
      <c r="G41" s="322"/>
      <c r="H41" s="322"/>
      <c r="I41" s="322"/>
      <c r="J41" s="322"/>
      <c r="K41" s="322"/>
      <c r="L41" s="325"/>
      <c r="M41" s="325"/>
      <c r="N41" s="96"/>
      <c r="O41" s="96"/>
      <c r="P41" s="96"/>
      <c r="Q41" s="96"/>
      <c r="R41" s="96"/>
      <c r="S41" s="96"/>
      <c r="T41" s="96"/>
      <c r="U41" s="96"/>
      <c r="V41" s="96"/>
    </row>
    <row r="42" spans="1:22" ht="12.75">
      <c r="A42" s="153" t="s">
        <v>237</v>
      </c>
      <c r="B42" s="320" t="s">
        <v>389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1">
        <f>L31+L32+L33+L40+L41</f>
        <v>88000000</v>
      </c>
      <c r="M42" s="321"/>
      <c r="N42" s="111">
        <f>SUM(N40,N41,)</f>
        <v>0</v>
      </c>
      <c r="O42" s="111">
        <f aca="true" t="shared" si="7" ref="O42:V42">SUM(O31:O34,O40,O41,)</f>
        <v>88000000</v>
      </c>
      <c r="P42" s="111">
        <f t="shared" si="7"/>
        <v>0</v>
      </c>
      <c r="Q42" s="111">
        <f t="shared" si="7"/>
        <v>0</v>
      </c>
      <c r="R42" s="111">
        <f t="shared" si="7"/>
        <v>0</v>
      </c>
      <c r="S42" s="111">
        <f t="shared" si="7"/>
        <v>0</v>
      </c>
      <c r="T42" s="111">
        <f t="shared" si="7"/>
        <v>0</v>
      </c>
      <c r="U42" s="111">
        <f t="shared" si="7"/>
        <v>0</v>
      </c>
      <c r="V42" s="111">
        <f t="shared" si="7"/>
        <v>0</v>
      </c>
    </row>
    <row r="43" spans="1:22" ht="12.75">
      <c r="A43" s="125" t="s">
        <v>239</v>
      </c>
      <c r="B43" s="322" t="s">
        <v>390</v>
      </c>
      <c r="C43" s="322"/>
      <c r="D43" s="322"/>
      <c r="E43" s="322"/>
      <c r="F43" s="322"/>
      <c r="G43" s="322"/>
      <c r="H43" s="322"/>
      <c r="I43" s="322"/>
      <c r="J43" s="322"/>
      <c r="K43" s="322"/>
      <c r="L43" s="323">
        <f aca="true" t="shared" si="8" ref="L43:L52">SUM(N43:V43)</f>
        <v>0</v>
      </c>
      <c r="M43" s="324"/>
      <c r="N43" s="96"/>
      <c r="O43" s="96"/>
      <c r="P43" s="96"/>
      <c r="Q43" s="96"/>
      <c r="R43" s="96"/>
      <c r="S43" s="96"/>
      <c r="T43" s="96"/>
      <c r="U43" s="96"/>
      <c r="V43" s="96"/>
    </row>
    <row r="44" spans="1:22" ht="12.75">
      <c r="A44" s="125" t="s">
        <v>391</v>
      </c>
      <c r="B44" s="322" t="s">
        <v>392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3">
        <f t="shared" si="8"/>
        <v>228150000</v>
      </c>
      <c r="M44" s="324"/>
      <c r="N44" s="96"/>
      <c r="O44" s="96"/>
      <c r="P44" s="96"/>
      <c r="Q44" s="96">
        <v>113000000</v>
      </c>
      <c r="R44" s="96">
        <v>83000000</v>
      </c>
      <c r="S44" s="96">
        <v>1150000</v>
      </c>
      <c r="T44" s="96">
        <v>31000000</v>
      </c>
      <c r="U44" s="96"/>
      <c r="V44" s="96"/>
    </row>
    <row r="45" spans="1:22" ht="12.75">
      <c r="A45" s="125" t="s">
        <v>242</v>
      </c>
      <c r="B45" s="322" t="s">
        <v>393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3">
        <f t="shared" si="8"/>
        <v>5700000</v>
      </c>
      <c r="M45" s="324"/>
      <c r="N45" s="96"/>
      <c r="O45" s="96"/>
      <c r="P45" s="96"/>
      <c r="Q45" s="96"/>
      <c r="R45" s="96"/>
      <c r="S45" s="96"/>
      <c r="T45" s="96">
        <v>5000000</v>
      </c>
      <c r="U45" s="96"/>
      <c r="V45" s="96">
        <v>700000</v>
      </c>
    </row>
    <row r="46" spans="1:22" ht="12.75">
      <c r="A46" s="125" t="s">
        <v>244</v>
      </c>
      <c r="B46" s="322" t="s">
        <v>394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3">
        <f t="shared" si="8"/>
        <v>0</v>
      </c>
      <c r="M46" s="324"/>
      <c r="N46" s="96"/>
      <c r="O46" s="96"/>
      <c r="P46" s="96"/>
      <c r="Q46" s="96"/>
      <c r="R46" s="96"/>
      <c r="S46" s="96"/>
      <c r="T46" s="96"/>
      <c r="U46" s="96"/>
      <c r="V46" s="96"/>
    </row>
    <row r="47" spans="1:22" ht="12.75">
      <c r="A47" s="125" t="s">
        <v>246</v>
      </c>
      <c r="B47" s="322" t="s">
        <v>395</v>
      </c>
      <c r="C47" s="322"/>
      <c r="D47" s="322"/>
      <c r="E47" s="322"/>
      <c r="F47" s="322"/>
      <c r="G47" s="322"/>
      <c r="H47" s="322"/>
      <c r="I47" s="322"/>
      <c r="J47" s="322"/>
      <c r="K47" s="322"/>
      <c r="L47" s="323">
        <f t="shared" si="8"/>
        <v>4907886</v>
      </c>
      <c r="M47" s="324"/>
      <c r="N47" s="96"/>
      <c r="O47" s="96"/>
      <c r="P47" s="96"/>
      <c r="Q47" s="96"/>
      <c r="R47" s="96"/>
      <c r="S47" s="96"/>
      <c r="T47" s="96"/>
      <c r="U47" s="96">
        <v>4907886</v>
      </c>
      <c r="V47" s="96"/>
    </row>
    <row r="48" spans="1:22" ht="12.75">
      <c r="A48" s="125" t="s">
        <v>248</v>
      </c>
      <c r="B48" s="322" t="s">
        <v>396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3">
        <f t="shared" si="8"/>
        <v>36000000</v>
      </c>
      <c r="M48" s="324"/>
      <c r="N48" s="96"/>
      <c r="O48" s="96"/>
      <c r="P48" s="96"/>
      <c r="Q48" s="96">
        <v>25000000</v>
      </c>
      <c r="R48" s="96">
        <v>11000000</v>
      </c>
      <c r="S48" s="96"/>
      <c r="T48" s="96"/>
      <c r="U48" s="96"/>
      <c r="V48" s="96"/>
    </row>
    <row r="49" spans="1:22" ht="12.75">
      <c r="A49" s="125" t="s">
        <v>250</v>
      </c>
      <c r="B49" s="322" t="s">
        <v>397</v>
      </c>
      <c r="C49" s="322"/>
      <c r="D49" s="322"/>
      <c r="E49" s="322"/>
      <c r="F49" s="322"/>
      <c r="G49" s="322"/>
      <c r="H49" s="322"/>
      <c r="I49" s="322"/>
      <c r="J49" s="322"/>
      <c r="K49" s="322"/>
      <c r="L49" s="323">
        <f t="shared" si="8"/>
        <v>0</v>
      </c>
      <c r="M49" s="324"/>
      <c r="N49" s="96"/>
      <c r="O49" s="96"/>
      <c r="P49" s="96"/>
      <c r="Q49" s="96"/>
      <c r="R49" s="96"/>
      <c r="S49" s="96"/>
      <c r="T49" s="96"/>
      <c r="U49" s="96"/>
      <c r="V49" s="96"/>
    </row>
    <row r="50" spans="1:22" ht="12.75">
      <c r="A50" s="125" t="s">
        <v>252</v>
      </c>
      <c r="B50" s="322" t="s">
        <v>398</v>
      </c>
      <c r="C50" s="322"/>
      <c r="D50" s="322"/>
      <c r="E50" s="322"/>
      <c r="F50" s="322"/>
      <c r="G50" s="322"/>
      <c r="H50" s="322"/>
      <c r="I50" s="322"/>
      <c r="J50" s="322"/>
      <c r="K50" s="322"/>
      <c r="L50" s="323">
        <f t="shared" si="8"/>
        <v>0</v>
      </c>
      <c r="M50" s="324"/>
      <c r="N50" s="96"/>
      <c r="O50" s="96"/>
      <c r="P50" s="96"/>
      <c r="Q50" s="96"/>
      <c r="R50" s="96"/>
      <c r="S50" s="96"/>
      <c r="T50" s="96"/>
      <c r="U50" s="96"/>
      <c r="V50" s="96"/>
    </row>
    <row r="51" spans="1:22" ht="12.75">
      <c r="A51" s="125" t="s">
        <v>254</v>
      </c>
      <c r="B51" s="322" t="s">
        <v>399</v>
      </c>
      <c r="C51" s="322"/>
      <c r="D51" s="322"/>
      <c r="E51" s="322"/>
      <c r="F51" s="322"/>
      <c r="G51" s="322"/>
      <c r="H51" s="322"/>
      <c r="I51" s="322"/>
      <c r="J51" s="322"/>
      <c r="K51" s="322"/>
      <c r="L51" s="323">
        <f t="shared" si="8"/>
        <v>0</v>
      </c>
      <c r="M51" s="324"/>
      <c r="N51" s="96"/>
      <c r="O51" s="96"/>
      <c r="P51" s="96"/>
      <c r="Q51" s="96"/>
      <c r="R51" s="96"/>
      <c r="S51" s="96"/>
      <c r="T51" s="96"/>
      <c r="U51" s="265"/>
      <c r="V51" s="265"/>
    </row>
    <row r="52" spans="1:22" ht="12.75">
      <c r="A52" s="125" t="s">
        <v>256</v>
      </c>
      <c r="B52" s="322" t="s">
        <v>422</v>
      </c>
      <c r="C52" s="322"/>
      <c r="D52" s="322"/>
      <c r="E52" s="322"/>
      <c r="F52" s="322"/>
      <c r="G52" s="322"/>
      <c r="H52" s="322"/>
      <c r="I52" s="322"/>
      <c r="J52" s="322"/>
      <c r="K52" s="322"/>
      <c r="L52" s="323">
        <f t="shared" si="8"/>
        <v>0</v>
      </c>
      <c r="M52" s="324"/>
      <c r="N52" s="96"/>
      <c r="O52" s="96"/>
      <c r="P52" s="96"/>
      <c r="Q52" s="96"/>
      <c r="R52" s="96"/>
      <c r="S52" s="96"/>
      <c r="T52" s="96"/>
      <c r="U52" s="96"/>
      <c r="V52" s="96"/>
    </row>
    <row r="53" spans="1:22" ht="12.75">
      <c r="A53" s="153" t="s">
        <v>258</v>
      </c>
      <c r="B53" s="320" t="s">
        <v>400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1">
        <f>SUM(L43:M52)</f>
        <v>274757886</v>
      </c>
      <c r="M53" s="321"/>
      <c r="N53" s="111">
        <f>SUM(N43:N52)</f>
        <v>0</v>
      </c>
      <c r="O53" s="111">
        <f aca="true" t="shared" si="9" ref="O53:V53">SUM(O43:O52)</f>
        <v>0</v>
      </c>
      <c r="P53" s="111">
        <f t="shared" si="9"/>
        <v>0</v>
      </c>
      <c r="Q53" s="111">
        <f t="shared" si="9"/>
        <v>138000000</v>
      </c>
      <c r="R53" s="111">
        <f t="shared" si="9"/>
        <v>94000000</v>
      </c>
      <c r="S53" s="111">
        <f t="shared" si="9"/>
        <v>1150000</v>
      </c>
      <c r="T53" s="111">
        <f t="shared" si="9"/>
        <v>36000000</v>
      </c>
      <c r="U53" s="111">
        <f t="shared" si="9"/>
        <v>4907886</v>
      </c>
      <c r="V53" s="111">
        <f t="shared" si="9"/>
        <v>700000</v>
      </c>
    </row>
    <row r="54" spans="1:22" ht="12.75">
      <c r="A54" s="125" t="s">
        <v>260</v>
      </c>
      <c r="B54" s="322" t="s">
        <v>401</v>
      </c>
      <c r="C54" s="322"/>
      <c r="D54" s="322"/>
      <c r="E54" s="322"/>
      <c r="F54" s="322"/>
      <c r="G54" s="322"/>
      <c r="H54" s="322"/>
      <c r="I54" s="322"/>
      <c r="J54" s="322"/>
      <c r="K54" s="322"/>
      <c r="L54" s="323">
        <f>SUM(N54:V54)</f>
        <v>0</v>
      </c>
      <c r="M54" s="324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125" t="s">
        <v>262</v>
      </c>
      <c r="B55" s="322" t="s">
        <v>402</v>
      </c>
      <c r="C55" s="322"/>
      <c r="D55" s="322"/>
      <c r="E55" s="322"/>
      <c r="F55" s="322"/>
      <c r="G55" s="322"/>
      <c r="H55" s="322"/>
      <c r="I55" s="322"/>
      <c r="J55" s="322"/>
      <c r="K55" s="322"/>
      <c r="L55" s="323">
        <f>SUM(N55:V55)</f>
        <v>65000000</v>
      </c>
      <c r="M55" s="324"/>
      <c r="N55" s="96"/>
      <c r="O55" s="96"/>
      <c r="P55" s="96"/>
      <c r="Q55" s="96"/>
      <c r="R55" s="96"/>
      <c r="S55" s="96"/>
      <c r="T55" s="96">
        <v>65000000</v>
      </c>
      <c r="U55" s="96"/>
      <c r="V55" s="96"/>
    </row>
    <row r="56" spans="1:22" ht="12.75">
      <c r="A56" s="125" t="s">
        <v>264</v>
      </c>
      <c r="B56" s="322" t="s">
        <v>403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3">
        <f>SUM(N56:V56)</f>
        <v>0</v>
      </c>
      <c r="M56" s="324"/>
      <c r="N56" s="96"/>
      <c r="O56" s="96"/>
      <c r="P56" s="96"/>
      <c r="Q56" s="96"/>
      <c r="R56" s="96"/>
      <c r="S56" s="96"/>
      <c r="T56" s="96"/>
      <c r="U56" s="96"/>
      <c r="V56" s="96"/>
    </row>
    <row r="57" spans="1:22" ht="12.75">
      <c r="A57" s="125" t="s">
        <v>266</v>
      </c>
      <c r="B57" s="322" t="s">
        <v>404</v>
      </c>
      <c r="C57" s="322"/>
      <c r="D57" s="322"/>
      <c r="E57" s="322"/>
      <c r="F57" s="322"/>
      <c r="G57" s="322"/>
      <c r="H57" s="322"/>
      <c r="I57" s="322"/>
      <c r="J57" s="322"/>
      <c r="K57" s="322"/>
      <c r="L57" s="323">
        <f>SUM(N57:V57)</f>
        <v>0</v>
      </c>
      <c r="M57" s="324"/>
      <c r="N57" s="96"/>
      <c r="O57" s="96"/>
      <c r="P57" s="96"/>
      <c r="Q57" s="96"/>
      <c r="R57" s="96"/>
      <c r="S57" s="96"/>
      <c r="T57" s="96"/>
      <c r="U57" s="96"/>
      <c r="V57" s="96"/>
    </row>
    <row r="58" spans="1:22" ht="12.75">
      <c r="A58" s="125" t="s">
        <v>268</v>
      </c>
      <c r="B58" s="322" t="s">
        <v>405</v>
      </c>
      <c r="C58" s="322"/>
      <c r="D58" s="322"/>
      <c r="E58" s="322"/>
      <c r="F58" s="322"/>
      <c r="G58" s="322"/>
      <c r="H58" s="322"/>
      <c r="I58" s="322"/>
      <c r="J58" s="322"/>
      <c r="K58" s="322"/>
      <c r="L58" s="323">
        <f>SUM(N58:V58)</f>
        <v>0</v>
      </c>
      <c r="M58" s="324"/>
      <c r="N58" s="96"/>
      <c r="O58" s="96"/>
      <c r="P58" s="96"/>
      <c r="Q58" s="96"/>
      <c r="R58" s="96"/>
      <c r="S58" s="96"/>
      <c r="T58" s="96"/>
      <c r="U58" s="96"/>
      <c r="V58" s="96"/>
    </row>
    <row r="59" spans="1:22" ht="12.75">
      <c r="A59" s="153" t="s">
        <v>270</v>
      </c>
      <c r="B59" s="320" t="s">
        <v>406</v>
      </c>
      <c r="C59" s="320"/>
      <c r="D59" s="320"/>
      <c r="E59" s="320"/>
      <c r="F59" s="320"/>
      <c r="G59" s="320"/>
      <c r="H59" s="320"/>
      <c r="I59" s="320"/>
      <c r="J59" s="320"/>
      <c r="K59" s="320"/>
      <c r="L59" s="321">
        <f>SUM(L54:M58)</f>
        <v>65000000</v>
      </c>
      <c r="M59" s="321"/>
      <c r="N59" s="111">
        <f>SUM(N54:N58)</f>
        <v>0</v>
      </c>
      <c r="O59" s="111">
        <f aca="true" t="shared" si="10" ref="O59:V59">SUM(O54:O58)</f>
        <v>0</v>
      </c>
      <c r="P59" s="111">
        <f t="shared" si="10"/>
        <v>0</v>
      </c>
      <c r="Q59" s="111">
        <f t="shared" si="10"/>
        <v>0</v>
      </c>
      <c r="R59" s="111">
        <f t="shared" si="10"/>
        <v>0</v>
      </c>
      <c r="S59" s="111">
        <f t="shared" si="10"/>
        <v>0</v>
      </c>
      <c r="T59" s="111">
        <f t="shared" si="10"/>
        <v>65000000</v>
      </c>
      <c r="U59" s="111">
        <f t="shared" si="10"/>
        <v>0</v>
      </c>
      <c r="V59" s="111">
        <f t="shared" si="10"/>
        <v>0</v>
      </c>
    </row>
    <row r="60" spans="1:22" ht="12.75">
      <c r="A60" s="125" t="s">
        <v>272</v>
      </c>
      <c r="B60" s="322" t="s">
        <v>407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3"/>
      <c r="M60" s="324"/>
      <c r="N60" s="96"/>
      <c r="O60" s="96"/>
      <c r="P60" s="96"/>
      <c r="Q60" s="96"/>
      <c r="R60" s="96"/>
      <c r="S60" s="96"/>
      <c r="T60" s="96"/>
      <c r="U60" s="96"/>
      <c r="V60" s="96"/>
    </row>
    <row r="61" spans="1:22" ht="12.75">
      <c r="A61" s="125" t="s">
        <v>274</v>
      </c>
      <c r="B61" s="322" t="s">
        <v>408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3">
        <f>SUM(N61:V61)</f>
        <v>0</v>
      </c>
      <c r="M61" s="324"/>
      <c r="N61" s="96"/>
      <c r="O61" s="96"/>
      <c r="P61" s="96"/>
      <c r="Q61" s="96"/>
      <c r="R61" s="96"/>
      <c r="S61" s="96"/>
      <c r="T61" s="96"/>
      <c r="U61" s="96"/>
      <c r="V61" s="96"/>
    </row>
    <row r="62" spans="1:22" ht="12.75">
      <c r="A62" s="125" t="s">
        <v>276</v>
      </c>
      <c r="B62" s="322" t="s">
        <v>409</v>
      </c>
      <c r="C62" s="322"/>
      <c r="D62" s="322"/>
      <c r="E62" s="322"/>
      <c r="F62" s="322"/>
      <c r="G62" s="322"/>
      <c r="H62" s="322"/>
      <c r="I62" s="322"/>
      <c r="J62" s="322"/>
      <c r="K62" s="322"/>
      <c r="L62" s="323">
        <f>SUM(N62:V62)</f>
        <v>0</v>
      </c>
      <c r="M62" s="324"/>
      <c r="N62" s="96"/>
      <c r="O62" s="96"/>
      <c r="P62" s="96"/>
      <c r="Q62" s="96"/>
      <c r="R62" s="96"/>
      <c r="S62" s="96"/>
      <c r="T62" s="96"/>
      <c r="U62" s="96"/>
      <c r="V62" s="96"/>
    </row>
    <row r="63" spans="1:22" ht="12.75">
      <c r="A63" s="153" t="s">
        <v>278</v>
      </c>
      <c r="B63" s="320" t="s">
        <v>410</v>
      </c>
      <c r="C63" s="320"/>
      <c r="D63" s="320"/>
      <c r="E63" s="320"/>
      <c r="F63" s="320"/>
      <c r="G63" s="320"/>
      <c r="H63" s="320"/>
      <c r="I63" s="320"/>
      <c r="J63" s="320"/>
      <c r="K63" s="320"/>
      <c r="L63" s="321">
        <f>SUM(L60:M62)</f>
        <v>0</v>
      </c>
      <c r="M63" s="321"/>
      <c r="N63" s="111">
        <f>SUM(N60:N62)</f>
        <v>0</v>
      </c>
      <c r="O63" s="111">
        <f aca="true" t="shared" si="11" ref="O63:V63">SUM(O60:O62)</f>
        <v>0</v>
      </c>
      <c r="P63" s="111">
        <f t="shared" si="11"/>
        <v>0</v>
      </c>
      <c r="Q63" s="111">
        <f t="shared" si="11"/>
        <v>0</v>
      </c>
      <c r="R63" s="111">
        <f t="shared" si="11"/>
        <v>0</v>
      </c>
      <c r="S63" s="111">
        <f t="shared" si="11"/>
        <v>0</v>
      </c>
      <c r="T63" s="111">
        <f t="shared" si="11"/>
        <v>0</v>
      </c>
      <c r="U63" s="111">
        <f t="shared" si="11"/>
        <v>0</v>
      </c>
      <c r="V63" s="111">
        <f t="shared" si="11"/>
        <v>0</v>
      </c>
    </row>
    <row r="64" spans="1:22" ht="12.75">
      <c r="A64" s="125" t="s">
        <v>280</v>
      </c>
      <c r="B64" s="322" t="s">
        <v>411</v>
      </c>
      <c r="C64" s="322"/>
      <c r="D64" s="322"/>
      <c r="E64" s="322"/>
      <c r="F64" s="322"/>
      <c r="G64" s="322"/>
      <c r="H64" s="322"/>
      <c r="I64" s="322"/>
      <c r="J64" s="322"/>
      <c r="K64" s="322"/>
      <c r="L64" s="323">
        <f>SUM(N64:V64)</f>
        <v>0</v>
      </c>
      <c r="M64" s="324"/>
      <c r="N64" s="96"/>
      <c r="O64" s="96"/>
      <c r="P64" s="96"/>
      <c r="Q64" s="96"/>
      <c r="R64" s="96"/>
      <c r="S64" s="96"/>
      <c r="T64" s="96"/>
      <c r="U64" s="96"/>
      <c r="V64" s="96"/>
    </row>
    <row r="65" spans="1:22" ht="12.75">
      <c r="A65" s="125" t="s">
        <v>282</v>
      </c>
      <c r="B65" s="322" t="s">
        <v>412</v>
      </c>
      <c r="C65" s="322"/>
      <c r="D65" s="322"/>
      <c r="E65" s="322"/>
      <c r="F65" s="322"/>
      <c r="G65" s="322"/>
      <c r="H65" s="322"/>
      <c r="I65" s="322"/>
      <c r="J65" s="322"/>
      <c r="K65" s="322"/>
      <c r="L65" s="323">
        <f>SUM(N65:V65)</f>
        <v>0</v>
      </c>
      <c r="M65" s="324"/>
      <c r="N65" s="96"/>
      <c r="O65" s="96"/>
      <c r="P65" s="96"/>
      <c r="Q65" s="96"/>
      <c r="R65" s="96"/>
      <c r="S65" s="96"/>
      <c r="T65" s="96"/>
      <c r="U65" s="96"/>
      <c r="V65" s="96"/>
    </row>
    <row r="66" spans="1:22" ht="12.75">
      <c r="A66" s="125" t="s">
        <v>284</v>
      </c>
      <c r="B66" s="322" t="s">
        <v>577</v>
      </c>
      <c r="C66" s="322"/>
      <c r="D66" s="322"/>
      <c r="E66" s="322"/>
      <c r="F66" s="322"/>
      <c r="G66" s="322"/>
      <c r="H66" s="322"/>
      <c r="I66" s="322"/>
      <c r="J66" s="322"/>
      <c r="K66" s="322"/>
      <c r="L66" s="323">
        <f>SUM(N66:V66)</f>
        <v>0</v>
      </c>
      <c r="M66" s="324"/>
      <c r="N66" s="96"/>
      <c r="O66" s="96"/>
      <c r="P66" s="96"/>
      <c r="Q66" s="96"/>
      <c r="R66" s="96"/>
      <c r="S66" s="96"/>
      <c r="T66" s="96"/>
      <c r="U66" s="96"/>
      <c r="V66" s="96"/>
    </row>
    <row r="67" spans="1:22" ht="12.75">
      <c r="A67" s="153" t="s">
        <v>286</v>
      </c>
      <c r="B67" s="320" t="s">
        <v>413</v>
      </c>
      <c r="C67" s="320"/>
      <c r="D67" s="320"/>
      <c r="E67" s="320"/>
      <c r="F67" s="320"/>
      <c r="G67" s="320"/>
      <c r="H67" s="320"/>
      <c r="I67" s="320"/>
      <c r="J67" s="320"/>
      <c r="K67" s="320"/>
      <c r="L67" s="321">
        <f>SUM(L64:M66)</f>
        <v>0</v>
      </c>
      <c r="M67" s="321"/>
      <c r="N67" s="111">
        <f>SUM(N64:N66)</f>
        <v>0</v>
      </c>
      <c r="O67" s="111">
        <f aca="true" t="shared" si="12" ref="O67:V67">SUM(O64:O66)</f>
        <v>0</v>
      </c>
      <c r="P67" s="111">
        <f t="shared" si="12"/>
        <v>0</v>
      </c>
      <c r="Q67" s="111">
        <f t="shared" si="12"/>
        <v>0</v>
      </c>
      <c r="R67" s="111">
        <f t="shared" si="12"/>
        <v>0</v>
      </c>
      <c r="S67" s="111">
        <f t="shared" si="12"/>
        <v>0</v>
      </c>
      <c r="T67" s="111">
        <f t="shared" si="12"/>
        <v>0</v>
      </c>
      <c r="U67" s="111">
        <f t="shared" si="12"/>
        <v>0</v>
      </c>
      <c r="V67" s="111">
        <f t="shared" si="12"/>
        <v>0</v>
      </c>
    </row>
    <row r="68" spans="1:22" ht="12.75">
      <c r="A68" s="153" t="s">
        <v>288</v>
      </c>
      <c r="B68" s="320" t="s">
        <v>414</v>
      </c>
      <c r="C68" s="320"/>
      <c r="D68" s="320"/>
      <c r="E68" s="320"/>
      <c r="F68" s="320"/>
      <c r="G68" s="320"/>
      <c r="H68" s="320"/>
      <c r="I68" s="320"/>
      <c r="J68" s="320"/>
      <c r="K68" s="320"/>
      <c r="L68" s="321">
        <f>L22+L16+L28+L42+L53+L59+L63+L67</f>
        <v>633279225</v>
      </c>
      <c r="M68" s="321"/>
      <c r="N68" s="111">
        <f>SUM(N22,N28,N42,N53,N59,N63,N67,N16)</f>
        <v>120952339</v>
      </c>
      <c r="O68" s="111">
        <f aca="true" t="shared" si="13" ref="O68:V68">SUM(O22,O28,O42,O53,O59,O63,O67,)</f>
        <v>88000000</v>
      </c>
      <c r="P68" s="111">
        <f>SUM(P22,P42,P53,P59,P63,P67,)</f>
        <v>44369000</v>
      </c>
      <c r="Q68" s="111">
        <f t="shared" si="13"/>
        <v>138000000</v>
      </c>
      <c r="R68" s="111">
        <f t="shared" si="13"/>
        <v>134200000</v>
      </c>
      <c r="S68" s="111">
        <f t="shared" si="13"/>
        <v>1150000</v>
      </c>
      <c r="T68" s="111">
        <f t="shared" si="13"/>
        <v>101000000</v>
      </c>
      <c r="U68" s="111">
        <f>SUM(U22,U28,U42,U53,U59,U63,U67,U16)</f>
        <v>4907886</v>
      </c>
      <c r="V68" s="111">
        <f t="shared" si="13"/>
        <v>700000</v>
      </c>
    </row>
    <row r="73" ht="12.75">
      <c r="T73" s="234"/>
    </row>
    <row r="74" ht="12.75">
      <c r="T74" s="234"/>
    </row>
    <row r="75" ht="12.75">
      <c r="T75" s="234"/>
    </row>
    <row r="76" ht="12.75">
      <c r="T76" s="234"/>
    </row>
    <row r="77" spans="13:20" ht="12.75">
      <c r="M77" s="240"/>
      <c r="T77" s="234"/>
    </row>
    <row r="78" spans="13:20" ht="12.75">
      <c r="M78" s="240"/>
      <c r="T78" s="234"/>
    </row>
    <row r="79" spans="13:20" ht="12.75">
      <c r="M79" s="240"/>
      <c r="T79" s="234"/>
    </row>
    <row r="80" spans="13:20" ht="12.75">
      <c r="M80"/>
      <c r="T80" s="234"/>
    </row>
    <row r="81" ht="12.75">
      <c r="T81" s="234"/>
    </row>
    <row r="84" ht="12.75">
      <c r="T84" s="237"/>
    </row>
  </sheetData>
  <sheetProtection/>
  <mergeCells count="137">
    <mergeCell ref="U1:U7"/>
    <mergeCell ref="V1:V7"/>
    <mergeCell ref="N1:N7"/>
    <mergeCell ref="O1:O7"/>
    <mergeCell ref="P1:P7"/>
    <mergeCell ref="Q1:Q7"/>
    <mergeCell ref="R1:R7"/>
    <mergeCell ref="A5:F5"/>
    <mergeCell ref="H6:M6"/>
    <mergeCell ref="A7:M7"/>
    <mergeCell ref="S1:S7"/>
    <mergeCell ref="T1:T7"/>
    <mergeCell ref="B8:K8"/>
    <mergeCell ref="L8:M8"/>
    <mergeCell ref="A1:M1"/>
    <mergeCell ref="A3:F3"/>
    <mergeCell ref="A4:F4"/>
    <mergeCell ref="B9:K9"/>
    <mergeCell ref="L9:M9"/>
    <mergeCell ref="B10:K10"/>
    <mergeCell ref="L10:M10"/>
    <mergeCell ref="B11:K11"/>
    <mergeCell ref="L11:M11"/>
    <mergeCell ref="B12:K12"/>
    <mergeCell ref="L12:M12"/>
    <mergeCell ref="B13:K13"/>
    <mergeCell ref="L13:M13"/>
    <mergeCell ref="B14:K14"/>
    <mergeCell ref="L14:M14"/>
    <mergeCell ref="B15:K15"/>
    <mergeCell ref="L15:M15"/>
    <mergeCell ref="B16:K16"/>
    <mergeCell ref="L16:M16"/>
    <mergeCell ref="B17:K17"/>
    <mergeCell ref="L17:M17"/>
    <mergeCell ref="B18:K18"/>
    <mergeCell ref="L18:M18"/>
    <mergeCell ref="B19:K19"/>
    <mergeCell ref="L19:M19"/>
    <mergeCell ref="B20:K20"/>
    <mergeCell ref="L20:M20"/>
    <mergeCell ref="B21:K21"/>
    <mergeCell ref="L21:M21"/>
    <mergeCell ref="B22:K22"/>
    <mergeCell ref="L22:M22"/>
    <mergeCell ref="B23:K23"/>
    <mergeCell ref="L23:M23"/>
    <mergeCell ref="B24:K24"/>
    <mergeCell ref="L24:M24"/>
    <mergeCell ref="B25:K25"/>
    <mergeCell ref="L25:M25"/>
    <mergeCell ref="B26:K26"/>
    <mergeCell ref="L26:M26"/>
    <mergeCell ref="B27:K27"/>
    <mergeCell ref="L27:M27"/>
    <mergeCell ref="B28:K28"/>
    <mergeCell ref="L28:M28"/>
    <mergeCell ref="B29:K29"/>
    <mergeCell ref="L29:M29"/>
    <mergeCell ref="B30:K30"/>
    <mergeCell ref="L30:M30"/>
    <mergeCell ref="B31:K31"/>
    <mergeCell ref="L31:M31"/>
    <mergeCell ref="B32:K32"/>
    <mergeCell ref="L32:M32"/>
    <mergeCell ref="B33:K33"/>
    <mergeCell ref="L33:M33"/>
    <mergeCell ref="B34:K34"/>
    <mergeCell ref="L34:M34"/>
    <mergeCell ref="B35:K35"/>
    <mergeCell ref="L35:M35"/>
    <mergeCell ref="B36:K36"/>
    <mergeCell ref="L36:M36"/>
    <mergeCell ref="B37:K37"/>
    <mergeCell ref="L37:M37"/>
    <mergeCell ref="B38:K38"/>
    <mergeCell ref="L38:M38"/>
    <mergeCell ref="B39:K39"/>
    <mergeCell ref="L39:M39"/>
    <mergeCell ref="B40:K40"/>
    <mergeCell ref="L40:M40"/>
    <mergeCell ref="B41:K41"/>
    <mergeCell ref="L41:M41"/>
    <mergeCell ref="B42:K42"/>
    <mergeCell ref="L42:M42"/>
    <mergeCell ref="B43:K43"/>
    <mergeCell ref="L43:M43"/>
    <mergeCell ref="B44:K44"/>
    <mergeCell ref="L44:M44"/>
    <mergeCell ref="B45:K45"/>
    <mergeCell ref="L45:M45"/>
    <mergeCell ref="B46:K46"/>
    <mergeCell ref="L46:M46"/>
    <mergeCell ref="B47:K47"/>
    <mergeCell ref="L47:M47"/>
    <mergeCell ref="B48:K48"/>
    <mergeCell ref="L48:M48"/>
    <mergeCell ref="B49:K49"/>
    <mergeCell ref="L49:M49"/>
    <mergeCell ref="B50:K50"/>
    <mergeCell ref="L50:M50"/>
    <mergeCell ref="B51:K51"/>
    <mergeCell ref="L51:M51"/>
    <mergeCell ref="B52:K52"/>
    <mergeCell ref="L52:M52"/>
    <mergeCell ref="B53:K53"/>
    <mergeCell ref="L53:M53"/>
    <mergeCell ref="B54:K54"/>
    <mergeCell ref="L54:M54"/>
    <mergeCell ref="B55:K55"/>
    <mergeCell ref="L55:M55"/>
    <mergeCell ref="B56:K56"/>
    <mergeCell ref="L56:M56"/>
    <mergeCell ref="B57:K57"/>
    <mergeCell ref="L57:M57"/>
    <mergeCell ref="B58:K58"/>
    <mergeCell ref="L58:M58"/>
    <mergeCell ref="B59:K59"/>
    <mergeCell ref="L59:M59"/>
    <mergeCell ref="B60:K60"/>
    <mergeCell ref="L60:M60"/>
    <mergeCell ref="B61:K61"/>
    <mergeCell ref="L61:M61"/>
    <mergeCell ref="B62:K62"/>
    <mergeCell ref="L62:M62"/>
    <mergeCell ref="B68:K68"/>
    <mergeCell ref="L68:M68"/>
    <mergeCell ref="B65:K65"/>
    <mergeCell ref="L65:M65"/>
    <mergeCell ref="B66:K66"/>
    <mergeCell ref="L66:M66"/>
    <mergeCell ref="B67:K67"/>
    <mergeCell ref="L67:M67"/>
    <mergeCell ref="B63:K63"/>
    <mergeCell ref="L63:M63"/>
    <mergeCell ref="B64:K64"/>
    <mergeCell ref="L64:M6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4"/>
  <sheetViews>
    <sheetView zoomScalePageLayoutView="0" workbookViewId="0" topLeftCell="A1">
      <selection activeCell="N1" sqref="N1:N7"/>
    </sheetView>
  </sheetViews>
  <sheetFormatPr defaultColWidth="9.140625" defaultRowHeight="12.75"/>
  <cols>
    <col min="1" max="1" width="5.28125" style="120" customWidth="1"/>
    <col min="2" max="10" width="9.140625" style="120" customWidth="1"/>
    <col min="11" max="11" width="0.5625" style="120" customWidth="1"/>
    <col min="12" max="12" width="15.140625" style="120" bestFit="1" customWidth="1"/>
    <col min="13" max="14" width="9.140625" style="120" customWidth="1"/>
    <col min="15" max="15" width="10.00390625" style="120" bestFit="1" customWidth="1"/>
    <col min="16" max="19" width="9.140625" style="120" customWidth="1"/>
    <col min="20" max="20" width="10.140625" style="120" customWidth="1"/>
    <col min="21" max="24" width="9.140625" style="120" customWidth="1"/>
    <col min="25" max="25" width="10.8515625" style="120" customWidth="1"/>
    <col min="26" max="29" width="9.140625" style="120" customWidth="1"/>
    <col min="30" max="30" width="10.00390625" style="126" bestFit="1" customWidth="1"/>
    <col min="31" max="31" width="11.00390625" style="120" customWidth="1"/>
    <col min="32" max="16384" width="9.140625" style="120" customWidth="1"/>
  </cols>
  <sheetData>
    <row r="1" spans="1:31" ht="12.75">
      <c r="A1" s="348"/>
      <c r="B1" s="348"/>
      <c r="C1" s="99"/>
      <c r="D1" s="99"/>
      <c r="E1" s="99"/>
      <c r="F1" s="99"/>
      <c r="G1" s="344"/>
      <c r="H1" s="344"/>
      <c r="I1" s="344"/>
      <c r="J1" s="344"/>
      <c r="K1" s="344"/>
      <c r="L1" s="344"/>
      <c r="M1" s="349"/>
      <c r="N1" s="340" t="s">
        <v>587</v>
      </c>
      <c r="O1" s="350" t="s">
        <v>588</v>
      </c>
      <c r="P1" s="341" t="s">
        <v>582</v>
      </c>
      <c r="Q1" s="340" t="s">
        <v>595</v>
      </c>
      <c r="R1" s="340" t="s">
        <v>596</v>
      </c>
      <c r="S1" s="340" t="s">
        <v>597</v>
      </c>
      <c r="T1" s="340" t="s">
        <v>580</v>
      </c>
      <c r="U1" s="340" t="s">
        <v>590</v>
      </c>
      <c r="V1" s="340" t="s">
        <v>589</v>
      </c>
      <c r="W1" s="340" t="s">
        <v>607</v>
      </c>
      <c r="X1" s="340" t="s">
        <v>591</v>
      </c>
      <c r="Y1" s="347" t="s">
        <v>579</v>
      </c>
      <c r="Z1" s="340" t="s">
        <v>592</v>
      </c>
      <c r="AA1" s="340" t="s">
        <v>608</v>
      </c>
      <c r="AB1" s="340" t="s">
        <v>593</v>
      </c>
      <c r="AC1" s="340" t="s">
        <v>594</v>
      </c>
      <c r="AD1" s="340" t="s">
        <v>603</v>
      </c>
      <c r="AE1" s="340" t="s">
        <v>604</v>
      </c>
    </row>
    <row r="2" spans="1:31" ht="12.75" customHeight="1">
      <c r="A2" s="344" t="s">
        <v>612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  <c r="N2" s="340"/>
      <c r="O2" s="342"/>
      <c r="P2" s="342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</row>
    <row r="3" spans="1:31" ht="12.75">
      <c r="A3" s="99"/>
      <c r="B3" s="99"/>
      <c r="C3" s="99"/>
      <c r="D3" s="99"/>
      <c r="E3" s="331" t="s">
        <v>88</v>
      </c>
      <c r="F3" s="354"/>
      <c r="G3" s="354"/>
      <c r="H3" s="354"/>
      <c r="I3" s="354"/>
      <c r="J3" s="354"/>
      <c r="K3" s="354"/>
      <c r="L3" s="354"/>
      <c r="M3" s="100"/>
      <c r="N3" s="340"/>
      <c r="O3" s="342"/>
      <c r="P3" s="342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</row>
    <row r="4" spans="1:31" ht="12.75">
      <c r="A4" s="101"/>
      <c r="B4" s="101"/>
      <c r="C4" s="101"/>
      <c r="D4" s="101"/>
      <c r="E4" s="331" t="s">
        <v>574</v>
      </c>
      <c r="F4" s="354"/>
      <c r="G4" s="354"/>
      <c r="H4" s="354"/>
      <c r="I4" s="354"/>
      <c r="J4" s="354"/>
      <c r="K4" s="354"/>
      <c r="L4" s="354"/>
      <c r="M4" s="102"/>
      <c r="N4" s="340"/>
      <c r="O4" s="342"/>
      <c r="P4" s="342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</row>
    <row r="5" spans="1:31" ht="12.75">
      <c r="A5" s="103"/>
      <c r="B5" s="103"/>
      <c r="C5" s="103"/>
      <c r="D5" s="103"/>
      <c r="E5" s="331" t="s">
        <v>84</v>
      </c>
      <c r="F5" s="354"/>
      <c r="G5" s="354"/>
      <c r="H5" s="354"/>
      <c r="I5" s="354"/>
      <c r="J5" s="354"/>
      <c r="K5" s="354"/>
      <c r="L5" s="354"/>
      <c r="M5" s="104"/>
      <c r="N5" s="340"/>
      <c r="O5" s="342"/>
      <c r="P5" s="342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</row>
    <row r="6" spans="1:31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340"/>
      <c r="O6" s="342"/>
      <c r="P6" s="342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</row>
    <row r="7" spans="1:31" ht="12.75">
      <c r="A7" s="105"/>
      <c r="B7" s="105"/>
      <c r="C7" s="105"/>
      <c r="D7" s="105"/>
      <c r="E7" s="105"/>
      <c r="F7" s="105"/>
      <c r="G7" s="333"/>
      <c r="H7" s="333"/>
      <c r="I7" s="333"/>
      <c r="J7" s="333"/>
      <c r="K7" s="333"/>
      <c r="L7" s="333"/>
      <c r="M7" s="334"/>
      <c r="N7" s="340"/>
      <c r="O7" s="343"/>
      <c r="P7" s="343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</row>
    <row r="8" spans="1:31" ht="12.75">
      <c r="A8" s="335" t="s">
        <v>155</v>
      </c>
      <c r="B8" s="336"/>
      <c r="C8" s="336"/>
      <c r="D8" s="336"/>
      <c r="E8" s="336"/>
      <c r="F8" s="336"/>
      <c r="G8" s="336"/>
      <c r="H8" s="336"/>
      <c r="I8" s="336"/>
      <c r="J8" s="337"/>
      <c r="K8" s="337"/>
      <c r="L8" s="338"/>
      <c r="M8" s="338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>
      <c r="A9" s="107"/>
      <c r="B9" s="328" t="s">
        <v>44</v>
      </c>
      <c r="C9" s="328"/>
      <c r="D9" s="328"/>
      <c r="E9" s="328"/>
      <c r="F9" s="328"/>
      <c r="G9" s="328"/>
      <c r="H9" s="328"/>
      <c r="I9" s="329"/>
      <c r="J9" s="329"/>
      <c r="K9" s="329"/>
      <c r="L9" s="328"/>
      <c r="M9" s="355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>
      <c r="A10" s="108"/>
      <c r="B10" s="328" t="s">
        <v>156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8" t="s">
        <v>157</v>
      </c>
      <c r="M10" s="355"/>
      <c r="N10" s="108" t="s">
        <v>158</v>
      </c>
      <c r="O10" s="108" t="s">
        <v>159</v>
      </c>
      <c r="P10" s="108" t="s">
        <v>160</v>
      </c>
      <c r="Q10" s="108" t="s">
        <v>161</v>
      </c>
      <c r="R10" s="108" t="s">
        <v>162</v>
      </c>
      <c r="S10" s="108" t="s">
        <v>163</v>
      </c>
      <c r="T10" s="108" t="s">
        <v>164</v>
      </c>
      <c r="U10" s="108" t="s">
        <v>165</v>
      </c>
      <c r="V10" s="108" t="s">
        <v>166</v>
      </c>
      <c r="W10" s="108" t="s">
        <v>167</v>
      </c>
      <c r="X10" s="108" t="s">
        <v>168</v>
      </c>
      <c r="Y10" s="108" t="s">
        <v>169</v>
      </c>
      <c r="Z10" s="108" t="s">
        <v>170</v>
      </c>
      <c r="AA10" s="108" t="s">
        <v>171</v>
      </c>
      <c r="AB10" s="108" t="s">
        <v>172</v>
      </c>
      <c r="AC10" s="108" t="s">
        <v>173</v>
      </c>
      <c r="AD10" s="108" t="s">
        <v>420</v>
      </c>
      <c r="AE10" s="108" t="s">
        <v>421</v>
      </c>
    </row>
    <row r="11" spans="1:31" ht="12.75">
      <c r="A11" s="109" t="s">
        <v>174</v>
      </c>
      <c r="B11" s="356" t="s">
        <v>175</v>
      </c>
      <c r="C11" s="356"/>
      <c r="D11" s="356"/>
      <c r="E11" s="356"/>
      <c r="F11" s="356"/>
      <c r="G11" s="356"/>
      <c r="H11" s="356"/>
      <c r="I11" s="356"/>
      <c r="J11" s="356"/>
      <c r="K11" s="356"/>
      <c r="L11" s="325">
        <f>SUM(N11:AE11)</f>
        <v>164867975</v>
      </c>
      <c r="M11" s="323"/>
      <c r="N11" s="265">
        <v>2305000</v>
      </c>
      <c r="O11" s="96"/>
      <c r="P11" s="96"/>
      <c r="Q11" s="96"/>
      <c r="R11" s="96"/>
      <c r="S11" s="96"/>
      <c r="T11" s="96">
        <v>16680000</v>
      </c>
      <c r="U11" s="96">
        <v>14037350</v>
      </c>
      <c r="V11" s="96">
        <v>4129680</v>
      </c>
      <c r="W11" s="96"/>
      <c r="X11" s="96">
        <v>2532000</v>
      </c>
      <c r="Y11" s="96">
        <v>26680000</v>
      </c>
      <c r="Z11" s="96">
        <v>4872000</v>
      </c>
      <c r="AA11" s="96"/>
      <c r="AB11" s="96"/>
      <c r="AC11" s="96"/>
      <c r="AD11" s="96">
        <v>13806945</v>
      </c>
      <c r="AE11" s="96">
        <v>79825000</v>
      </c>
    </row>
    <row r="12" spans="1:31" ht="12.75">
      <c r="A12" s="109" t="s">
        <v>176</v>
      </c>
      <c r="B12" s="356" t="s">
        <v>177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25">
        <f aca="true" t="shared" si="0" ref="L12:L75">SUM(N12:AE12)</f>
        <v>13207645</v>
      </c>
      <c r="M12" s="323"/>
      <c r="N12" s="96"/>
      <c r="O12" s="96"/>
      <c r="P12" s="96"/>
      <c r="Q12" s="96"/>
      <c r="R12" s="96"/>
      <c r="S12" s="96"/>
      <c r="T12" s="96">
        <v>1390000</v>
      </c>
      <c r="U12" s="96">
        <v>985300</v>
      </c>
      <c r="V12" s="96">
        <v>344000</v>
      </c>
      <c r="W12" s="96"/>
      <c r="X12" s="96">
        <v>211000</v>
      </c>
      <c r="Y12" s="96">
        <v>2240000</v>
      </c>
      <c r="Z12" s="96">
        <v>406000</v>
      </c>
      <c r="AA12" s="96"/>
      <c r="AB12" s="96"/>
      <c r="AC12" s="96"/>
      <c r="AD12" s="96">
        <v>1057345</v>
      </c>
      <c r="AE12" s="96">
        <v>6574000</v>
      </c>
    </row>
    <row r="13" spans="1:31" ht="12.75">
      <c r="A13" s="109" t="s">
        <v>178</v>
      </c>
      <c r="B13" s="356" t="s">
        <v>179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25">
        <f t="shared" si="0"/>
        <v>0</v>
      </c>
      <c r="M13" s="32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ht="12.75">
      <c r="A14" s="109" t="s">
        <v>180</v>
      </c>
      <c r="B14" s="356" t="s">
        <v>181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25">
        <f t="shared" si="0"/>
        <v>0</v>
      </c>
      <c r="M14" s="32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ht="12.75">
      <c r="A15" s="109" t="s">
        <v>182</v>
      </c>
      <c r="B15" s="356" t="s">
        <v>183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25">
        <f t="shared" si="0"/>
        <v>0</v>
      </c>
      <c r="M15" s="323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12.75">
      <c r="A16" s="109" t="s">
        <v>184</v>
      </c>
      <c r="B16" s="356" t="s">
        <v>185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25">
        <f t="shared" si="0"/>
        <v>1414980</v>
      </c>
      <c r="M16" s="32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>
        <v>694980</v>
      </c>
      <c r="AE16" s="96">
        <v>720000</v>
      </c>
    </row>
    <row r="17" spans="1:31" ht="12.75">
      <c r="A17" s="109" t="s">
        <v>186</v>
      </c>
      <c r="B17" s="356" t="s">
        <v>187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25">
        <f t="shared" si="0"/>
        <v>8304800</v>
      </c>
      <c r="M17" s="323"/>
      <c r="N17" s="96">
        <v>149000</v>
      </c>
      <c r="O17" s="96"/>
      <c r="P17" s="96"/>
      <c r="Q17" s="96"/>
      <c r="R17" s="96"/>
      <c r="S17" s="96"/>
      <c r="T17" s="96">
        <v>1008000</v>
      </c>
      <c r="U17" s="96">
        <v>604800</v>
      </c>
      <c r="V17" s="96">
        <v>149000</v>
      </c>
      <c r="W17" s="96"/>
      <c r="X17" s="96">
        <v>144000</v>
      </c>
      <c r="Y17" s="96">
        <v>2160000</v>
      </c>
      <c r="Z17" s="96">
        <v>288000</v>
      </c>
      <c r="AA17" s="96"/>
      <c r="AB17" s="96"/>
      <c r="AC17" s="96"/>
      <c r="AD17" s="96">
        <v>745000</v>
      </c>
      <c r="AE17" s="96">
        <v>3057000</v>
      </c>
    </row>
    <row r="18" spans="1:31" ht="12.75">
      <c r="A18" s="109" t="s">
        <v>188</v>
      </c>
      <c r="B18" s="356" t="s">
        <v>189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25">
        <f t="shared" si="0"/>
        <v>0</v>
      </c>
      <c r="M18" s="32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ht="12.75">
      <c r="A19" s="109" t="s">
        <v>190</v>
      </c>
      <c r="B19" s="356" t="s">
        <v>191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25">
        <f t="shared" si="0"/>
        <v>930000</v>
      </c>
      <c r="M19" s="323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>
        <v>200000</v>
      </c>
      <c r="AE19" s="96">
        <v>730000</v>
      </c>
    </row>
    <row r="20" spans="1:31" ht="12.75">
      <c r="A20" s="109" t="s">
        <v>192</v>
      </c>
      <c r="B20" s="356" t="s">
        <v>193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25">
        <f t="shared" si="0"/>
        <v>0</v>
      </c>
      <c r="M20" s="32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ht="12.75">
      <c r="A21" s="109" t="s">
        <v>194</v>
      </c>
      <c r="B21" s="356" t="s">
        <v>195</v>
      </c>
      <c r="C21" s="356"/>
      <c r="D21" s="356"/>
      <c r="E21" s="356"/>
      <c r="F21" s="356"/>
      <c r="G21" s="356"/>
      <c r="H21" s="356"/>
      <c r="I21" s="356"/>
      <c r="J21" s="356"/>
      <c r="K21" s="356"/>
      <c r="L21" s="325">
        <f t="shared" si="0"/>
        <v>0</v>
      </c>
      <c r="M21" s="323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ht="12.75">
      <c r="A22" s="109" t="s">
        <v>196</v>
      </c>
      <c r="B22" s="356" t="s">
        <v>197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25">
        <f t="shared" si="0"/>
        <v>0</v>
      </c>
      <c r="M22" s="32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ht="12.75">
      <c r="A23" s="109" t="s">
        <v>198</v>
      </c>
      <c r="B23" s="356" t="s">
        <v>199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25">
        <f t="shared" si="0"/>
        <v>2162000</v>
      </c>
      <c r="M23" s="323"/>
      <c r="N23" s="96"/>
      <c r="O23" s="96"/>
      <c r="P23" s="96"/>
      <c r="Q23" s="96"/>
      <c r="R23" s="96"/>
      <c r="S23" s="96"/>
      <c r="T23" s="96">
        <v>150000</v>
      </c>
      <c r="U23" s="96">
        <v>350000</v>
      </c>
      <c r="V23" s="96"/>
      <c r="W23" s="96"/>
      <c r="X23" s="96"/>
      <c r="Y23" s="96">
        <v>150000</v>
      </c>
      <c r="Z23" s="96"/>
      <c r="AA23" s="96"/>
      <c r="AB23" s="96"/>
      <c r="AC23" s="96"/>
      <c r="AD23" s="96">
        <v>400000</v>
      </c>
      <c r="AE23" s="96">
        <v>1112000</v>
      </c>
    </row>
    <row r="24" spans="1:31" ht="12.75">
      <c r="A24" s="110" t="s">
        <v>200</v>
      </c>
      <c r="B24" s="357" t="s">
        <v>201</v>
      </c>
      <c r="C24" s="357"/>
      <c r="D24" s="357"/>
      <c r="E24" s="357"/>
      <c r="F24" s="357"/>
      <c r="G24" s="357"/>
      <c r="H24" s="357"/>
      <c r="I24" s="357"/>
      <c r="J24" s="357"/>
      <c r="K24" s="357"/>
      <c r="L24" s="358">
        <f t="shared" si="0"/>
        <v>190887400</v>
      </c>
      <c r="M24" s="359"/>
      <c r="N24" s="111">
        <f>SUM(N11:N23)</f>
        <v>2454000</v>
      </c>
      <c r="O24" s="111">
        <f aca="true" t="shared" si="1" ref="O24:AC24">SUM(O11:O23)</f>
        <v>0</v>
      </c>
      <c r="P24" s="111"/>
      <c r="Q24" s="111">
        <f t="shared" si="1"/>
        <v>0</v>
      </c>
      <c r="R24" s="111">
        <f t="shared" si="1"/>
        <v>0</v>
      </c>
      <c r="S24" s="111">
        <f t="shared" si="1"/>
        <v>0</v>
      </c>
      <c r="T24" s="111">
        <f t="shared" si="1"/>
        <v>19228000</v>
      </c>
      <c r="U24" s="111">
        <f t="shared" si="1"/>
        <v>15977450</v>
      </c>
      <c r="V24" s="111">
        <f t="shared" si="1"/>
        <v>4622680</v>
      </c>
      <c r="W24" s="111">
        <f t="shared" si="1"/>
        <v>0</v>
      </c>
      <c r="X24" s="111">
        <f t="shared" si="1"/>
        <v>2887000</v>
      </c>
      <c r="Y24" s="111">
        <f t="shared" si="1"/>
        <v>31230000</v>
      </c>
      <c r="Z24" s="111">
        <f t="shared" si="1"/>
        <v>5566000</v>
      </c>
      <c r="AA24" s="111">
        <f t="shared" si="1"/>
        <v>0</v>
      </c>
      <c r="AB24" s="111">
        <f t="shared" si="1"/>
        <v>0</v>
      </c>
      <c r="AC24" s="111">
        <f t="shared" si="1"/>
        <v>0</v>
      </c>
      <c r="AD24" s="111">
        <f>SUM(AD11:AD23)</f>
        <v>16904270</v>
      </c>
      <c r="AE24" s="111">
        <f>SUM(AE11:AE23)</f>
        <v>92018000</v>
      </c>
    </row>
    <row r="25" spans="1:31" ht="12.75">
      <c r="A25" s="109" t="s">
        <v>202</v>
      </c>
      <c r="B25" s="360" t="s">
        <v>203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25">
        <f t="shared" si="0"/>
        <v>9148360</v>
      </c>
      <c r="M25" s="323"/>
      <c r="N25" s="265">
        <v>9148360</v>
      </c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ht="12.75">
      <c r="A26" s="109" t="s">
        <v>204</v>
      </c>
      <c r="B26" s="356" t="s">
        <v>205</v>
      </c>
      <c r="C26" s="356"/>
      <c r="D26" s="356"/>
      <c r="E26" s="356"/>
      <c r="F26" s="356"/>
      <c r="G26" s="356"/>
      <c r="H26" s="356"/>
      <c r="I26" s="356"/>
      <c r="J26" s="356"/>
      <c r="K26" s="356"/>
      <c r="L26" s="325">
        <f t="shared" si="0"/>
        <v>0</v>
      </c>
      <c r="M26" s="32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ht="12.75">
      <c r="A27" s="109" t="s">
        <v>206</v>
      </c>
      <c r="B27" s="356" t="s">
        <v>207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25">
        <f t="shared" si="0"/>
        <v>3740000</v>
      </c>
      <c r="M27" s="323"/>
      <c r="N27" s="96">
        <v>240000</v>
      </c>
      <c r="O27" s="96"/>
      <c r="P27" s="96"/>
      <c r="Q27" s="96"/>
      <c r="R27" s="96"/>
      <c r="S27" s="96"/>
      <c r="T27" s="96"/>
      <c r="U27" s="96">
        <v>3200000</v>
      </c>
      <c r="V27" s="96"/>
      <c r="W27" s="96"/>
      <c r="X27" s="96"/>
      <c r="Y27" s="96"/>
      <c r="Z27" s="96"/>
      <c r="AA27" s="96"/>
      <c r="AB27" s="96"/>
      <c r="AC27" s="96"/>
      <c r="AD27" s="96">
        <v>300000</v>
      </c>
      <c r="AE27" s="96"/>
    </row>
    <row r="28" spans="1:31" ht="12.75">
      <c r="A28" s="110" t="s">
        <v>208</v>
      </c>
      <c r="B28" s="357" t="s">
        <v>209</v>
      </c>
      <c r="C28" s="357"/>
      <c r="D28" s="357"/>
      <c r="E28" s="357"/>
      <c r="F28" s="357"/>
      <c r="G28" s="357"/>
      <c r="H28" s="357"/>
      <c r="I28" s="357"/>
      <c r="J28" s="357"/>
      <c r="K28" s="357"/>
      <c r="L28" s="358">
        <f t="shared" si="0"/>
        <v>12888360</v>
      </c>
      <c r="M28" s="359"/>
      <c r="N28" s="111">
        <f>SUM(N25:N27)</f>
        <v>9388360</v>
      </c>
      <c r="O28" s="111">
        <f aca="true" t="shared" si="2" ref="O28:AC28">SUM(O25:O27)</f>
        <v>0</v>
      </c>
      <c r="P28" s="111"/>
      <c r="Q28" s="111">
        <f t="shared" si="2"/>
        <v>0</v>
      </c>
      <c r="R28" s="111">
        <f t="shared" si="2"/>
        <v>0</v>
      </c>
      <c r="S28" s="111">
        <f t="shared" si="2"/>
        <v>0</v>
      </c>
      <c r="T28" s="111">
        <f t="shared" si="2"/>
        <v>0</v>
      </c>
      <c r="U28" s="111">
        <f t="shared" si="2"/>
        <v>3200000</v>
      </c>
      <c r="V28" s="111">
        <f t="shared" si="2"/>
        <v>0</v>
      </c>
      <c r="W28" s="111">
        <f t="shared" si="2"/>
        <v>0</v>
      </c>
      <c r="X28" s="111">
        <f t="shared" si="2"/>
        <v>0</v>
      </c>
      <c r="Y28" s="111">
        <f t="shared" si="2"/>
        <v>0</v>
      </c>
      <c r="Z28" s="111">
        <f t="shared" si="2"/>
        <v>0</v>
      </c>
      <c r="AA28" s="111">
        <f t="shared" si="2"/>
        <v>0</v>
      </c>
      <c r="AB28" s="111">
        <f t="shared" si="2"/>
        <v>0</v>
      </c>
      <c r="AC28" s="111">
        <f t="shared" si="2"/>
        <v>0</v>
      </c>
      <c r="AD28" s="111">
        <f>SUM(AD25:AD27)</f>
        <v>300000</v>
      </c>
      <c r="AE28" s="111">
        <f>SUM(AE25:AE27)</f>
        <v>0</v>
      </c>
    </row>
    <row r="29" spans="1:31" ht="12.75">
      <c r="A29" s="110" t="s">
        <v>210</v>
      </c>
      <c r="B29" s="357" t="s">
        <v>211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58">
        <f t="shared" si="0"/>
        <v>203775760</v>
      </c>
      <c r="M29" s="359"/>
      <c r="N29" s="111">
        <f>SUM(N24,N28,)</f>
        <v>11842360</v>
      </c>
      <c r="O29" s="111">
        <f aca="true" t="shared" si="3" ref="O29:AC29">SUM(O24,O28,)</f>
        <v>0</v>
      </c>
      <c r="P29" s="111"/>
      <c r="Q29" s="111">
        <f t="shared" si="3"/>
        <v>0</v>
      </c>
      <c r="R29" s="111">
        <f t="shared" si="3"/>
        <v>0</v>
      </c>
      <c r="S29" s="111">
        <f t="shared" si="3"/>
        <v>0</v>
      </c>
      <c r="T29" s="111">
        <f t="shared" si="3"/>
        <v>19228000</v>
      </c>
      <c r="U29" s="111">
        <f t="shared" si="3"/>
        <v>19177450</v>
      </c>
      <c r="V29" s="111">
        <f t="shared" si="3"/>
        <v>4622680</v>
      </c>
      <c r="W29" s="111">
        <f t="shared" si="3"/>
        <v>0</v>
      </c>
      <c r="X29" s="111">
        <f t="shared" si="3"/>
        <v>2887000</v>
      </c>
      <c r="Y29" s="111">
        <f t="shared" si="3"/>
        <v>31230000</v>
      </c>
      <c r="Z29" s="111">
        <f t="shared" si="3"/>
        <v>5566000</v>
      </c>
      <c r="AA29" s="111">
        <f t="shared" si="3"/>
        <v>0</v>
      </c>
      <c r="AB29" s="111">
        <f t="shared" si="3"/>
        <v>0</v>
      </c>
      <c r="AC29" s="111">
        <f t="shared" si="3"/>
        <v>0</v>
      </c>
      <c r="AD29" s="111">
        <f>SUM(AD24,AD28,)</f>
        <v>17204270</v>
      </c>
      <c r="AE29" s="111">
        <f>SUM(AE24,AE28,)</f>
        <v>92018000</v>
      </c>
    </row>
    <row r="30" spans="1:31" ht="12.75">
      <c r="A30" s="110" t="s">
        <v>127</v>
      </c>
      <c r="B30" s="357" t="s">
        <v>212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8">
        <f t="shared" si="0"/>
        <v>37200462</v>
      </c>
      <c r="M30" s="359"/>
      <c r="N30" s="111">
        <v>1651103</v>
      </c>
      <c r="O30" s="111"/>
      <c r="P30" s="111"/>
      <c r="Q30" s="111"/>
      <c r="R30" s="111"/>
      <c r="S30" s="111"/>
      <c r="T30" s="111">
        <v>3676900</v>
      </c>
      <c r="U30" s="111">
        <v>3535975</v>
      </c>
      <c r="V30" s="111">
        <v>873969</v>
      </c>
      <c r="W30" s="111"/>
      <c r="X30" s="111">
        <v>549225</v>
      </c>
      <c r="Y30" s="111">
        <v>6050250</v>
      </c>
      <c r="Z30" s="111">
        <v>1009050</v>
      </c>
      <c r="AA30" s="111"/>
      <c r="AB30" s="111"/>
      <c r="AC30" s="111"/>
      <c r="AD30" s="111">
        <v>3230990</v>
      </c>
      <c r="AE30" s="111">
        <v>16623000</v>
      </c>
    </row>
    <row r="31" spans="1:31" ht="12.75">
      <c r="A31" s="109" t="s">
        <v>213</v>
      </c>
      <c r="B31" s="356" t="s">
        <v>214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25">
        <f t="shared" si="0"/>
        <v>2295000</v>
      </c>
      <c r="M31" s="323"/>
      <c r="N31" s="96">
        <v>80000</v>
      </c>
      <c r="O31" s="96"/>
      <c r="P31" s="96"/>
      <c r="Q31" s="96"/>
      <c r="R31" s="96"/>
      <c r="S31" s="96"/>
      <c r="T31" s="96"/>
      <c r="U31" s="96"/>
      <c r="V31" s="96">
        <v>50000</v>
      </c>
      <c r="W31" s="96"/>
      <c r="X31" s="96">
        <v>200000</v>
      </c>
      <c r="Y31" s="96"/>
      <c r="Z31" s="96"/>
      <c r="AA31" s="96"/>
      <c r="AB31" s="96"/>
      <c r="AC31" s="96"/>
      <c r="AD31" s="96">
        <v>315000</v>
      </c>
      <c r="AE31" s="96">
        <v>1650000</v>
      </c>
    </row>
    <row r="32" spans="1:31" ht="12.75">
      <c r="A32" s="109" t="s">
        <v>215</v>
      </c>
      <c r="B32" s="356" t="s">
        <v>216</v>
      </c>
      <c r="C32" s="356"/>
      <c r="D32" s="356"/>
      <c r="E32" s="356"/>
      <c r="F32" s="356"/>
      <c r="G32" s="356"/>
      <c r="H32" s="356"/>
      <c r="I32" s="356"/>
      <c r="J32" s="356"/>
      <c r="K32" s="356"/>
      <c r="L32" s="325">
        <f t="shared" si="0"/>
        <v>12810000</v>
      </c>
      <c r="M32" s="323"/>
      <c r="N32" s="96">
        <v>200000</v>
      </c>
      <c r="O32" s="96">
        <v>60000</v>
      </c>
      <c r="P32" s="96">
        <v>600000</v>
      </c>
      <c r="Q32" s="96">
        <v>150000</v>
      </c>
      <c r="R32" s="96"/>
      <c r="S32" s="96">
        <v>2000000</v>
      </c>
      <c r="T32" s="96">
        <v>3000000</v>
      </c>
      <c r="U32" s="96">
        <v>4300000</v>
      </c>
      <c r="V32" s="96">
        <v>100000</v>
      </c>
      <c r="W32" s="96"/>
      <c r="X32" s="96">
        <v>100000</v>
      </c>
      <c r="Y32" s="96">
        <v>2000000</v>
      </c>
      <c r="Z32" s="96"/>
      <c r="AA32" s="96"/>
      <c r="AB32" s="96"/>
      <c r="AC32" s="96"/>
      <c r="AD32" s="96">
        <v>300000</v>
      </c>
      <c r="AE32" s="96"/>
    </row>
    <row r="33" spans="1:31" ht="12.75">
      <c r="A33" s="109" t="s">
        <v>217</v>
      </c>
      <c r="B33" s="356" t="s">
        <v>218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25">
        <f t="shared" si="0"/>
        <v>0</v>
      </c>
      <c r="M33" s="32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ht="12.75">
      <c r="A34" s="110" t="s">
        <v>219</v>
      </c>
      <c r="B34" s="357" t="s">
        <v>220</v>
      </c>
      <c r="C34" s="357"/>
      <c r="D34" s="357"/>
      <c r="E34" s="357"/>
      <c r="F34" s="357"/>
      <c r="G34" s="357"/>
      <c r="H34" s="357"/>
      <c r="I34" s="357"/>
      <c r="J34" s="357"/>
      <c r="K34" s="357"/>
      <c r="L34" s="358">
        <f t="shared" si="0"/>
        <v>15105000</v>
      </c>
      <c r="M34" s="359"/>
      <c r="N34" s="112">
        <f>SUM(N31:N33)</f>
        <v>280000</v>
      </c>
      <c r="O34" s="112">
        <f>SUM(O31:O33)</f>
        <v>60000</v>
      </c>
      <c r="P34" s="113">
        <f>SUM(P31:P33)</f>
        <v>600000</v>
      </c>
      <c r="Q34" s="113">
        <f>SUM(Q31:Q33)</f>
        <v>150000</v>
      </c>
      <c r="R34" s="111"/>
      <c r="S34" s="111">
        <f>SUM(S32:S33)</f>
        <v>2000000</v>
      </c>
      <c r="T34" s="111">
        <f>SUM(T32:T33)</f>
        <v>3000000</v>
      </c>
      <c r="U34" s="111">
        <f>SUM(U32:U33)</f>
        <v>4300000</v>
      </c>
      <c r="V34" s="112">
        <f>SUM(V31:V33)</f>
        <v>150000</v>
      </c>
      <c r="W34" s="111">
        <f>SUM(W32:W33)</f>
        <v>0</v>
      </c>
      <c r="X34" s="112">
        <f>SUM(X31:X33)</f>
        <v>300000</v>
      </c>
      <c r="Y34" s="112">
        <f>SUM(Y31:Y33)</f>
        <v>2000000</v>
      </c>
      <c r="Z34" s="111">
        <f>SUM(Z32:Z33)</f>
        <v>0</v>
      </c>
      <c r="AA34" s="111">
        <f>SUM(AA31:AA33)</f>
        <v>0</v>
      </c>
      <c r="AB34" s="111">
        <f>SUM(AB32:AB33)</f>
        <v>0</v>
      </c>
      <c r="AC34" s="111">
        <f>SUM(AC32:AC33)</f>
        <v>0</v>
      </c>
      <c r="AD34" s="112">
        <f>SUM(AD31:AD33)</f>
        <v>615000</v>
      </c>
      <c r="AE34" s="112">
        <f>SUM(AE31:AE33)</f>
        <v>1650000</v>
      </c>
    </row>
    <row r="35" spans="1:31" ht="12.75">
      <c r="A35" s="109" t="s">
        <v>221</v>
      </c>
      <c r="B35" s="356" t="s">
        <v>222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25">
        <f t="shared" si="0"/>
        <v>2610000</v>
      </c>
      <c r="M35" s="323"/>
      <c r="N35" s="96">
        <v>400000</v>
      </c>
      <c r="O35" s="96"/>
      <c r="P35" s="96">
        <v>100000</v>
      </c>
      <c r="Q35" s="96"/>
      <c r="R35" s="96"/>
      <c r="S35" s="96"/>
      <c r="T35" s="96">
        <v>80000</v>
      </c>
      <c r="U35" s="96">
        <v>210000</v>
      </c>
      <c r="V35" s="96"/>
      <c r="W35" s="96"/>
      <c r="X35" s="96">
        <v>120000</v>
      </c>
      <c r="Y35" s="96"/>
      <c r="Z35" s="96"/>
      <c r="AA35" s="96"/>
      <c r="AB35" s="96"/>
      <c r="AC35" s="96"/>
      <c r="AD35" s="96"/>
      <c r="AE35" s="96">
        <v>1700000</v>
      </c>
    </row>
    <row r="36" spans="1:31" ht="12.75">
      <c r="A36" s="109" t="s">
        <v>223</v>
      </c>
      <c r="B36" s="356" t="s">
        <v>224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25">
        <f t="shared" si="0"/>
        <v>1485000</v>
      </c>
      <c r="M36" s="323"/>
      <c r="N36" s="96">
        <v>550000</v>
      </c>
      <c r="O36" s="96"/>
      <c r="P36" s="96"/>
      <c r="Q36" s="96"/>
      <c r="R36" s="96"/>
      <c r="S36" s="96"/>
      <c r="T36" s="96">
        <v>60000</v>
      </c>
      <c r="U36" s="96">
        <v>110000</v>
      </c>
      <c r="V36" s="96">
        <v>50000</v>
      </c>
      <c r="W36" s="96"/>
      <c r="X36" s="96">
        <v>150000</v>
      </c>
      <c r="Y36" s="96"/>
      <c r="Z36" s="96"/>
      <c r="AA36" s="96"/>
      <c r="AB36" s="96"/>
      <c r="AC36" s="96"/>
      <c r="AD36" s="96">
        <v>65000</v>
      </c>
      <c r="AE36" s="96">
        <v>500000</v>
      </c>
    </row>
    <row r="37" spans="1:31" ht="12.75">
      <c r="A37" s="110" t="s">
        <v>225</v>
      </c>
      <c r="B37" s="357" t="s">
        <v>226</v>
      </c>
      <c r="C37" s="357"/>
      <c r="D37" s="357"/>
      <c r="E37" s="357"/>
      <c r="F37" s="357"/>
      <c r="G37" s="357"/>
      <c r="H37" s="357"/>
      <c r="I37" s="357"/>
      <c r="J37" s="357"/>
      <c r="K37" s="357"/>
      <c r="L37" s="358">
        <f t="shared" si="0"/>
        <v>4095000</v>
      </c>
      <c r="M37" s="359"/>
      <c r="N37" s="111">
        <f>SUM(N35:N36)</f>
        <v>950000</v>
      </c>
      <c r="O37" s="111">
        <f aca="true" t="shared" si="4" ref="O37:AC37">SUM(O35:O36)</f>
        <v>0</v>
      </c>
      <c r="P37" s="111">
        <f t="shared" si="4"/>
        <v>100000</v>
      </c>
      <c r="Q37" s="111">
        <f t="shared" si="4"/>
        <v>0</v>
      </c>
      <c r="R37" s="111">
        <f t="shared" si="4"/>
        <v>0</v>
      </c>
      <c r="S37" s="111">
        <f t="shared" si="4"/>
        <v>0</v>
      </c>
      <c r="T37" s="111">
        <f t="shared" si="4"/>
        <v>140000</v>
      </c>
      <c r="U37" s="111">
        <f t="shared" si="4"/>
        <v>320000</v>
      </c>
      <c r="V37" s="111">
        <f t="shared" si="4"/>
        <v>50000</v>
      </c>
      <c r="W37" s="111">
        <f t="shared" si="4"/>
        <v>0</v>
      </c>
      <c r="X37" s="111">
        <f t="shared" si="4"/>
        <v>270000</v>
      </c>
      <c r="Y37" s="111">
        <f t="shared" si="4"/>
        <v>0</v>
      </c>
      <c r="Z37" s="111">
        <f t="shared" si="4"/>
        <v>0</v>
      </c>
      <c r="AA37" s="111">
        <f t="shared" si="4"/>
        <v>0</v>
      </c>
      <c r="AB37" s="111">
        <f t="shared" si="4"/>
        <v>0</v>
      </c>
      <c r="AC37" s="111">
        <f t="shared" si="4"/>
        <v>0</v>
      </c>
      <c r="AD37" s="111">
        <f>SUM(AD35:AD36)</f>
        <v>65000</v>
      </c>
      <c r="AE37" s="111">
        <f>SUM(AE35:AE36)</f>
        <v>2200000</v>
      </c>
    </row>
    <row r="38" spans="1:31" ht="12.75">
      <c r="A38" s="109" t="s">
        <v>227</v>
      </c>
      <c r="B38" s="356" t="s">
        <v>228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25">
        <f t="shared" si="0"/>
        <v>17780000</v>
      </c>
      <c r="M38" s="323"/>
      <c r="N38" s="96">
        <v>510000</v>
      </c>
      <c r="O38" s="96">
        <v>220000</v>
      </c>
      <c r="P38" s="96">
        <v>4500000</v>
      </c>
      <c r="Q38" s="96"/>
      <c r="R38" s="96">
        <v>5200000</v>
      </c>
      <c r="S38" s="96"/>
      <c r="T38" s="96">
        <v>3450000</v>
      </c>
      <c r="U38" s="96">
        <v>270000</v>
      </c>
      <c r="V38" s="96">
        <v>100000</v>
      </c>
      <c r="W38" s="96"/>
      <c r="X38" s="96">
        <v>750000</v>
      </c>
      <c r="Y38" s="96">
        <v>1000000</v>
      </c>
      <c r="Z38" s="96"/>
      <c r="AA38" s="96"/>
      <c r="AB38" s="96"/>
      <c r="AC38" s="96"/>
      <c r="AD38" s="96">
        <v>1780000</v>
      </c>
      <c r="AE38" s="96"/>
    </row>
    <row r="39" spans="1:31" ht="12.75">
      <c r="A39" s="109" t="s">
        <v>229</v>
      </c>
      <c r="B39" s="356" t="s">
        <v>230</v>
      </c>
      <c r="C39" s="356"/>
      <c r="D39" s="356"/>
      <c r="E39" s="356"/>
      <c r="F39" s="356"/>
      <c r="G39" s="356"/>
      <c r="H39" s="356"/>
      <c r="I39" s="356"/>
      <c r="J39" s="356"/>
      <c r="K39" s="356"/>
      <c r="L39" s="325">
        <f t="shared" si="0"/>
        <v>13040600</v>
      </c>
      <c r="M39" s="32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>
        <v>13040600</v>
      </c>
      <c r="AE39" s="96"/>
    </row>
    <row r="40" spans="1:31" ht="12.75">
      <c r="A40" s="109" t="s">
        <v>231</v>
      </c>
      <c r="B40" s="356" t="s">
        <v>232</v>
      </c>
      <c r="C40" s="356"/>
      <c r="D40" s="356"/>
      <c r="E40" s="356"/>
      <c r="F40" s="356"/>
      <c r="G40" s="356"/>
      <c r="H40" s="356"/>
      <c r="I40" s="356"/>
      <c r="J40" s="356"/>
      <c r="K40" s="356"/>
      <c r="L40" s="325">
        <f t="shared" si="0"/>
        <v>15300000</v>
      </c>
      <c r="M40" s="323"/>
      <c r="N40" s="96"/>
      <c r="O40" s="96"/>
      <c r="P40" s="96">
        <v>300000</v>
      </c>
      <c r="Q40" s="96"/>
      <c r="R40" s="96"/>
      <c r="S40" s="96"/>
      <c r="T40" s="96">
        <v>15000000</v>
      </c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ht="12.75">
      <c r="A41" s="109" t="s">
        <v>233</v>
      </c>
      <c r="B41" s="356" t="s">
        <v>234</v>
      </c>
      <c r="C41" s="356"/>
      <c r="D41" s="356"/>
      <c r="E41" s="356"/>
      <c r="F41" s="356"/>
      <c r="G41" s="356"/>
      <c r="H41" s="356"/>
      <c r="I41" s="356"/>
      <c r="J41" s="356"/>
      <c r="K41" s="356"/>
      <c r="L41" s="325">
        <f t="shared" si="0"/>
        <v>12300000</v>
      </c>
      <c r="M41" s="323"/>
      <c r="N41" s="96"/>
      <c r="O41" s="96">
        <v>100000</v>
      </c>
      <c r="P41" s="96">
        <v>3000000</v>
      </c>
      <c r="Q41" s="96">
        <v>400000</v>
      </c>
      <c r="R41" s="96"/>
      <c r="S41" s="96"/>
      <c r="T41" s="96">
        <v>2500000</v>
      </c>
      <c r="U41" s="96">
        <v>1900000</v>
      </c>
      <c r="V41" s="96">
        <v>120000</v>
      </c>
      <c r="W41" s="96"/>
      <c r="X41" s="96">
        <v>100000</v>
      </c>
      <c r="Y41" s="96">
        <v>4000000</v>
      </c>
      <c r="Z41" s="96"/>
      <c r="AA41" s="96"/>
      <c r="AB41" s="96"/>
      <c r="AC41" s="96"/>
      <c r="AD41" s="96">
        <v>100000</v>
      </c>
      <c r="AE41" s="96">
        <v>80000</v>
      </c>
    </row>
    <row r="42" spans="1:31" ht="12.75">
      <c r="A42" s="109" t="s">
        <v>235</v>
      </c>
      <c r="B42" s="356" t="s">
        <v>236</v>
      </c>
      <c r="C42" s="356"/>
      <c r="D42" s="356"/>
      <c r="E42" s="356"/>
      <c r="F42" s="356"/>
      <c r="G42" s="356"/>
      <c r="H42" s="356"/>
      <c r="I42" s="356"/>
      <c r="J42" s="356"/>
      <c r="K42" s="356"/>
      <c r="L42" s="325">
        <f t="shared" si="0"/>
        <v>5700000</v>
      </c>
      <c r="M42" s="323"/>
      <c r="N42" s="96"/>
      <c r="O42" s="96"/>
      <c r="P42" s="96">
        <v>5000000</v>
      </c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>
        <v>700000</v>
      </c>
    </row>
    <row r="43" spans="1:31" ht="12.75">
      <c r="A43" s="109" t="s">
        <v>237</v>
      </c>
      <c r="B43" s="356" t="s">
        <v>238</v>
      </c>
      <c r="C43" s="356"/>
      <c r="D43" s="356"/>
      <c r="E43" s="356"/>
      <c r="F43" s="356"/>
      <c r="G43" s="356"/>
      <c r="H43" s="356"/>
      <c r="I43" s="356"/>
      <c r="J43" s="356"/>
      <c r="K43" s="356"/>
      <c r="L43" s="325">
        <f t="shared" si="0"/>
        <v>3790000</v>
      </c>
      <c r="M43" s="323"/>
      <c r="N43" s="96"/>
      <c r="O43" s="96"/>
      <c r="P43" s="96"/>
      <c r="Q43" s="96"/>
      <c r="R43" s="96"/>
      <c r="S43" s="96"/>
      <c r="T43" s="96"/>
      <c r="U43" s="96">
        <v>1080000</v>
      </c>
      <c r="V43" s="96"/>
      <c r="W43" s="96"/>
      <c r="X43" s="96"/>
      <c r="Y43" s="96">
        <v>2300000</v>
      </c>
      <c r="Z43" s="96"/>
      <c r="AA43" s="96"/>
      <c r="AB43" s="96"/>
      <c r="AC43" s="96"/>
      <c r="AD43" s="96">
        <v>410000</v>
      </c>
      <c r="AE43" s="96"/>
    </row>
    <row r="44" spans="1:31" ht="12.75">
      <c r="A44" s="109" t="s">
        <v>239</v>
      </c>
      <c r="B44" s="356" t="s">
        <v>240</v>
      </c>
      <c r="C44" s="356"/>
      <c r="D44" s="356"/>
      <c r="E44" s="356"/>
      <c r="F44" s="356"/>
      <c r="G44" s="356"/>
      <c r="H44" s="356"/>
      <c r="I44" s="356"/>
      <c r="J44" s="356"/>
      <c r="K44" s="356"/>
      <c r="L44" s="325">
        <f t="shared" si="0"/>
        <v>71177000</v>
      </c>
      <c r="M44" s="323"/>
      <c r="N44" s="96">
        <v>4200000</v>
      </c>
      <c r="O44" s="96">
        <v>400000</v>
      </c>
      <c r="P44" s="96">
        <v>2300000</v>
      </c>
      <c r="Q44" s="96">
        <v>300000</v>
      </c>
      <c r="R44" s="96"/>
      <c r="S44" s="96">
        <v>5000000</v>
      </c>
      <c r="T44" s="96">
        <v>13150000</v>
      </c>
      <c r="U44" s="96">
        <v>11900000</v>
      </c>
      <c r="V44" s="96">
        <v>250000</v>
      </c>
      <c r="W44" s="96">
        <v>167000</v>
      </c>
      <c r="X44" s="96">
        <v>100000</v>
      </c>
      <c r="Y44" s="96">
        <v>20000000</v>
      </c>
      <c r="Z44" s="96">
        <v>6000000</v>
      </c>
      <c r="AA44" s="96"/>
      <c r="AB44" s="96"/>
      <c r="AC44" s="96"/>
      <c r="AD44" s="96">
        <v>1080000</v>
      </c>
      <c r="AE44" s="96">
        <v>6330000</v>
      </c>
    </row>
    <row r="45" spans="1:31" ht="12.75">
      <c r="A45" s="110"/>
      <c r="B45" s="357" t="s">
        <v>241</v>
      </c>
      <c r="C45" s="357"/>
      <c r="D45" s="357"/>
      <c r="E45" s="357"/>
      <c r="F45" s="357"/>
      <c r="G45" s="357"/>
      <c r="H45" s="357"/>
      <c r="I45" s="357"/>
      <c r="J45" s="357"/>
      <c r="K45" s="357"/>
      <c r="L45" s="358">
        <f t="shared" si="0"/>
        <v>139087600</v>
      </c>
      <c r="M45" s="359"/>
      <c r="N45" s="111">
        <f>SUM(N38:N44)</f>
        <v>4710000</v>
      </c>
      <c r="O45" s="111">
        <f aca="true" t="shared" si="5" ref="O45:AC45">SUM(O38:O44)</f>
        <v>720000</v>
      </c>
      <c r="P45" s="111">
        <f>SUM(P38:P44)</f>
        <v>15100000</v>
      </c>
      <c r="Q45" s="111">
        <f t="shared" si="5"/>
        <v>700000</v>
      </c>
      <c r="R45" s="111">
        <f t="shared" si="5"/>
        <v>5200000</v>
      </c>
      <c r="S45" s="111">
        <f t="shared" si="5"/>
        <v>5000000</v>
      </c>
      <c r="T45" s="111">
        <f t="shared" si="5"/>
        <v>34100000</v>
      </c>
      <c r="U45" s="111">
        <f t="shared" si="5"/>
        <v>15150000</v>
      </c>
      <c r="V45" s="111">
        <f t="shared" si="5"/>
        <v>470000</v>
      </c>
      <c r="W45" s="111">
        <f t="shared" si="5"/>
        <v>167000</v>
      </c>
      <c r="X45" s="111">
        <f t="shared" si="5"/>
        <v>950000</v>
      </c>
      <c r="Y45" s="111">
        <f t="shared" si="5"/>
        <v>27300000</v>
      </c>
      <c r="Z45" s="111">
        <f t="shared" si="5"/>
        <v>6000000</v>
      </c>
      <c r="AA45" s="111">
        <f t="shared" si="5"/>
        <v>0</v>
      </c>
      <c r="AB45" s="111">
        <f t="shared" si="5"/>
        <v>0</v>
      </c>
      <c r="AC45" s="111">
        <f t="shared" si="5"/>
        <v>0</v>
      </c>
      <c r="AD45" s="111">
        <f>SUM(AD38:AD44)</f>
        <v>16410600</v>
      </c>
      <c r="AE45" s="111">
        <f>SUM(AE38:AE44)</f>
        <v>7110000</v>
      </c>
    </row>
    <row r="46" spans="1:31" ht="12.75">
      <c r="A46" s="109" t="s">
        <v>242</v>
      </c>
      <c r="B46" s="356" t="s">
        <v>243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25">
        <f t="shared" si="0"/>
        <v>1105000</v>
      </c>
      <c r="M46" s="323"/>
      <c r="N46" s="96">
        <v>500000</v>
      </c>
      <c r="O46" s="96"/>
      <c r="P46" s="96"/>
      <c r="Q46" s="96"/>
      <c r="R46" s="96"/>
      <c r="S46" s="96"/>
      <c r="T46" s="96">
        <v>60000</v>
      </c>
      <c r="U46" s="96">
        <v>130000</v>
      </c>
      <c r="V46" s="96">
        <v>50000</v>
      </c>
      <c r="W46" s="96"/>
      <c r="X46" s="96">
        <v>100000</v>
      </c>
      <c r="Y46" s="96">
        <v>50000</v>
      </c>
      <c r="Z46" s="96"/>
      <c r="AA46" s="96"/>
      <c r="AB46" s="96"/>
      <c r="AC46" s="96"/>
      <c r="AD46" s="96">
        <v>15000</v>
      </c>
      <c r="AE46" s="96">
        <v>200000</v>
      </c>
    </row>
    <row r="47" spans="1:31" ht="12.75">
      <c r="A47" s="109" t="s">
        <v>244</v>
      </c>
      <c r="B47" s="356" t="s">
        <v>245</v>
      </c>
      <c r="C47" s="356"/>
      <c r="D47" s="356"/>
      <c r="E47" s="356"/>
      <c r="F47" s="356"/>
      <c r="G47" s="356"/>
      <c r="H47" s="356"/>
      <c r="I47" s="356"/>
      <c r="J47" s="356"/>
      <c r="K47" s="356"/>
      <c r="L47" s="325">
        <f t="shared" si="0"/>
        <v>750000</v>
      </c>
      <c r="M47" s="323"/>
      <c r="N47" s="96"/>
      <c r="O47" s="96"/>
      <c r="P47" s="96"/>
      <c r="Q47" s="96"/>
      <c r="R47" s="96"/>
      <c r="S47" s="96"/>
      <c r="T47" s="96"/>
      <c r="U47" s="96">
        <v>500000</v>
      </c>
      <c r="V47" s="96"/>
      <c r="W47" s="96"/>
      <c r="X47" s="96"/>
      <c r="Y47" s="96">
        <v>250000</v>
      </c>
      <c r="Z47" s="96"/>
      <c r="AA47" s="96"/>
      <c r="AB47" s="96"/>
      <c r="AC47" s="96"/>
      <c r="AD47" s="96"/>
      <c r="AE47" s="96"/>
    </row>
    <row r="48" spans="1:31" ht="12.75">
      <c r="A48" s="110" t="s">
        <v>246</v>
      </c>
      <c r="B48" s="357" t="s">
        <v>247</v>
      </c>
      <c r="C48" s="357"/>
      <c r="D48" s="357"/>
      <c r="E48" s="357"/>
      <c r="F48" s="357"/>
      <c r="G48" s="357"/>
      <c r="H48" s="357"/>
      <c r="I48" s="357"/>
      <c r="J48" s="357"/>
      <c r="K48" s="357"/>
      <c r="L48" s="358">
        <f t="shared" si="0"/>
        <v>1855000</v>
      </c>
      <c r="M48" s="359"/>
      <c r="N48" s="111">
        <f>SUM(N46:N47)</f>
        <v>500000</v>
      </c>
      <c r="O48" s="111">
        <f aca="true" t="shared" si="6" ref="O48:AC48">SUM(O46:O47)</f>
        <v>0</v>
      </c>
      <c r="P48" s="111">
        <f>SUM(P46:P47)</f>
        <v>0</v>
      </c>
      <c r="Q48" s="111">
        <f t="shared" si="6"/>
        <v>0</v>
      </c>
      <c r="R48" s="111">
        <f t="shared" si="6"/>
        <v>0</v>
      </c>
      <c r="S48" s="111">
        <f t="shared" si="6"/>
        <v>0</v>
      </c>
      <c r="T48" s="111">
        <f t="shared" si="6"/>
        <v>60000</v>
      </c>
      <c r="U48" s="111">
        <f t="shared" si="6"/>
        <v>630000</v>
      </c>
      <c r="V48" s="111">
        <f t="shared" si="6"/>
        <v>50000</v>
      </c>
      <c r="W48" s="111">
        <f t="shared" si="6"/>
        <v>0</v>
      </c>
      <c r="X48" s="111">
        <f t="shared" si="6"/>
        <v>100000</v>
      </c>
      <c r="Y48" s="111">
        <f t="shared" si="6"/>
        <v>300000</v>
      </c>
      <c r="Z48" s="111">
        <f t="shared" si="6"/>
        <v>0</v>
      </c>
      <c r="AA48" s="111">
        <f t="shared" si="6"/>
        <v>0</v>
      </c>
      <c r="AB48" s="111">
        <f t="shared" si="6"/>
        <v>0</v>
      </c>
      <c r="AC48" s="111">
        <f t="shared" si="6"/>
        <v>0</v>
      </c>
      <c r="AD48" s="111">
        <f>SUM(AD46:AD47)</f>
        <v>15000</v>
      </c>
      <c r="AE48" s="111">
        <f>SUM(AE46:AE47)</f>
        <v>200000</v>
      </c>
    </row>
    <row r="49" spans="1:31" ht="12.75">
      <c r="A49" s="109" t="s">
        <v>248</v>
      </c>
      <c r="B49" s="356" t="s">
        <v>249</v>
      </c>
      <c r="C49" s="356"/>
      <c r="D49" s="356"/>
      <c r="E49" s="356"/>
      <c r="F49" s="356"/>
      <c r="G49" s="356"/>
      <c r="H49" s="356"/>
      <c r="I49" s="356"/>
      <c r="J49" s="356"/>
      <c r="K49" s="356"/>
      <c r="L49" s="325">
        <f t="shared" si="0"/>
        <v>32940900</v>
      </c>
      <c r="M49" s="323"/>
      <c r="N49" s="96">
        <v>1118000</v>
      </c>
      <c r="O49" s="96">
        <v>211000</v>
      </c>
      <c r="P49" s="96">
        <v>4266000</v>
      </c>
      <c r="Q49" s="96">
        <v>135000</v>
      </c>
      <c r="R49" s="96">
        <v>1404000</v>
      </c>
      <c r="S49" s="96">
        <v>1620000</v>
      </c>
      <c r="T49" s="96">
        <v>6200000</v>
      </c>
      <c r="U49" s="96">
        <v>4360000</v>
      </c>
      <c r="V49" s="96">
        <v>122000</v>
      </c>
      <c r="W49" s="96"/>
      <c r="X49" s="96">
        <v>410000</v>
      </c>
      <c r="Y49" s="96">
        <v>4500000</v>
      </c>
      <c r="Z49" s="96">
        <v>1620000</v>
      </c>
      <c r="AA49" s="96"/>
      <c r="AB49" s="96"/>
      <c r="AC49" s="96"/>
      <c r="AD49" s="96">
        <v>4755900</v>
      </c>
      <c r="AE49" s="96">
        <v>2219000</v>
      </c>
    </row>
    <row r="50" spans="1:31" ht="12.75">
      <c r="A50" s="109" t="s">
        <v>250</v>
      </c>
      <c r="B50" s="356" t="s">
        <v>251</v>
      </c>
      <c r="C50" s="356"/>
      <c r="D50" s="356"/>
      <c r="E50" s="356"/>
      <c r="F50" s="356"/>
      <c r="G50" s="356"/>
      <c r="H50" s="356"/>
      <c r="I50" s="356"/>
      <c r="J50" s="356"/>
      <c r="K50" s="356"/>
      <c r="L50" s="325">
        <f t="shared" si="0"/>
        <v>44000000</v>
      </c>
      <c r="M50" s="323"/>
      <c r="N50" s="96"/>
      <c r="O50" s="96"/>
      <c r="P50" s="96">
        <v>3000000</v>
      </c>
      <c r="Q50" s="96"/>
      <c r="R50" s="96"/>
      <c r="S50" s="96"/>
      <c r="T50" s="96">
        <v>16000000</v>
      </c>
      <c r="U50" s="96">
        <v>10000000</v>
      </c>
      <c r="V50" s="96"/>
      <c r="W50" s="96"/>
      <c r="X50" s="96"/>
      <c r="Y50" s="96">
        <v>15000000</v>
      </c>
      <c r="Z50" s="96"/>
      <c r="AA50" s="96"/>
      <c r="AB50" s="96"/>
      <c r="AC50" s="96"/>
      <c r="AD50" s="96"/>
      <c r="AE50" s="96"/>
    </row>
    <row r="51" spans="1:31" ht="12.75">
      <c r="A51" s="109" t="s">
        <v>252</v>
      </c>
      <c r="B51" s="356" t="s">
        <v>253</v>
      </c>
      <c r="C51" s="356"/>
      <c r="D51" s="356"/>
      <c r="E51" s="356"/>
      <c r="F51" s="356"/>
      <c r="G51" s="356"/>
      <c r="H51" s="356"/>
      <c r="I51" s="356"/>
      <c r="J51" s="356"/>
      <c r="K51" s="356"/>
      <c r="L51" s="325">
        <f t="shared" si="0"/>
        <v>100000</v>
      </c>
      <c r="M51" s="323"/>
      <c r="N51" s="96"/>
      <c r="O51" s="96"/>
      <c r="P51" s="96"/>
      <c r="Q51" s="96"/>
      <c r="R51" s="96"/>
      <c r="S51" s="96"/>
      <c r="T51" s="96">
        <v>100000</v>
      </c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</row>
    <row r="52" spans="1:31" ht="12.75">
      <c r="A52" s="109" t="s">
        <v>254</v>
      </c>
      <c r="B52" s="356" t="s">
        <v>255</v>
      </c>
      <c r="C52" s="356"/>
      <c r="D52" s="356"/>
      <c r="E52" s="356"/>
      <c r="F52" s="356"/>
      <c r="G52" s="356"/>
      <c r="H52" s="356"/>
      <c r="I52" s="356"/>
      <c r="J52" s="356"/>
      <c r="K52" s="356"/>
      <c r="L52" s="325">
        <f t="shared" si="0"/>
        <v>0</v>
      </c>
      <c r="M52" s="323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</row>
    <row r="53" spans="1:31" ht="12.75">
      <c r="A53" s="109" t="s">
        <v>256</v>
      </c>
      <c r="B53" s="356" t="s">
        <v>257</v>
      </c>
      <c r="C53" s="356"/>
      <c r="D53" s="356"/>
      <c r="E53" s="356"/>
      <c r="F53" s="356"/>
      <c r="G53" s="356"/>
      <c r="H53" s="356"/>
      <c r="I53" s="356"/>
      <c r="J53" s="356"/>
      <c r="K53" s="356"/>
      <c r="L53" s="325">
        <f t="shared" si="0"/>
        <v>2300000</v>
      </c>
      <c r="M53" s="323"/>
      <c r="N53" s="96"/>
      <c r="O53" s="96"/>
      <c r="P53" s="96"/>
      <c r="Q53" s="96"/>
      <c r="R53" s="96"/>
      <c r="S53" s="96"/>
      <c r="T53" s="96"/>
      <c r="U53" s="96">
        <v>2300000</v>
      </c>
      <c r="V53" s="96"/>
      <c r="W53" s="96"/>
      <c r="X53" s="96"/>
      <c r="Y53" s="96"/>
      <c r="Z53" s="96"/>
      <c r="AA53" s="96"/>
      <c r="AB53" s="96"/>
      <c r="AC53" s="96"/>
      <c r="AD53" s="96"/>
      <c r="AE53" s="96"/>
    </row>
    <row r="54" spans="1:31" ht="12.75">
      <c r="A54" s="110" t="s">
        <v>258</v>
      </c>
      <c r="B54" s="357" t="s">
        <v>259</v>
      </c>
      <c r="C54" s="357"/>
      <c r="D54" s="357"/>
      <c r="E54" s="357"/>
      <c r="F54" s="357"/>
      <c r="G54" s="357"/>
      <c r="H54" s="357"/>
      <c r="I54" s="357"/>
      <c r="J54" s="357"/>
      <c r="K54" s="357"/>
      <c r="L54" s="358">
        <f t="shared" si="0"/>
        <v>79340900</v>
      </c>
      <c r="M54" s="359"/>
      <c r="N54" s="111">
        <f>SUM(N49:N53)</f>
        <v>1118000</v>
      </c>
      <c r="O54" s="111">
        <f aca="true" t="shared" si="7" ref="O54:AC54">SUM(O49:O53)</f>
        <v>211000</v>
      </c>
      <c r="P54" s="111">
        <f>SUM(P49:P53)</f>
        <v>7266000</v>
      </c>
      <c r="Q54" s="111">
        <f t="shared" si="7"/>
        <v>135000</v>
      </c>
      <c r="R54" s="111">
        <f t="shared" si="7"/>
        <v>1404000</v>
      </c>
      <c r="S54" s="111">
        <f t="shared" si="7"/>
        <v>1620000</v>
      </c>
      <c r="T54" s="111">
        <f t="shared" si="7"/>
        <v>22300000</v>
      </c>
      <c r="U54" s="111">
        <f t="shared" si="7"/>
        <v>16660000</v>
      </c>
      <c r="V54" s="111">
        <f t="shared" si="7"/>
        <v>122000</v>
      </c>
      <c r="W54" s="111">
        <f t="shared" si="7"/>
        <v>0</v>
      </c>
      <c r="X54" s="111">
        <f t="shared" si="7"/>
        <v>410000</v>
      </c>
      <c r="Y54" s="111">
        <f t="shared" si="7"/>
        <v>19500000</v>
      </c>
      <c r="Z54" s="111">
        <f t="shared" si="7"/>
        <v>1620000</v>
      </c>
      <c r="AA54" s="111">
        <f t="shared" si="7"/>
        <v>0</v>
      </c>
      <c r="AB54" s="111">
        <f t="shared" si="7"/>
        <v>0</v>
      </c>
      <c r="AC54" s="111">
        <f t="shared" si="7"/>
        <v>0</v>
      </c>
      <c r="AD54" s="111">
        <f>SUM(AD49:AD53)</f>
        <v>4755900</v>
      </c>
      <c r="AE54" s="111">
        <f>SUM(AE49:AE53)</f>
        <v>2219000</v>
      </c>
    </row>
    <row r="55" spans="1:31" ht="12.75">
      <c r="A55" s="110" t="s">
        <v>260</v>
      </c>
      <c r="B55" s="357" t="s">
        <v>261</v>
      </c>
      <c r="C55" s="357"/>
      <c r="D55" s="357"/>
      <c r="E55" s="357"/>
      <c r="F55" s="357"/>
      <c r="G55" s="357"/>
      <c r="H55" s="357"/>
      <c r="I55" s="357"/>
      <c r="J55" s="357"/>
      <c r="K55" s="357"/>
      <c r="L55" s="358">
        <f t="shared" si="0"/>
        <v>239483500</v>
      </c>
      <c r="M55" s="359"/>
      <c r="N55" s="111">
        <f>SUM(N34,N37,N45,N48,N54,)</f>
        <v>7558000</v>
      </c>
      <c r="O55" s="111">
        <f aca="true" t="shared" si="8" ref="O55:AC55">SUM(O34,O37,O45,O48,O54,)</f>
        <v>991000</v>
      </c>
      <c r="P55" s="111">
        <f t="shared" si="8"/>
        <v>23066000</v>
      </c>
      <c r="Q55" s="111">
        <f t="shared" si="8"/>
        <v>985000</v>
      </c>
      <c r="R55" s="111">
        <f t="shared" si="8"/>
        <v>6604000</v>
      </c>
      <c r="S55" s="111">
        <f>SUM(S34,S37,S45,S48,S54,)</f>
        <v>8620000</v>
      </c>
      <c r="T55" s="111">
        <f>SUM(T34,T37,T45,T48,T54,)</f>
        <v>59600000</v>
      </c>
      <c r="U55" s="111">
        <f t="shared" si="8"/>
        <v>37060000</v>
      </c>
      <c r="V55" s="111">
        <f t="shared" si="8"/>
        <v>842000</v>
      </c>
      <c r="W55" s="111">
        <f t="shared" si="8"/>
        <v>167000</v>
      </c>
      <c r="X55" s="111">
        <f>SUM(X34,X37,X45,X48,X54,)</f>
        <v>2030000</v>
      </c>
      <c r="Y55" s="111">
        <f t="shared" si="8"/>
        <v>49100000</v>
      </c>
      <c r="Z55" s="111">
        <f t="shared" si="8"/>
        <v>7620000</v>
      </c>
      <c r="AA55" s="111">
        <f t="shared" si="8"/>
        <v>0</v>
      </c>
      <c r="AB55" s="111">
        <f t="shared" si="8"/>
        <v>0</v>
      </c>
      <c r="AC55" s="111">
        <f t="shared" si="8"/>
        <v>0</v>
      </c>
      <c r="AD55" s="111">
        <f>SUM(AD34,AD37,AD45,AD48,AD54,)</f>
        <v>21861500</v>
      </c>
      <c r="AE55" s="111">
        <f>SUM(AE34,AE37,AE45,AE48,AE54,)</f>
        <v>13379000</v>
      </c>
    </row>
    <row r="56" spans="1:31" ht="12.75">
      <c r="A56" s="109" t="s">
        <v>262</v>
      </c>
      <c r="B56" s="356" t="s">
        <v>263</v>
      </c>
      <c r="C56" s="356"/>
      <c r="D56" s="356"/>
      <c r="E56" s="356"/>
      <c r="F56" s="356"/>
      <c r="G56" s="356"/>
      <c r="H56" s="356"/>
      <c r="I56" s="356"/>
      <c r="J56" s="356"/>
      <c r="K56" s="356"/>
      <c r="L56" s="325">
        <f t="shared" si="0"/>
        <v>0</v>
      </c>
      <c r="M56" s="323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</row>
    <row r="57" spans="1:31" ht="12.75">
      <c r="A57" s="109" t="s">
        <v>264</v>
      </c>
      <c r="B57" s="356" t="s">
        <v>265</v>
      </c>
      <c r="C57" s="356"/>
      <c r="D57" s="356"/>
      <c r="E57" s="356"/>
      <c r="F57" s="356"/>
      <c r="G57" s="356"/>
      <c r="H57" s="356"/>
      <c r="I57" s="356"/>
      <c r="J57" s="356"/>
      <c r="K57" s="356"/>
      <c r="L57" s="325">
        <f t="shared" si="0"/>
        <v>0</v>
      </c>
      <c r="M57" s="323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</row>
    <row r="58" spans="1:31" ht="12.75">
      <c r="A58" s="109" t="s">
        <v>266</v>
      </c>
      <c r="B58" s="356" t="s">
        <v>267</v>
      </c>
      <c r="C58" s="356"/>
      <c r="D58" s="356"/>
      <c r="E58" s="356"/>
      <c r="F58" s="356"/>
      <c r="G58" s="356"/>
      <c r="H58" s="356"/>
      <c r="I58" s="356"/>
      <c r="J58" s="356"/>
      <c r="K58" s="356"/>
      <c r="L58" s="325">
        <f t="shared" si="0"/>
        <v>0</v>
      </c>
      <c r="M58" s="323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</row>
    <row r="59" spans="1:31" ht="12.75">
      <c r="A59" s="109" t="s">
        <v>268</v>
      </c>
      <c r="B59" s="356" t="s">
        <v>269</v>
      </c>
      <c r="C59" s="356"/>
      <c r="D59" s="356"/>
      <c r="E59" s="356"/>
      <c r="F59" s="356"/>
      <c r="G59" s="356"/>
      <c r="H59" s="356"/>
      <c r="I59" s="356"/>
      <c r="J59" s="356"/>
      <c r="K59" s="356"/>
      <c r="L59" s="325">
        <f t="shared" si="0"/>
        <v>0</v>
      </c>
      <c r="M59" s="323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</row>
    <row r="60" spans="1:31" ht="12.75">
      <c r="A60" s="109" t="s">
        <v>270</v>
      </c>
      <c r="B60" s="356" t="s">
        <v>271</v>
      </c>
      <c r="C60" s="356"/>
      <c r="D60" s="356"/>
      <c r="E60" s="356"/>
      <c r="F60" s="356"/>
      <c r="G60" s="356"/>
      <c r="H60" s="356"/>
      <c r="I60" s="356"/>
      <c r="J60" s="356"/>
      <c r="K60" s="356"/>
      <c r="L60" s="325">
        <f t="shared" si="0"/>
        <v>0</v>
      </c>
      <c r="M60" s="323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</row>
    <row r="61" spans="1:31" ht="12.75">
      <c r="A61" s="109" t="s">
        <v>272</v>
      </c>
      <c r="B61" s="356" t="s">
        <v>273</v>
      </c>
      <c r="C61" s="356"/>
      <c r="D61" s="356"/>
      <c r="E61" s="356"/>
      <c r="F61" s="356"/>
      <c r="G61" s="356"/>
      <c r="H61" s="356"/>
      <c r="I61" s="356"/>
      <c r="J61" s="356"/>
      <c r="K61" s="356"/>
      <c r="L61" s="325">
        <f t="shared" si="0"/>
        <v>0</v>
      </c>
      <c r="M61" s="323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1:31" ht="12.75">
      <c r="A62" s="109" t="s">
        <v>274</v>
      </c>
      <c r="B62" s="356" t="s">
        <v>275</v>
      </c>
      <c r="C62" s="356"/>
      <c r="D62" s="356"/>
      <c r="E62" s="356"/>
      <c r="F62" s="356"/>
      <c r="G62" s="356"/>
      <c r="H62" s="356"/>
      <c r="I62" s="356"/>
      <c r="J62" s="356"/>
      <c r="K62" s="356"/>
      <c r="L62" s="325">
        <f t="shared" si="0"/>
        <v>0</v>
      </c>
      <c r="M62" s="323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</row>
    <row r="63" spans="1:31" ht="12.75">
      <c r="A63" s="109" t="s">
        <v>276</v>
      </c>
      <c r="B63" s="356" t="s">
        <v>277</v>
      </c>
      <c r="C63" s="356"/>
      <c r="D63" s="356"/>
      <c r="E63" s="356"/>
      <c r="F63" s="356"/>
      <c r="G63" s="356"/>
      <c r="H63" s="356"/>
      <c r="I63" s="356"/>
      <c r="J63" s="356"/>
      <c r="K63" s="356"/>
      <c r="L63" s="325">
        <f t="shared" si="0"/>
        <v>5087800</v>
      </c>
      <c r="M63" s="323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>
        <v>5087800</v>
      </c>
      <c r="AC63" s="96"/>
      <c r="AD63" s="96"/>
      <c r="AE63" s="96"/>
    </row>
    <row r="64" spans="1:31" ht="12.75">
      <c r="A64" s="110" t="s">
        <v>278</v>
      </c>
      <c r="B64" s="357" t="s">
        <v>279</v>
      </c>
      <c r="C64" s="357"/>
      <c r="D64" s="357"/>
      <c r="E64" s="357"/>
      <c r="F64" s="357"/>
      <c r="G64" s="357"/>
      <c r="H64" s="357"/>
      <c r="I64" s="357"/>
      <c r="J64" s="357"/>
      <c r="K64" s="357"/>
      <c r="L64" s="358">
        <f t="shared" si="0"/>
        <v>5087800</v>
      </c>
      <c r="M64" s="359"/>
      <c r="N64" s="111">
        <f>SUM(N56:N63)</f>
        <v>0</v>
      </c>
      <c r="O64" s="111">
        <f aca="true" t="shared" si="9" ref="O64:AC64">SUM(O56:O63)</f>
        <v>0</v>
      </c>
      <c r="P64" s="111">
        <v>0</v>
      </c>
      <c r="Q64" s="111">
        <f t="shared" si="9"/>
        <v>0</v>
      </c>
      <c r="R64" s="111">
        <f t="shared" si="9"/>
        <v>0</v>
      </c>
      <c r="S64" s="111">
        <f t="shared" si="9"/>
        <v>0</v>
      </c>
      <c r="T64" s="111">
        <f t="shared" si="9"/>
        <v>0</v>
      </c>
      <c r="U64" s="111">
        <f t="shared" si="9"/>
        <v>0</v>
      </c>
      <c r="V64" s="111">
        <f t="shared" si="9"/>
        <v>0</v>
      </c>
      <c r="W64" s="111">
        <f t="shared" si="9"/>
        <v>0</v>
      </c>
      <c r="X64" s="111">
        <f t="shared" si="9"/>
        <v>0</v>
      </c>
      <c r="Y64" s="111">
        <f t="shared" si="9"/>
        <v>0</v>
      </c>
      <c r="Z64" s="111">
        <f t="shared" si="9"/>
        <v>0</v>
      </c>
      <c r="AA64" s="111">
        <f t="shared" si="9"/>
        <v>0</v>
      </c>
      <c r="AB64" s="111">
        <f t="shared" si="9"/>
        <v>5087800</v>
      </c>
      <c r="AC64" s="111">
        <f t="shared" si="9"/>
        <v>0</v>
      </c>
      <c r="AD64" s="111">
        <f>SUM(AD56:AD63)</f>
        <v>0</v>
      </c>
      <c r="AE64" s="111">
        <f>SUM(AE56:AE63)</f>
        <v>0</v>
      </c>
    </row>
    <row r="65" spans="1:31" ht="12.75">
      <c r="A65" s="109" t="s">
        <v>280</v>
      </c>
      <c r="B65" s="356" t="s">
        <v>281</v>
      </c>
      <c r="C65" s="356"/>
      <c r="D65" s="356"/>
      <c r="E65" s="356"/>
      <c r="F65" s="356"/>
      <c r="G65" s="356"/>
      <c r="H65" s="356"/>
      <c r="I65" s="356"/>
      <c r="J65" s="356"/>
      <c r="K65" s="356"/>
      <c r="L65" s="325">
        <f t="shared" si="0"/>
        <v>0</v>
      </c>
      <c r="M65" s="323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1:31" ht="12.75">
      <c r="A66" s="109" t="s">
        <v>282</v>
      </c>
      <c r="B66" s="356" t="s">
        <v>283</v>
      </c>
      <c r="C66" s="356"/>
      <c r="D66" s="356"/>
      <c r="E66" s="356"/>
      <c r="F66" s="356"/>
      <c r="G66" s="356"/>
      <c r="H66" s="356"/>
      <c r="I66" s="356"/>
      <c r="J66" s="356"/>
      <c r="K66" s="356"/>
      <c r="L66" s="325">
        <f t="shared" si="0"/>
        <v>0</v>
      </c>
      <c r="M66" s="323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</row>
    <row r="67" spans="1:31" ht="12.75">
      <c r="A67" s="109" t="s">
        <v>284</v>
      </c>
      <c r="B67" s="356" t="s">
        <v>285</v>
      </c>
      <c r="C67" s="356"/>
      <c r="D67" s="356"/>
      <c r="E67" s="356"/>
      <c r="F67" s="356"/>
      <c r="G67" s="356"/>
      <c r="H67" s="356"/>
      <c r="I67" s="356"/>
      <c r="J67" s="356"/>
      <c r="K67" s="356"/>
      <c r="L67" s="325">
        <f t="shared" si="0"/>
        <v>0</v>
      </c>
      <c r="M67" s="323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</row>
    <row r="68" spans="1:31" ht="12.75">
      <c r="A68" s="109" t="s">
        <v>286</v>
      </c>
      <c r="B68" s="356" t="s">
        <v>287</v>
      </c>
      <c r="C68" s="356"/>
      <c r="D68" s="356"/>
      <c r="E68" s="356"/>
      <c r="F68" s="356"/>
      <c r="G68" s="356"/>
      <c r="H68" s="356"/>
      <c r="I68" s="356"/>
      <c r="J68" s="356"/>
      <c r="K68" s="356"/>
      <c r="L68" s="325">
        <f t="shared" si="0"/>
        <v>0</v>
      </c>
      <c r="M68" s="323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</row>
    <row r="69" spans="1:31" ht="12.75">
      <c r="A69" s="109" t="s">
        <v>288</v>
      </c>
      <c r="B69" s="356" t="s">
        <v>289</v>
      </c>
      <c r="C69" s="356"/>
      <c r="D69" s="356"/>
      <c r="E69" s="356"/>
      <c r="F69" s="356"/>
      <c r="G69" s="356"/>
      <c r="H69" s="356"/>
      <c r="I69" s="356"/>
      <c r="J69" s="356"/>
      <c r="K69" s="356"/>
      <c r="L69" s="325">
        <f t="shared" si="0"/>
        <v>0</v>
      </c>
      <c r="M69" s="323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</row>
    <row r="70" spans="1:31" ht="12.75">
      <c r="A70" s="109" t="s">
        <v>290</v>
      </c>
      <c r="B70" s="356" t="s">
        <v>291</v>
      </c>
      <c r="C70" s="356"/>
      <c r="D70" s="356"/>
      <c r="E70" s="356"/>
      <c r="F70" s="356"/>
      <c r="G70" s="356"/>
      <c r="H70" s="356"/>
      <c r="I70" s="356"/>
      <c r="J70" s="356"/>
      <c r="K70" s="356"/>
      <c r="L70" s="325">
        <f t="shared" si="0"/>
        <v>2390000</v>
      </c>
      <c r="M70" s="323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>
        <v>2390000</v>
      </c>
      <c r="AD70" s="96"/>
      <c r="AE70" s="96"/>
    </row>
    <row r="71" spans="1:31" ht="12.75">
      <c r="A71" s="109" t="s">
        <v>292</v>
      </c>
      <c r="B71" s="356" t="s">
        <v>293</v>
      </c>
      <c r="C71" s="356"/>
      <c r="D71" s="356"/>
      <c r="E71" s="356"/>
      <c r="F71" s="356"/>
      <c r="G71" s="356"/>
      <c r="H71" s="356"/>
      <c r="I71" s="356"/>
      <c r="J71" s="356"/>
      <c r="K71" s="356"/>
      <c r="L71" s="325">
        <f t="shared" si="0"/>
        <v>0</v>
      </c>
      <c r="M71" s="323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</row>
    <row r="72" spans="1:31" ht="12.75">
      <c r="A72" s="109" t="s">
        <v>294</v>
      </c>
      <c r="B72" s="356" t="s">
        <v>295</v>
      </c>
      <c r="C72" s="356"/>
      <c r="D72" s="356"/>
      <c r="E72" s="356"/>
      <c r="F72" s="356"/>
      <c r="G72" s="356"/>
      <c r="H72" s="356"/>
      <c r="I72" s="356"/>
      <c r="J72" s="356"/>
      <c r="K72" s="356"/>
      <c r="L72" s="325">
        <f t="shared" si="0"/>
        <v>0</v>
      </c>
      <c r="M72" s="323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</row>
    <row r="73" spans="1:31" ht="12.75">
      <c r="A73" s="109" t="s">
        <v>296</v>
      </c>
      <c r="B73" s="356" t="s">
        <v>297</v>
      </c>
      <c r="C73" s="356"/>
      <c r="D73" s="356"/>
      <c r="E73" s="356"/>
      <c r="F73" s="356"/>
      <c r="G73" s="356"/>
      <c r="H73" s="356"/>
      <c r="I73" s="356"/>
      <c r="J73" s="356"/>
      <c r="K73" s="356"/>
      <c r="L73" s="325">
        <f t="shared" si="0"/>
        <v>0</v>
      </c>
      <c r="M73" s="323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</row>
    <row r="74" spans="1:31" ht="12.75">
      <c r="A74" s="109" t="s">
        <v>298</v>
      </c>
      <c r="B74" s="356" t="s">
        <v>417</v>
      </c>
      <c r="C74" s="356"/>
      <c r="D74" s="356"/>
      <c r="E74" s="356"/>
      <c r="F74" s="356"/>
      <c r="G74" s="356"/>
      <c r="H74" s="356"/>
      <c r="I74" s="356"/>
      <c r="J74" s="356"/>
      <c r="K74" s="356"/>
      <c r="L74" s="325">
        <f t="shared" si="0"/>
        <v>0</v>
      </c>
      <c r="M74" s="323"/>
      <c r="N74" s="96"/>
      <c r="O74" s="172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</row>
    <row r="75" spans="1:31" ht="12.75">
      <c r="A75" s="109" t="s">
        <v>299</v>
      </c>
      <c r="B75" s="356" t="s">
        <v>300</v>
      </c>
      <c r="C75" s="356"/>
      <c r="D75" s="356"/>
      <c r="E75" s="356"/>
      <c r="F75" s="356"/>
      <c r="G75" s="356"/>
      <c r="H75" s="356"/>
      <c r="I75" s="356"/>
      <c r="J75" s="356"/>
      <c r="K75" s="356"/>
      <c r="L75" s="325">
        <f t="shared" si="0"/>
        <v>2680000</v>
      </c>
      <c r="M75" s="323"/>
      <c r="N75" s="96"/>
      <c r="O75" s="96"/>
      <c r="P75" s="96"/>
      <c r="Q75" s="96"/>
      <c r="R75" s="96"/>
      <c r="S75" s="96"/>
      <c r="T75" s="96"/>
      <c r="U75" s="96">
        <v>2680000</v>
      </c>
      <c r="V75" s="96"/>
      <c r="W75" s="96"/>
      <c r="X75" s="96"/>
      <c r="Y75" s="96"/>
      <c r="Z75" s="96"/>
      <c r="AA75" s="96"/>
      <c r="AB75" s="96"/>
      <c r="AC75" s="96"/>
      <c r="AD75" s="96"/>
      <c r="AE75" s="96"/>
    </row>
    <row r="76" spans="1:31" ht="12.75">
      <c r="A76" s="109" t="s">
        <v>301</v>
      </c>
      <c r="B76" s="356" t="s">
        <v>302</v>
      </c>
      <c r="C76" s="356"/>
      <c r="D76" s="356"/>
      <c r="E76" s="356"/>
      <c r="F76" s="356"/>
      <c r="G76" s="356"/>
      <c r="H76" s="356"/>
      <c r="I76" s="356"/>
      <c r="J76" s="356"/>
      <c r="K76" s="356"/>
      <c r="L76" s="325">
        <f>SUM(N76:AE76)</f>
        <v>52444815</v>
      </c>
      <c r="M76" s="323"/>
      <c r="N76" s="96">
        <v>52444815</v>
      </c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ht="12.75">
      <c r="A77" s="110" t="s">
        <v>303</v>
      </c>
      <c r="B77" s="357" t="s">
        <v>304</v>
      </c>
      <c r="C77" s="357"/>
      <c r="D77" s="357"/>
      <c r="E77" s="357"/>
      <c r="F77" s="357"/>
      <c r="G77" s="357"/>
      <c r="H77" s="357"/>
      <c r="I77" s="357"/>
      <c r="J77" s="357"/>
      <c r="K77" s="357"/>
      <c r="L77" s="358">
        <f>SUM(N77:AE77)</f>
        <v>57514815</v>
      </c>
      <c r="M77" s="359"/>
      <c r="N77" s="111">
        <f>SUM(N65:N76)</f>
        <v>52444815</v>
      </c>
      <c r="O77" s="111">
        <f aca="true" t="shared" si="10" ref="O77:AC77">SUM(O65:O76)</f>
        <v>0</v>
      </c>
      <c r="P77" s="111">
        <f>SUM(P65:P76)</f>
        <v>0</v>
      </c>
      <c r="Q77" s="111">
        <f t="shared" si="10"/>
        <v>0</v>
      </c>
      <c r="R77" s="111">
        <f t="shared" si="10"/>
        <v>0</v>
      </c>
      <c r="S77" s="111">
        <f t="shared" si="10"/>
        <v>0</v>
      </c>
      <c r="T77" s="111">
        <f t="shared" si="10"/>
        <v>0</v>
      </c>
      <c r="U77" s="111">
        <f t="shared" si="10"/>
        <v>2680000</v>
      </c>
      <c r="V77" s="111">
        <f t="shared" si="10"/>
        <v>0</v>
      </c>
      <c r="W77" s="111">
        <f t="shared" si="10"/>
        <v>0</v>
      </c>
      <c r="X77" s="111">
        <f t="shared" si="10"/>
        <v>0</v>
      </c>
      <c r="Y77" s="111">
        <f t="shared" si="10"/>
        <v>0</v>
      </c>
      <c r="Z77" s="111">
        <f t="shared" si="10"/>
        <v>0</v>
      </c>
      <c r="AA77" s="111">
        <f t="shared" si="10"/>
        <v>0</v>
      </c>
      <c r="AB77" s="111">
        <f t="shared" si="10"/>
        <v>0</v>
      </c>
      <c r="AC77" s="111">
        <f t="shared" si="10"/>
        <v>2390000</v>
      </c>
      <c r="AD77" s="111">
        <f>SUM(AD65:AD76)</f>
        <v>0</v>
      </c>
      <c r="AE77" s="111">
        <f>SUM(AE65:AE76)</f>
        <v>0</v>
      </c>
    </row>
    <row r="78" spans="1:31" ht="12.75" customHeight="1">
      <c r="A78" s="302"/>
      <c r="B78" s="302"/>
      <c r="C78" s="114"/>
      <c r="D78" s="114"/>
      <c r="E78" s="114"/>
      <c r="F78" s="114"/>
      <c r="G78" s="114"/>
      <c r="H78" s="114"/>
      <c r="I78" s="114"/>
      <c r="J78" s="115"/>
      <c r="K78" s="302"/>
      <c r="L78" s="303"/>
      <c r="M78" s="303"/>
      <c r="N78" s="340" t="s">
        <v>587</v>
      </c>
      <c r="O78" s="350" t="s">
        <v>598</v>
      </c>
      <c r="P78" s="341" t="s">
        <v>599</v>
      </c>
      <c r="Q78" s="340" t="s">
        <v>595</v>
      </c>
      <c r="R78" s="340" t="s">
        <v>596</v>
      </c>
      <c r="S78" s="340" t="s">
        <v>597</v>
      </c>
      <c r="T78" s="340" t="s">
        <v>600</v>
      </c>
      <c r="U78" s="340" t="s">
        <v>581</v>
      </c>
      <c r="V78" s="340" t="s">
        <v>589</v>
      </c>
      <c r="W78" s="340" t="s">
        <v>605</v>
      </c>
      <c r="X78" s="340" t="s">
        <v>591</v>
      </c>
      <c r="Y78" s="347" t="s">
        <v>579</v>
      </c>
      <c r="Z78" s="340" t="s">
        <v>153</v>
      </c>
      <c r="AA78" s="340" t="s">
        <v>606</v>
      </c>
      <c r="AB78" s="340" t="s">
        <v>593</v>
      </c>
      <c r="AC78" s="340" t="s">
        <v>594</v>
      </c>
      <c r="AD78" s="340" t="s">
        <v>603</v>
      </c>
      <c r="AE78" s="340" t="s">
        <v>604</v>
      </c>
    </row>
    <row r="79" spans="1:31" ht="12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302"/>
      <c r="L79" s="303"/>
      <c r="M79" s="303"/>
      <c r="N79" s="340"/>
      <c r="O79" s="342"/>
      <c r="P79" s="342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</row>
    <row r="80" spans="1:31" ht="12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298"/>
      <c r="M80" s="299"/>
      <c r="N80" s="340"/>
      <c r="O80" s="342"/>
      <c r="P80" s="342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</row>
    <row r="81" spans="1:31" ht="12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298"/>
      <c r="M81" s="299"/>
      <c r="N81" s="340"/>
      <c r="O81" s="342"/>
      <c r="P81" s="342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</row>
    <row r="82" spans="1:31" ht="12.7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298"/>
      <c r="M82" s="299"/>
      <c r="N82" s="340"/>
      <c r="O82" s="342"/>
      <c r="P82" s="342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</row>
    <row r="83" spans="1:31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298"/>
      <c r="M83" s="299"/>
      <c r="N83" s="340"/>
      <c r="O83" s="342"/>
      <c r="P83" s="342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</row>
    <row r="84" spans="1:31" ht="12.7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300"/>
      <c r="M84" s="301"/>
      <c r="N84" s="340"/>
      <c r="O84" s="343"/>
      <c r="P84" s="343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</row>
    <row r="85" spans="1:31" ht="12.75">
      <c r="A85" s="361" t="s">
        <v>155</v>
      </c>
      <c r="B85" s="362"/>
      <c r="C85" s="362"/>
      <c r="D85" s="362"/>
      <c r="E85" s="362"/>
      <c r="F85" s="362"/>
      <c r="G85" s="362"/>
      <c r="H85" s="362"/>
      <c r="I85" s="362"/>
      <c r="J85" s="363"/>
      <c r="K85" s="363"/>
      <c r="L85" s="364"/>
      <c r="M85" s="364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</row>
    <row r="86" spans="1:31" ht="12.75">
      <c r="A86" s="117"/>
      <c r="B86" s="365" t="s">
        <v>44</v>
      </c>
      <c r="C86" s="365"/>
      <c r="D86" s="365"/>
      <c r="E86" s="365"/>
      <c r="F86" s="365"/>
      <c r="G86" s="365"/>
      <c r="H86" s="365"/>
      <c r="I86" s="366"/>
      <c r="J86" s="366"/>
      <c r="K86" s="366"/>
      <c r="L86" s="365" t="s">
        <v>45</v>
      </c>
      <c r="M86" s="367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</row>
    <row r="87" spans="1:31" ht="12.75">
      <c r="A87" s="118"/>
      <c r="B87" s="365" t="s">
        <v>156</v>
      </c>
      <c r="C87" s="366"/>
      <c r="D87" s="366"/>
      <c r="E87" s="366"/>
      <c r="F87" s="366"/>
      <c r="G87" s="366"/>
      <c r="H87" s="366"/>
      <c r="I87" s="366"/>
      <c r="J87" s="366"/>
      <c r="K87" s="366"/>
      <c r="L87" s="365" t="s">
        <v>157</v>
      </c>
      <c r="M87" s="367"/>
      <c r="N87" s="108" t="s">
        <v>158</v>
      </c>
      <c r="O87" s="108" t="s">
        <v>159</v>
      </c>
      <c r="P87" s="108" t="s">
        <v>160</v>
      </c>
      <c r="Q87" s="108" t="s">
        <v>161</v>
      </c>
      <c r="R87" s="108" t="s">
        <v>162</v>
      </c>
      <c r="S87" s="108" t="s">
        <v>163</v>
      </c>
      <c r="T87" s="108" t="s">
        <v>164</v>
      </c>
      <c r="U87" s="108" t="s">
        <v>165</v>
      </c>
      <c r="V87" s="108" t="s">
        <v>166</v>
      </c>
      <c r="W87" s="108" t="s">
        <v>167</v>
      </c>
      <c r="X87" s="108" t="s">
        <v>305</v>
      </c>
      <c r="Y87" s="108" t="s">
        <v>169</v>
      </c>
      <c r="Z87" s="108" t="s">
        <v>170</v>
      </c>
      <c r="AA87" s="108" t="s">
        <v>171</v>
      </c>
      <c r="AB87" s="108" t="s">
        <v>172</v>
      </c>
      <c r="AC87" s="108" t="s">
        <v>173</v>
      </c>
      <c r="AD87" s="108" t="s">
        <v>173</v>
      </c>
      <c r="AE87" s="108" t="s">
        <v>173</v>
      </c>
    </row>
    <row r="88" spans="1:31" ht="12.75">
      <c r="A88" s="109" t="s">
        <v>306</v>
      </c>
      <c r="B88" s="356" t="s">
        <v>307</v>
      </c>
      <c r="C88" s="356"/>
      <c r="D88" s="356"/>
      <c r="E88" s="356"/>
      <c r="F88" s="356"/>
      <c r="G88" s="356"/>
      <c r="H88" s="356"/>
      <c r="I88" s="356"/>
      <c r="J88" s="356"/>
      <c r="K88" s="356"/>
      <c r="L88" s="325">
        <f>SUM(N88:AC88)</f>
        <v>0</v>
      </c>
      <c r="M88" s="323"/>
      <c r="N88" s="96"/>
      <c r="O88" s="96"/>
      <c r="P88" s="96"/>
      <c r="Q88" s="119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ht="12.75">
      <c r="A89" s="109" t="s">
        <v>308</v>
      </c>
      <c r="B89" s="356" t="s">
        <v>309</v>
      </c>
      <c r="C89" s="356"/>
      <c r="D89" s="356"/>
      <c r="E89" s="356"/>
      <c r="F89" s="356"/>
      <c r="G89" s="356"/>
      <c r="H89" s="356"/>
      <c r="I89" s="356"/>
      <c r="J89" s="356"/>
      <c r="K89" s="356"/>
      <c r="L89" s="325">
        <f>SUM(N89:AC89)</f>
        <v>10000000</v>
      </c>
      <c r="M89" s="323"/>
      <c r="N89" s="96"/>
      <c r="O89" s="96"/>
      <c r="P89" s="96"/>
      <c r="Q89" s="96">
        <v>10000000</v>
      </c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ht="12.75">
      <c r="A90" s="109" t="s">
        <v>310</v>
      </c>
      <c r="B90" s="356" t="s">
        <v>311</v>
      </c>
      <c r="C90" s="356"/>
      <c r="D90" s="356"/>
      <c r="E90" s="356"/>
      <c r="F90" s="356"/>
      <c r="G90" s="356"/>
      <c r="H90" s="356"/>
      <c r="I90" s="356"/>
      <c r="J90" s="356"/>
      <c r="K90" s="356"/>
      <c r="L90" s="325">
        <f>SUM(N90:AC90)</f>
        <v>502000</v>
      </c>
      <c r="M90" s="323"/>
      <c r="N90" s="96">
        <v>502000</v>
      </c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ht="12.75">
      <c r="A91" s="109" t="s">
        <v>312</v>
      </c>
      <c r="B91" s="356" t="s">
        <v>313</v>
      </c>
      <c r="C91" s="356"/>
      <c r="D91" s="356"/>
      <c r="E91" s="356"/>
      <c r="F91" s="356"/>
      <c r="G91" s="356"/>
      <c r="H91" s="356"/>
      <c r="I91" s="356"/>
      <c r="J91" s="356"/>
      <c r="K91" s="356"/>
      <c r="L91" s="325">
        <f>SUM(N91:AE91)</f>
        <v>15588700</v>
      </c>
      <c r="M91" s="323"/>
      <c r="N91" s="96"/>
      <c r="O91" s="96">
        <v>2362000</v>
      </c>
      <c r="P91" s="96">
        <v>8109000</v>
      </c>
      <c r="Q91" s="96">
        <v>1574000</v>
      </c>
      <c r="R91" s="96"/>
      <c r="S91" s="96"/>
      <c r="T91" s="96">
        <v>1970000</v>
      </c>
      <c r="U91" s="96">
        <v>1180000</v>
      </c>
      <c r="V91" s="96"/>
      <c r="W91" s="96"/>
      <c r="X91" s="96"/>
      <c r="Y91" s="96"/>
      <c r="Z91" s="96"/>
      <c r="AA91" s="96"/>
      <c r="AB91" s="96"/>
      <c r="AC91" s="96"/>
      <c r="AD91" s="96">
        <v>393700</v>
      </c>
      <c r="AE91" s="96"/>
    </row>
    <row r="92" spans="1:31" ht="12.75">
      <c r="A92" s="109" t="s">
        <v>314</v>
      </c>
      <c r="B92" s="356" t="s">
        <v>315</v>
      </c>
      <c r="C92" s="356"/>
      <c r="D92" s="356"/>
      <c r="E92" s="356"/>
      <c r="F92" s="356"/>
      <c r="G92" s="356"/>
      <c r="H92" s="356"/>
      <c r="I92" s="356"/>
      <c r="J92" s="356"/>
      <c r="K92" s="356"/>
      <c r="L92" s="325">
        <f>SUM(N92:AC92)</f>
        <v>0</v>
      </c>
      <c r="M92" s="323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ht="12.75">
      <c r="A93" s="109" t="s">
        <v>316</v>
      </c>
      <c r="B93" s="356" t="s">
        <v>317</v>
      </c>
      <c r="C93" s="356"/>
      <c r="D93" s="356"/>
      <c r="E93" s="356"/>
      <c r="F93" s="356"/>
      <c r="G93" s="356"/>
      <c r="H93" s="356"/>
      <c r="I93" s="356"/>
      <c r="J93" s="356"/>
      <c r="K93" s="356"/>
      <c r="L93" s="325">
        <f>SUM(N93:AC93)</f>
        <v>0</v>
      </c>
      <c r="M93" s="323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ht="12.75">
      <c r="A94" s="109" t="s">
        <v>318</v>
      </c>
      <c r="B94" s="356" t="s">
        <v>319</v>
      </c>
      <c r="C94" s="356"/>
      <c r="D94" s="356"/>
      <c r="E94" s="356"/>
      <c r="F94" s="356"/>
      <c r="G94" s="356"/>
      <c r="H94" s="356"/>
      <c r="I94" s="356"/>
      <c r="J94" s="356"/>
      <c r="K94" s="356"/>
      <c r="L94" s="325">
        <f>SUM(N94:AD94)</f>
        <v>4347300</v>
      </c>
      <c r="M94" s="323"/>
      <c r="N94" s="96">
        <v>136000</v>
      </c>
      <c r="O94" s="96">
        <v>638000</v>
      </c>
      <c r="P94" s="96">
        <v>2191000</v>
      </c>
      <c r="Q94" s="96">
        <v>426000</v>
      </c>
      <c r="R94" s="96"/>
      <c r="S94" s="96"/>
      <c r="T94" s="96">
        <v>530000</v>
      </c>
      <c r="U94" s="96">
        <v>320000</v>
      </c>
      <c r="V94" s="96"/>
      <c r="W94" s="96"/>
      <c r="X94" s="96"/>
      <c r="Y94" s="96"/>
      <c r="Z94" s="96"/>
      <c r="AA94" s="96"/>
      <c r="AB94" s="96"/>
      <c r="AC94" s="96"/>
      <c r="AD94" s="96">
        <v>106300</v>
      </c>
      <c r="AE94" s="96"/>
    </row>
    <row r="95" spans="1:31" ht="12.75">
      <c r="A95" s="110" t="s">
        <v>320</v>
      </c>
      <c r="B95" s="357" t="s">
        <v>321</v>
      </c>
      <c r="C95" s="357"/>
      <c r="D95" s="357"/>
      <c r="E95" s="357"/>
      <c r="F95" s="357"/>
      <c r="G95" s="357"/>
      <c r="H95" s="357"/>
      <c r="I95" s="357"/>
      <c r="J95" s="357"/>
      <c r="K95" s="357"/>
      <c r="L95" s="321">
        <f>SUM(L88:M94)</f>
        <v>30438000</v>
      </c>
      <c r="M95" s="326"/>
      <c r="N95" s="111">
        <f>SUM(N88:N94)</f>
        <v>638000</v>
      </c>
      <c r="O95" s="111">
        <f aca="true" t="shared" si="11" ref="O95:AC95">SUM(O88:O94)</f>
        <v>3000000</v>
      </c>
      <c r="P95" s="111">
        <f>SUM(P88:P94)</f>
        <v>10300000</v>
      </c>
      <c r="Q95" s="111">
        <f t="shared" si="11"/>
        <v>12000000</v>
      </c>
      <c r="R95" s="111">
        <f t="shared" si="11"/>
        <v>0</v>
      </c>
      <c r="S95" s="111">
        <f t="shared" si="11"/>
        <v>0</v>
      </c>
      <c r="T95" s="111">
        <f t="shared" si="11"/>
        <v>2500000</v>
      </c>
      <c r="U95" s="111">
        <f t="shared" si="11"/>
        <v>1500000</v>
      </c>
      <c r="V95" s="111">
        <f t="shared" si="11"/>
        <v>0</v>
      </c>
      <c r="W95" s="111">
        <f t="shared" si="11"/>
        <v>0</v>
      </c>
      <c r="X95" s="111">
        <f t="shared" si="11"/>
        <v>0</v>
      </c>
      <c r="Y95" s="111">
        <f t="shared" si="11"/>
        <v>0</v>
      </c>
      <c r="Z95" s="111">
        <f t="shared" si="11"/>
        <v>0</v>
      </c>
      <c r="AA95" s="111">
        <f t="shared" si="11"/>
        <v>0</v>
      </c>
      <c r="AB95" s="111">
        <f t="shared" si="11"/>
        <v>0</v>
      </c>
      <c r="AC95" s="111">
        <f t="shared" si="11"/>
        <v>0</v>
      </c>
      <c r="AD95" s="111">
        <f>SUM(AD88:AD94)</f>
        <v>500000</v>
      </c>
      <c r="AE95" s="111">
        <f>SUM(AE88:AE94)</f>
        <v>0</v>
      </c>
    </row>
    <row r="96" spans="1:31" ht="12.75">
      <c r="A96" s="109" t="s">
        <v>322</v>
      </c>
      <c r="B96" s="356" t="s">
        <v>323</v>
      </c>
      <c r="C96" s="356"/>
      <c r="D96" s="356"/>
      <c r="E96" s="356"/>
      <c r="F96" s="356"/>
      <c r="G96" s="356"/>
      <c r="H96" s="356"/>
      <c r="I96" s="356"/>
      <c r="J96" s="356"/>
      <c r="K96" s="356"/>
      <c r="L96" s="325">
        <f>SUM(N96:AC96)</f>
        <v>406097957</v>
      </c>
      <c r="M96" s="323"/>
      <c r="N96" s="96"/>
      <c r="O96" s="96"/>
      <c r="P96" s="96">
        <v>40141000</v>
      </c>
      <c r="Q96" s="96">
        <v>25197000</v>
      </c>
      <c r="R96" s="96"/>
      <c r="S96" s="96"/>
      <c r="T96" s="96">
        <v>31496000</v>
      </c>
      <c r="U96" s="96"/>
      <c r="V96" s="96"/>
      <c r="W96" s="96"/>
      <c r="X96" s="96"/>
      <c r="Y96" s="96">
        <v>296677072</v>
      </c>
      <c r="Z96" s="96"/>
      <c r="AA96" s="96">
        <v>12586885</v>
      </c>
      <c r="AB96" s="96"/>
      <c r="AC96" s="96"/>
      <c r="AD96" s="96"/>
      <c r="AE96" s="96"/>
    </row>
    <row r="97" spans="1:31" ht="12.75">
      <c r="A97" s="109" t="s">
        <v>324</v>
      </c>
      <c r="B97" s="356" t="s">
        <v>325</v>
      </c>
      <c r="C97" s="356"/>
      <c r="D97" s="356"/>
      <c r="E97" s="356"/>
      <c r="F97" s="356"/>
      <c r="G97" s="356"/>
      <c r="H97" s="356"/>
      <c r="I97" s="356"/>
      <c r="J97" s="356"/>
      <c r="K97" s="356"/>
      <c r="L97" s="325">
        <f>SUM(N97:AC97)</f>
        <v>0</v>
      </c>
      <c r="M97" s="323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31" ht="12.75">
      <c r="A98" s="109" t="s">
        <v>326</v>
      </c>
      <c r="B98" s="356" t="s">
        <v>327</v>
      </c>
      <c r="C98" s="356"/>
      <c r="D98" s="356"/>
      <c r="E98" s="356"/>
      <c r="F98" s="356"/>
      <c r="G98" s="356"/>
      <c r="H98" s="356"/>
      <c r="I98" s="356"/>
      <c r="J98" s="356"/>
      <c r="K98" s="356"/>
      <c r="L98" s="325">
        <f>SUM(N98:AC98)</f>
        <v>2360000</v>
      </c>
      <c r="M98" s="323"/>
      <c r="N98" s="96"/>
      <c r="O98" s="96"/>
      <c r="P98" s="96"/>
      <c r="Q98" s="96"/>
      <c r="R98" s="96"/>
      <c r="S98" s="96"/>
      <c r="T98" s="96">
        <v>2360000</v>
      </c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</row>
    <row r="99" spans="1:31" ht="12.75">
      <c r="A99" s="109" t="s">
        <v>328</v>
      </c>
      <c r="B99" s="356" t="s">
        <v>329</v>
      </c>
      <c r="C99" s="356"/>
      <c r="D99" s="356"/>
      <c r="E99" s="356"/>
      <c r="F99" s="356"/>
      <c r="G99" s="356"/>
      <c r="H99" s="356"/>
      <c r="I99" s="356"/>
      <c r="J99" s="356"/>
      <c r="K99" s="356"/>
      <c r="L99" s="325">
        <f>SUM(N99:AC99)</f>
        <v>39332023</v>
      </c>
      <c r="M99" s="323"/>
      <c r="N99" s="96"/>
      <c r="O99" s="96"/>
      <c r="P99" s="96">
        <v>10841000</v>
      </c>
      <c r="Q99" s="96">
        <v>6803000</v>
      </c>
      <c r="R99" s="96"/>
      <c r="S99" s="96"/>
      <c r="T99" s="96">
        <v>9144000</v>
      </c>
      <c r="U99" s="96"/>
      <c r="V99" s="96"/>
      <c r="W99" s="96"/>
      <c r="X99" s="96"/>
      <c r="Y99" s="96">
        <v>9145563</v>
      </c>
      <c r="Z99" s="96"/>
      <c r="AA99" s="96">
        <v>3398460</v>
      </c>
      <c r="AB99" s="96"/>
      <c r="AC99" s="96"/>
      <c r="AD99" s="96"/>
      <c r="AE99" s="96"/>
    </row>
    <row r="100" spans="1:31" ht="12.75">
      <c r="A100" s="110" t="s">
        <v>330</v>
      </c>
      <c r="B100" s="357" t="s">
        <v>331</v>
      </c>
      <c r="C100" s="357"/>
      <c r="D100" s="357"/>
      <c r="E100" s="357"/>
      <c r="F100" s="357"/>
      <c r="G100" s="357"/>
      <c r="H100" s="357"/>
      <c r="I100" s="357"/>
      <c r="J100" s="357"/>
      <c r="K100" s="357"/>
      <c r="L100" s="321">
        <f>SUM(L96:M99)</f>
        <v>447789980</v>
      </c>
      <c r="M100" s="326"/>
      <c r="N100" s="111">
        <f>SUM(N96:N99)</f>
        <v>0</v>
      </c>
      <c r="O100" s="111">
        <f aca="true" t="shared" si="12" ref="O100:AC100">SUM(O96:O99)</f>
        <v>0</v>
      </c>
      <c r="P100" s="111">
        <f t="shared" si="12"/>
        <v>50982000</v>
      </c>
      <c r="Q100" s="111">
        <f t="shared" si="12"/>
        <v>32000000</v>
      </c>
      <c r="R100" s="111">
        <f t="shared" si="12"/>
        <v>0</v>
      </c>
      <c r="S100" s="111">
        <f t="shared" si="12"/>
        <v>0</v>
      </c>
      <c r="T100" s="111">
        <f t="shared" si="12"/>
        <v>43000000</v>
      </c>
      <c r="U100" s="111">
        <f t="shared" si="12"/>
        <v>0</v>
      </c>
      <c r="V100" s="111">
        <f t="shared" si="12"/>
        <v>0</v>
      </c>
      <c r="W100" s="111">
        <f t="shared" si="12"/>
        <v>0</v>
      </c>
      <c r="X100" s="111">
        <f t="shared" si="12"/>
        <v>0</v>
      </c>
      <c r="Y100" s="111">
        <f t="shared" si="12"/>
        <v>305822635</v>
      </c>
      <c r="Z100" s="111">
        <f t="shared" si="12"/>
        <v>0</v>
      </c>
      <c r="AA100" s="111">
        <f t="shared" si="12"/>
        <v>15985345</v>
      </c>
      <c r="AB100" s="111">
        <f t="shared" si="12"/>
        <v>0</v>
      </c>
      <c r="AC100" s="111">
        <f t="shared" si="12"/>
        <v>0</v>
      </c>
      <c r="AD100" s="111">
        <f>SUM(AD96:AD99)</f>
        <v>0</v>
      </c>
      <c r="AE100" s="111">
        <f>SUM(AE96:AE99)</f>
        <v>0</v>
      </c>
    </row>
    <row r="101" spans="1:31" ht="12.75">
      <c r="A101" s="109" t="s">
        <v>332</v>
      </c>
      <c r="B101" s="356" t="s">
        <v>333</v>
      </c>
      <c r="C101" s="356"/>
      <c r="D101" s="356"/>
      <c r="E101" s="356"/>
      <c r="F101" s="356"/>
      <c r="G101" s="356"/>
      <c r="H101" s="356"/>
      <c r="I101" s="356"/>
      <c r="J101" s="356"/>
      <c r="K101" s="356"/>
      <c r="L101" s="325">
        <f>SUM(N101:AC101)</f>
        <v>0</v>
      </c>
      <c r="M101" s="323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</row>
    <row r="102" spans="1:31" ht="12.75">
      <c r="A102" s="109" t="s">
        <v>334</v>
      </c>
      <c r="B102" s="356" t="s">
        <v>335</v>
      </c>
      <c r="C102" s="356"/>
      <c r="D102" s="356"/>
      <c r="E102" s="356"/>
      <c r="F102" s="356"/>
      <c r="G102" s="356"/>
      <c r="H102" s="356"/>
      <c r="I102" s="356"/>
      <c r="J102" s="356"/>
      <c r="K102" s="356"/>
      <c r="L102" s="325">
        <f aca="true" t="shared" si="13" ref="L102:L108">SUM(N102:AC102)</f>
        <v>0</v>
      </c>
      <c r="M102" s="323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</row>
    <row r="103" spans="1:31" ht="12.75">
      <c r="A103" s="109" t="s">
        <v>336</v>
      </c>
      <c r="B103" s="356" t="s">
        <v>337</v>
      </c>
      <c r="C103" s="356"/>
      <c r="D103" s="356"/>
      <c r="E103" s="356"/>
      <c r="F103" s="356"/>
      <c r="G103" s="356"/>
      <c r="H103" s="356"/>
      <c r="I103" s="356"/>
      <c r="J103" s="356"/>
      <c r="K103" s="356"/>
      <c r="L103" s="325">
        <f t="shared" si="13"/>
        <v>0</v>
      </c>
      <c r="M103" s="323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</row>
    <row r="104" spans="1:31" ht="12.75">
      <c r="A104" s="109" t="s">
        <v>338</v>
      </c>
      <c r="B104" s="356" t="s">
        <v>339</v>
      </c>
      <c r="C104" s="356"/>
      <c r="D104" s="356"/>
      <c r="E104" s="356"/>
      <c r="F104" s="356"/>
      <c r="G104" s="356"/>
      <c r="H104" s="356"/>
      <c r="I104" s="356"/>
      <c r="J104" s="356"/>
      <c r="K104" s="356"/>
      <c r="L104" s="325">
        <f t="shared" si="13"/>
        <v>0</v>
      </c>
      <c r="M104" s="323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</row>
    <row r="105" spans="1:31" ht="12.75">
      <c r="A105" s="109" t="s">
        <v>340</v>
      </c>
      <c r="B105" s="356" t="s">
        <v>341</v>
      </c>
      <c r="C105" s="356"/>
      <c r="D105" s="356"/>
      <c r="E105" s="356"/>
      <c r="F105" s="356"/>
      <c r="G105" s="356"/>
      <c r="H105" s="356"/>
      <c r="I105" s="356"/>
      <c r="J105" s="356"/>
      <c r="K105" s="356"/>
      <c r="L105" s="325">
        <f t="shared" si="13"/>
        <v>0</v>
      </c>
      <c r="M105" s="323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6" spans="1:31" ht="12.75">
      <c r="A106" s="109" t="s">
        <v>342</v>
      </c>
      <c r="B106" s="356" t="s">
        <v>343</v>
      </c>
      <c r="C106" s="356"/>
      <c r="D106" s="356"/>
      <c r="E106" s="356"/>
      <c r="F106" s="356"/>
      <c r="G106" s="356"/>
      <c r="H106" s="356"/>
      <c r="I106" s="356"/>
      <c r="J106" s="356"/>
      <c r="K106" s="356"/>
      <c r="L106" s="325">
        <f t="shared" si="13"/>
        <v>0</v>
      </c>
      <c r="M106" s="323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</row>
    <row r="107" spans="1:31" ht="12.75">
      <c r="A107" s="109" t="s">
        <v>344</v>
      </c>
      <c r="B107" s="356" t="s">
        <v>345</v>
      </c>
      <c r="C107" s="356"/>
      <c r="D107" s="356"/>
      <c r="E107" s="356"/>
      <c r="F107" s="356"/>
      <c r="G107" s="356"/>
      <c r="H107" s="356"/>
      <c r="I107" s="356"/>
      <c r="J107" s="356"/>
      <c r="K107" s="356"/>
      <c r="L107" s="325">
        <f t="shared" si="13"/>
        <v>0</v>
      </c>
      <c r="M107" s="323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</row>
    <row r="108" spans="1:31" ht="12.75">
      <c r="A108" s="109" t="s">
        <v>346</v>
      </c>
      <c r="B108" s="356" t="s">
        <v>347</v>
      </c>
      <c r="C108" s="356"/>
      <c r="D108" s="356"/>
      <c r="E108" s="356"/>
      <c r="F108" s="356"/>
      <c r="G108" s="356"/>
      <c r="H108" s="356"/>
      <c r="I108" s="356"/>
      <c r="J108" s="356"/>
      <c r="K108" s="356"/>
      <c r="L108" s="325">
        <f t="shared" si="13"/>
        <v>0</v>
      </c>
      <c r="M108" s="323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</row>
    <row r="109" spans="1:31" ht="12.75">
      <c r="A109" s="110" t="s">
        <v>348</v>
      </c>
      <c r="B109" s="357" t="s">
        <v>349</v>
      </c>
      <c r="C109" s="357"/>
      <c r="D109" s="357"/>
      <c r="E109" s="357"/>
      <c r="F109" s="357"/>
      <c r="G109" s="357"/>
      <c r="H109" s="357"/>
      <c r="I109" s="357"/>
      <c r="J109" s="357"/>
      <c r="K109" s="357"/>
      <c r="L109" s="321">
        <f>SUM(L101:M108)</f>
        <v>0</v>
      </c>
      <c r="M109" s="326"/>
      <c r="N109" s="112">
        <f>SUM(N101:N108)</f>
        <v>0</v>
      </c>
      <c r="O109" s="112">
        <f aca="true" t="shared" si="14" ref="O109:AC109">SUM(O101:O108)</f>
        <v>0</v>
      </c>
      <c r="P109" s="112">
        <f>SUM(P101:P108)</f>
        <v>0</v>
      </c>
      <c r="Q109" s="112">
        <f t="shared" si="14"/>
        <v>0</v>
      </c>
      <c r="R109" s="112">
        <f t="shared" si="14"/>
        <v>0</v>
      </c>
      <c r="S109" s="112">
        <f t="shared" si="14"/>
        <v>0</v>
      </c>
      <c r="T109" s="112">
        <f t="shared" si="14"/>
        <v>0</v>
      </c>
      <c r="U109" s="112">
        <f t="shared" si="14"/>
        <v>0</v>
      </c>
      <c r="V109" s="112">
        <f t="shared" si="14"/>
        <v>0</v>
      </c>
      <c r="W109" s="112">
        <f t="shared" si="14"/>
        <v>0</v>
      </c>
      <c r="X109" s="112">
        <f t="shared" si="14"/>
        <v>0</v>
      </c>
      <c r="Y109" s="112">
        <f t="shared" si="14"/>
        <v>0</v>
      </c>
      <c r="Z109" s="112">
        <f t="shared" si="14"/>
        <v>0</v>
      </c>
      <c r="AA109" s="112">
        <f t="shared" si="14"/>
        <v>0</v>
      </c>
      <c r="AB109" s="112">
        <f t="shared" si="14"/>
        <v>0</v>
      </c>
      <c r="AC109" s="112">
        <f t="shared" si="14"/>
        <v>0</v>
      </c>
      <c r="AD109" s="112">
        <f>SUM(AD101:AD108)</f>
        <v>0</v>
      </c>
      <c r="AE109" s="112">
        <f>SUM(AE101:AE108)</f>
        <v>0</v>
      </c>
    </row>
    <row r="110" spans="1:31" ht="12.75">
      <c r="A110" s="110" t="s">
        <v>350</v>
      </c>
      <c r="B110" s="357" t="s">
        <v>351</v>
      </c>
      <c r="C110" s="357"/>
      <c r="D110" s="357"/>
      <c r="E110" s="357"/>
      <c r="F110" s="357"/>
      <c r="G110" s="357"/>
      <c r="H110" s="357"/>
      <c r="I110" s="357"/>
      <c r="J110" s="357"/>
      <c r="K110" s="357"/>
      <c r="L110" s="321">
        <f>L29+L30+L55+L64+L77+L95+L100+L109</f>
        <v>1021290317</v>
      </c>
      <c r="M110" s="326"/>
      <c r="N110" s="111">
        <f>SUM(N29,N30,N55,N64,N77,N95,N100,N109,)</f>
        <v>74134278</v>
      </c>
      <c r="O110" s="111">
        <f>SUM(O29,O30,O55,O64,O77,O95,O100,O109,)</f>
        <v>3991000</v>
      </c>
      <c r="P110" s="111">
        <f>SUM(P29,P30,P55,P64,P77,P95,P100,P109,)</f>
        <v>84348000</v>
      </c>
      <c r="Q110" s="111">
        <f>SUM(Q29,Q30,Q55,Q64,Q77,Q95,Q100,Q109,)</f>
        <v>44985000</v>
      </c>
      <c r="R110" s="111">
        <f>SUM(R29,R30,R34,R55,R64,R77,R95,R100,R109,)</f>
        <v>6604000</v>
      </c>
      <c r="S110" s="111">
        <f aca="true" t="shared" si="15" ref="S110:AC110">SUM(S29,S30,S55,S64,S77,S95,S100,S109,)</f>
        <v>8620000</v>
      </c>
      <c r="T110" s="111">
        <f t="shared" si="15"/>
        <v>128004900</v>
      </c>
      <c r="U110" s="111">
        <f t="shared" si="15"/>
        <v>63953425</v>
      </c>
      <c r="V110" s="111">
        <f t="shared" si="15"/>
        <v>6338649</v>
      </c>
      <c r="W110" s="111">
        <f t="shared" si="15"/>
        <v>167000</v>
      </c>
      <c r="X110" s="111">
        <f t="shared" si="15"/>
        <v>5466225</v>
      </c>
      <c r="Y110" s="111">
        <f t="shared" si="15"/>
        <v>392202885</v>
      </c>
      <c r="Z110" s="111">
        <f t="shared" si="15"/>
        <v>14195050</v>
      </c>
      <c r="AA110" s="111">
        <f t="shared" si="15"/>
        <v>15985345</v>
      </c>
      <c r="AB110" s="111">
        <f t="shared" si="15"/>
        <v>5087800</v>
      </c>
      <c r="AC110" s="111">
        <f t="shared" si="15"/>
        <v>2390000</v>
      </c>
      <c r="AD110" s="111">
        <f>SUM(AD29,AD30,AD55,AD64,AD77,AD95,AD100,AD109,)</f>
        <v>42796760</v>
      </c>
      <c r="AE110" s="111">
        <f>SUM(AE29,AE30,AE55,AE64,AE77,AE95,AE100,AE109,)</f>
        <v>122020000</v>
      </c>
    </row>
    <row r="112" spans="12:15" ht="12.75">
      <c r="L112" s="140"/>
      <c r="O112" s="140"/>
    </row>
    <row r="113" spans="12:15" ht="12.75">
      <c r="L113" s="140"/>
      <c r="O113" s="140"/>
    </row>
    <row r="114" spans="12:15" ht="12.75">
      <c r="L114" s="140"/>
      <c r="O114" s="140"/>
    </row>
    <row r="115" ht="12.75">
      <c r="L115" s="140"/>
    </row>
    <row r="116" ht="12.75">
      <c r="L116" s="141"/>
    </row>
    <row r="118" ht="12.75">
      <c r="L118" s="140"/>
    </row>
    <row r="119" ht="12.75">
      <c r="L119" s="140"/>
    </row>
    <row r="120" ht="12.75">
      <c r="L120" s="140"/>
    </row>
    <row r="121" ht="12.75">
      <c r="L121" s="140"/>
    </row>
    <row r="124" ht="12.75">
      <c r="L124" s="237"/>
    </row>
  </sheetData>
  <sheetProtection/>
  <mergeCells count="241">
    <mergeCell ref="A2:M2"/>
    <mergeCell ref="AD1:AD7"/>
    <mergeCell ref="AD78:AD84"/>
    <mergeCell ref="AE1:AE7"/>
    <mergeCell ref="AE78:AE84"/>
    <mergeCell ref="B110:K110"/>
    <mergeCell ref="L110:M110"/>
    <mergeCell ref="B107:K107"/>
    <mergeCell ref="L107:M107"/>
    <mergeCell ref="B108:K108"/>
    <mergeCell ref="L108:M108"/>
    <mergeCell ref="B109:K109"/>
    <mergeCell ref="L109:M109"/>
    <mergeCell ref="B104:K104"/>
    <mergeCell ref="L104:M104"/>
    <mergeCell ref="B105:K105"/>
    <mergeCell ref="L105:M105"/>
    <mergeCell ref="B106:K106"/>
    <mergeCell ref="L106:M106"/>
    <mergeCell ref="B101:K101"/>
    <mergeCell ref="L101:M101"/>
    <mergeCell ref="B102:K102"/>
    <mergeCell ref="L102:M102"/>
    <mergeCell ref="B103:K103"/>
    <mergeCell ref="L103:M103"/>
    <mergeCell ref="B98:K98"/>
    <mergeCell ref="L98:M98"/>
    <mergeCell ref="B99:K99"/>
    <mergeCell ref="L99:M99"/>
    <mergeCell ref="B100:K100"/>
    <mergeCell ref="L100:M100"/>
    <mergeCell ref="B95:K95"/>
    <mergeCell ref="L95:M95"/>
    <mergeCell ref="B96:K96"/>
    <mergeCell ref="L96:M96"/>
    <mergeCell ref="B97:K97"/>
    <mergeCell ref="L97:M97"/>
    <mergeCell ref="B92:K92"/>
    <mergeCell ref="L92:M92"/>
    <mergeCell ref="B93:K93"/>
    <mergeCell ref="L93:M93"/>
    <mergeCell ref="B94:K94"/>
    <mergeCell ref="L94:M94"/>
    <mergeCell ref="B89:K89"/>
    <mergeCell ref="L89:M89"/>
    <mergeCell ref="B90:K90"/>
    <mergeCell ref="L90:M90"/>
    <mergeCell ref="B91:K91"/>
    <mergeCell ref="L91:M91"/>
    <mergeCell ref="A85:M85"/>
    <mergeCell ref="B86:K86"/>
    <mergeCell ref="L86:M86"/>
    <mergeCell ref="B87:K87"/>
    <mergeCell ref="L87:M87"/>
    <mergeCell ref="B88:K88"/>
    <mergeCell ref="L88:M88"/>
    <mergeCell ref="AB78:AB84"/>
    <mergeCell ref="AC78:AC84"/>
    <mergeCell ref="K79:M79"/>
    <mergeCell ref="L80:M80"/>
    <mergeCell ref="L81:M81"/>
    <mergeCell ref="L82:M82"/>
    <mergeCell ref="L83:M83"/>
    <mergeCell ref="L84:M84"/>
    <mergeCell ref="V78:V84"/>
    <mergeCell ref="W78:W84"/>
    <mergeCell ref="X78:X84"/>
    <mergeCell ref="Y78:Y84"/>
    <mergeCell ref="Z78:Z84"/>
    <mergeCell ref="AA78:AA84"/>
    <mergeCell ref="P78:P84"/>
    <mergeCell ref="Q78:Q84"/>
    <mergeCell ref="R78:R84"/>
    <mergeCell ref="S78:S84"/>
    <mergeCell ref="T78:T84"/>
    <mergeCell ref="U78:U84"/>
    <mergeCell ref="B77:K77"/>
    <mergeCell ref="L77:M77"/>
    <mergeCell ref="A78:B78"/>
    <mergeCell ref="K78:M78"/>
    <mergeCell ref="N78:N84"/>
    <mergeCell ref="O78:O84"/>
    <mergeCell ref="B74:K74"/>
    <mergeCell ref="L74:M74"/>
    <mergeCell ref="B75:K75"/>
    <mergeCell ref="L75:M75"/>
    <mergeCell ref="B76:K76"/>
    <mergeCell ref="L76:M76"/>
    <mergeCell ref="B71:K71"/>
    <mergeCell ref="L71:M71"/>
    <mergeCell ref="B72:K72"/>
    <mergeCell ref="L72:M72"/>
    <mergeCell ref="B73:K73"/>
    <mergeCell ref="L73:M73"/>
    <mergeCell ref="B68:K68"/>
    <mergeCell ref="L68:M68"/>
    <mergeCell ref="B69:K69"/>
    <mergeCell ref="L69:M69"/>
    <mergeCell ref="B70:K70"/>
    <mergeCell ref="L70:M70"/>
    <mergeCell ref="B65:K65"/>
    <mergeCell ref="L65:M65"/>
    <mergeCell ref="B66:K66"/>
    <mergeCell ref="L66:M66"/>
    <mergeCell ref="B67:K67"/>
    <mergeCell ref="L67:M67"/>
    <mergeCell ref="B62:K62"/>
    <mergeCell ref="L62:M62"/>
    <mergeCell ref="B63:K63"/>
    <mergeCell ref="L63:M63"/>
    <mergeCell ref="B64:K64"/>
    <mergeCell ref="L64:M64"/>
    <mergeCell ref="B59:K59"/>
    <mergeCell ref="L59:M59"/>
    <mergeCell ref="B60:K60"/>
    <mergeCell ref="L60:M60"/>
    <mergeCell ref="B61:K61"/>
    <mergeCell ref="L61:M61"/>
    <mergeCell ref="B56:K56"/>
    <mergeCell ref="L56:M56"/>
    <mergeCell ref="B57:K57"/>
    <mergeCell ref="L57:M57"/>
    <mergeCell ref="B58:K58"/>
    <mergeCell ref="L58:M58"/>
    <mergeCell ref="B53:K53"/>
    <mergeCell ref="L53:M53"/>
    <mergeCell ref="B54:K54"/>
    <mergeCell ref="L54:M54"/>
    <mergeCell ref="B55:K55"/>
    <mergeCell ref="L55:M55"/>
    <mergeCell ref="B50:K50"/>
    <mergeCell ref="L50:M50"/>
    <mergeCell ref="B51:K51"/>
    <mergeCell ref="L51:M51"/>
    <mergeCell ref="B52:K52"/>
    <mergeCell ref="L52:M52"/>
    <mergeCell ref="B47:K47"/>
    <mergeCell ref="L47:M47"/>
    <mergeCell ref="B48:K48"/>
    <mergeCell ref="L48:M48"/>
    <mergeCell ref="B49:K49"/>
    <mergeCell ref="L49:M49"/>
    <mergeCell ref="B44:K44"/>
    <mergeCell ref="L44:M44"/>
    <mergeCell ref="B45:K45"/>
    <mergeCell ref="L45:M45"/>
    <mergeCell ref="B46:K46"/>
    <mergeCell ref="L46:M46"/>
    <mergeCell ref="B41:K41"/>
    <mergeCell ref="L41:M41"/>
    <mergeCell ref="B42:K42"/>
    <mergeCell ref="L42:M42"/>
    <mergeCell ref="B43:K43"/>
    <mergeCell ref="L43:M43"/>
    <mergeCell ref="B38:K38"/>
    <mergeCell ref="L38:M38"/>
    <mergeCell ref="B39:K39"/>
    <mergeCell ref="L39:M39"/>
    <mergeCell ref="B40:K40"/>
    <mergeCell ref="L40:M40"/>
    <mergeCell ref="B35:K35"/>
    <mergeCell ref="L35:M35"/>
    <mergeCell ref="B36:K36"/>
    <mergeCell ref="L36:M36"/>
    <mergeCell ref="B37:K37"/>
    <mergeCell ref="L37:M37"/>
    <mergeCell ref="B32:K32"/>
    <mergeCell ref="L32:M32"/>
    <mergeCell ref="B33:K33"/>
    <mergeCell ref="L33:M33"/>
    <mergeCell ref="B34:K34"/>
    <mergeCell ref="L34:M34"/>
    <mergeCell ref="B29:K29"/>
    <mergeCell ref="L29:M29"/>
    <mergeCell ref="B30:K30"/>
    <mergeCell ref="L30:M30"/>
    <mergeCell ref="B31:K31"/>
    <mergeCell ref="L31:M31"/>
    <mergeCell ref="B26:K26"/>
    <mergeCell ref="L26:M26"/>
    <mergeCell ref="B27:K27"/>
    <mergeCell ref="L27:M27"/>
    <mergeCell ref="B28:K28"/>
    <mergeCell ref="L28:M28"/>
    <mergeCell ref="B23:K23"/>
    <mergeCell ref="L23:M23"/>
    <mergeCell ref="B24:K24"/>
    <mergeCell ref="L24:M24"/>
    <mergeCell ref="B25:K25"/>
    <mergeCell ref="L25:M25"/>
    <mergeCell ref="B20:K20"/>
    <mergeCell ref="L20:M20"/>
    <mergeCell ref="B21:K21"/>
    <mergeCell ref="L21:M21"/>
    <mergeCell ref="B22:K22"/>
    <mergeCell ref="L22:M22"/>
    <mergeCell ref="B17:K17"/>
    <mergeCell ref="L17:M17"/>
    <mergeCell ref="B18:K18"/>
    <mergeCell ref="L18:M18"/>
    <mergeCell ref="B19:K19"/>
    <mergeCell ref="L19:M19"/>
    <mergeCell ref="B14:K14"/>
    <mergeCell ref="L14:M14"/>
    <mergeCell ref="B15:K15"/>
    <mergeCell ref="L15:M15"/>
    <mergeCell ref="B16:K16"/>
    <mergeCell ref="L16:M16"/>
    <mergeCell ref="B11:K11"/>
    <mergeCell ref="L11:M11"/>
    <mergeCell ref="B12:K12"/>
    <mergeCell ref="L12:M12"/>
    <mergeCell ref="B13:K13"/>
    <mergeCell ref="L13:M13"/>
    <mergeCell ref="G7:M7"/>
    <mergeCell ref="A8:M8"/>
    <mergeCell ref="B9:K9"/>
    <mergeCell ref="L9:M9"/>
    <mergeCell ref="B10:K10"/>
    <mergeCell ref="L10:M10"/>
    <mergeCell ref="X1:X7"/>
    <mergeCell ref="Y1:Y7"/>
    <mergeCell ref="Z1:Z7"/>
    <mergeCell ref="AA1:AA7"/>
    <mergeCell ref="AB1:AB7"/>
    <mergeCell ref="AC1:AC7"/>
    <mergeCell ref="R1:R7"/>
    <mergeCell ref="S1:S7"/>
    <mergeCell ref="T1:T7"/>
    <mergeCell ref="U1:U7"/>
    <mergeCell ref="V1:V7"/>
    <mergeCell ref="W1:W7"/>
    <mergeCell ref="A1:B1"/>
    <mergeCell ref="G1:M1"/>
    <mergeCell ref="N1:N7"/>
    <mergeCell ref="O1:O7"/>
    <mergeCell ref="P1:P7"/>
    <mergeCell ref="Q1:Q7"/>
    <mergeCell ref="E3:L3"/>
    <mergeCell ref="E4:L4"/>
    <mergeCell ref="E5:L5"/>
  </mergeCells>
  <printOptions/>
  <pageMargins left="0.7" right="0.7" top="0.75" bottom="0.75" header="0.3" footer="0.3"/>
  <pageSetup horizontalDpi="600" verticalDpi="600" orientation="landscape" paperSize="8" scale="69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998"/>
  <sheetViews>
    <sheetView zoomScalePageLayoutView="0" workbookViewId="0" topLeftCell="A1">
      <selection activeCell="C11" sqref="C11"/>
    </sheetView>
  </sheetViews>
  <sheetFormatPr defaultColWidth="17.28125" defaultRowHeight="15" customHeight="1"/>
  <cols>
    <col min="1" max="1" width="5.57421875" style="92" customWidth="1"/>
    <col min="2" max="2" width="56.57421875" style="13" customWidth="1"/>
    <col min="3" max="3" width="20.140625" style="13" customWidth="1"/>
    <col min="4" max="4" width="20.28125" style="13" customWidth="1"/>
    <col min="5" max="26" width="8.00390625" style="13" customWidth="1"/>
    <col min="27" max="16384" width="17.28125" style="13" customWidth="1"/>
  </cols>
  <sheetData>
    <row r="1" spans="1:3" s="427" customFormat="1" ht="15.75" customHeight="1">
      <c r="A1" s="425"/>
      <c r="B1" s="420" t="s">
        <v>613</v>
      </c>
      <c r="C1" s="426"/>
    </row>
    <row r="2" spans="2:3" ht="15.75" customHeight="1">
      <c r="B2" s="370" t="s">
        <v>89</v>
      </c>
      <c r="C2" s="307"/>
    </row>
    <row r="3" spans="2:3" ht="15.75" customHeight="1">
      <c r="B3" s="371" t="s">
        <v>424</v>
      </c>
      <c r="C3" s="307"/>
    </row>
    <row r="4" spans="2:3" ht="16.5" customHeight="1">
      <c r="B4" s="371" t="s">
        <v>84</v>
      </c>
      <c r="C4" s="307"/>
    </row>
    <row r="5" spans="2:3" ht="15.75" customHeight="1">
      <c r="B5" s="376" t="s">
        <v>124</v>
      </c>
      <c r="C5" s="307"/>
    </row>
    <row r="6" spans="1:3" ht="12.75" customHeight="1">
      <c r="A6" s="368" t="s">
        <v>90</v>
      </c>
      <c r="B6" s="372" t="s">
        <v>87</v>
      </c>
      <c r="C6" s="374" t="s">
        <v>45</v>
      </c>
    </row>
    <row r="7" spans="1:3" ht="21.75" customHeight="1">
      <c r="A7" s="369"/>
      <c r="B7" s="373"/>
      <c r="C7" s="375"/>
    </row>
    <row r="8" spans="1:3" ht="21.75" customHeight="1">
      <c r="A8" s="93">
        <v>1</v>
      </c>
      <c r="B8" s="284" t="s">
        <v>156</v>
      </c>
      <c r="C8" s="285" t="s">
        <v>157</v>
      </c>
    </row>
    <row r="9" spans="1:3" ht="15.75" customHeight="1">
      <c r="A9" s="15" t="s">
        <v>91</v>
      </c>
      <c r="B9" s="163" t="s">
        <v>76</v>
      </c>
      <c r="C9" s="135"/>
    </row>
    <row r="10" spans="1:3" ht="15.75" customHeight="1">
      <c r="A10" s="132" t="s">
        <v>92</v>
      </c>
      <c r="B10" s="133" t="s">
        <v>425</v>
      </c>
      <c r="C10" s="136">
        <v>2000000</v>
      </c>
    </row>
    <row r="11" spans="1:3" ht="15.75" customHeight="1">
      <c r="A11" s="132" t="s">
        <v>93</v>
      </c>
      <c r="B11" s="133" t="s">
        <v>426</v>
      </c>
      <c r="C11" s="136">
        <v>1000000</v>
      </c>
    </row>
    <row r="12" spans="1:3" ht="15.75" customHeight="1">
      <c r="A12" s="132" t="s">
        <v>94</v>
      </c>
      <c r="B12" s="133" t="s">
        <v>427</v>
      </c>
      <c r="C12" s="136">
        <v>500000</v>
      </c>
    </row>
    <row r="13" spans="1:3" ht="15.75" customHeight="1">
      <c r="A13" s="132" t="s">
        <v>95</v>
      </c>
      <c r="B13" s="133" t="s">
        <v>428</v>
      </c>
      <c r="C13" s="136">
        <v>3000000</v>
      </c>
    </row>
    <row r="14" spans="1:3" ht="15.75" customHeight="1">
      <c r="A14" s="132" t="s">
        <v>96</v>
      </c>
      <c r="B14" s="133" t="s">
        <v>429</v>
      </c>
      <c r="C14" s="136">
        <v>10000000</v>
      </c>
    </row>
    <row r="15" spans="1:3" ht="15.75" customHeight="1">
      <c r="A15" s="132" t="s">
        <v>97</v>
      </c>
      <c r="B15" s="133" t="s">
        <v>430</v>
      </c>
      <c r="C15" s="136">
        <v>1000000</v>
      </c>
    </row>
    <row r="16" spans="1:3" ht="15.75" customHeight="1">
      <c r="A16" s="132" t="s">
        <v>98</v>
      </c>
      <c r="B16" s="133" t="s">
        <v>431</v>
      </c>
      <c r="C16" s="136">
        <v>800000</v>
      </c>
    </row>
    <row r="17" spans="1:3" ht="15.75" customHeight="1">
      <c r="A17" s="132" t="s">
        <v>99</v>
      </c>
      <c r="B17" s="133" t="s">
        <v>432</v>
      </c>
      <c r="C17" s="136">
        <v>5000000</v>
      </c>
    </row>
    <row r="18" spans="1:3" ht="15.75" customHeight="1">
      <c r="A18" s="132" t="s">
        <v>100</v>
      </c>
      <c r="B18" s="133" t="s">
        <v>433</v>
      </c>
      <c r="C18" s="136">
        <v>1500000</v>
      </c>
    </row>
    <row r="19" spans="1:3" ht="15.75" customHeight="1">
      <c r="A19" s="132" t="s">
        <v>101</v>
      </c>
      <c r="B19" s="134" t="s">
        <v>434</v>
      </c>
      <c r="C19" s="136">
        <v>2000000</v>
      </c>
    </row>
    <row r="20" spans="1:3" ht="15.75" customHeight="1">
      <c r="A20" s="15" t="s">
        <v>102</v>
      </c>
      <c r="B20" s="6" t="s">
        <v>563</v>
      </c>
      <c r="C20" s="242">
        <v>638000</v>
      </c>
    </row>
    <row r="21" spans="1:3" ht="15.75" customHeight="1">
      <c r="A21" s="15" t="s">
        <v>103</v>
      </c>
      <c r="B21" s="6" t="s">
        <v>564</v>
      </c>
      <c r="C21" s="241">
        <v>2500000</v>
      </c>
    </row>
    <row r="22" spans="1:3" ht="15.75" customHeight="1">
      <c r="A22" s="15" t="s">
        <v>104</v>
      </c>
      <c r="B22" s="88"/>
      <c r="C22" s="89"/>
    </row>
    <row r="23" spans="1:3" ht="15.75" customHeight="1">
      <c r="A23" s="15" t="s">
        <v>105</v>
      </c>
      <c r="B23" s="90" t="s">
        <v>125</v>
      </c>
      <c r="C23" s="137">
        <f>SUM(C10:C22)</f>
        <v>29938000</v>
      </c>
    </row>
    <row r="24" spans="1:3" ht="15.75" customHeight="1">
      <c r="A24" s="15" t="s">
        <v>106</v>
      </c>
      <c r="B24" s="90" t="s">
        <v>129</v>
      </c>
      <c r="C24" s="152">
        <v>500000</v>
      </c>
    </row>
    <row r="25" spans="1:3" ht="15.75" customHeight="1">
      <c r="A25" s="15" t="s">
        <v>107</v>
      </c>
      <c r="B25" s="91"/>
      <c r="C25" s="89"/>
    </row>
    <row r="26" spans="1:3" ht="15.75" customHeight="1">
      <c r="A26" s="160" t="s">
        <v>108</v>
      </c>
      <c r="B26" s="111" t="s">
        <v>132</v>
      </c>
      <c r="C26" s="161">
        <f>SUM(C23:C25)</f>
        <v>30438000</v>
      </c>
    </row>
    <row r="27" spans="1:3" s="92" customFormat="1" ht="12.75" customHeight="1">
      <c r="A27" s="15" t="s">
        <v>109</v>
      </c>
      <c r="B27" s="162" t="s">
        <v>130</v>
      </c>
      <c r="C27" s="139"/>
    </row>
    <row r="28" spans="1:3" ht="12.75" customHeight="1">
      <c r="A28" s="132" t="s">
        <v>110</v>
      </c>
      <c r="B28" s="133" t="s">
        <v>435</v>
      </c>
      <c r="C28" s="136">
        <v>1000000</v>
      </c>
    </row>
    <row r="29" spans="1:3" ht="12.75" customHeight="1">
      <c r="A29" s="132" t="s">
        <v>111</v>
      </c>
      <c r="B29" s="133" t="s">
        <v>436</v>
      </c>
      <c r="C29" s="136">
        <v>12000000</v>
      </c>
    </row>
    <row r="30" spans="1:3" ht="12.75" customHeight="1">
      <c r="A30" s="132" t="s">
        <v>112</v>
      </c>
      <c r="B30" s="133" t="s">
        <v>437</v>
      </c>
      <c r="C30" s="136">
        <v>11985345</v>
      </c>
    </row>
    <row r="31" spans="1:3" ht="12.75" customHeight="1">
      <c r="A31" s="132" t="s">
        <v>113</v>
      </c>
      <c r="B31" s="133" t="s">
        <v>438</v>
      </c>
      <c r="C31" s="136">
        <v>4000000</v>
      </c>
    </row>
    <row r="32" spans="1:3" ht="12.75" customHeight="1">
      <c r="A32" s="132" t="s">
        <v>114</v>
      </c>
      <c r="B32" s="133" t="s">
        <v>439</v>
      </c>
      <c r="C32" s="136">
        <v>5000000</v>
      </c>
    </row>
    <row r="33" spans="1:3" ht="12.75" customHeight="1">
      <c r="A33" s="132" t="s">
        <v>115</v>
      </c>
      <c r="B33" s="133" t="s">
        <v>440</v>
      </c>
      <c r="C33" s="136">
        <v>32000000</v>
      </c>
    </row>
    <row r="34" spans="1:3" ht="12.75" customHeight="1">
      <c r="A34" s="132" t="s">
        <v>116</v>
      </c>
      <c r="B34" s="133" t="s">
        <v>441</v>
      </c>
      <c r="C34" s="136">
        <v>2000000</v>
      </c>
    </row>
    <row r="35" spans="1:3" ht="12.75" customHeight="1">
      <c r="A35" s="132" t="s">
        <v>117</v>
      </c>
      <c r="B35" s="133" t="s">
        <v>442</v>
      </c>
      <c r="C35" s="136">
        <v>16000000</v>
      </c>
    </row>
    <row r="36" spans="1:3" ht="12.75" customHeight="1">
      <c r="A36" s="132" t="s">
        <v>118</v>
      </c>
      <c r="B36" s="133" t="s">
        <v>443</v>
      </c>
      <c r="C36" s="136">
        <v>58000000</v>
      </c>
    </row>
    <row r="37" spans="1:3" ht="12.75" customHeight="1">
      <c r="A37" s="132" t="s">
        <v>119</v>
      </c>
      <c r="B37" s="133" t="s">
        <v>444</v>
      </c>
      <c r="C37" s="136">
        <v>40000000</v>
      </c>
    </row>
    <row r="38" spans="1:3" ht="12.75" customHeight="1">
      <c r="A38" s="132" t="s">
        <v>120</v>
      </c>
      <c r="B38" s="133" t="s">
        <v>133</v>
      </c>
      <c r="C38" s="136">
        <v>262804635</v>
      </c>
    </row>
    <row r="39" spans="1:3" ht="12.75" customHeight="1">
      <c r="A39" s="132" t="s">
        <v>121</v>
      </c>
      <c r="B39" s="133" t="s">
        <v>609</v>
      </c>
      <c r="C39" s="243">
        <v>3000000</v>
      </c>
    </row>
    <row r="40" spans="1:3" ht="12.75" customHeight="1">
      <c r="A40" s="15" t="s">
        <v>122</v>
      </c>
      <c r="B40" s="138"/>
      <c r="C40" s="89"/>
    </row>
    <row r="41" spans="1:3" ht="12.75" customHeight="1">
      <c r="A41" s="160" t="s">
        <v>123</v>
      </c>
      <c r="B41" s="111" t="s">
        <v>131</v>
      </c>
      <c r="C41" s="161">
        <f>SUM(C28:C40)</f>
        <v>447789980</v>
      </c>
    </row>
    <row r="42" spans="2:3" ht="12.75" customHeight="1">
      <c r="B42" s="14"/>
      <c r="C42" s="14"/>
    </row>
    <row r="43" spans="2:3" ht="12.75" customHeight="1">
      <c r="B43" s="14"/>
      <c r="C43" s="95"/>
    </row>
    <row r="44" spans="2:3" ht="12.75" customHeight="1">
      <c r="B44" s="14"/>
      <c r="C44" s="14"/>
    </row>
    <row r="45" spans="2:3" ht="12.75" customHeight="1">
      <c r="B45" s="14"/>
      <c r="C45" s="14"/>
    </row>
    <row r="46" spans="2:3" ht="12.75" customHeight="1">
      <c r="B46" s="14"/>
      <c r="C46" s="14"/>
    </row>
    <row r="47" spans="2:3" ht="12.75" customHeight="1">
      <c r="B47" s="14"/>
      <c r="C47" s="14"/>
    </row>
    <row r="48" spans="2:3" ht="12.75" customHeight="1">
      <c r="B48" s="14"/>
      <c r="C48" s="14"/>
    </row>
    <row r="49" spans="2:3" ht="12.75" customHeight="1">
      <c r="B49" s="14"/>
      <c r="C49" s="14"/>
    </row>
    <row r="50" spans="2:3" ht="12.75" customHeight="1">
      <c r="B50" s="14"/>
      <c r="C50" s="14"/>
    </row>
    <row r="51" spans="2:3" ht="12.75" customHeight="1">
      <c r="B51" s="14"/>
      <c r="C51" s="14"/>
    </row>
    <row r="52" spans="2:3" ht="12.75" customHeight="1">
      <c r="B52" s="14"/>
      <c r="C52" s="14"/>
    </row>
    <row r="53" spans="2:3" ht="12.75" customHeight="1">
      <c r="B53" s="14"/>
      <c r="C53" s="14"/>
    </row>
    <row r="54" spans="2:3" ht="12.75" customHeight="1">
      <c r="B54" s="14"/>
      <c r="C54" s="14"/>
    </row>
    <row r="55" spans="2:3" ht="12.75" customHeight="1">
      <c r="B55" s="14"/>
      <c r="C55" s="14"/>
    </row>
    <row r="56" spans="2:3" ht="12.75" customHeight="1">
      <c r="B56" s="14"/>
      <c r="C56" s="14"/>
    </row>
    <row r="57" spans="2:3" ht="12.75" customHeight="1">
      <c r="B57" s="14"/>
      <c r="C57" s="14"/>
    </row>
    <row r="58" spans="2:3" ht="12.75" customHeight="1">
      <c r="B58" s="14"/>
      <c r="C58" s="14"/>
    </row>
    <row r="59" spans="2:3" ht="12.75" customHeight="1">
      <c r="B59" s="14"/>
      <c r="C59" s="14"/>
    </row>
    <row r="60" spans="2:3" ht="12.75" customHeight="1">
      <c r="B60" s="14"/>
      <c r="C60" s="14"/>
    </row>
    <row r="61" spans="2:3" ht="12.75" customHeight="1">
      <c r="B61" s="14"/>
      <c r="C61" s="14"/>
    </row>
    <row r="62" spans="2:3" ht="12.75" customHeight="1">
      <c r="B62" s="14"/>
      <c r="C62" s="14"/>
    </row>
    <row r="63" spans="2:3" ht="12.75" customHeight="1">
      <c r="B63" s="14"/>
      <c r="C63" s="14"/>
    </row>
    <row r="64" spans="2:3" ht="12.75" customHeight="1">
      <c r="B64" s="14"/>
      <c r="C64" s="14"/>
    </row>
    <row r="65" spans="2:3" ht="12.75" customHeight="1">
      <c r="B65" s="14"/>
      <c r="C65" s="14"/>
    </row>
    <row r="66" spans="2:3" ht="12.75" customHeight="1">
      <c r="B66" s="14"/>
      <c r="C66" s="14"/>
    </row>
    <row r="67" spans="2:3" ht="12.75" customHeight="1">
      <c r="B67" s="14"/>
      <c r="C67" s="14"/>
    </row>
    <row r="68" spans="2:3" ht="12.75" customHeight="1">
      <c r="B68" s="14"/>
      <c r="C68" s="14"/>
    </row>
    <row r="69" spans="2:3" ht="12.75" customHeight="1">
      <c r="B69" s="14"/>
      <c r="C69" s="14"/>
    </row>
    <row r="70" spans="2:3" ht="12.75" customHeight="1">
      <c r="B70" s="14"/>
      <c r="C70" s="14"/>
    </row>
    <row r="71" spans="2:3" ht="12.75" customHeight="1">
      <c r="B71" s="14"/>
      <c r="C71" s="14"/>
    </row>
    <row r="72" spans="2:3" ht="12.75" customHeight="1">
      <c r="B72" s="14"/>
      <c r="C72" s="14"/>
    </row>
    <row r="73" spans="2:3" ht="12.75" customHeight="1">
      <c r="B73" s="14"/>
      <c r="C73" s="14"/>
    </row>
    <row r="74" spans="2:3" ht="12.75" customHeight="1">
      <c r="B74" s="14"/>
      <c r="C74" s="14"/>
    </row>
    <row r="75" spans="2:3" ht="12.75" customHeight="1">
      <c r="B75" s="14"/>
      <c r="C75" s="14"/>
    </row>
    <row r="76" spans="2:3" ht="12.75" customHeight="1">
      <c r="B76" s="14"/>
      <c r="C76" s="14"/>
    </row>
    <row r="77" spans="2:3" ht="12.75" customHeight="1">
      <c r="B77" s="14"/>
      <c r="C77" s="14"/>
    </row>
    <row r="78" spans="2:3" ht="12.75" customHeight="1">
      <c r="B78" s="14"/>
      <c r="C78" s="14"/>
    </row>
    <row r="79" spans="2:3" ht="12.75" customHeight="1">
      <c r="B79" s="14"/>
      <c r="C79" s="14"/>
    </row>
    <row r="80" spans="2:3" ht="12.75" customHeight="1">
      <c r="B80" s="14"/>
      <c r="C80" s="14"/>
    </row>
    <row r="81" spans="2:3" ht="12.75" customHeight="1">
      <c r="B81" s="14"/>
      <c r="C81" s="14"/>
    </row>
    <row r="82" spans="2:3" ht="12.75" customHeight="1">
      <c r="B82" s="14"/>
      <c r="C82" s="14"/>
    </row>
    <row r="83" spans="2:3" ht="12.75" customHeight="1">
      <c r="B83" s="14"/>
      <c r="C83" s="14"/>
    </row>
    <row r="84" spans="2:3" ht="12.75" customHeight="1">
      <c r="B84" s="14"/>
      <c r="C84" s="14"/>
    </row>
    <row r="85" spans="2:3" ht="12.75" customHeight="1">
      <c r="B85" s="14"/>
      <c r="C85" s="14"/>
    </row>
    <row r="86" spans="2:3" ht="12.75" customHeight="1">
      <c r="B86" s="14"/>
      <c r="C86" s="14"/>
    </row>
    <row r="87" spans="2:3" ht="12.75" customHeight="1">
      <c r="B87" s="14"/>
      <c r="C87" s="14"/>
    </row>
    <row r="88" spans="2:3" ht="12.75" customHeight="1">
      <c r="B88" s="14"/>
      <c r="C88" s="14"/>
    </row>
    <row r="89" spans="2:3" ht="12.75" customHeight="1">
      <c r="B89" s="14"/>
      <c r="C89" s="14"/>
    </row>
    <row r="90" spans="2:3" ht="12.75" customHeight="1">
      <c r="B90" s="14"/>
      <c r="C90" s="14"/>
    </row>
    <row r="91" spans="2:3" ht="12.75" customHeight="1">
      <c r="B91" s="14"/>
      <c r="C91" s="14"/>
    </row>
    <row r="92" spans="2:3" ht="12.75" customHeight="1">
      <c r="B92" s="14"/>
      <c r="C92" s="14"/>
    </row>
    <row r="93" spans="2:3" ht="12.75" customHeight="1">
      <c r="B93" s="14"/>
      <c r="C93" s="14"/>
    </row>
    <row r="94" spans="2:3" ht="12.75" customHeight="1">
      <c r="B94" s="14"/>
      <c r="C94" s="14"/>
    </row>
    <row r="95" spans="2:3" ht="12.75" customHeight="1">
      <c r="B95" s="14"/>
      <c r="C95" s="14"/>
    </row>
    <row r="96" spans="2:3" ht="12.75" customHeight="1">
      <c r="B96" s="14"/>
      <c r="C96" s="14"/>
    </row>
    <row r="97" spans="2:3" ht="12.75" customHeight="1">
      <c r="B97" s="14"/>
      <c r="C97" s="14"/>
    </row>
    <row r="98" spans="2:3" ht="12.75" customHeight="1">
      <c r="B98" s="14"/>
      <c r="C98" s="14"/>
    </row>
    <row r="99" spans="2:3" ht="12.75" customHeight="1">
      <c r="B99" s="14"/>
      <c r="C99" s="14"/>
    </row>
    <row r="100" spans="2:3" ht="12.75" customHeight="1">
      <c r="B100" s="14"/>
      <c r="C100" s="14"/>
    </row>
    <row r="101" spans="2:3" ht="12.75" customHeight="1">
      <c r="B101" s="14"/>
      <c r="C101" s="14"/>
    </row>
    <row r="102" spans="2:3" ht="12.75" customHeight="1">
      <c r="B102" s="14"/>
      <c r="C102" s="14"/>
    </row>
    <row r="103" spans="2:3" ht="12.75" customHeight="1">
      <c r="B103" s="14"/>
      <c r="C103" s="14"/>
    </row>
    <row r="104" spans="2:3" ht="12.75" customHeight="1">
      <c r="B104" s="14"/>
      <c r="C104" s="14"/>
    </row>
    <row r="105" spans="2:3" ht="12.75" customHeight="1">
      <c r="B105" s="14"/>
      <c r="C105" s="14"/>
    </row>
    <row r="106" spans="2:3" ht="12.75" customHeight="1">
      <c r="B106" s="14"/>
      <c r="C106" s="14"/>
    </row>
    <row r="107" spans="2:3" ht="12.75" customHeight="1">
      <c r="B107" s="14"/>
      <c r="C107" s="14"/>
    </row>
    <row r="108" spans="2:3" ht="12.75" customHeight="1">
      <c r="B108" s="14"/>
      <c r="C108" s="14"/>
    </row>
    <row r="109" spans="2:3" ht="12.75" customHeight="1">
      <c r="B109" s="14"/>
      <c r="C109" s="14"/>
    </row>
    <row r="110" spans="2:3" ht="12.75" customHeight="1">
      <c r="B110" s="14"/>
      <c r="C110" s="14"/>
    </row>
    <row r="111" spans="2:3" ht="12.75" customHeight="1">
      <c r="B111" s="14"/>
      <c r="C111" s="14"/>
    </row>
    <row r="112" spans="2:3" ht="12.75" customHeight="1">
      <c r="B112" s="14"/>
      <c r="C112" s="14"/>
    </row>
    <row r="113" spans="2:3" ht="12.75" customHeight="1">
      <c r="B113" s="14"/>
      <c r="C113" s="14"/>
    </row>
    <row r="114" spans="2:3" ht="12.75" customHeight="1">
      <c r="B114" s="14"/>
      <c r="C114" s="14"/>
    </row>
    <row r="115" spans="2:3" ht="12.75" customHeight="1">
      <c r="B115" s="14"/>
      <c r="C115" s="14"/>
    </row>
    <row r="116" spans="2:3" ht="12.75" customHeight="1">
      <c r="B116" s="14"/>
      <c r="C116" s="14"/>
    </row>
    <row r="117" spans="2:3" ht="12.75" customHeight="1">
      <c r="B117" s="14"/>
      <c r="C117" s="14"/>
    </row>
    <row r="118" spans="2:3" ht="12.75" customHeight="1">
      <c r="B118" s="14"/>
      <c r="C118" s="14"/>
    </row>
    <row r="119" spans="2:3" ht="12.75" customHeight="1">
      <c r="B119" s="14"/>
      <c r="C119" s="14"/>
    </row>
    <row r="120" spans="2:3" ht="12.75" customHeight="1">
      <c r="B120" s="14"/>
      <c r="C120" s="14"/>
    </row>
    <row r="121" spans="2:3" ht="12.75" customHeight="1">
      <c r="B121" s="14"/>
      <c r="C121" s="14"/>
    </row>
    <row r="122" spans="2:3" ht="12.75" customHeight="1">
      <c r="B122" s="14"/>
      <c r="C122" s="14"/>
    </row>
    <row r="123" spans="2:3" ht="12.75" customHeight="1">
      <c r="B123" s="14"/>
      <c r="C123" s="14"/>
    </row>
    <row r="124" spans="2:3" ht="12.75" customHeight="1">
      <c r="B124" s="14"/>
      <c r="C124" s="14"/>
    </row>
    <row r="125" spans="2:3" ht="12.75" customHeight="1">
      <c r="B125" s="14"/>
      <c r="C125" s="14"/>
    </row>
    <row r="126" spans="2:3" ht="12.75" customHeight="1">
      <c r="B126" s="14"/>
      <c r="C126" s="14"/>
    </row>
    <row r="127" spans="2:3" ht="12.75" customHeight="1">
      <c r="B127" s="14"/>
      <c r="C127" s="14"/>
    </row>
    <row r="128" spans="2:3" ht="12.75" customHeight="1">
      <c r="B128" s="14"/>
      <c r="C128" s="14"/>
    </row>
    <row r="129" spans="2:3" ht="12.75" customHeight="1">
      <c r="B129" s="14"/>
      <c r="C129" s="14"/>
    </row>
    <row r="130" spans="2:3" ht="12.75" customHeight="1">
      <c r="B130" s="14"/>
      <c r="C130" s="14"/>
    </row>
    <row r="131" spans="2:3" ht="12.75" customHeight="1">
      <c r="B131" s="14"/>
      <c r="C131" s="14"/>
    </row>
    <row r="132" spans="2:3" ht="12.75" customHeight="1">
      <c r="B132" s="14"/>
      <c r="C132" s="14"/>
    </row>
    <row r="133" spans="2:3" ht="12.75" customHeight="1">
      <c r="B133" s="14"/>
      <c r="C133" s="14"/>
    </row>
    <row r="134" spans="2:3" ht="12.75" customHeight="1">
      <c r="B134" s="14"/>
      <c r="C134" s="14"/>
    </row>
    <row r="135" spans="2:3" ht="12.75" customHeight="1">
      <c r="B135" s="14"/>
      <c r="C135" s="14"/>
    </row>
    <row r="136" spans="2:3" ht="12.75" customHeight="1">
      <c r="B136" s="14"/>
      <c r="C136" s="14"/>
    </row>
    <row r="137" spans="2:3" ht="12.75" customHeight="1">
      <c r="B137" s="14"/>
      <c r="C137" s="14"/>
    </row>
    <row r="138" spans="2:3" ht="12.75" customHeight="1">
      <c r="B138" s="14"/>
      <c r="C138" s="14"/>
    </row>
    <row r="139" spans="2:3" ht="12.75" customHeight="1">
      <c r="B139" s="14"/>
      <c r="C139" s="14"/>
    </row>
    <row r="140" spans="2:3" ht="12.75" customHeight="1">
      <c r="B140" s="14"/>
      <c r="C140" s="14"/>
    </row>
    <row r="141" spans="2:3" ht="12.75" customHeight="1">
      <c r="B141" s="14"/>
      <c r="C141" s="14"/>
    </row>
    <row r="142" spans="2:3" ht="12.75" customHeight="1">
      <c r="B142" s="14"/>
      <c r="C142" s="14"/>
    </row>
    <row r="143" spans="2:3" ht="12.75" customHeight="1">
      <c r="B143" s="14"/>
      <c r="C143" s="14"/>
    </row>
    <row r="144" spans="2:3" ht="12.75" customHeight="1">
      <c r="B144" s="14"/>
      <c r="C144" s="14"/>
    </row>
    <row r="145" spans="2:3" ht="12.75" customHeight="1">
      <c r="B145" s="14"/>
      <c r="C145" s="14"/>
    </row>
    <row r="146" spans="2:3" ht="12.75" customHeight="1">
      <c r="B146" s="14"/>
      <c r="C146" s="14"/>
    </row>
    <row r="147" spans="2:3" ht="12.75" customHeight="1">
      <c r="B147" s="14"/>
      <c r="C147" s="14"/>
    </row>
    <row r="148" spans="2:3" ht="12.75" customHeight="1">
      <c r="B148" s="14"/>
      <c r="C148" s="14"/>
    </row>
    <row r="149" spans="2:3" ht="12.75" customHeight="1">
      <c r="B149" s="14"/>
      <c r="C149" s="14"/>
    </row>
    <row r="150" spans="2:3" ht="12.75" customHeight="1">
      <c r="B150" s="14"/>
      <c r="C150" s="14"/>
    </row>
    <row r="151" spans="2:3" ht="12.75" customHeight="1">
      <c r="B151" s="14"/>
      <c r="C151" s="14"/>
    </row>
    <row r="152" spans="2:3" ht="12.75" customHeight="1">
      <c r="B152" s="14"/>
      <c r="C152" s="14"/>
    </row>
    <row r="153" spans="2:3" ht="12.75" customHeight="1">
      <c r="B153" s="14"/>
      <c r="C153" s="14"/>
    </row>
    <row r="154" spans="2:3" ht="12.75" customHeight="1">
      <c r="B154" s="14"/>
      <c r="C154" s="14"/>
    </row>
    <row r="155" spans="2:3" ht="12.75" customHeight="1">
      <c r="B155" s="14"/>
      <c r="C155" s="14"/>
    </row>
    <row r="156" spans="2:3" ht="12.75" customHeight="1">
      <c r="B156" s="14"/>
      <c r="C156" s="14"/>
    </row>
    <row r="157" spans="2:3" ht="12.75" customHeight="1">
      <c r="B157" s="14"/>
      <c r="C157" s="14"/>
    </row>
    <row r="158" spans="2:3" ht="12.75" customHeight="1">
      <c r="B158" s="14"/>
      <c r="C158" s="14"/>
    </row>
    <row r="159" spans="2:3" ht="12.75" customHeight="1">
      <c r="B159" s="14"/>
      <c r="C159" s="14"/>
    </row>
    <row r="160" spans="2:3" ht="12.75" customHeight="1">
      <c r="B160" s="14"/>
      <c r="C160" s="14"/>
    </row>
    <row r="161" spans="2:3" ht="12.75" customHeight="1">
      <c r="B161" s="14"/>
      <c r="C161" s="14"/>
    </row>
    <row r="162" spans="2:3" ht="12.75" customHeight="1">
      <c r="B162" s="14"/>
      <c r="C162" s="14"/>
    </row>
    <row r="163" spans="2:3" ht="12.75" customHeight="1">
      <c r="B163" s="14"/>
      <c r="C163" s="14"/>
    </row>
    <row r="164" spans="2:3" ht="12.75" customHeight="1">
      <c r="B164" s="14"/>
      <c r="C164" s="14"/>
    </row>
    <row r="165" spans="2:3" ht="12.75" customHeight="1">
      <c r="B165" s="14"/>
      <c r="C165" s="14"/>
    </row>
    <row r="166" spans="2:3" ht="12.75" customHeight="1">
      <c r="B166" s="14"/>
      <c r="C166" s="14"/>
    </row>
    <row r="167" spans="2:3" ht="12.75" customHeight="1">
      <c r="B167" s="14"/>
      <c r="C167" s="14"/>
    </row>
    <row r="168" spans="2:3" ht="12.75" customHeight="1">
      <c r="B168" s="14"/>
      <c r="C168" s="14"/>
    </row>
    <row r="169" spans="2:3" ht="12.75" customHeight="1">
      <c r="B169" s="14"/>
      <c r="C169" s="14"/>
    </row>
    <row r="170" spans="2:3" ht="12.75" customHeight="1">
      <c r="B170" s="14"/>
      <c r="C170" s="14"/>
    </row>
    <row r="171" spans="2:3" ht="12.75" customHeight="1">
      <c r="B171" s="14"/>
      <c r="C171" s="14"/>
    </row>
    <row r="172" spans="2:3" ht="12.75" customHeight="1">
      <c r="B172" s="14"/>
      <c r="C172" s="14"/>
    </row>
    <row r="173" spans="2:3" ht="12.75" customHeight="1">
      <c r="B173" s="14"/>
      <c r="C173" s="14"/>
    </row>
    <row r="174" spans="2:3" ht="12.75" customHeight="1">
      <c r="B174" s="14"/>
      <c r="C174" s="14"/>
    </row>
    <row r="175" spans="2:3" ht="12.75" customHeight="1">
      <c r="B175" s="14"/>
      <c r="C175" s="14"/>
    </row>
    <row r="176" spans="2:3" ht="12.75" customHeight="1">
      <c r="B176" s="14"/>
      <c r="C176" s="14"/>
    </row>
    <row r="177" spans="2:3" ht="12.75" customHeight="1">
      <c r="B177" s="14"/>
      <c r="C177" s="14"/>
    </row>
    <row r="178" spans="2:3" ht="12.75" customHeight="1">
      <c r="B178" s="14"/>
      <c r="C178" s="14"/>
    </row>
    <row r="179" spans="2:3" ht="12.75" customHeight="1">
      <c r="B179" s="14"/>
      <c r="C179" s="14"/>
    </row>
    <row r="180" spans="2:3" ht="12.75" customHeight="1">
      <c r="B180" s="14"/>
      <c r="C180" s="14"/>
    </row>
    <row r="181" spans="2:3" ht="12.75" customHeight="1">
      <c r="B181" s="14"/>
      <c r="C181" s="14"/>
    </row>
    <row r="182" spans="2:3" ht="12.75" customHeight="1">
      <c r="B182" s="14"/>
      <c r="C182" s="14"/>
    </row>
    <row r="183" spans="2:3" ht="12.75" customHeight="1">
      <c r="B183" s="14"/>
      <c r="C183" s="14"/>
    </row>
    <row r="184" spans="2:3" ht="12.75" customHeight="1">
      <c r="B184" s="14"/>
      <c r="C184" s="14"/>
    </row>
    <row r="185" spans="2:3" ht="12.75" customHeight="1">
      <c r="B185" s="14"/>
      <c r="C185" s="14"/>
    </row>
    <row r="186" spans="2:3" ht="12.75" customHeight="1">
      <c r="B186" s="14"/>
      <c r="C186" s="14"/>
    </row>
    <row r="187" spans="2:3" ht="12.75" customHeight="1">
      <c r="B187" s="14"/>
      <c r="C187" s="14"/>
    </row>
    <row r="188" spans="2:3" ht="12.75" customHeight="1">
      <c r="B188" s="14"/>
      <c r="C188" s="14"/>
    </row>
    <row r="189" spans="2:3" ht="12.75" customHeight="1">
      <c r="B189" s="14"/>
      <c r="C189" s="14"/>
    </row>
    <row r="190" spans="2:3" ht="12.75" customHeight="1">
      <c r="B190" s="14"/>
      <c r="C190" s="14"/>
    </row>
    <row r="191" spans="2:3" ht="12.75" customHeight="1">
      <c r="B191" s="14"/>
      <c r="C191" s="14"/>
    </row>
    <row r="192" spans="2:3" ht="12.75" customHeight="1">
      <c r="B192" s="14"/>
      <c r="C192" s="14"/>
    </row>
    <row r="193" spans="2:3" ht="12.75" customHeight="1">
      <c r="B193" s="14"/>
      <c r="C193" s="14"/>
    </row>
    <row r="194" spans="2:3" ht="12.75" customHeight="1">
      <c r="B194" s="14"/>
      <c r="C194" s="14"/>
    </row>
    <row r="195" spans="2:3" ht="12.75" customHeight="1">
      <c r="B195" s="14"/>
      <c r="C195" s="14"/>
    </row>
    <row r="196" spans="2:3" ht="12.75" customHeight="1">
      <c r="B196" s="14"/>
      <c r="C196" s="14"/>
    </row>
    <row r="197" spans="2:3" ht="12.75" customHeight="1">
      <c r="B197" s="14"/>
      <c r="C197" s="14"/>
    </row>
    <row r="198" spans="2:3" ht="12.75" customHeight="1">
      <c r="B198" s="14"/>
      <c r="C198" s="14"/>
    </row>
    <row r="199" spans="2:3" ht="12.75" customHeight="1">
      <c r="B199" s="14"/>
      <c r="C199" s="14"/>
    </row>
    <row r="200" spans="2:3" ht="12.75" customHeight="1">
      <c r="B200" s="14"/>
      <c r="C200" s="14"/>
    </row>
    <row r="201" spans="2:3" ht="12.75" customHeight="1">
      <c r="B201" s="14"/>
      <c r="C201" s="14"/>
    </row>
    <row r="202" spans="2:3" ht="12.75" customHeight="1">
      <c r="B202" s="14"/>
      <c r="C202" s="14"/>
    </row>
    <row r="203" spans="2:3" ht="12.75" customHeight="1">
      <c r="B203" s="14"/>
      <c r="C203" s="14"/>
    </row>
    <row r="204" spans="2:3" ht="12.75" customHeight="1">
      <c r="B204" s="14"/>
      <c r="C204" s="14"/>
    </row>
    <row r="205" spans="2:3" ht="12.75" customHeight="1">
      <c r="B205" s="14"/>
      <c r="C205" s="14"/>
    </row>
    <row r="206" spans="2:3" ht="12.75" customHeight="1">
      <c r="B206" s="14"/>
      <c r="C206" s="14"/>
    </row>
    <row r="207" spans="2:3" ht="12.75" customHeight="1">
      <c r="B207" s="14"/>
      <c r="C207" s="14"/>
    </row>
    <row r="208" spans="2:3" ht="12.75" customHeight="1">
      <c r="B208" s="14"/>
      <c r="C208" s="14"/>
    </row>
    <row r="209" spans="2:3" ht="12.75" customHeight="1">
      <c r="B209" s="14"/>
      <c r="C209" s="14"/>
    </row>
    <row r="210" spans="2:3" ht="12.75" customHeight="1">
      <c r="B210" s="14"/>
      <c r="C210" s="14"/>
    </row>
    <row r="211" spans="2:3" ht="12.75" customHeight="1">
      <c r="B211" s="14"/>
      <c r="C211" s="14"/>
    </row>
    <row r="212" spans="2:3" ht="12.75" customHeight="1">
      <c r="B212" s="14"/>
      <c r="C212" s="14"/>
    </row>
    <row r="213" spans="2:3" ht="12.75" customHeight="1">
      <c r="B213" s="14"/>
      <c r="C213" s="14"/>
    </row>
    <row r="214" spans="2:3" ht="12.75" customHeight="1">
      <c r="B214" s="14"/>
      <c r="C214" s="14"/>
    </row>
    <row r="215" spans="2:3" ht="12.75" customHeight="1">
      <c r="B215" s="14"/>
      <c r="C215" s="14"/>
    </row>
    <row r="216" spans="2:3" ht="12.75" customHeight="1">
      <c r="B216" s="14"/>
      <c r="C216" s="14"/>
    </row>
    <row r="217" spans="2:3" ht="12.75" customHeight="1">
      <c r="B217" s="14"/>
      <c r="C217" s="14"/>
    </row>
    <row r="218" spans="2:3" ht="12.75" customHeight="1">
      <c r="B218" s="14"/>
      <c r="C218" s="14"/>
    </row>
    <row r="219" spans="2:3" ht="12.75" customHeight="1">
      <c r="B219" s="14"/>
      <c r="C219" s="14"/>
    </row>
    <row r="220" spans="2:3" ht="12.75" customHeight="1">
      <c r="B220" s="14"/>
      <c r="C220" s="14"/>
    </row>
    <row r="221" spans="2:3" ht="12.75" customHeight="1">
      <c r="B221" s="14"/>
      <c r="C221" s="14"/>
    </row>
    <row r="222" spans="2:3" ht="12.75" customHeight="1">
      <c r="B222" s="14"/>
      <c r="C222" s="14"/>
    </row>
    <row r="223" spans="2:3" ht="12.75" customHeight="1">
      <c r="B223" s="14"/>
      <c r="C223" s="14"/>
    </row>
    <row r="224" spans="2:3" ht="12.75" customHeight="1">
      <c r="B224" s="14"/>
      <c r="C224" s="14"/>
    </row>
    <row r="225" spans="2:3" ht="12.75" customHeight="1">
      <c r="B225" s="14"/>
      <c r="C225" s="14"/>
    </row>
    <row r="226" spans="2:3" ht="12.75" customHeight="1">
      <c r="B226" s="14"/>
      <c r="C226" s="14"/>
    </row>
    <row r="227" spans="2:3" ht="12.75" customHeight="1">
      <c r="B227" s="14"/>
      <c r="C227" s="14"/>
    </row>
    <row r="228" spans="2:3" ht="12.75" customHeight="1">
      <c r="B228" s="14"/>
      <c r="C228" s="14"/>
    </row>
    <row r="229" spans="2:3" ht="12.75" customHeight="1">
      <c r="B229" s="14"/>
      <c r="C229" s="14"/>
    </row>
    <row r="230" spans="2:3" ht="12.75" customHeight="1">
      <c r="B230" s="14"/>
      <c r="C230" s="14"/>
    </row>
    <row r="231" spans="2:3" ht="12.75" customHeight="1">
      <c r="B231" s="14"/>
      <c r="C231" s="14"/>
    </row>
    <row r="232" spans="2:3" ht="12.75" customHeight="1">
      <c r="B232" s="14"/>
      <c r="C232" s="14"/>
    </row>
    <row r="233" spans="2:3" ht="12.75" customHeight="1">
      <c r="B233" s="14"/>
      <c r="C233" s="14"/>
    </row>
    <row r="234" spans="2:3" ht="12.75" customHeight="1">
      <c r="B234" s="14"/>
      <c r="C234" s="14"/>
    </row>
    <row r="235" spans="2:3" ht="12.75" customHeight="1">
      <c r="B235" s="14"/>
      <c r="C235" s="14"/>
    </row>
    <row r="236" spans="2:3" ht="12.75" customHeight="1">
      <c r="B236" s="14"/>
      <c r="C236" s="14"/>
    </row>
    <row r="237" spans="2:3" ht="12.75" customHeight="1">
      <c r="B237" s="14"/>
      <c r="C237" s="14"/>
    </row>
    <row r="238" spans="2:3" ht="12.75" customHeight="1">
      <c r="B238" s="14"/>
      <c r="C238" s="14"/>
    </row>
    <row r="239" spans="2:3" ht="12.75" customHeight="1">
      <c r="B239" s="14"/>
      <c r="C239" s="14"/>
    </row>
    <row r="240" spans="2:3" ht="12.75" customHeight="1">
      <c r="B240" s="14"/>
      <c r="C240" s="14"/>
    </row>
    <row r="241" spans="2:3" ht="12.75" customHeight="1">
      <c r="B241" s="14"/>
      <c r="C241" s="14"/>
    </row>
    <row r="242" spans="2:3" ht="12.75" customHeight="1">
      <c r="B242" s="14"/>
      <c r="C242" s="14"/>
    </row>
    <row r="243" spans="2:3" ht="12.75" customHeight="1">
      <c r="B243" s="14"/>
      <c r="C243" s="14"/>
    </row>
    <row r="244" spans="2:3" ht="12.75" customHeight="1">
      <c r="B244" s="14"/>
      <c r="C244" s="14"/>
    </row>
    <row r="245" spans="2:3" ht="12.75" customHeight="1">
      <c r="B245" s="14"/>
      <c r="C245" s="14"/>
    </row>
    <row r="246" spans="2:3" ht="12.75" customHeight="1">
      <c r="B246" s="14"/>
      <c r="C246" s="14"/>
    </row>
    <row r="247" spans="2:3" ht="12.75" customHeight="1">
      <c r="B247" s="14"/>
      <c r="C247" s="14"/>
    </row>
    <row r="248" spans="2:3" ht="12.75" customHeight="1">
      <c r="B248" s="14"/>
      <c r="C248" s="14"/>
    </row>
    <row r="249" spans="2:3" ht="12.75" customHeight="1">
      <c r="B249" s="14"/>
      <c r="C249" s="14"/>
    </row>
    <row r="250" spans="2:3" ht="12.75" customHeight="1">
      <c r="B250" s="14"/>
      <c r="C250" s="14"/>
    </row>
    <row r="251" spans="2:3" ht="12.75" customHeight="1">
      <c r="B251" s="14"/>
      <c r="C251" s="14"/>
    </row>
    <row r="252" spans="2:3" ht="12.75" customHeight="1">
      <c r="B252" s="14"/>
      <c r="C252" s="14"/>
    </row>
    <row r="253" spans="2:3" ht="12.75" customHeight="1">
      <c r="B253" s="14"/>
      <c r="C253" s="14"/>
    </row>
    <row r="254" spans="2:3" ht="12.75" customHeight="1">
      <c r="B254" s="14"/>
      <c r="C254" s="14"/>
    </row>
    <row r="255" spans="2:3" ht="12.75" customHeight="1">
      <c r="B255" s="14"/>
      <c r="C255" s="14"/>
    </row>
    <row r="256" spans="2:3" ht="12.75" customHeight="1">
      <c r="B256" s="14"/>
      <c r="C256" s="14"/>
    </row>
    <row r="257" spans="2:3" ht="12.75" customHeight="1">
      <c r="B257" s="14"/>
      <c r="C257" s="14"/>
    </row>
    <row r="258" spans="2:3" ht="12.75" customHeight="1">
      <c r="B258" s="14"/>
      <c r="C258" s="14"/>
    </row>
    <row r="259" spans="2:3" ht="12.75" customHeight="1">
      <c r="B259" s="14"/>
      <c r="C259" s="14"/>
    </row>
    <row r="260" spans="2:3" ht="12.75" customHeight="1">
      <c r="B260" s="14"/>
      <c r="C260" s="14"/>
    </row>
    <row r="261" spans="2:3" ht="12.75" customHeight="1">
      <c r="B261" s="14"/>
      <c r="C261" s="14"/>
    </row>
    <row r="262" spans="2:3" ht="12.75" customHeight="1">
      <c r="B262" s="14"/>
      <c r="C262" s="14"/>
    </row>
    <row r="263" spans="2:3" ht="12.75" customHeight="1">
      <c r="B263" s="14"/>
      <c r="C263" s="14"/>
    </row>
    <row r="264" spans="2:3" ht="12.75" customHeight="1">
      <c r="B264" s="14"/>
      <c r="C264" s="14"/>
    </row>
    <row r="265" spans="2:3" ht="12.75" customHeight="1">
      <c r="B265" s="14"/>
      <c r="C265" s="14"/>
    </row>
    <row r="266" spans="2:3" ht="12.75" customHeight="1">
      <c r="B266" s="14"/>
      <c r="C266" s="14"/>
    </row>
    <row r="267" spans="2:3" ht="12.75" customHeight="1">
      <c r="B267" s="14"/>
      <c r="C267" s="14"/>
    </row>
    <row r="268" spans="2:3" ht="12.75" customHeight="1">
      <c r="B268" s="14"/>
      <c r="C268" s="14"/>
    </row>
    <row r="269" spans="2:3" ht="12.75" customHeight="1">
      <c r="B269" s="14"/>
      <c r="C269" s="14"/>
    </row>
    <row r="270" spans="2:3" ht="12.75" customHeight="1">
      <c r="B270" s="14"/>
      <c r="C270" s="14"/>
    </row>
    <row r="271" spans="2:3" ht="12.75" customHeight="1">
      <c r="B271" s="14"/>
      <c r="C271" s="14"/>
    </row>
    <row r="272" spans="2:3" ht="12.75" customHeight="1">
      <c r="B272" s="14"/>
      <c r="C272" s="14"/>
    </row>
    <row r="273" spans="2:3" ht="12.75" customHeight="1">
      <c r="B273" s="14"/>
      <c r="C273" s="14"/>
    </row>
    <row r="274" spans="2:3" ht="12.75" customHeight="1">
      <c r="B274" s="14"/>
      <c r="C274" s="14"/>
    </row>
    <row r="275" spans="2:3" ht="12.75" customHeight="1">
      <c r="B275" s="14"/>
      <c r="C275" s="14"/>
    </row>
    <row r="276" spans="2:3" ht="12.75" customHeight="1">
      <c r="B276" s="14"/>
      <c r="C276" s="14"/>
    </row>
    <row r="277" spans="2:3" ht="12.75" customHeight="1">
      <c r="B277" s="14"/>
      <c r="C277" s="14"/>
    </row>
    <row r="278" spans="2:3" ht="12.75" customHeight="1">
      <c r="B278" s="14"/>
      <c r="C278" s="14"/>
    </row>
    <row r="279" spans="2:3" ht="12.75" customHeight="1">
      <c r="B279" s="14"/>
      <c r="C279" s="14"/>
    </row>
    <row r="280" spans="2:3" ht="12.75" customHeight="1">
      <c r="B280" s="14"/>
      <c r="C280" s="14"/>
    </row>
    <row r="281" spans="2:3" ht="12.75" customHeight="1">
      <c r="B281" s="14"/>
      <c r="C281" s="14"/>
    </row>
    <row r="282" spans="2:3" ht="12.75" customHeight="1">
      <c r="B282" s="14"/>
      <c r="C282" s="14"/>
    </row>
    <row r="283" spans="2:3" ht="12.75" customHeight="1">
      <c r="B283" s="14"/>
      <c r="C283" s="14"/>
    </row>
    <row r="284" spans="2:3" ht="12.75" customHeight="1">
      <c r="B284" s="14"/>
      <c r="C284" s="14"/>
    </row>
    <row r="285" spans="2:3" ht="12.75" customHeight="1">
      <c r="B285" s="14"/>
      <c r="C285" s="14"/>
    </row>
    <row r="286" spans="2:3" ht="12.75" customHeight="1">
      <c r="B286" s="14"/>
      <c r="C286" s="14"/>
    </row>
    <row r="287" spans="2:3" ht="12.75" customHeight="1">
      <c r="B287" s="14"/>
      <c r="C287" s="14"/>
    </row>
    <row r="288" spans="2:3" ht="12.75" customHeight="1">
      <c r="B288" s="14"/>
      <c r="C288" s="14"/>
    </row>
    <row r="289" spans="2:3" ht="12.75" customHeight="1">
      <c r="B289" s="14"/>
      <c r="C289" s="14"/>
    </row>
    <row r="290" spans="2:3" ht="12.75" customHeight="1">
      <c r="B290" s="14"/>
      <c r="C290" s="14"/>
    </row>
    <row r="291" spans="2:3" ht="12.75" customHeight="1">
      <c r="B291" s="14"/>
      <c r="C291" s="14"/>
    </row>
    <row r="292" spans="2:3" ht="12.75" customHeight="1">
      <c r="B292" s="14"/>
      <c r="C292" s="14"/>
    </row>
    <row r="293" spans="2:3" ht="12.75" customHeight="1">
      <c r="B293" s="14"/>
      <c r="C293" s="14"/>
    </row>
    <row r="294" spans="2:3" ht="12.75" customHeight="1">
      <c r="B294" s="14"/>
      <c r="C294" s="14"/>
    </row>
    <row r="295" spans="2:3" ht="12.75" customHeight="1">
      <c r="B295" s="14"/>
      <c r="C295" s="14"/>
    </row>
    <row r="296" spans="2:3" ht="12.75" customHeight="1">
      <c r="B296" s="14"/>
      <c r="C296" s="14"/>
    </row>
    <row r="297" spans="2:3" ht="12.75" customHeight="1">
      <c r="B297" s="14"/>
      <c r="C297" s="14"/>
    </row>
    <row r="298" spans="2:3" ht="12.75" customHeight="1">
      <c r="B298" s="14"/>
      <c r="C298" s="14"/>
    </row>
    <row r="299" spans="2:3" ht="12.75" customHeight="1">
      <c r="B299" s="14"/>
      <c r="C299" s="14"/>
    </row>
    <row r="300" spans="2:3" ht="12.75" customHeight="1">
      <c r="B300" s="14"/>
      <c r="C300" s="14"/>
    </row>
    <row r="301" spans="2:3" ht="12.75" customHeight="1">
      <c r="B301" s="14"/>
      <c r="C301" s="14"/>
    </row>
    <row r="302" spans="2:3" ht="12.75" customHeight="1">
      <c r="B302" s="14"/>
      <c r="C302" s="14"/>
    </row>
    <row r="303" spans="2:3" ht="12.75" customHeight="1">
      <c r="B303" s="14"/>
      <c r="C303" s="14"/>
    </row>
    <row r="304" spans="2:3" ht="12.75" customHeight="1">
      <c r="B304" s="14"/>
      <c r="C304" s="14"/>
    </row>
    <row r="305" spans="2:3" ht="12.75" customHeight="1">
      <c r="B305" s="14"/>
      <c r="C305" s="14"/>
    </row>
    <row r="306" spans="2:3" ht="12.75" customHeight="1">
      <c r="B306" s="14"/>
      <c r="C306" s="14"/>
    </row>
    <row r="307" spans="2:3" ht="12.75" customHeight="1">
      <c r="B307" s="14"/>
      <c r="C307" s="14"/>
    </row>
    <row r="308" spans="2:3" ht="12.75" customHeight="1">
      <c r="B308" s="14"/>
      <c r="C308" s="14"/>
    </row>
    <row r="309" spans="2:3" ht="12.75" customHeight="1">
      <c r="B309" s="14"/>
      <c r="C309" s="14"/>
    </row>
    <row r="310" spans="2:3" ht="12.75" customHeight="1">
      <c r="B310" s="14"/>
      <c r="C310" s="14"/>
    </row>
    <row r="311" spans="2:3" ht="12.75" customHeight="1">
      <c r="B311" s="14"/>
      <c r="C311" s="14"/>
    </row>
    <row r="312" spans="2:3" ht="12.75" customHeight="1">
      <c r="B312" s="14"/>
      <c r="C312" s="14"/>
    </row>
    <row r="313" spans="2:3" ht="12.75" customHeight="1">
      <c r="B313" s="14"/>
      <c r="C313" s="14"/>
    </row>
    <row r="314" spans="2:3" ht="12.75" customHeight="1">
      <c r="B314" s="14"/>
      <c r="C314" s="14"/>
    </row>
    <row r="315" spans="2:3" ht="12.75" customHeight="1">
      <c r="B315" s="14"/>
      <c r="C315" s="14"/>
    </row>
    <row r="316" spans="2:3" ht="12.75" customHeight="1">
      <c r="B316" s="14"/>
      <c r="C316" s="14"/>
    </row>
    <row r="317" spans="2:3" ht="12.75" customHeight="1">
      <c r="B317" s="14"/>
      <c r="C317" s="14"/>
    </row>
    <row r="318" spans="2:3" ht="12.75" customHeight="1">
      <c r="B318" s="14"/>
      <c r="C318" s="14"/>
    </row>
    <row r="319" spans="2:3" ht="12.75" customHeight="1">
      <c r="B319" s="14"/>
      <c r="C319" s="14"/>
    </row>
    <row r="320" spans="2:3" ht="12.75" customHeight="1">
      <c r="B320" s="14"/>
      <c r="C320" s="14"/>
    </row>
    <row r="321" spans="2:3" ht="12.75" customHeight="1">
      <c r="B321" s="14"/>
      <c r="C321" s="14"/>
    </row>
    <row r="322" spans="2:3" ht="12.75" customHeight="1">
      <c r="B322" s="14"/>
      <c r="C322" s="14"/>
    </row>
    <row r="323" spans="2:3" ht="12.75" customHeight="1">
      <c r="B323" s="14"/>
      <c r="C323" s="14"/>
    </row>
    <row r="324" spans="2:3" ht="12.75" customHeight="1">
      <c r="B324" s="14"/>
      <c r="C324" s="14"/>
    </row>
    <row r="325" spans="2:3" ht="12.75" customHeight="1">
      <c r="B325" s="14"/>
      <c r="C325" s="14"/>
    </row>
    <row r="326" spans="2:3" ht="12.75" customHeight="1">
      <c r="B326" s="14"/>
      <c r="C326" s="14"/>
    </row>
    <row r="327" spans="2:3" ht="12.75" customHeight="1">
      <c r="B327" s="14"/>
      <c r="C327" s="14"/>
    </row>
    <row r="328" spans="2:3" ht="12.75" customHeight="1">
      <c r="B328" s="14"/>
      <c r="C328" s="14"/>
    </row>
    <row r="329" spans="2:3" ht="12.75" customHeight="1">
      <c r="B329" s="14"/>
      <c r="C329" s="14"/>
    </row>
    <row r="330" spans="2:3" ht="12.75" customHeight="1">
      <c r="B330" s="14"/>
      <c r="C330" s="14"/>
    </row>
    <row r="331" spans="2:3" ht="12.75" customHeight="1">
      <c r="B331" s="14"/>
      <c r="C331" s="14"/>
    </row>
    <row r="332" spans="2:3" ht="12.75" customHeight="1">
      <c r="B332" s="14"/>
      <c r="C332" s="14"/>
    </row>
    <row r="333" spans="2:3" ht="12.75" customHeight="1">
      <c r="B333" s="14"/>
      <c r="C333" s="14"/>
    </row>
    <row r="334" spans="2:3" ht="12.75" customHeight="1">
      <c r="B334" s="14"/>
      <c r="C334" s="14"/>
    </row>
    <row r="335" spans="2:3" ht="12.75" customHeight="1">
      <c r="B335" s="14"/>
      <c r="C335" s="14"/>
    </row>
    <row r="336" spans="2:3" ht="12.75" customHeight="1">
      <c r="B336" s="14"/>
      <c r="C336" s="14"/>
    </row>
    <row r="337" spans="2:3" ht="12.75" customHeight="1">
      <c r="B337" s="14"/>
      <c r="C337" s="14"/>
    </row>
    <row r="338" spans="2:3" ht="12.75" customHeight="1">
      <c r="B338" s="14"/>
      <c r="C338" s="14"/>
    </row>
    <row r="339" spans="2:3" ht="12.75" customHeight="1">
      <c r="B339" s="14"/>
      <c r="C339" s="14"/>
    </row>
    <row r="340" spans="2:3" ht="12.75" customHeight="1">
      <c r="B340" s="14"/>
      <c r="C340" s="14"/>
    </row>
    <row r="341" spans="2:3" ht="12.75" customHeight="1">
      <c r="B341" s="14"/>
      <c r="C341" s="14"/>
    </row>
    <row r="342" spans="2:3" ht="12.75" customHeight="1">
      <c r="B342" s="14"/>
      <c r="C342" s="14"/>
    </row>
    <row r="343" spans="2:3" ht="12.75" customHeight="1">
      <c r="B343" s="14"/>
      <c r="C343" s="14"/>
    </row>
    <row r="344" spans="2:3" ht="12.75" customHeight="1">
      <c r="B344" s="14"/>
      <c r="C344" s="14"/>
    </row>
    <row r="345" spans="2:3" ht="12.75" customHeight="1">
      <c r="B345" s="14"/>
      <c r="C345" s="14"/>
    </row>
    <row r="346" spans="2:3" ht="12.75" customHeight="1">
      <c r="B346" s="14"/>
      <c r="C346" s="14"/>
    </row>
    <row r="347" spans="2:3" ht="12.75" customHeight="1">
      <c r="B347" s="14"/>
      <c r="C347" s="14"/>
    </row>
    <row r="348" spans="2:3" ht="12.75" customHeight="1">
      <c r="B348" s="14"/>
      <c r="C348" s="14"/>
    </row>
    <row r="349" spans="2:3" ht="12.75" customHeight="1">
      <c r="B349" s="14"/>
      <c r="C349" s="14"/>
    </row>
    <row r="350" spans="2:3" ht="12.75" customHeight="1">
      <c r="B350" s="14"/>
      <c r="C350" s="14"/>
    </row>
    <row r="351" spans="2:3" ht="12.75" customHeight="1">
      <c r="B351" s="14"/>
      <c r="C351" s="14"/>
    </row>
    <row r="352" spans="2:3" ht="12.75" customHeight="1">
      <c r="B352" s="14"/>
      <c r="C352" s="14"/>
    </row>
    <row r="353" spans="2:3" ht="12.75" customHeight="1">
      <c r="B353" s="14"/>
      <c r="C353" s="14"/>
    </row>
    <row r="354" spans="2:3" ht="12.75" customHeight="1">
      <c r="B354" s="14"/>
      <c r="C354" s="14"/>
    </row>
    <row r="355" spans="2:3" ht="12.75" customHeight="1">
      <c r="B355" s="14"/>
      <c r="C355" s="14"/>
    </row>
    <row r="356" spans="2:3" ht="12.75" customHeight="1">
      <c r="B356" s="14"/>
      <c r="C356" s="14"/>
    </row>
    <row r="357" spans="2:3" ht="12.75" customHeight="1">
      <c r="B357" s="14"/>
      <c r="C357" s="14"/>
    </row>
    <row r="358" spans="2:3" ht="12.75" customHeight="1">
      <c r="B358" s="14"/>
      <c r="C358" s="14"/>
    </row>
    <row r="359" spans="2:3" ht="12.75" customHeight="1">
      <c r="B359" s="14"/>
      <c r="C359" s="14"/>
    </row>
    <row r="360" spans="2:3" ht="12.75" customHeight="1">
      <c r="B360" s="14"/>
      <c r="C360" s="14"/>
    </row>
    <row r="361" spans="2:3" ht="12.75" customHeight="1">
      <c r="B361" s="14"/>
      <c r="C361" s="14"/>
    </row>
    <row r="362" spans="2:3" ht="12.75" customHeight="1">
      <c r="B362" s="14"/>
      <c r="C362" s="14"/>
    </row>
    <row r="363" spans="2:3" ht="12.75" customHeight="1">
      <c r="B363" s="14"/>
      <c r="C363" s="14"/>
    </row>
    <row r="364" spans="2:3" ht="12.75" customHeight="1">
      <c r="B364" s="14"/>
      <c r="C364" s="14"/>
    </row>
    <row r="365" spans="2:3" ht="12.75" customHeight="1">
      <c r="B365" s="14"/>
      <c r="C365" s="14"/>
    </row>
    <row r="366" spans="2:3" ht="12.75" customHeight="1">
      <c r="B366" s="14"/>
      <c r="C366" s="14"/>
    </row>
    <row r="367" spans="2:3" ht="12.75" customHeight="1">
      <c r="B367" s="14"/>
      <c r="C367" s="14"/>
    </row>
    <row r="368" spans="2:3" ht="12.75" customHeight="1">
      <c r="B368" s="14"/>
      <c r="C368" s="14"/>
    </row>
    <row r="369" spans="2:3" ht="12.75" customHeight="1">
      <c r="B369" s="14"/>
      <c r="C369" s="14"/>
    </row>
    <row r="370" spans="2:3" ht="12.75" customHeight="1">
      <c r="B370" s="14"/>
      <c r="C370" s="14"/>
    </row>
    <row r="371" spans="2:3" ht="12.75" customHeight="1">
      <c r="B371" s="14"/>
      <c r="C371" s="14"/>
    </row>
    <row r="372" spans="2:3" ht="12.75" customHeight="1">
      <c r="B372" s="14"/>
      <c r="C372" s="14"/>
    </row>
    <row r="373" spans="2:3" ht="12.75" customHeight="1">
      <c r="B373" s="14"/>
      <c r="C373" s="14"/>
    </row>
    <row r="374" spans="2:3" ht="12.75" customHeight="1">
      <c r="B374" s="14"/>
      <c r="C374" s="14"/>
    </row>
    <row r="375" spans="2:3" ht="12.75" customHeight="1">
      <c r="B375" s="14"/>
      <c r="C375" s="14"/>
    </row>
    <row r="376" spans="2:3" ht="12.75" customHeight="1">
      <c r="B376" s="14"/>
      <c r="C376" s="14"/>
    </row>
    <row r="377" spans="2:3" ht="12.75" customHeight="1">
      <c r="B377" s="14"/>
      <c r="C377" s="14"/>
    </row>
    <row r="378" spans="2:3" ht="12.75" customHeight="1">
      <c r="B378" s="14"/>
      <c r="C378" s="14"/>
    </row>
    <row r="379" spans="2:3" ht="12.75" customHeight="1">
      <c r="B379" s="14"/>
      <c r="C379" s="14"/>
    </row>
    <row r="380" spans="2:3" ht="12.75" customHeight="1">
      <c r="B380" s="14"/>
      <c r="C380" s="14"/>
    </row>
    <row r="381" spans="2:3" ht="12.75" customHeight="1">
      <c r="B381" s="14"/>
      <c r="C381" s="14"/>
    </row>
    <row r="382" spans="2:3" ht="12.75" customHeight="1">
      <c r="B382" s="14"/>
      <c r="C382" s="14"/>
    </row>
    <row r="383" spans="2:3" ht="12.75" customHeight="1">
      <c r="B383" s="14"/>
      <c r="C383" s="14"/>
    </row>
    <row r="384" spans="2:3" ht="12.75" customHeight="1">
      <c r="B384" s="14"/>
      <c r="C384" s="14"/>
    </row>
    <row r="385" spans="2:3" ht="12.75" customHeight="1">
      <c r="B385" s="14"/>
      <c r="C385" s="14"/>
    </row>
    <row r="386" spans="2:3" ht="12.75" customHeight="1">
      <c r="B386" s="14"/>
      <c r="C386" s="14"/>
    </row>
    <row r="387" spans="2:3" ht="12.75" customHeight="1">
      <c r="B387" s="14"/>
      <c r="C387" s="14"/>
    </row>
    <row r="388" spans="2:3" ht="12.75" customHeight="1">
      <c r="B388" s="14"/>
      <c r="C388" s="14"/>
    </row>
    <row r="389" spans="2:3" ht="12.75" customHeight="1">
      <c r="B389" s="14"/>
      <c r="C389" s="14"/>
    </row>
    <row r="390" spans="2:3" ht="12.75" customHeight="1">
      <c r="B390" s="14"/>
      <c r="C390" s="14"/>
    </row>
    <row r="391" spans="2:3" ht="12.75" customHeight="1">
      <c r="B391" s="14"/>
      <c r="C391" s="14"/>
    </row>
    <row r="392" spans="2:3" ht="12.75" customHeight="1">
      <c r="B392" s="14"/>
      <c r="C392" s="14"/>
    </row>
    <row r="393" spans="2:3" ht="12.75" customHeight="1">
      <c r="B393" s="14"/>
      <c r="C393" s="14"/>
    </row>
    <row r="394" spans="2:3" ht="12.75" customHeight="1">
      <c r="B394" s="14"/>
      <c r="C394" s="14"/>
    </row>
    <row r="395" spans="2:3" ht="12.75" customHeight="1">
      <c r="B395" s="14"/>
      <c r="C395" s="14"/>
    </row>
    <row r="396" spans="2:3" ht="12.75" customHeight="1">
      <c r="B396" s="14"/>
      <c r="C396" s="14"/>
    </row>
    <row r="397" spans="2:3" ht="12.75" customHeight="1">
      <c r="B397" s="14"/>
      <c r="C397" s="14"/>
    </row>
    <row r="398" spans="2:3" ht="12.75" customHeight="1">
      <c r="B398" s="14"/>
      <c r="C398" s="14"/>
    </row>
    <row r="399" spans="2:3" ht="12.75" customHeight="1">
      <c r="B399" s="14"/>
      <c r="C399" s="14"/>
    </row>
    <row r="400" spans="2:3" ht="12.75" customHeight="1">
      <c r="B400" s="14"/>
      <c r="C400" s="14"/>
    </row>
    <row r="401" spans="2:3" ht="12.75" customHeight="1">
      <c r="B401" s="14"/>
      <c r="C401" s="14"/>
    </row>
    <row r="402" spans="2:3" ht="12.75" customHeight="1">
      <c r="B402" s="14"/>
      <c r="C402" s="14"/>
    </row>
    <row r="403" spans="2:3" ht="12.75" customHeight="1">
      <c r="B403" s="14"/>
      <c r="C403" s="14"/>
    </row>
    <row r="404" spans="2:3" ht="12.75" customHeight="1">
      <c r="B404" s="14"/>
      <c r="C404" s="14"/>
    </row>
    <row r="405" spans="2:3" ht="12.75" customHeight="1">
      <c r="B405" s="14"/>
      <c r="C405" s="14"/>
    </row>
    <row r="406" spans="2:3" ht="12.75" customHeight="1">
      <c r="B406" s="14"/>
      <c r="C406" s="14"/>
    </row>
    <row r="407" spans="2:3" ht="12.75" customHeight="1">
      <c r="B407" s="14"/>
      <c r="C407" s="14"/>
    </row>
    <row r="408" spans="2:3" ht="12.75" customHeight="1">
      <c r="B408" s="14"/>
      <c r="C408" s="14"/>
    </row>
    <row r="409" spans="2:3" ht="12.75" customHeight="1">
      <c r="B409" s="14"/>
      <c r="C409" s="14"/>
    </row>
    <row r="410" spans="2:3" ht="12.75" customHeight="1">
      <c r="B410" s="14"/>
      <c r="C410" s="14"/>
    </row>
    <row r="411" spans="2:3" ht="12.75" customHeight="1">
      <c r="B411" s="14"/>
      <c r="C411" s="14"/>
    </row>
    <row r="412" spans="2:3" ht="12.75" customHeight="1">
      <c r="B412" s="14"/>
      <c r="C412" s="14"/>
    </row>
    <row r="413" spans="2:3" ht="12.75" customHeight="1">
      <c r="B413" s="14"/>
      <c r="C413" s="14"/>
    </row>
    <row r="414" spans="2:3" ht="12.75" customHeight="1">
      <c r="B414" s="14"/>
      <c r="C414" s="14"/>
    </row>
    <row r="415" spans="2:3" ht="12.75" customHeight="1">
      <c r="B415" s="14"/>
      <c r="C415" s="14"/>
    </row>
    <row r="416" spans="2:3" ht="12.75" customHeight="1">
      <c r="B416" s="14"/>
      <c r="C416" s="14"/>
    </row>
    <row r="417" spans="2:3" ht="12.75" customHeight="1">
      <c r="B417" s="14"/>
      <c r="C417" s="14"/>
    </row>
    <row r="418" spans="2:3" ht="12.75" customHeight="1">
      <c r="B418" s="14"/>
      <c r="C418" s="14"/>
    </row>
    <row r="419" spans="2:3" ht="12.75" customHeight="1">
      <c r="B419" s="14"/>
      <c r="C419" s="14"/>
    </row>
    <row r="420" spans="2:3" ht="12.75" customHeight="1">
      <c r="B420" s="14"/>
      <c r="C420" s="14"/>
    </row>
    <row r="421" spans="2:3" ht="12.75" customHeight="1">
      <c r="B421" s="14"/>
      <c r="C421" s="14"/>
    </row>
    <row r="422" spans="2:3" ht="12.75" customHeight="1">
      <c r="B422" s="14"/>
      <c r="C422" s="14"/>
    </row>
    <row r="423" spans="2:3" ht="12.75" customHeight="1">
      <c r="B423" s="14"/>
      <c r="C423" s="14"/>
    </row>
    <row r="424" spans="2:3" ht="12.75" customHeight="1">
      <c r="B424" s="14"/>
      <c r="C424" s="14"/>
    </row>
    <row r="425" spans="2:3" ht="12.75" customHeight="1">
      <c r="B425" s="14"/>
      <c r="C425" s="14"/>
    </row>
    <row r="426" spans="2:3" ht="12.75" customHeight="1">
      <c r="B426" s="14"/>
      <c r="C426" s="14"/>
    </row>
    <row r="427" spans="2:3" ht="12.75" customHeight="1">
      <c r="B427" s="14"/>
      <c r="C427" s="14"/>
    </row>
    <row r="428" spans="2:3" ht="12.75" customHeight="1">
      <c r="B428" s="14"/>
      <c r="C428" s="14"/>
    </row>
    <row r="429" spans="2:3" ht="12.75" customHeight="1">
      <c r="B429" s="14"/>
      <c r="C429" s="14"/>
    </row>
    <row r="430" spans="2:3" ht="12.75" customHeight="1">
      <c r="B430" s="14"/>
      <c r="C430" s="14"/>
    </row>
    <row r="431" spans="2:3" ht="12.75" customHeight="1">
      <c r="B431" s="14"/>
      <c r="C431" s="14"/>
    </row>
    <row r="432" spans="2:3" ht="12.75" customHeight="1">
      <c r="B432" s="14"/>
      <c r="C432" s="14"/>
    </row>
    <row r="433" spans="2:3" ht="12.75" customHeight="1">
      <c r="B433" s="14"/>
      <c r="C433" s="14"/>
    </row>
    <row r="434" spans="2:3" ht="12.75" customHeight="1">
      <c r="B434" s="14"/>
      <c r="C434" s="14"/>
    </row>
    <row r="435" spans="2:3" ht="12.75" customHeight="1">
      <c r="B435" s="14"/>
      <c r="C435" s="14"/>
    </row>
    <row r="436" spans="2:3" ht="12.75" customHeight="1">
      <c r="B436" s="14"/>
      <c r="C436" s="14"/>
    </row>
    <row r="437" spans="2:3" ht="12.75" customHeight="1">
      <c r="B437" s="14"/>
      <c r="C437" s="14"/>
    </row>
    <row r="438" spans="2:3" ht="12.75" customHeight="1">
      <c r="B438" s="14"/>
      <c r="C438" s="14"/>
    </row>
    <row r="439" spans="2:3" ht="12.75" customHeight="1">
      <c r="B439" s="14"/>
      <c r="C439" s="14"/>
    </row>
    <row r="440" spans="2:3" ht="12.75" customHeight="1">
      <c r="B440" s="14"/>
      <c r="C440" s="14"/>
    </row>
    <row r="441" spans="2:3" ht="12.75" customHeight="1">
      <c r="B441" s="14"/>
      <c r="C441" s="14"/>
    </row>
    <row r="442" spans="2:3" ht="12.75" customHeight="1">
      <c r="B442" s="14"/>
      <c r="C442" s="14"/>
    </row>
    <row r="443" spans="2:3" ht="12.75" customHeight="1">
      <c r="B443" s="14"/>
      <c r="C443" s="14"/>
    </row>
    <row r="444" spans="2:3" ht="12.75" customHeight="1">
      <c r="B444" s="14"/>
      <c r="C444" s="14"/>
    </row>
    <row r="445" spans="2:3" ht="12.75" customHeight="1">
      <c r="B445" s="14"/>
      <c r="C445" s="14"/>
    </row>
    <row r="446" spans="2:3" ht="12.75" customHeight="1">
      <c r="B446" s="14"/>
      <c r="C446" s="14"/>
    </row>
    <row r="447" spans="2:3" ht="12.75" customHeight="1">
      <c r="B447" s="14"/>
      <c r="C447" s="14"/>
    </row>
    <row r="448" spans="2:3" ht="12.75" customHeight="1">
      <c r="B448" s="14"/>
      <c r="C448" s="14"/>
    </row>
    <row r="449" spans="2:3" ht="12.75" customHeight="1">
      <c r="B449" s="14"/>
      <c r="C449" s="14"/>
    </row>
    <row r="450" spans="2:3" ht="12.75" customHeight="1">
      <c r="B450" s="14"/>
      <c r="C450" s="14"/>
    </row>
    <row r="451" spans="2:3" ht="12.75" customHeight="1">
      <c r="B451" s="14"/>
      <c r="C451" s="14"/>
    </row>
    <row r="452" spans="2:3" ht="12.75" customHeight="1">
      <c r="B452" s="14"/>
      <c r="C452" s="14"/>
    </row>
    <row r="453" spans="2:3" ht="12.75" customHeight="1">
      <c r="B453" s="14"/>
      <c r="C453" s="14"/>
    </row>
    <row r="454" spans="2:3" ht="12.75" customHeight="1">
      <c r="B454" s="14"/>
      <c r="C454" s="14"/>
    </row>
    <row r="455" spans="2:3" ht="12.75" customHeight="1">
      <c r="B455" s="14"/>
      <c r="C455" s="14"/>
    </row>
    <row r="456" spans="2:3" ht="12.75" customHeight="1">
      <c r="B456" s="14"/>
      <c r="C456" s="14"/>
    </row>
    <row r="457" spans="2:3" ht="12.75" customHeight="1">
      <c r="B457" s="14"/>
      <c r="C457" s="14"/>
    </row>
    <row r="458" spans="2:3" ht="12.75" customHeight="1">
      <c r="B458" s="14"/>
      <c r="C458" s="14"/>
    </row>
    <row r="459" spans="2:3" ht="12.75" customHeight="1">
      <c r="B459" s="14"/>
      <c r="C459" s="14"/>
    </row>
    <row r="460" spans="2:3" ht="12.75" customHeight="1">
      <c r="B460" s="14"/>
      <c r="C460" s="14"/>
    </row>
    <row r="461" spans="2:3" ht="12.75" customHeight="1">
      <c r="B461" s="14"/>
      <c r="C461" s="14"/>
    </row>
    <row r="462" spans="2:3" ht="12.75" customHeight="1">
      <c r="B462" s="14"/>
      <c r="C462" s="14"/>
    </row>
    <row r="463" spans="2:3" ht="12.75" customHeight="1">
      <c r="B463" s="14"/>
      <c r="C463" s="14"/>
    </row>
    <row r="464" spans="2:3" ht="12.75" customHeight="1">
      <c r="B464" s="14"/>
      <c r="C464" s="14"/>
    </row>
    <row r="465" spans="2:3" ht="12.75" customHeight="1">
      <c r="B465" s="14"/>
      <c r="C465" s="14"/>
    </row>
    <row r="466" spans="2:3" ht="12.75" customHeight="1">
      <c r="B466" s="14"/>
      <c r="C466" s="14"/>
    </row>
    <row r="467" spans="2:3" ht="12.75" customHeight="1">
      <c r="B467" s="14"/>
      <c r="C467" s="14"/>
    </row>
    <row r="468" spans="2:3" ht="12.75" customHeight="1">
      <c r="B468" s="14"/>
      <c r="C468" s="14"/>
    </row>
    <row r="469" spans="2:3" ht="12.75" customHeight="1">
      <c r="B469" s="14"/>
      <c r="C469" s="14"/>
    </row>
    <row r="470" spans="2:3" ht="12.75" customHeight="1">
      <c r="B470" s="14"/>
      <c r="C470" s="14"/>
    </row>
    <row r="471" spans="2:3" ht="12.75" customHeight="1">
      <c r="B471" s="14"/>
      <c r="C471" s="14"/>
    </row>
    <row r="472" spans="2:3" ht="12.75" customHeight="1">
      <c r="B472" s="14"/>
      <c r="C472" s="14"/>
    </row>
    <row r="473" spans="2:3" ht="12.75" customHeight="1">
      <c r="B473" s="14"/>
      <c r="C473" s="14"/>
    </row>
    <row r="474" spans="2:3" ht="12.75" customHeight="1">
      <c r="B474" s="14"/>
      <c r="C474" s="14"/>
    </row>
    <row r="475" spans="2:3" ht="12.75" customHeight="1">
      <c r="B475" s="14"/>
      <c r="C475" s="14"/>
    </row>
    <row r="476" spans="2:3" ht="12.75" customHeight="1">
      <c r="B476" s="14"/>
      <c r="C476" s="14"/>
    </row>
    <row r="477" spans="2:3" ht="12.75" customHeight="1">
      <c r="B477" s="14"/>
      <c r="C477" s="14"/>
    </row>
    <row r="478" spans="2:3" ht="12.75" customHeight="1">
      <c r="B478" s="14"/>
      <c r="C478" s="14"/>
    </row>
    <row r="479" spans="2:3" ht="12.75" customHeight="1">
      <c r="B479" s="14"/>
      <c r="C479" s="14"/>
    </row>
    <row r="480" spans="2:3" ht="12.75" customHeight="1">
      <c r="B480" s="14"/>
      <c r="C480" s="14"/>
    </row>
    <row r="481" spans="2:3" ht="12.75" customHeight="1">
      <c r="B481" s="14"/>
      <c r="C481" s="14"/>
    </row>
    <row r="482" spans="2:3" ht="12.75" customHeight="1">
      <c r="B482" s="14"/>
      <c r="C482" s="14"/>
    </row>
    <row r="483" spans="2:3" ht="12.75" customHeight="1">
      <c r="B483" s="14"/>
      <c r="C483" s="14"/>
    </row>
    <row r="484" spans="2:3" ht="12.75" customHeight="1">
      <c r="B484" s="14"/>
      <c r="C484" s="14"/>
    </row>
    <row r="485" spans="2:3" ht="12.75" customHeight="1">
      <c r="B485" s="14"/>
      <c r="C485" s="14"/>
    </row>
    <row r="486" spans="2:3" ht="12.75" customHeight="1">
      <c r="B486" s="14"/>
      <c r="C486" s="14"/>
    </row>
    <row r="487" spans="2:3" ht="12.75" customHeight="1">
      <c r="B487" s="14"/>
      <c r="C487" s="14"/>
    </row>
    <row r="488" spans="2:3" ht="12.75" customHeight="1">
      <c r="B488" s="14"/>
      <c r="C488" s="14"/>
    </row>
    <row r="489" spans="2:3" ht="12.75" customHeight="1">
      <c r="B489" s="14"/>
      <c r="C489" s="14"/>
    </row>
    <row r="490" spans="2:3" ht="12.75" customHeight="1">
      <c r="B490" s="14"/>
      <c r="C490" s="14"/>
    </row>
    <row r="491" spans="2:3" ht="12.75" customHeight="1">
      <c r="B491" s="14"/>
      <c r="C491" s="14"/>
    </row>
    <row r="492" spans="2:3" ht="12.75" customHeight="1">
      <c r="B492" s="14"/>
      <c r="C492" s="14"/>
    </row>
    <row r="493" spans="2:3" ht="12.75" customHeight="1">
      <c r="B493" s="14"/>
      <c r="C493" s="14"/>
    </row>
    <row r="494" spans="2:3" ht="12.75" customHeight="1">
      <c r="B494" s="14"/>
      <c r="C494" s="14"/>
    </row>
    <row r="495" spans="2:3" ht="12.75" customHeight="1">
      <c r="B495" s="14"/>
      <c r="C495" s="14"/>
    </row>
    <row r="496" spans="2:3" ht="12.75" customHeight="1">
      <c r="B496" s="14"/>
      <c r="C496" s="14"/>
    </row>
    <row r="497" spans="2:3" ht="12.75" customHeight="1">
      <c r="B497" s="14"/>
      <c r="C497" s="14"/>
    </row>
    <row r="498" spans="2:3" ht="12.75" customHeight="1">
      <c r="B498" s="14"/>
      <c r="C498" s="14"/>
    </row>
    <row r="499" spans="2:3" ht="12.75" customHeight="1">
      <c r="B499" s="14"/>
      <c r="C499" s="14"/>
    </row>
    <row r="500" spans="2:3" ht="12.75" customHeight="1">
      <c r="B500" s="14"/>
      <c r="C500" s="14"/>
    </row>
    <row r="501" spans="2:3" ht="12.75" customHeight="1">
      <c r="B501" s="14"/>
      <c r="C501" s="14"/>
    </row>
    <row r="502" spans="2:3" ht="12.75" customHeight="1">
      <c r="B502" s="14"/>
      <c r="C502" s="14"/>
    </row>
    <row r="503" spans="2:3" ht="12.75" customHeight="1">
      <c r="B503" s="14"/>
      <c r="C503" s="14"/>
    </row>
    <row r="504" spans="2:3" ht="12.75" customHeight="1">
      <c r="B504" s="14"/>
      <c r="C504" s="14"/>
    </row>
    <row r="505" spans="2:3" ht="12.75" customHeight="1">
      <c r="B505" s="14"/>
      <c r="C505" s="14"/>
    </row>
    <row r="506" spans="2:3" ht="12.75" customHeight="1">
      <c r="B506" s="14"/>
      <c r="C506" s="14"/>
    </row>
    <row r="507" spans="2:3" ht="12.75" customHeight="1">
      <c r="B507" s="14"/>
      <c r="C507" s="14"/>
    </row>
    <row r="508" spans="2:3" ht="12.75" customHeight="1">
      <c r="B508" s="14"/>
      <c r="C508" s="14"/>
    </row>
    <row r="509" spans="2:3" ht="12.75" customHeight="1">
      <c r="B509" s="14"/>
      <c r="C509" s="14"/>
    </row>
    <row r="510" spans="2:3" ht="12.75" customHeight="1">
      <c r="B510" s="14"/>
      <c r="C510" s="14"/>
    </row>
    <row r="511" spans="2:3" ht="12.75" customHeight="1">
      <c r="B511" s="14"/>
      <c r="C511" s="14"/>
    </row>
    <row r="512" spans="2:3" ht="12.75" customHeight="1">
      <c r="B512" s="14"/>
      <c r="C512" s="14"/>
    </row>
    <row r="513" spans="2:3" ht="12.75" customHeight="1">
      <c r="B513" s="14"/>
      <c r="C513" s="14"/>
    </row>
    <row r="514" spans="2:3" ht="12.75" customHeight="1">
      <c r="B514" s="14"/>
      <c r="C514" s="14"/>
    </row>
    <row r="515" spans="2:3" ht="12.75" customHeight="1">
      <c r="B515" s="14"/>
      <c r="C515" s="14"/>
    </row>
    <row r="516" spans="2:3" ht="12.75" customHeight="1">
      <c r="B516" s="14"/>
      <c r="C516" s="14"/>
    </row>
    <row r="517" spans="2:3" ht="12.75" customHeight="1">
      <c r="B517" s="14"/>
      <c r="C517" s="14"/>
    </row>
    <row r="518" spans="2:3" ht="12.75" customHeight="1">
      <c r="B518" s="14"/>
      <c r="C518" s="14"/>
    </row>
    <row r="519" spans="2:3" ht="12.75" customHeight="1">
      <c r="B519" s="14"/>
      <c r="C519" s="14"/>
    </row>
    <row r="520" spans="2:3" ht="12.75" customHeight="1">
      <c r="B520" s="14"/>
      <c r="C520" s="14"/>
    </row>
    <row r="521" spans="2:3" ht="12.75" customHeight="1">
      <c r="B521" s="14"/>
      <c r="C521" s="14"/>
    </row>
    <row r="522" spans="2:3" ht="12.75" customHeight="1">
      <c r="B522" s="14"/>
      <c r="C522" s="14"/>
    </row>
    <row r="523" spans="2:3" ht="12.75" customHeight="1">
      <c r="B523" s="14"/>
      <c r="C523" s="14"/>
    </row>
    <row r="524" spans="2:3" ht="12.75" customHeight="1">
      <c r="B524" s="14"/>
      <c r="C524" s="14"/>
    </row>
    <row r="525" spans="2:3" ht="12.75" customHeight="1">
      <c r="B525" s="14"/>
      <c r="C525" s="14"/>
    </row>
    <row r="526" spans="2:3" ht="12.75" customHeight="1">
      <c r="B526" s="14"/>
      <c r="C526" s="14"/>
    </row>
    <row r="527" spans="2:3" ht="12.75" customHeight="1">
      <c r="B527" s="14"/>
      <c r="C527" s="14"/>
    </row>
    <row r="528" spans="2:3" ht="12.75" customHeight="1">
      <c r="B528" s="14"/>
      <c r="C528" s="14"/>
    </row>
    <row r="529" spans="2:3" ht="12.75" customHeight="1">
      <c r="B529" s="14"/>
      <c r="C529" s="14"/>
    </row>
    <row r="530" spans="2:3" ht="12.75" customHeight="1">
      <c r="B530" s="14"/>
      <c r="C530" s="14"/>
    </row>
    <row r="531" spans="2:3" ht="12.75" customHeight="1">
      <c r="B531" s="14"/>
      <c r="C531" s="14"/>
    </row>
    <row r="532" spans="2:3" ht="12.75" customHeight="1">
      <c r="B532" s="14"/>
      <c r="C532" s="14"/>
    </row>
    <row r="533" spans="2:3" ht="12.75" customHeight="1">
      <c r="B533" s="14"/>
      <c r="C533" s="14"/>
    </row>
    <row r="534" spans="2:3" ht="12.75" customHeight="1">
      <c r="B534" s="14"/>
      <c r="C534" s="14"/>
    </row>
    <row r="535" spans="2:3" ht="12.75" customHeight="1">
      <c r="B535" s="14"/>
      <c r="C535" s="14"/>
    </row>
    <row r="536" spans="2:3" ht="12.75" customHeight="1">
      <c r="B536" s="14"/>
      <c r="C536" s="14"/>
    </row>
    <row r="537" spans="2:3" ht="12.75" customHeight="1">
      <c r="B537" s="14"/>
      <c r="C537" s="14"/>
    </row>
    <row r="538" spans="2:3" ht="12.75" customHeight="1">
      <c r="B538" s="14"/>
      <c r="C538" s="14"/>
    </row>
    <row r="539" spans="2:3" ht="12.75" customHeight="1">
      <c r="B539" s="14"/>
      <c r="C539" s="14"/>
    </row>
    <row r="540" spans="2:3" ht="12.75" customHeight="1">
      <c r="B540" s="14"/>
      <c r="C540" s="14"/>
    </row>
    <row r="541" spans="2:3" ht="12.75" customHeight="1">
      <c r="B541" s="14"/>
      <c r="C541" s="14"/>
    </row>
    <row r="542" spans="2:3" ht="12.75" customHeight="1">
      <c r="B542" s="14"/>
      <c r="C542" s="14"/>
    </row>
    <row r="543" spans="2:3" ht="12.75" customHeight="1">
      <c r="B543" s="14"/>
      <c r="C543" s="14"/>
    </row>
    <row r="544" spans="2:3" ht="12.75" customHeight="1">
      <c r="B544" s="14"/>
      <c r="C544" s="14"/>
    </row>
    <row r="545" spans="2:3" ht="12.75" customHeight="1">
      <c r="B545" s="14"/>
      <c r="C545" s="14"/>
    </row>
    <row r="546" spans="2:3" ht="12.75" customHeight="1">
      <c r="B546" s="14"/>
      <c r="C546" s="14"/>
    </row>
    <row r="547" spans="2:3" ht="12.75" customHeight="1">
      <c r="B547" s="14"/>
      <c r="C547" s="14"/>
    </row>
    <row r="548" spans="2:3" ht="12.75" customHeight="1">
      <c r="B548" s="14"/>
      <c r="C548" s="14"/>
    </row>
    <row r="549" spans="2:3" ht="12.75" customHeight="1">
      <c r="B549" s="14"/>
      <c r="C549" s="14"/>
    </row>
    <row r="550" spans="2:3" ht="12.75" customHeight="1">
      <c r="B550" s="14"/>
      <c r="C550" s="14"/>
    </row>
    <row r="551" spans="2:3" ht="12.75" customHeight="1">
      <c r="B551" s="14"/>
      <c r="C551" s="14"/>
    </row>
    <row r="552" spans="2:3" ht="12.75" customHeight="1">
      <c r="B552" s="14"/>
      <c r="C552" s="14"/>
    </row>
    <row r="553" spans="2:3" ht="12.75" customHeight="1">
      <c r="B553" s="14"/>
      <c r="C553" s="14"/>
    </row>
    <row r="554" spans="2:3" ht="12.75" customHeight="1">
      <c r="B554" s="14"/>
      <c r="C554" s="14"/>
    </row>
    <row r="555" spans="2:3" ht="12.75" customHeight="1">
      <c r="B555" s="14"/>
      <c r="C555" s="14"/>
    </row>
    <row r="556" spans="2:3" ht="12.75" customHeight="1">
      <c r="B556" s="14"/>
      <c r="C556" s="14"/>
    </row>
    <row r="557" spans="2:3" ht="12.75" customHeight="1">
      <c r="B557" s="14"/>
      <c r="C557" s="14"/>
    </row>
    <row r="558" spans="2:3" ht="12.75" customHeight="1">
      <c r="B558" s="14"/>
      <c r="C558" s="14"/>
    </row>
    <row r="559" spans="2:3" ht="12.75" customHeight="1">
      <c r="B559" s="14"/>
      <c r="C559" s="14"/>
    </row>
    <row r="560" spans="2:3" ht="12.75" customHeight="1">
      <c r="B560" s="14"/>
      <c r="C560" s="14"/>
    </row>
    <row r="561" spans="2:3" ht="12.75" customHeight="1">
      <c r="B561" s="14"/>
      <c r="C561" s="14"/>
    </row>
    <row r="562" spans="2:3" ht="12.75" customHeight="1">
      <c r="B562" s="14"/>
      <c r="C562" s="14"/>
    </row>
    <row r="563" spans="2:3" ht="12.75" customHeight="1">
      <c r="B563" s="14"/>
      <c r="C563" s="14"/>
    </row>
    <row r="564" spans="2:3" ht="12.75" customHeight="1">
      <c r="B564" s="14"/>
      <c r="C564" s="14"/>
    </row>
    <row r="565" spans="2:3" ht="12.75" customHeight="1">
      <c r="B565" s="14"/>
      <c r="C565" s="14"/>
    </row>
    <row r="566" spans="2:3" ht="12.75" customHeight="1">
      <c r="B566" s="14"/>
      <c r="C566" s="14"/>
    </row>
    <row r="567" spans="2:3" ht="12.75" customHeight="1">
      <c r="B567" s="14"/>
      <c r="C567" s="14"/>
    </row>
    <row r="568" spans="2:3" ht="12.75" customHeight="1">
      <c r="B568" s="14"/>
      <c r="C568" s="14"/>
    </row>
    <row r="569" spans="2:3" ht="12.75" customHeight="1">
      <c r="B569" s="14"/>
      <c r="C569" s="14"/>
    </row>
    <row r="570" spans="2:3" ht="12.75" customHeight="1">
      <c r="B570" s="14"/>
      <c r="C570" s="14"/>
    </row>
    <row r="571" spans="2:3" ht="12.75" customHeight="1">
      <c r="B571" s="14"/>
      <c r="C571" s="14"/>
    </row>
    <row r="572" spans="2:3" ht="12.75" customHeight="1">
      <c r="B572" s="14"/>
      <c r="C572" s="14"/>
    </row>
    <row r="573" spans="2:3" ht="12.75" customHeight="1">
      <c r="B573" s="14"/>
      <c r="C573" s="14"/>
    </row>
    <row r="574" spans="2:3" ht="12.75" customHeight="1">
      <c r="B574" s="14"/>
      <c r="C574" s="14"/>
    </row>
    <row r="575" spans="2:3" ht="12.75" customHeight="1">
      <c r="B575" s="14"/>
      <c r="C575" s="14"/>
    </row>
    <row r="576" spans="2:3" ht="12.75" customHeight="1">
      <c r="B576" s="14"/>
      <c r="C576" s="14"/>
    </row>
    <row r="577" spans="2:3" ht="12.75" customHeight="1">
      <c r="B577" s="14"/>
      <c r="C577" s="14"/>
    </row>
    <row r="578" spans="2:3" ht="12.75" customHeight="1">
      <c r="B578" s="14"/>
      <c r="C578" s="14"/>
    </row>
    <row r="579" spans="2:3" ht="12.75" customHeight="1">
      <c r="B579" s="14"/>
      <c r="C579" s="14"/>
    </row>
    <row r="580" spans="2:3" ht="12.75" customHeight="1">
      <c r="B580" s="14"/>
      <c r="C580" s="14"/>
    </row>
    <row r="581" spans="2:3" ht="12.75" customHeight="1">
      <c r="B581" s="14"/>
      <c r="C581" s="14"/>
    </row>
    <row r="582" spans="2:3" ht="12.75" customHeight="1">
      <c r="B582" s="14"/>
      <c r="C582" s="14"/>
    </row>
    <row r="583" spans="2:3" ht="12.75" customHeight="1">
      <c r="B583" s="14"/>
      <c r="C583" s="14"/>
    </row>
    <row r="584" spans="2:3" ht="12.75" customHeight="1">
      <c r="B584" s="14"/>
      <c r="C584" s="14"/>
    </row>
    <row r="585" spans="2:3" ht="12.75" customHeight="1">
      <c r="B585" s="14"/>
      <c r="C585" s="14"/>
    </row>
    <row r="586" spans="2:3" ht="12.75" customHeight="1">
      <c r="B586" s="14"/>
      <c r="C586" s="14"/>
    </row>
    <row r="587" spans="2:3" ht="12.75" customHeight="1">
      <c r="B587" s="14"/>
      <c r="C587" s="14"/>
    </row>
    <row r="588" spans="2:3" ht="12.75" customHeight="1">
      <c r="B588" s="14"/>
      <c r="C588" s="14"/>
    </row>
    <row r="589" spans="2:3" ht="12.75" customHeight="1">
      <c r="B589" s="14"/>
      <c r="C589" s="14"/>
    </row>
    <row r="590" spans="2:3" ht="12.75" customHeight="1">
      <c r="B590" s="14"/>
      <c r="C590" s="14"/>
    </row>
    <row r="591" spans="2:3" ht="12.75" customHeight="1">
      <c r="B591" s="14"/>
      <c r="C591" s="14"/>
    </row>
    <row r="592" spans="2:3" ht="12.75" customHeight="1">
      <c r="B592" s="14"/>
      <c r="C592" s="14"/>
    </row>
    <row r="593" spans="2:3" ht="12.75" customHeight="1">
      <c r="B593" s="14"/>
      <c r="C593" s="14"/>
    </row>
    <row r="594" spans="2:3" ht="12.75" customHeight="1">
      <c r="B594" s="14"/>
      <c r="C594" s="14"/>
    </row>
    <row r="595" spans="2:3" ht="12.75" customHeight="1">
      <c r="B595" s="14"/>
      <c r="C595" s="14"/>
    </row>
    <row r="596" spans="2:3" ht="12.75" customHeight="1">
      <c r="B596" s="14"/>
      <c r="C596" s="14"/>
    </row>
    <row r="597" spans="2:3" ht="12.75" customHeight="1">
      <c r="B597" s="14"/>
      <c r="C597" s="14"/>
    </row>
    <row r="598" spans="2:3" ht="12.75" customHeight="1">
      <c r="B598" s="14"/>
      <c r="C598" s="14"/>
    </row>
    <row r="599" spans="2:3" ht="12.75" customHeight="1">
      <c r="B599" s="14"/>
      <c r="C599" s="14"/>
    </row>
    <row r="600" spans="2:3" ht="12.75" customHeight="1">
      <c r="B600" s="14"/>
      <c r="C600" s="14"/>
    </row>
    <row r="601" spans="2:3" ht="12.75" customHeight="1">
      <c r="B601" s="14"/>
      <c r="C601" s="14"/>
    </row>
    <row r="602" spans="2:3" ht="12.75" customHeight="1">
      <c r="B602" s="14"/>
      <c r="C602" s="14"/>
    </row>
    <row r="603" spans="2:3" ht="12.75" customHeight="1">
      <c r="B603" s="14"/>
      <c r="C603" s="14"/>
    </row>
    <row r="604" spans="2:3" ht="12.75" customHeight="1">
      <c r="B604" s="14"/>
      <c r="C604" s="14"/>
    </row>
    <row r="605" spans="2:3" ht="12.75" customHeight="1">
      <c r="B605" s="14"/>
      <c r="C605" s="14"/>
    </row>
    <row r="606" spans="2:3" ht="12.75" customHeight="1">
      <c r="B606" s="14"/>
      <c r="C606" s="14"/>
    </row>
    <row r="607" spans="2:3" ht="12.75" customHeight="1">
      <c r="B607" s="14"/>
      <c r="C607" s="14"/>
    </row>
    <row r="608" spans="2:3" ht="12.75" customHeight="1">
      <c r="B608" s="14"/>
      <c r="C608" s="14"/>
    </row>
    <row r="609" spans="2:3" ht="12.75" customHeight="1">
      <c r="B609" s="14"/>
      <c r="C609" s="14"/>
    </row>
    <row r="610" spans="2:3" ht="12.75" customHeight="1">
      <c r="B610" s="14"/>
      <c r="C610" s="14"/>
    </row>
    <row r="611" spans="2:3" ht="12.75" customHeight="1">
      <c r="B611" s="14"/>
      <c r="C611" s="14"/>
    </row>
    <row r="612" spans="2:3" ht="12.75" customHeight="1">
      <c r="B612" s="14"/>
      <c r="C612" s="14"/>
    </row>
    <row r="613" spans="2:3" ht="12.75" customHeight="1">
      <c r="B613" s="14"/>
      <c r="C613" s="14"/>
    </row>
    <row r="614" spans="2:3" ht="12.75" customHeight="1">
      <c r="B614" s="14"/>
      <c r="C614" s="14"/>
    </row>
    <row r="615" spans="2:3" ht="12.75" customHeight="1">
      <c r="B615" s="14"/>
      <c r="C615" s="14"/>
    </row>
    <row r="616" spans="2:3" ht="12.75" customHeight="1">
      <c r="B616" s="14"/>
      <c r="C616" s="14"/>
    </row>
    <row r="617" spans="2:3" ht="12.75" customHeight="1">
      <c r="B617" s="14"/>
      <c r="C617" s="14"/>
    </row>
    <row r="618" spans="2:3" ht="12.75" customHeight="1">
      <c r="B618" s="14"/>
      <c r="C618" s="14"/>
    </row>
    <row r="619" spans="2:3" ht="12.75" customHeight="1">
      <c r="B619" s="14"/>
      <c r="C619" s="14"/>
    </row>
    <row r="620" spans="2:3" ht="12.75" customHeight="1">
      <c r="B620" s="14"/>
      <c r="C620" s="14"/>
    </row>
    <row r="621" spans="2:3" ht="12.75" customHeight="1">
      <c r="B621" s="14"/>
      <c r="C621" s="14"/>
    </row>
    <row r="622" spans="2:3" ht="12.75" customHeight="1">
      <c r="B622" s="14"/>
      <c r="C622" s="14"/>
    </row>
    <row r="623" spans="2:3" ht="12.75" customHeight="1">
      <c r="B623" s="14"/>
      <c r="C623" s="14"/>
    </row>
    <row r="624" spans="2:3" ht="12.75" customHeight="1">
      <c r="B624" s="14"/>
      <c r="C624" s="14"/>
    </row>
    <row r="625" spans="2:3" ht="12.75" customHeight="1">
      <c r="B625" s="14"/>
      <c r="C625" s="14"/>
    </row>
    <row r="626" spans="2:3" ht="12.75" customHeight="1">
      <c r="B626" s="14"/>
      <c r="C626" s="14"/>
    </row>
    <row r="627" spans="2:3" ht="12.75" customHeight="1">
      <c r="B627" s="14"/>
      <c r="C627" s="14"/>
    </row>
    <row r="628" spans="2:3" ht="12.75" customHeight="1">
      <c r="B628" s="14"/>
      <c r="C628" s="14"/>
    </row>
    <row r="629" spans="2:3" ht="12.75" customHeight="1">
      <c r="B629" s="14"/>
      <c r="C629" s="14"/>
    </row>
    <row r="630" spans="2:3" ht="12.75" customHeight="1">
      <c r="B630" s="14"/>
      <c r="C630" s="14"/>
    </row>
    <row r="631" spans="2:3" ht="12.75" customHeight="1">
      <c r="B631" s="14"/>
      <c r="C631" s="14"/>
    </row>
    <row r="632" spans="2:3" ht="12.75" customHeight="1">
      <c r="B632" s="14"/>
      <c r="C632" s="14"/>
    </row>
    <row r="633" spans="2:3" ht="12.75" customHeight="1">
      <c r="B633" s="14"/>
      <c r="C633" s="14"/>
    </row>
    <row r="634" spans="2:3" ht="12.75" customHeight="1">
      <c r="B634" s="14"/>
      <c r="C634" s="14"/>
    </row>
    <row r="635" spans="2:3" ht="12.75" customHeight="1">
      <c r="B635" s="14"/>
      <c r="C635" s="14"/>
    </row>
    <row r="636" spans="2:3" ht="12.75" customHeight="1">
      <c r="B636" s="14"/>
      <c r="C636" s="14"/>
    </row>
    <row r="637" spans="2:3" ht="12.75" customHeight="1">
      <c r="B637" s="14"/>
      <c r="C637" s="14"/>
    </row>
    <row r="638" spans="2:3" ht="12.75" customHeight="1">
      <c r="B638" s="14"/>
      <c r="C638" s="14"/>
    </row>
    <row r="639" spans="2:3" ht="12.75" customHeight="1">
      <c r="B639" s="14"/>
      <c r="C639" s="14"/>
    </row>
    <row r="640" spans="2:3" ht="12.75" customHeight="1">
      <c r="B640" s="14"/>
      <c r="C640" s="14"/>
    </row>
    <row r="641" spans="2:3" ht="12.75" customHeight="1">
      <c r="B641" s="14"/>
      <c r="C641" s="14"/>
    </row>
    <row r="642" spans="2:3" ht="12.75" customHeight="1">
      <c r="B642" s="14"/>
      <c r="C642" s="14"/>
    </row>
    <row r="643" spans="2:3" ht="12.75" customHeight="1">
      <c r="B643" s="14"/>
      <c r="C643" s="14"/>
    </row>
    <row r="644" spans="2:3" ht="12.75" customHeight="1">
      <c r="B644" s="14"/>
      <c r="C644" s="14"/>
    </row>
    <row r="645" spans="2:3" ht="12.75" customHeight="1">
      <c r="B645" s="14"/>
      <c r="C645" s="14"/>
    </row>
    <row r="646" spans="2:3" ht="12.75" customHeight="1">
      <c r="B646" s="14"/>
      <c r="C646" s="14"/>
    </row>
    <row r="647" spans="2:3" ht="12.75" customHeight="1">
      <c r="B647" s="14"/>
      <c r="C647" s="14"/>
    </row>
    <row r="648" spans="2:3" ht="12.75" customHeight="1">
      <c r="B648" s="14"/>
      <c r="C648" s="14"/>
    </row>
    <row r="649" spans="2:3" ht="12.75" customHeight="1">
      <c r="B649" s="14"/>
      <c r="C649" s="14"/>
    </row>
    <row r="650" spans="2:3" ht="12.75" customHeight="1">
      <c r="B650" s="14"/>
      <c r="C650" s="14"/>
    </row>
    <row r="651" spans="2:3" ht="12.75" customHeight="1">
      <c r="B651" s="14"/>
      <c r="C651" s="14"/>
    </row>
    <row r="652" spans="2:3" ht="12.75" customHeight="1">
      <c r="B652" s="14"/>
      <c r="C652" s="14"/>
    </row>
    <row r="653" spans="2:3" ht="12.75" customHeight="1">
      <c r="B653" s="14"/>
      <c r="C653" s="14"/>
    </row>
    <row r="654" spans="2:3" ht="12.75" customHeight="1">
      <c r="B654" s="14"/>
      <c r="C654" s="14"/>
    </row>
    <row r="655" spans="2:3" ht="12.75" customHeight="1">
      <c r="B655" s="14"/>
      <c r="C655" s="14"/>
    </row>
    <row r="656" spans="2:3" ht="12.75" customHeight="1">
      <c r="B656" s="14"/>
      <c r="C656" s="14"/>
    </row>
    <row r="657" spans="2:3" ht="12.75" customHeight="1">
      <c r="B657" s="14"/>
      <c r="C657" s="14"/>
    </row>
    <row r="658" spans="2:3" ht="12.75" customHeight="1">
      <c r="B658" s="14"/>
      <c r="C658" s="14"/>
    </row>
    <row r="659" spans="2:3" ht="12.75" customHeight="1">
      <c r="B659" s="14"/>
      <c r="C659" s="14"/>
    </row>
    <row r="660" spans="2:3" ht="12.75" customHeight="1">
      <c r="B660" s="14"/>
      <c r="C660" s="14"/>
    </row>
    <row r="661" spans="2:3" ht="12.75" customHeight="1">
      <c r="B661" s="14"/>
      <c r="C661" s="14"/>
    </row>
    <row r="662" spans="2:3" ht="12.75" customHeight="1">
      <c r="B662" s="14"/>
      <c r="C662" s="14"/>
    </row>
    <row r="663" spans="2:3" ht="12.75" customHeight="1">
      <c r="B663" s="14"/>
      <c r="C663" s="14"/>
    </row>
    <row r="664" spans="2:3" ht="12.75" customHeight="1">
      <c r="B664" s="14"/>
      <c r="C664" s="14"/>
    </row>
    <row r="665" spans="2:3" ht="12.75" customHeight="1">
      <c r="B665" s="14"/>
      <c r="C665" s="14"/>
    </row>
    <row r="666" spans="2:3" ht="12.75" customHeight="1">
      <c r="B666" s="14"/>
      <c r="C666" s="14"/>
    </row>
    <row r="667" spans="2:3" ht="12.75" customHeight="1">
      <c r="B667" s="14"/>
      <c r="C667" s="14"/>
    </row>
    <row r="668" spans="2:3" ht="12.75" customHeight="1">
      <c r="B668" s="14"/>
      <c r="C668" s="14"/>
    </row>
    <row r="669" spans="2:3" ht="12.75" customHeight="1">
      <c r="B669" s="14"/>
      <c r="C669" s="14"/>
    </row>
    <row r="670" spans="2:3" ht="12.75" customHeight="1">
      <c r="B670" s="14"/>
      <c r="C670" s="14"/>
    </row>
    <row r="671" spans="2:3" ht="12.75" customHeight="1">
      <c r="B671" s="14"/>
      <c r="C671" s="14"/>
    </row>
    <row r="672" spans="2:3" ht="12.75" customHeight="1">
      <c r="B672" s="14"/>
      <c r="C672" s="14"/>
    </row>
    <row r="673" spans="2:3" ht="12.75" customHeight="1">
      <c r="B673" s="14"/>
      <c r="C673" s="14"/>
    </row>
    <row r="674" spans="2:3" ht="12.75" customHeight="1">
      <c r="B674" s="14"/>
      <c r="C674" s="14"/>
    </row>
    <row r="675" spans="2:3" ht="12.75" customHeight="1">
      <c r="B675" s="14"/>
      <c r="C675" s="14"/>
    </row>
    <row r="676" spans="2:3" ht="12.75" customHeight="1">
      <c r="B676" s="14"/>
      <c r="C676" s="14"/>
    </row>
    <row r="677" spans="2:3" ht="12.75" customHeight="1">
      <c r="B677" s="14"/>
      <c r="C677" s="14"/>
    </row>
    <row r="678" spans="2:3" ht="12.75" customHeight="1">
      <c r="B678" s="14"/>
      <c r="C678" s="14"/>
    </row>
    <row r="679" spans="2:3" ht="12.75" customHeight="1">
      <c r="B679" s="14"/>
      <c r="C679" s="14"/>
    </row>
    <row r="680" spans="2:3" ht="12.75" customHeight="1">
      <c r="B680" s="14"/>
      <c r="C680" s="14"/>
    </row>
    <row r="681" spans="2:3" ht="12.75" customHeight="1">
      <c r="B681" s="14"/>
      <c r="C681" s="14"/>
    </row>
    <row r="682" spans="2:3" ht="12.75" customHeight="1">
      <c r="B682" s="14"/>
      <c r="C682" s="14"/>
    </row>
    <row r="683" spans="2:3" ht="12.75" customHeight="1">
      <c r="B683" s="14"/>
      <c r="C683" s="14"/>
    </row>
    <row r="684" spans="2:3" ht="12.75" customHeight="1">
      <c r="B684" s="14"/>
      <c r="C684" s="14"/>
    </row>
    <row r="685" spans="2:3" ht="12.75" customHeight="1">
      <c r="B685" s="14"/>
      <c r="C685" s="14"/>
    </row>
    <row r="686" spans="2:3" ht="12.75" customHeight="1">
      <c r="B686" s="14"/>
      <c r="C686" s="14"/>
    </row>
    <row r="687" spans="2:3" ht="12.75" customHeight="1">
      <c r="B687" s="14"/>
      <c r="C687" s="14"/>
    </row>
    <row r="688" spans="2:3" ht="12.75" customHeight="1">
      <c r="B688" s="14"/>
      <c r="C688" s="14"/>
    </row>
    <row r="689" spans="2:3" ht="12.75" customHeight="1">
      <c r="B689" s="14"/>
      <c r="C689" s="14"/>
    </row>
    <row r="690" spans="2:3" ht="12.75" customHeight="1">
      <c r="B690" s="14"/>
      <c r="C690" s="14"/>
    </row>
    <row r="691" spans="2:3" ht="12.75" customHeight="1">
      <c r="B691" s="14"/>
      <c r="C691" s="14"/>
    </row>
    <row r="692" spans="2:3" ht="12.75" customHeight="1">
      <c r="B692" s="14"/>
      <c r="C692" s="14"/>
    </row>
    <row r="693" spans="2:3" ht="12.75" customHeight="1">
      <c r="B693" s="14"/>
      <c r="C693" s="14"/>
    </row>
    <row r="694" spans="2:3" ht="12.75" customHeight="1">
      <c r="B694" s="14"/>
      <c r="C694" s="14"/>
    </row>
    <row r="695" spans="2:3" ht="12.75" customHeight="1">
      <c r="B695" s="14"/>
      <c r="C695" s="14"/>
    </row>
    <row r="696" spans="2:3" ht="12.75" customHeight="1">
      <c r="B696" s="14"/>
      <c r="C696" s="14"/>
    </row>
    <row r="697" spans="2:3" ht="12.75" customHeight="1">
      <c r="B697" s="14"/>
      <c r="C697" s="14"/>
    </row>
    <row r="698" spans="2:3" ht="12.75" customHeight="1">
      <c r="B698" s="14"/>
      <c r="C698" s="14"/>
    </row>
    <row r="699" spans="2:3" ht="12.75" customHeight="1">
      <c r="B699" s="14"/>
      <c r="C699" s="14"/>
    </row>
    <row r="700" spans="2:3" ht="12.75" customHeight="1">
      <c r="B700" s="14"/>
      <c r="C700" s="14"/>
    </row>
    <row r="701" spans="2:3" ht="12.75" customHeight="1">
      <c r="B701" s="14"/>
      <c r="C701" s="14"/>
    </row>
    <row r="702" spans="2:3" ht="12.75" customHeight="1">
      <c r="B702" s="14"/>
      <c r="C702" s="14"/>
    </row>
    <row r="703" spans="2:3" ht="12.75" customHeight="1">
      <c r="B703" s="14"/>
      <c r="C703" s="14"/>
    </row>
    <row r="704" spans="2:3" ht="12.75" customHeight="1">
      <c r="B704" s="14"/>
      <c r="C704" s="14"/>
    </row>
    <row r="705" spans="2:3" ht="12.75" customHeight="1">
      <c r="B705" s="14"/>
      <c r="C705" s="14"/>
    </row>
    <row r="706" spans="2:3" ht="12.75" customHeight="1">
      <c r="B706" s="14"/>
      <c r="C706" s="14"/>
    </row>
    <row r="707" spans="2:3" ht="12.75" customHeight="1">
      <c r="B707" s="14"/>
      <c r="C707" s="14"/>
    </row>
    <row r="708" spans="2:3" ht="12.75" customHeight="1">
      <c r="B708" s="14"/>
      <c r="C708" s="14"/>
    </row>
    <row r="709" spans="2:3" ht="12.75" customHeight="1">
      <c r="B709" s="14"/>
      <c r="C709" s="14"/>
    </row>
    <row r="710" spans="2:3" ht="12.75" customHeight="1">
      <c r="B710" s="14"/>
      <c r="C710" s="14"/>
    </row>
    <row r="711" spans="2:3" ht="12.75" customHeight="1">
      <c r="B711" s="14"/>
      <c r="C711" s="14"/>
    </row>
    <row r="712" spans="2:3" ht="12.75" customHeight="1">
      <c r="B712" s="14"/>
      <c r="C712" s="14"/>
    </row>
    <row r="713" spans="2:3" ht="12.75" customHeight="1">
      <c r="B713" s="14"/>
      <c r="C713" s="14"/>
    </row>
    <row r="714" spans="2:3" ht="12.75" customHeight="1">
      <c r="B714" s="14"/>
      <c r="C714" s="14"/>
    </row>
    <row r="715" spans="2:3" ht="12.75" customHeight="1">
      <c r="B715" s="14"/>
      <c r="C715" s="14"/>
    </row>
    <row r="716" spans="2:3" ht="12.75" customHeight="1">
      <c r="B716" s="14"/>
      <c r="C716" s="14"/>
    </row>
    <row r="717" spans="2:3" ht="12.75" customHeight="1">
      <c r="B717" s="14"/>
      <c r="C717" s="14"/>
    </row>
    <row r="718" spans="2:3" ht="12.75" customHeight="1">
      <c r="B718" s="14"/>
      <c r="C718" s="14"/>
    </row>
    <row r="719" spans="2:3" ht="12.75" customHeight="1">
      <c r="B719" s="14"/>
      <c r="C719" s="14"/>
    </row>
    <row r="720" spans="2:3" ht="12.75" customHeight="1">
      <c r="B720" s="14"/>
      <c r="C720" s="14"/>
    </row>
    <row r="721" spans="2:3" ht="12.75" customHeight="1">
      <c r="B721" s="14"/>
      <c r="C721" s="14"/>
    </row>
    <row r="722" spans="2:3" ht="12.75" customHeight="1">
      <c r="B722" s="14"/>
      <c r="C722" s="14"/>
    </row>
    <row r="723" spans="2:3" ht="12.75" customHeight="1">
      <c r="B723" s="14"/>
      <c r="C723" s="14"/>
    </row>
    <row r="724" spans="2:3" ht="12.75" customHeight="1">
      <c r="B724" s="14"/>
      <c r="C724" s="14"/>
    </row>
    <row r="725" spans="2:3" ht="12.75" customHeight="1">
      <c r="B725" s="14"/>
      <c r="C725" s="14"/>
    </row>
    <row r="726" spans="2:3" ht="12.75" customHeight="1">
      <c r="B726" s="14"/>
      <c r="C726" s="14"/>
    </row>
    <row r="727" spans="2:3" ht="12.75" customHeight="1">
      <c r="B727" s="14"/>
      <c r="C727" s="14"/>
    </row>
    <row r="728" spans="2:3" ht="12.75" customHeight="1">
      <c r="B728" s="14"/>
      <c r="C728" s="14"/>
    </row>
    <row r="729" spans="2:3" ht="12.75" customHeight="1">
      <c r="B729" s="14"/>
      <c r="C729" s="14"/>
    </row>
    <row r="730" spans="2:3" ht="12.75" customHeight="1">
      <c r="B730" s="14"/>
      <c r="C730" s="14"/>
    </row>
    <row r="731" spans="2:3" ht="12.75" customHeight="1">
      <c r="B731" s="14"/>
      <c r="C731" s="14"/>
    </row>
    <row r="732" spans="2:3" ht="12.75" customHeight="1">
      <c r="B732" s="14"/>
      <c r="C732" s="14"/>
    </row>
    <row r="733" spans="2:3" ht="12.75" customHeight="1">
      <c r="B733" s="14"/>
      <c r="C733" s="14"/>
    </row>
    <row r="734" spans="2:3" ht="12.75" customHeight="1">
      <c r="B734" s="14"/>
      <c r="C734" s="14"/>
    </row>
    <row r="735" spans="2:3" ht="12.75" customHeight="1">
      <c r="B735" s="14"/>
      <c r="C735" s="14"/>
    </row>
    <row r="736" spans="2:3" ht="12.75" customHeight="1">
      <c r="B736" s="14"/>
      <c r="C736" s="14"/>
    </row>
    <row r="737" spans="2:3" ht="12.75" customHeight="1">
      <c r="B737" s="14"/>
      <c r="C737" s="14"/>
    </row>
    <row r="738" spans="2:3" ht="12.75" customHeight="1">
      <c r="B738" s="14"/>
      <c r="C738" s="14"/>
    </row>
    <row r="739" spans="2:3" ht="12.75" customHeight="1">
      <c r="B739" s="14"/>
      <c r="C739" s="14"/>
    </row>
    <row r="740" spans="2:3" ht="12.75" customHeight="1">
      <c r="B740" s="14"/>
      <c r="C740" s="14"/>
    </row>
    <row r="741" spans="2:3" ht="12.75" customHeight="1">
      <c r="B741" s="14"/>
      <c r="C741" s="14"/>
    </row>
    <row r="742" spans="2:3" ht="12.75" customHeight="1">
      <c r="B742" s="14"/>
      <c r="C742" s="14"/>
    </row>
    <row r="743" spans="2:3" ht="12.75" customHeight="1">
      <c r="B743" s="14"/>
      <c r="C743" s="14"/>
    </row>
    <row r="744" spans="2:3" ht="12.75" customHeight="1">
      <c r="B744" s="14"/>
      <c r="C744" s="14"/>
    </row>
    <row r="745" spans="2:3" ht="12.75" customHeight="1">
      <c r="B745" s="14"/>
      <c r="C745" s="14"/>
    </row>
    <row r="746" spans="2:3" ht="12.75" customHeight="1">
      <c r="B746" s="14"/>
      <c r="C746" s="14"/>
    </row>
    <row r="747" spans="2:3" ht="12.75" customHeight="1">
      <c r="B747" s="14"/>
      <c r="C747" s="14"/>
    </row>
    <row r="748" spans="2:3" ht="12.75" customHeight="1">
      <c r="B748" s="14"/>
      <c r="C748" s="14"/>
    </row>
    <row r="749" spans="2:3" ht="12.75" customHeight="1">
      <c r="B749" s="14"/>
      <c r="C749" s="14"/>
    </row>
    <row r="750" spans="2:3" ht="12.75" customHeight="1">
      <c r="B750" s="14"/>
      <c r="C750" s="14"/>
    </row>
    <row r="751" spans="2:3" ht="12.75" customHeight="1">
      <c r="B751" s="14"/>
      <c r="C751" s="14"/>
    </row>
    <row r="752" spans="2:3" ht="12.75" customHeight="1">
      <c r="B752" s="14"/>
      <c r="C752" s="14"/>
    </row>
    <row r="753" spans="2:3" ht="12.75" customHeight="1">
      <c r="B753" s="14"/>
      <c r="C753" s="14"/>
    </row>
    <row r="754" spans="2:3" ht="12.75" customHeight="1">
      <c r="B754" s="14"/>
      <c r="C754" s="14"/>
    </row>
    <row r="755" spans="2:3" ht="12.75" customHeight="1">
      <c r="B755" s="14"/>
      <c r="C755" s="14"/>
    </row>
    <row r="756" spans="2:3" ht="12.75" customHeight="1">
      <c r="B756" s="14"/>
      <c r="C756" s="14"/>
    </row>
    <row r="757" spans="2:3" ht="12.75" customHeight="1">
      <c r="B757" s="14"/>
      <c r="C757" s="14"/>
    </row>
    <row r="758" spans="2:3" ht="12.75" customHeight="1">
      <c r="B758" s="14"/>
      <c r="C758" s="14"/>
    </row>
    <row r="759" spans="2:3" ht="12.75" customHeight="1">
      <c r="B759" s="14"/>
      <c r="C759" s="14"/>
    </row>
    <row r="760" spans="2:3" ht="12.75" customHeight="1">
      <c r="B760" s="14"/>
      <c r="C760" s="14"/>
    </row>
    <row r="761" spans="2:3" ht="12.75" customHeight="1">
      <c r="B761" s="14"/>
      <c r="C761" s="14"/>
    </row>
    <row r="762" spans="2:3" ht="12.75" customHeight="1">
      <c r="B762" s="14"/>
      <c r="C762" s="14"/>
    </row>
    <row r="763" spans="2:3" ht="12.75" customHeight="1">
      <c r="B763" s="14"/>
      <c r="C763" s="14"/>
    </row>
    <row r="764" spans="2:3" ht="12.75" customHeight="1">
      <c r="B764" s="14"/>
      <c r="C764" s="14"/>
    </row>
    <row r="765" spans="2:3" ht="12.75" customHeight="1">
      <c r="B765" s="14"/>
      <c r="C765" s="14"/>
    </row>
    <row r="766" spans="2:3" ht="12.75" customHeight="1">
      <c r="B766" s="14"/>
      <c r="C766" s="14"/>
    </row>
    <row r="767" spans="2:3" ht="12.75" customHeight="1">
      <c r="B767" s="14"/>
      <c r="C767" s="14"/>
    </row>
    <row r="768" spans="2:3" ht="12.75" customHeight="1">
      <c r="B768" s="14"/>
      <c r="C768" s="14"/>
    </row>
    <row r="769" spans="2:3" ht="12.75" customHeight="1">
      <c r="B769" s="14"/>
      <c r="C769" s="14"/>
    </row>
    <row r="770" spans="2:3" ht="12.75" customHeight="1">
      <c r="B770" s="14"/>
      <c r="C770" s="14"/>
    </row>
    <row r="771" spans="2:3" ht="12.75" customHeight="1">
      <c r="B771" s="14"/>
      <c r="C771" s="14"/>
    </row>
    <row r="772" spans="2:3" ht="12.75" customHeight="1">
      <c r="B772" s="14"/>
      <c r="C772" s="14"/>
    </row>
    <row r="773" spans="2:3" ht="12.75" customHeight="1">
      <c r="B773" s="14"/>
      <c r="C773" s="14"/>
    </row>
    <row r="774" spans="2:3" ht="12.75" customHeight="1">
      <c r="B774" s="14"/>
      <c r="C774" s="14"/>
    </row>
    <row r="775" spans="2:3" ht="12.75" customHeight="1">
      <c r="B775" s="14"/>
      <c r="C775" s="14"/>
    </row>
    <row r="776" spans="2:3" ht="12.75" customHeight="1">
      <c r="B776" s="14"/>
      <c r="C776" s="14"/>
    </row>
    <row r="777" spans="2:3" ht="12.75" customHeight="1">
      <c r="B777" s="14"/>
      <c r="C777" s="14"/>
    </row>
    <row r="778" spans="2:3" ht="12.75" customHeight="1">
      <c r="B778" s="14"/>
      <c r="C778" s="14"/>
    </row>
    <row r="779" spans="2:3" ht="12.75" customHeight="1">
      <c r="B779" s="14"/>
      <c r="C779" s="14"/>
    </row>
    <row r="780" spans="2:3" ht="12.75" customHeight="1">
      <c r="B780" s="14"/>
      <c r="C780" s="14"/>
    </row>
    <row r="781" spans="2:3" ht="12.75" customHeight="1">
      <c r="B781" s="14"/>
      <c r="C781" s="14"/>
    </row>
    <row r="782" spans="2:3" ht="12.75" customHeight="1">
      <c r="B782" s="14"/>
      <c r="C782" s="14"/>
    </row>
    <row r="783" spans="2:3" ht="12.75" customHeight="1">
      <c r="B783" s="14"/>
      <c r="C783" s="14"/>
    </row>
    <row r="784" spans="2:3" ht="12.75" customHeight="1">
      <c r="B784" s="14"/>
      <c r="C784" s="14"/>
    </row>
    <row r="785" spans="2:3" ht="12.75" customHeight="1">
      <c r="B785" s="14"/>
      <c r="C785" s="14"/>
    </row>
    <row r="786" spans="2:3" ht="12.75" customHeight="1">
      <c r="B786" s="14"/>
      <c r="C786" s="14"/>
    </row>
    <row r="787" spans="2:3" ht="12.75" customHeight="1">
      <c r="B787" s="14"/>
      <c r="C787" s="14"/>
    </row>
    <row r="788" spans="2:3" ht="12.75" customHeight="1">
      <c r="B788" s="14"/>
      <c r="C788" s="14"/>
    </row>
    <row r="789" spans="2:3" ht="12.75" customHeight="1">
      <c r="B789" s="14"/>
      <c r="C789" s="14"/>
    </row>
    <row r="790" spans="2:3" ht="12.75" customHeight="1">
      <c r="B790" s="14"/>
      <c r="C790" s="14"/>
    </row>
    <row r="791" spans="2:3" ht="12.75" customHeight="1">
      <c r="B791" s="14"/>
      <c r="C791" s="14"/>
    </row>
    <row r="792" spans="2:3" ht="12.75" customHeight="1">
      <c r="B792" s="14"/>
      <c r="C792" s="14"/>
    </row>
    <row r="793" spans="2:3" ht="12.75" customHeight="1">
      <c r="B793" s="14"/>
      <c r="C793" s="14"/>
    </row>
    <row r="794" spans="2:3" ht="12.75" customHeight="1">
      <c r="B794" s="14"/>
      <c r="C794" s="14"/>
    </row>
    <row r="795" spans="2:3" ht="12.75" customHeight="1">
      <c r="B795" s="14"/>
      <c r="C795" s="14"/>
    </row>
    <row r="796" spans="2:3" ht="12.75" customHeight="1">
      <c r="B796" s="14"/>
      <c r="C796" s="14"/>
    </row>
    <row r="797" spans="2:3" ht="12.75" customHeight="1">
      <c r="B797" s="14"/>
      <c r="C797" s="14"/>
    </row>
    <row r="798" spans="2:3" ht="12.75" customHeight="1">
      <c r="B798" s="14"/>
      <c r="C798" s="14"/>
    </row>
    <row r="799" spans="2:3" ht="12.75" customHeight="1">
      <c r="B799" s="14"/>
      <c r="C799" s="14"/>
    </row>
    <row r="800" spans="2:3" ht="12.75" customHeight="1">
      <c r="B800" s="14"/>
      <c r="C800" s="14"/>
    </row>
    <row r="801" spans="2:3" ht="12.75" customHeight="1">
      <c r="B801" s="14"/>
      <c r="C801" s="14"/>
    </row>
    <row r="802" spans="2:3" ht="12.75" customHeight="1">
      <c r="B802" s="14"/>
      <c r="C802" s="14"/>
    </row>
    <row r="803" spans="2:3" ht="12.75" customHeight="1">
      <c r="B803" s="14"/>
      <c r="C803" s="14"/>
    </row>
    <row r="804" spans="2:3" ht="12.75" customHeight="1">
      <c r="B804" s="14"/>
      <c r="C804" s="14"/>
    </row>
    <row r="805" spans="2:3" ht="12.75" customHeight="1">
      <c r="B805" s="14"/>
      <c r="C805" s="14"/>
    </row>
    <row r="806" spans="2:3" ht="12.75" customHeight="1">
      <c r="B806" s="14"/>
      <c r="C806" s="14"/>
    </row>
    <row r="807" spans="2:3" ht="12.75" customHeight="1">
      <c r="B807" s="14"/>
      <c r="C807" s="14"/>
    </row>
    <row r="808" spans="2:3" ht="12.75" customHeight="1">
      <c r="B808" s="14"/>
      <c r="C808" s="14"/>
    </row>
    <row r="809" spans="2:3" ht="12.75" customHeight="1">
      <c r="B809" s="14"/>
      <c r="C809" s="14"/>
    </row>
    <row r="810" spans="2:3" ht="12.75" customHeight="1">
      <c r="B810" s="14"/>
      <c r="C810" s="14"/>
    </row>
    <row r="811" spans="2:3" ht="12.75" customHeight="1">
      <c r="B811" s="14"/>
      <c r="C811" s="14"/>
    </row>
    <row r="812" spans="2:3" ht="12.75" customHeight="1">
      <c r="B812" s="14"/>
      <c r="C812" s="14"/>
    </row>
    <row r="813" spans="2:3" ht="12.75" customHeight="1">
      <c r="B813" s="14"/>
      <c r="C813" s="14"/>
    </row>
    <row r="814" spans="2:3" ht="12.75" customHeight="1">
      <c r="B814" s="14"/>
      <c r="C814" s="14"/>
    </row>
    <row r="815" spans="2:3" ht="12.75" customHeight="1">
      <c r="B815" s="14"/>
      <c r="C815" s="14"/>
    </row>
    <row r="816" spans="2:3" ht="12.75" customHeight="1">
      <c r="B816" s="14"/>
      <c r="C816" s="14"/>
    </row>
    <row r="817" spans="2:3" ht="12.75" customHeight="1">
      <c r="B817" s="14"/>
      <c r="C817" s="14"/>
    </row>
    <row r="818" spans="2:3" ht="12.75" customHeight="1">
      <c r="B818" s="14"/>
      <c r="C818" s="14"/>
    </row>
    <row r="819" spans="2:3" ht="12.75" customHeight="1">
      <c r="B819" s="14"/>
      <c r="C819" s="14"/>
    </row>
    <row r="820" spans="2:3" ht="12.75" customHeight="1">
      <c r="B820" s="14"/>
      <c r="C820" s="14"/>
    </row>
    <row r="821" spans="2:3" ht="12.75" customHeight="1">
      <c r="B821" s="14"/>
      <c r="C821" s="14"/>
    </row>
    <row r="822" spans="2:3" ht="12.75" customHeight="1">
      <c r="B822" s="14"/>
      <c r="C822" s="14"/>
    </row>
    <row r="823" spans="2:3" ht="12.75" customHeight="1">
      <c r="B823" s="14"/>
      <c r="C823" s="14"/>
    </row>
    <row r="824" spans="2:3" ht="12.75" customHeight="1">
      <c r="B824" s="14"/>
      <c r="C824" s="14"/>
    </row>
    <row r="825" spans="2:3" ht="12.75" customHeight="1">
      <c r="B825" s="14"/>
      <c r="C825" s="14"/>
    </row>
    <row r="826" spans="2:3" ht="12.75" customHeight="1">
      <c r="B826" s="14"/>
      <c r="C826" s="14"/>
    </row>
    <row r="827" spans="2:3" ht="12.75" customHeight="1">
      <c r="B827" s="14"/>
      <c r="C827" s="14"/>
    </row>
    <row r="828" spans="2:3" ht="12.75" customHeight="1">
      <c r="B828" s="14"/>
      <c r="C828" s="14"/>
    </row>
    <row r="829" spans="2:3" ht="12.75" customHeight="1">
      <c r="B829" s="14"/>
      <c r="C829" s="14"/>
    </row>
    <row r="830" spans="2:3" ht="12.75" customHeight="1">
      <c r="B830" s="14"/>
      <c r="C830" s="14"/>
    </row>
    <row r="831" spans="2:3" ht="12.75" customHeight="1">
      <c r="B831" s="14"/>
      <c r="C831" s="14"/>
    </row>
    <row r="832" spans="2:3" ht="12.75" customHeight="1">
      <c r="B832" s="14"/>
      <c r="C832" s="14"/>
    </row>
    <row r="833" spans="2:3" ht="12.75" customHeight="1">
      <c r="B833" s="14"/>
      <c r="C833" s="14"/>
    </row>
    <row r="834" spans="2:3" ht="12.75" customHeight="1">
      <c r="B834" s="14"/>
      <c r="C834" s="14"/>
    </row>
    <row r="835" spans="2:3" ht="12.75" customHeight="1">
      <c r="B835" s="14"/>
      <c r="C835" s="14"/>
    </row>
    <row r="836" spans="2:3" ht="12.75" customHeight="1">
      <c r="B836" s="14"/>
      <c r="C836" s="14"/>
    </row>
    <row r="837" spans="2:3" ht="12.75" customHeight="1">
      <c r="B837" s="14"/>
      <c r="C837" s="14"/>
    </row>
    <row r="838" spans="2:3" ht="12.75" customHeight="1">
      <c r="B838" s="14"/>
      <c r="C838" s="14"/>
    </row>
    <row r="839" spans="2:3" ht="12.75" customHeight="1">
      <c r="B839" s="14"/>
      <c r="C839" s="14"/>
    </row>
    <row r="840" spans="2:3" ht="12.75" customHeight="1">
      <c r="B840" s="14"/>
      <c r="C840" s="14"/>
    </row>
    <row r="841" spans="2:3" ht="12.75" customHeight="1">
      <c r="B841" s="14"/>
      <c r="C841" s="14"/>
    </row>
    <row r="842" spans="2:3" ht="12.75" customHeight="1">
      <c r="B842" s="14"/>
      <c r="C842" s="14"/>
    </row>
    <row r="843" spans="2:3" ht="12.75" customHeight="1">
      <c r="B843" s="14"/>
      <c r="C843" s="14"/>
    </row>
    <row r="844" spans="2:3" ht="12.75" customHeight="1">
      <c r="B844" s="14"/>
      <c r="C844" s="14"/>
    </row>
    <row r="845" spans="2:3" ht="12.75" customHeight="1">
      <c r="B845" s="14"/>
      <c r="C845" s="14"/>
    </row>
    <row r="846" spans="2:3" ht="12.75" customHeight="1">
      <c r="B846" s="14"/>
      <c r="C846" s="14"/>
    </row>
    <row r="847" spans="2:3" ht="12.75" customHeight="1">
      <c r="B847" s="14"/>
      <c r="C847" s="14"/>
    </row>
    <row r="848" spans="2:3" ht="12.75" customHeight="1">
      <c r="B848" s="14"/>
      <c r="C848" s="14"/>
    </row>
    <row r="849" spans="2:3" ht="12.75" customHeight="1">
      <c r="B849" s="14"/>
      <c r="C849" s="14"/>
    </row>
    <row r="850" spans="2:3" ht="12.75" customHeight="1">
      <c r="B850" s="14"/>
      <c r="C850" s="14"/>
    </row>
    <row r="851" spans="2:3" ht="12.75" customHeight="1">
      <c r="B851" s="14"/>
      <c r="C851" s="14"/>
    </row>
    <row r="852" spans="2:3" ht="12.75" customHeight="1">
      <c r="B852" s="14"/>
      <c r="C852" s="14"/>
    </row>
    <row r="853" spans="2:3" ht="12.75" customHeight="1">
      <c r="B853" s="14"/>
      <c r="C853" s="14"/>
    </row>
    <row r="854" spans="2:3" ht="12.75" customHeight="1">
      <c r="B854" s="14"/>
      <c r="C854" s="14"/>
    </row>
    <row r="855" spans="2:3" ht="12.75" customHeight="1">
      <c r="B855" s="14"/>
      <c r="C855" s="14"/>
    </row>
    <row r="856" spans="2:3" ht="12.75" customHeight="1">
      <c r="B856" s="14"/>
      <c r="C856" s="14"/>
    </row>
    <row r="857" spans="2:3" ht="12.75" customHeight="1">
      <c r="B857" s="14"/>
      <c r="C857" s="14"/>
    </row>
    <row r="858" spans="2:3" ht="12.75" customHeight="1">
      <c r="B858" s="14"/>
      <c r="C858" s="14"/>
    </row>
    <row r="859" spans="2:3" ht="12.75" customHeight="1">
      <c r="B859" s="14"/>
      <c r="C859" s="14"/>
    </row>
    <row r="860" spans="2:3" ht="12.75" customHeight="1">
      <c r="B860" s="14"/>
      <c r="C860" s="14"/>
    </row>
    <row r="861" spans="2:3" ht="12.75" customHeight="1">
      <c r="B861" s="14"/>
      <c r="C861" s="14"/>
    </row>
    <row r="862" spans="2:3" ht="12.75" customHeight="1">
      <c r="B862" s="14"/>
      <c r="C862" s="14"/>
    </row>
    <row r="863" spans="2:3" ht="12.75" customHeight="1">
      <c r="B863" s="14"/>
      <c r="C863" s="14"/>
    </row>
    <row r="864" spans="2:3" ht="12.75" customHeight="1">
      <c r="B864" s="14"/>
      <c r="C864" s="14"/>
    </row>
    <row r="865" spans="2:3" ht="12.75" customHeight="1">
      <c r="B865" s="14"/>
      <c r="C865" s="14"/>
    </row>
    <row r="866" spans="2:3" ht="12.75" customHeight="1">
      <c r="B866" s="14"/>
      <c r="C866" s="14"/>
    </row>
    <row r="867" spans="2:3" ht="12.75" customHeight="1">
      <c r="B867" s="14"/>
      <c r="C867" s="14"/>
    </row>
    <row r="868" spans="2:3" ht="12.75" customHeight="1">
      <c r="B868" s="14"/>
      <c r="C868" s="14"/>
    </row>
    <row r="869" spans="2:3" ht="12.75" customHeight="1">
      <c r="B869" s="14"/>
      <c r="C869" s="14"/>
    </row>
    <row r="870" spans="2:3" ht="12.75" customHeight="1">
      <c r="B870" s="14"/>
      <c r="C870" s="14"/>
    </row>
    <row r="871" spans="2:3" ht="12.75" customHeight="1">
      <c r="B871" s="14"/>
      <c r="C871" s="14"/>
    </row>
    <row r="872" spans="2:3" ht="12.75" customHeight="1">
      <c r="B872" s="14"/>
      <c r="C872" s="14"/>
    </row>
    <row r="873" spans="2:3" ht="12.75" customHeight="1">
      <c r="B873" s="14"/>
      <c r="C873" s="14"/>
    </row>
    <row r="874" spans="2:3" ht="12.75" customHeight="1">
      <c r="B874" s="14"/>
      <c r="C874" s="14"/>
    </row>
    <row r="875" spans="2:3" ht="12.75" customHeight="1">
      <c r="B875" s="14"/>
      <c r="C875" s="14"/>
    </row>
    <row r="876" spans="2:3" ht="12.75" customHeight="1">
      <c r="B876" s="14"/>
      <c r="C876" s="14"/>
    </row>
    <row r="877" spans="2:3" ht="12.75" customHeight="1">
      <c r="B877" s="14"/>
      <c r="C877" s="14"/>
    </row>
    <row r="878" spans="2:3" ht="12.75" customHeight="1">
      <c r="B878" s="14"/>
      <c r="C878" s="14"/>
    </row>
    <row r="879" spans="2:3" ht="12.75" customHeight="1">
      <c r="B879" s="14"/>
      <c r="C879" s="14"/>
    </row>
    <row r="880" spans="2:3" ht="12.75" customHeight="1">
      <c r="B880" s="14"/>
      <c r="C880" s="14"/>
    </row>
    <row r="881" spans="2:3" ht="12.75" customHeight="1">
      <c r="B881" s="14"/>
      <c r="C881" s="14"/>
    </row>
    <row r="882" spans="2:3" ht="12.75" customHeight="1">
      <c r="B882" s="14"/>
      <c r="C882" s="14"/>
    </row>
    <row r="883" spans="2:3" ht="12.75" customHeight="1">
      <c r="B883" s="14"/>
      <c r="C883" s="14"/>
    </row>
    <row r="884" spans="2:3" ht="12.75" customHeight="1">
      <c r="B884" s="14"/>
      <c r="C884" s="14"/>
    </row>
    <row r="885" spans="2:3" ht="12.75" customHeight="1">
      <c r="B885" s="14"/>
      <c r="C885" s="14"/>
    </row>
    <row r="886" spans="2:3" ht="12.75" customHeight="1">
      <c r="B886" s="14"/>
      <c r="C886" s="14"/>
    </row>
    <row r="887" spans="2:3" ht="12.75" customHeight="1">
      <c r="B887" s="14"/>
      <c r="C887" s="14"/>
    </row>
    <row r="888" spans="2:3" ht="12.75" customHeight="1">
      <c r="B888" s="14"/>
      <c r="C888" s="14"/>
    </row>
    <row r="889" spans="2:3" ht="12.75" customHeight="1">
      <c r="B889" s="14"/>
      <c r="C889" s="14"/>
    </row>
    <row r="890" spans="2:3" ht="12.75" customHeight="1">
      <c r="B890" s="14"/>
      <c r="C890" s="14"/>
    </row>
    <row r="891" spans="2:3" ht="12.75" customHeight="1">
      <c r="B891" s="14"/>
      <c r="C891" s="14"/>
    </row>
    <row r="892" spans="2:3" ht="12.75" customHeight="1">
      <c r="B892" s="14"/>
      <c r="C892" s="14"/>
    </row>
    <row r="893" spans="2:3" ht="12.75" customHeight="1">
      <c r="B893" s="14"/>
      <c r="C893" s="14"/>
    </row>
    <row r="894" spans="2:3" ht="12.75" customHeight="1">
      <c r="B894" s="14"/>
      <c r="C894" s="14"/>
    </row>
    <row r="895" spans="2:3" ht="12.75" customHeight="1">
      <c r="B895" s="14"/>
      <c r="C895" s="14"/>
    </row>
    <row r="896" spans="2:3" ht="12.75" customHeight="1">
      <c r="B896" s="14"/>
      <c r="C896" s="14"/>
    </row>
    <row r="897" spans="2:3" ht="12.75" customHeight="1">
      <c r="B897" s="14"/>
      <c r="C897" s="14"/>
    </row>
    <row r="898" spans="2:3" ht="12.75" customHeight="1">
      <c r="B898" s="14"/>
      <c r="C898" s="14"/>
    </row>
    <row r="899" spans="2:3" ht="12.75" customHeight="1">
      <c r="B899" s="14"/>
      <c r="C899" s="14"/>
    </row>
    <row r="900" spans="2:3" ht="12.75" customHeight="1">
      <c r="B900" s="14"/>
      <c r="C900" s="14"/>
    </row>
    <row r="901" spans="2:3" ht="12.75" customHeight="1">
      <c r="B901" s="14"/>
      <c r="C901" s="14"/>
    </row>
    <row r="902" spans="2:3" ht="12.75" customHeight="1">
      <c r="B902" s="14"/>
      <c r="C902" s="14"/>
    </row>
    <row r="903" spans="2:3" ht="12.75" customHeight="1">
      <c r="B903" s="14"/>
      <c r="C903" s="14"/>
    </row>
    <row r="904" spans="2:3" ht="12.75" customHeight="1">
      <c r="B904" s="14"/>
      <c r="C904" s="14"/>
    </row>
    <row r="905" spans="2:3" ht="12.75" customHeight="1">
      <c r="B905" s="14"/>
      <c r="C905" s="14"/>
    </row>
    <row r="906" spans="2:3" ht="12.75" customHeight="1">
      <c r="B906" s="14"/>
      <c r="C906" s="14"/>
    </row>
    <row r="907" spans="2:3" ht="12.75" customHeight="1">
      <c r="B907" s="14"/>
      <c r="C907" s="14"/>
    </row>
    <row r="908" spans="2:3" ht="12.75" customHeight="1">
      <c r="B908" s="14"/>
      <c r="C908" s="14"/>
    </row>
    <row r="909" spans="2:3" ht="12.75" customHeight="1">
      <c r="B909" s="14"/>
      <c r="C909" s="14"/>
    </row>
    <row r="910" spans="2:3" ht="12.75" customHeight="1">
      <c r="B910" s="14"/>
      <c r="C910" s="14"/>
    </row>
    <row r="911" spans="2:3" ht="12.75" customHeight="1">
      <c r="B911" s="14"/>
      <c r="C911" s="14"/>
    </row>
    <row r="912" spans="2:3" ht="12.75" customHeight="1">
      <c r="B912" s="14"/>
      <c r="C912" s="14"/>
    </row>
    <row r="913" spans="2:3" ht="12.75" customHeight="1">
      <c r="B913" s="14"/>
      <c r="C913" s="14"/>
    </row>
    <row r="914" spans="2:3" ht="12.75" customHeight="1">
      <c r="B914" s="14"/>
      <c r="C914" s="14"/>
    </row>
    <row r="915" spans="2:3" ht="12.75" customHeight="1">
      <c r="B915" s="14"/>
      <c r="C915" s="14"/>
    </row>
    <row r="916" spans="2:3" ht="12.75" customHeight="1">
      <c r="B916" s="14"/>
      <c r="C916" s="14"/>
    </row>
    <row r="917" spans="2:3" ht="12.75" customHeight="1">
      <c r="B917" s="14"/>
      <c r="C917" s="14"/>
    </row>
    <row r="918" spans="2:3" ht="12.75" customHeight="1">
      <c r="B918" s="14"/>
      <c r="C918" s="14"/>
    </row>
    <row r="919" spans="2:3" ht="12.75" customHeight="1">
      <c r="B919" s="14"/>
      <c r="C919" s="14"/>
    </row>
    <row r="920" spans="2:3" ht="12.75" customHeight="1">
      <c r="B920" s="14"/>
      <c r="C920" s="14"/>
    </row>
    <row r="921" spans="2:3" ht="12.75" customHeight="1">
      <c r="B921" s="14"/>
      <c r="C921" s="14"/>
    </row>
    <row r="922" spans="2:3" ht="12.75" customHeight="1">
      <c r="B922" s="14"/>
      <c r="C922" s="14"/>
    </row>
    <row r="923" spans="2:3" ht="12.75" customHeight="1">
      <c r="B923" s="14"/>
      <c r="C923" s="14"/>
    </row>
    <row r="924" spans="2:3" ht="12.75" customHeight="1">
      <c r="B924" s="14"/>
      <c r="C924" s="14"/>
    </row>
    <row r="925" spans="2:3" ht="12.75" customHeight="1">
      <c r="B925" s="14"/>
      <c r="C925" s="14"/>
    </row>
    <row r="926" spans="2:3" ht="12.75" customHeight="1">
      <c r="B926" s="14"/>
      <c r="C926" s="14"/>
    </row>
    <row r="927" spans="2:3" ht="12.75" customHeight="1">
      <c r="B927" s="14"/>
      <c r="C927" s="14"/>
    </row>
    <row r="928" spans="2:3" ht="12.75" customHeight="1">
      <c r="B928" s="14"/>
      <c r="C928" s="14"/>
    </row>
    <row r="929" spans="2:3" ht="12.75" customHeight="1">
      <c r="B929" s="14"/>
      <c r="C929" s="14"/>
    </row>
    <row r="930" spans="2:3" ht="12.75" customHeight="1">
      <c r="B930" s="14"/>
      <c r="C930" s="14"/>
    </row>
    <row r="931" spans="2:3" ht="12.75" customHeight="1">
      <c r="B931" s="14"/>
      <c r="C931" s="14"/>
    </row>
    <row r="932" spans="2:3" ht="12.75" customHeight="1">
      <c r="B932" s="14"/>
      <c r="C932" s="14"/>
    </row>
    <row r="933" spans="2:3" ht="12.75" customHeight="1">
      <c r="B933" s="14"/>
      <c r="C933" s="14"/>
    </row>
    <row r="934" spans="2:3" ht="12.75" customHeight="1">
      <c r="B934" s="14"/>
      <c r="C934" s="14"/>
    </row>
    <row r="935" spans="2:3" ht="12.75" customHeight="1">
      <c r="B935" s="14"/>
      <c r="C935" s="14"/>
    </row>
    <row r="936" spans="2:3" ht="12.75" customHeight="1">
      <c r="B936" s="14"/>
      <c r="C936" s="14"/>
    </row>
    <row r="937" spans="2:3" ht="12.75" customHeight="1">
      <c r="B937" s="14"/>
      <c r="C937" s="14"/>
    </row>
    <row r="938" spans="2:3" ht="12.75" customHeight="1">
      <c r="B938" s="14"/>
      <c r="C938" s="14"/>
    </row>
    <row r="939" spans="2:3" ht="12.75" customHeight="1">
      <c r="B939" s="14"/>
      <c r="C939" s="14"/>
    </row>
    <row r="940" spans="2:3" ht="12.75" customHeight="1">
      <c r="B940" s="14"/>
      <c r="C940" s="14"/>
    </row>
    <row r="941" spans="2:3" ht="12.75" customHeight="1">
      <c r="B941" s="14"/>
      <c r="C941" s="14"/>
    </row>
    <row r="942" spans="2:3" ht="12.75" customHeight="1">
      <c r="B942" s="14"/>
      <c r="C942" s="14"/>
    </row>
    <row r="943" spans="2:3" ht="12.75" customHeight="1">
      <c r="B943" s="14"/>
      <c r="C943" s="14"/>
    </row>
    <row r="944" spans="2:3" ht="12.75" customHeight="1">
      <c r="B944" s="14"/>
      <c r="C944" s="14"/>
    </row>
    <row r="945" spans="2:3" ht="12.75" customHeight="1">
      <c r="B945" s="14"/>
      <c r="C945" s="14"/>
    </row>
    <row r="946" spans="2:3" ht="12.75" customHeight="1">
      <c r="B946" s="14"/>
      <c r="C946" s="14"/>
    </row>
    <row r="947" spans="2:3" ht="12.75" customHeight="1">
      <c r="B947" s="14"/>
      <c r="C947" s="14"/>
    </row>
    <row r="948" spans="2:3" ht="12.75" customHeight="1">
      <c r="B948" s="14"/>
      <c r="C948" s="14"/>
    </row>
    <row r="949" spans="2:3" ht="12.75" customHeight="1">
      <c r="B949" s="14"/>
      <c r="C949" s="14"/>
    </row>
    <row r="950" spans="2:3" ht="12.75" customHeight="1">
      <c r="B950" s="14"/>
      <c r="C950" s="14"/>
    </row>
    <row r="951" spans="2:3" ht="12.75" customHeight="1">
      <c r="B951" s="14"/>
      <c r="C951" s="14"/>
    </row>
    <row r="952" spans="2:3" ht="12.75" customHeight="1">
      <c r="B952" s="14"/>
      <c r="C952" s="14"/>
    </row>
    <row r="953" spans="2:3" ht="12.75" customHeight="1">
      <c r="B953" s="14"/>
      <c r="C953" s="14"/>
    </row>
    <row r="954" spans="2:3" ht="12.75" customHeight="1">
      <c r="B954" s="14"/>
      <c r="C954" s="14"/>
    </row>
    <row r="955" spans="2:3" ht="12.75" customHeight="1">
      <c r="B955" s="14"/>
      <c r="C955" s="14"/>
    </row>
    <row r="956" spans="2:3" ht="12.75" customHeight="1">
      <c r="B956" s="14"/>
      <c r="C956" s="14"/>
    </row>
    <row r="957" spans="2:3" ht="12.75" customHeight="1">
      <c r="B957" s="14"/>
      <c r="C957" s="14"/>
    </row>
    <row r="958" spans="2:3" ht="12.75" customHeight="1">
      <c r="B958" s="14"/>
      <c r="C958" s="14"/>
    </row>
    <row r="959" spans="2:3" ht="12.75" customHeight="1">
      <c r="B959" s="14"/>
      <c r="C959" s="14"/>
    </row>
    <row r="960" spans="2:3" ht="12.75" customHeight="1">
      <c r="B960" s="14"/>
      <c r="C960" s="14"/>
    </row>
    <row r="961" spans="2:3" ht="12.75" customHeight="1">
      <c r="B961" s="14"/>
      <c r="C961" s="14"/>
    </row>
    <row r="962" spans="2:3" ht="12.75" customHeight="1">
      <c r="B962" s="14"/>
      <c r="C962" s="14"/>
    </row>
    <row r="963" spans="2:3" ht="12.75" customHeight="1">
      <c r="B963" s="14"/>
      <c r="C963" s="14"/>
    </row>
    <row r="964" spans="2:3" ht="12.75" customHeight="1">
      <c r="B964" s="14"/>
      <c r="C964" s="14"/>
    </row>
    <row r="965" spans="2:3" ht="12.75" customHeight="1">
      <c r="B965" s="14"/>
      <c r="C965" s="14"/>
    </row>
    <row r="966" spans="2:3" ht="12.75" customHeight="1">
      <c r="B966" s="14"/>
      <c r="C966" s="14"/>
    </row>
    <row r="967" spans="2:3" ht="12.75" customHeight="1">
      <c r="B967" s="14"/>
      <c r="C967" s="14"/>
    </row>
    <row r="968" spans="2:3" ht="12.75" customHeight="1">
      <c r="B968" s="14"/>
      <c r="C968" s="14"/>
    </row>
    <row r="969" spans="2:3" ht="12.75" customHeight="1">
      <c r="B969" s="14"/>
      <c r="C969" s="14"/>
    </row>
    <row r="970" spans="2:3" ht="12.75" customHeight="1">
      <c r="B970" s="14"/>
      <c r="C970" s="14"/>
    </row>
    <row r="971" spans="2:3" ht="12.75" customHeight="1">
      <c r="B971" s="14"/>
      <c r="C971" s="14"/>
    </row>
    <row r="972" spans="2:3" ht="12.75" customHeight="1">
      <c r="B972" s="14"/>
      <c r="C972" s="14"/>
    </row>
    <row r="973" spans="2:3" ht="12.75" customHeight="1">
      <c r="B973" s="14"/>
      <c r="C973" s="14"/>
    </row>
    <row r="974" spans="2:3" ht="12.75" customHeight="1">
      <c r="B974" s="14"/>
      <c r="C974" s="14"/>
    </row>
    <row r="975" spans="2:3" ht="12.75" customHeight="1">
      <c r="B975" s="14"/>
      <c r="C975" s="14"/>
    </row>
    <row r="976" spans="2:3" ht="12.75" customHeight="1">
      <c r="B976" s="14"/>
      <c r="C976" s="14"/>
    </row>
    <row r="977" spans="2:3" ht="12.75" customHeight="1">
      <c r="B977" s="14"/>
      <c r="C977" s="14"/>
    </row>
    <row r="978" spans="2:3" ht="12.75" customHeight="1">
      <c r="B978" s="14"/>
      <c r="C978" s="14"/>
    </row>
    <row r="979" spans="2:3" ht="12.75" customHeight="1">
      <c r="B979" s="14"/>
      <c r="C979" s="14"/>
    </row>
    <row r="980" spans="2:3" ht="12.75" customHeight="1">
      <c r="B980" s="14"/>
      <c r="C980" s="14"/>
    </row>
    <row r="981" spans="2:3" ht="12.75" customHeight="1">
      <c r="B981" s="14"/>
      <c r="C981" s="14"/>
    </row>
    <row r="982" spans="2:3" ht="12.75" customHeight="1">
      <c r="B982" s="14"/>
      <c r="C982" s="14"/>
    </row>
    <row r="983" spans="2:3" ht="12.75" customHeight="1">
      <c r="B983" s="14"/>
      <c r="C983" s="14"/>
    </row>
    <row r="984" spans="2:3" ht="12.75" customHeight="1">
      <c r="B984" s="14"/>
      <c r="C984" s="14"/>
    </row>
    <row r="985" spans="2:3" ht="12.75" customHeight="1">
      <c r="B985" s="14"/>
      <c r="C985" s="14"/>
    </row>
    <row r="986" spans="2:3" ht="12.75" customHeight="1">
      <c r="B986" s="14"/>
      <c r="C986" s="14"/>
    </row>
    <row r="987" spans="2:3" ht="12.75" customHeight="1">
      <c r="B987" s="14"/>
      <c r="C987" s="14"/>
    </row>
    <row r="988" spans="2:3" ht="12.75" customHeight="1">
      <c r="B988" s="14"/>
      <c r="C988" s="14"/>
    </row>
    <row r="989" spans="2:3" ht="12.75" customHeight="1">
      <c r="B989" s="14"/>
      <c r="C989" s="14"/>
    </row>
    <row r="990" spans="2:3" ht="12.75" customHeight="1">
      <c r="B990" s="14"/>
      <c r="C990" s="14"/>
    </row>
    <row r="991" spans="2:3" ht="12.75" customHeight="1">
      <c r="B991" s="14"/>
      <c r="C991" s="14"/>
    </row>
    <row r="992" spans="2:3" ht="12.75" customHeight="1">
      <c r="B992" s="14"/>
      <c r="C992" s="14"/>
    </row>
    <row r="993" spans="2:3" ht="12.75" customHeight="1">
      <c r="B993" s="14"/>
      <c r="C993" s="14"/>
    </row>
    <row r="994" spans="2:3" ht="12.75" customHeight="1">
      <c r="B994" s="14"/>
      <c r="C994" s="14"/>
    </row>
    <row r="995" spans="2:3" ht="12.75" customHeight="1">
      <c r="B995" s="14"/>
      <c r="C995" s="14"/>
    </row>
    <row r="996" spans="2:3" ht="12.75" customHeight="1">
      <c r="B996" s="14"/>
      <c r="C996" s="14"/>
    </row>
    <row r="997" spans="2:3" ht="12.75" customHeight="1">
      <c r="B997" s="14"/>
      <c r="C997" s="14"/>
    </row>
    <row r="998" spans="2:3" ht="12.75" customHeight="1">
      <c r="B998" s="14"/>
      <c r="C998" s="14"/>
    </row>
  </sheetData>
  <sheetProtection/>
  <mergeCells count="8">
    <mergeCell ref="A6:A7"/>
    <mergeCell ref="B1:C1"/>
    <mergeCell ref="B2:C2"/>
    <mergeCell ref="B3:C3"/>
    <mergeCell ref="B6:B7"/>
    <mergeCell ref="C6:C7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90"/>
  <sheetViews>
    <sheetView zoomScalePageLayoutView="0" workbookViewId="0" topLeftCell="A1">
      <selection activeCell="C28" sqref="C28"/>
    </sheetView>
  </sheetViews>
  <sheetFormatPr defaultColWidth="17.28125" defaultRowHeight="15" customHeight="1"/>
  <cols>
    <col min="1" max="1" width="5.421875" style="94" customWidth="1"/>
    <col min="2" max="2" width="4.421875" style="10" customWidth="1"/>
    <col min="3" max="3" width="66.140625" style="10" customWidth="1"/>
    <col min="4" max="4" width="13.00390625" style="10" customWidth="1"/>
    <col min="5" max="5" width="12.57421875" style="10" customWidth="1"/>
    <col min="6" max="6" width="13.00390625" style="10" customWidth="1"/>
    <col min="7" max="7" width="14.00390625" style="10" customWidth="1"/>
    <col min="8" max="8" width="9.140625" style="10" customWidth="1"/>
    <col min="9" max="9" width="12.7109375" style="10" customWidth="1"/>
    <col min="10" max="10" width="9.140625" style="10" customWidth="1"/>
    <col min="11" max="11" width="29.57421875" style="10" customWidth="1"/>
    <col min="12" max="12" width="9.140625" style="10" customWidth="1"/>
    <col min="13" max="13" width="15.57421875" style="10" customWidth="1"/>
    <col min="14" max="14" width="9.140625" style="10" customWidth="1"/>
    <col min="15" max="26" width="8.00390625" style="10" customWidth="1"/>
    <col min="27" max="16384" width="17.28125" style="10" customWidth="1"/>
  </cols>
  <sheetData>
    <row r="1" spans="1:26" s="424" customFormat="1" ht="15.75" customHeight="1">
      <c r="A1" s="420" t="s">
        <v>614</v>
      </c>
      <c r="B1" s="421"/>
      <c r="C1" s="421"/>
      <c r="D1" s="421"/>
      <c r="E1" s="428"/>
      <c r="F1" s="428"/>
      <c r="G1" s="428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ht="15.75" customHeight="1">
      <c r="A2" s="308" t="s">
        <v>88</v>
      </c>
      <c r="B2" s="354"/>
      <c r="C2" s="354"/>
      <c r="D2" s="354"/>
      <c r="E2" s="354"/>
      <c r="F2" s="354"/>
      <c r="G2" s="354"/>
      <c r="H2" s="8"/>
      <c r="I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>
      <c r="A3" s="308" t="s">
        <v>445</v>
      </c>
      <c r="B3" s="354"/>
      <c r="C3" s="354"/>
      <c r="D3" s="354"/>
      <c r="E3" s="354"/>
      <c r="F3" s="354"/>
      <c r="G3" s="354"/>
      <c r="H3" s="8"/>
      <c r="I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5.75" customHeight="1">
      <c r="B4" s="38"/>
      <c r="C4" s="38"/>
      <c r="E4" s="8"/>
      <c r="F4" s="8"/>
      <c r="G4" s="11" t="s">
        <v>124</v>
      </c>
      <c r="H4" s="8"/>
      <c r="I4"/>
      <c r="J4" s="8"/>
      <c r="K4"/>
      <c r="L4"/>
      <c r="M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>
      <c r="A5" s="318" t="s">
        <v>90</v>
      </c>
      <c r="B5" s="310" t="s">
        <v>44</v>
      </c>
      <c r="C5" s="377"/>
      <c r="D5" s="386" t="s">
        <v>126</v>
      </c>
      <c r="E5" s="382" t="s">
        <v>128</v>
      </c>
      <c r="F5" s="384" t="s">
        <v>134</v>
      </c>
      <c r="G5" s="384" t="s">
        <v>446</v>
      </c>
      <c r="H5" s="8"/>
      <c r="I5"/>
      <c r="J5" s="8"/>
      <c r="K5"/>
      <c r="L5"/>
      <c r="M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>
      <c r="A6" s="319"/>
      <c r="B6" s="312"/>
      <c r="C6" s="378"/>
      <c r="D6" s="387"/>
      <c r="E6" s="383"/>
      <c r="F6" s="385"/>
      <c r="G6" s="385"/>
      <c r="H6" s="8"/>
      <c r="I6"/>
      <c r="J6" s="8"/>
      <c r="K6"/>
      <c r="L6"/>
      <c r="M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>
      <c r="A7" s="84">
        <v>1</v>
      </c>
      <c r="B7" s="179" t="s">
        <v>156</v>
      </c>
      <c r="C7" s="281" t="s">
        <v>157</v>
      </c>
      <c r="D7" s="282" t="s">
        <v>158</v>
      </c>
      <c r="E7" s="283" t="s">
        <v>159</v>
      </c>
      <c r="F7" s="283" t="s">
        <v>160</v>
      </c>
      <c r="G7" s="283" t="s">
        <v>161</v>
      </c>
      <c r="H7" s="8"/>
      <c r="I7"/>
      <c r="J7" s="8"/>
      <c r="K7"/>
      <c r="L7"/>
      <c r="M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>
      <c r="A8" s="23" t="s">
        <v>91</v>
      </c>
      <c r="B8" s="379" t="s">
        <v>46</v>
      </c>
      <c r="C8" s="380"/>
      <c r="D8" s="83">
        <f>SUM(D9:D11)</f>
        <v>522471339</v>
      </c>
      <c r="E8" s="45">
        <f>SUM(E9:E11)</f>
        <v>539000000</v>
      </c>
      <c r="F8" s="85">
        <f>SUM(F9:F11)</f>
        <v>523000000</v>
      </c>
      <c r="G8" s="17">
        <f>SUM(G9:G11)</f>
        <v>525000000</v>
      </c>
      <c r="H8" s="8"/>
      <c r="I8"/>
      <c r="J8" s="8"/>
      <c r="K8"/>
      <c r="L8"/>
      <c r="M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>
      <c r="A9" s="23" t="s">
        <v>92</v>
      </c>
      <c r="B9" s="5" t="s">
        <v>47</v>
      </c>
      <c r="C9" s="1" t="s">
        <v>48</v>
      </c>
      <c r="D9" s="43">
        <v>165321339</v>
      </c>
      <c r="E9" s="43">
        <v>165000000</v>
      </c>
      <c r="F9" s="43">
        <v>165000000</v>
      </c>
      <c r="G9" s="71">
        <v>165000000</v>
      </c>
      <c r="H9" s="8"/>
      <c r="I9"/>
      <c r="J9" s="8"/>
      <c r="K9"/>
      <c r="L9"/>
      <c r="M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>
      <c r="A10" s="23" t="s">
        <v>93</v>
      </c>
      <c r="B10" s="5" t="s">
        <v>49</v>
      </c>
      <c r="C10" s="1" t="s">
        <v>50</v>
      </c>
      <c r="D10" s="43">
        <v>88000000</v>
      </c>
      <c r="E10" s="43">
        <v>88000000</v>
      </c>
      <c r="F10" s="43">
        <v>88000000</v>
      </c>
      <c r="G10" s="71">
        <v>90000000</v>
      </c>
      <c r="H10" s="8"/>
      <c r="I10"/>
      <c r="J10" s="8"/>
      <c r="K10"/>
      <c r="L10"/>
      <c r="M10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>
      <c r="A11" s="23" t="s">
        <v>94</v>
      </c>
      <c r="B11" s="5" t="s">
        <v>51</v>
      </c>
      <c r="C11" s="1" t="s">
        <v>52</v>
      </c>
      <c r="D11" s="43">
        <v>269150000</v>
      </c>
      <c r="E11" s="7">
        <v>286000000</v>
      </c>
      <c r="F11" s="68">
        <v>270000000</v>
      </c>
      <c r="G11" s="7">
        <v>270000000</v>
      </c>
      <c r="H11" s="8"/>
      <c r="I11"/>
      <c r="J11" s="8"/>
      <c r="K11"/>
      <c r="L11"/>
      <c r="M11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>
      <c r="A12" s="23" t="s">
        <v>95</v>
      </c>
      <c r="B12" s="4" t="s">
        <v>53</v>
      </c>
      <c r="C12" s="39"/>
      <c r="D12" s="44">
        <f>SUM(D13:D13)</f>
        <v>105200000</v>
      </c>
      <c r="E12" s="44">
        <f>SUM(E13:E13)</f>
        <v>280000000</v>
      </c>
      <c r="F12" s="44">
        <f>SUM(F13:F13)</f>
        <v>170000000</v>
      </c>
      <c r="G12" s="70">
        <f>SUM(G13:G13)</f>
        <v>65000000</v>
      </c>
      <c r="H12" s="8"/>
      <c r="I12"/>
      <c r="J12" s="8"/>
      <c r="K12"/>
      <c r="L12"/>
      <c r="M1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>
      <c r="A13" s="23" t="s">
        <v>96</v>
      </c>
      <c r="B13" s="5" t="s">
        <v>54</v>
      </c>
      <c r="C13" s="40" t="s">
        <v>55</v>
      </c>
      <c r="D13" s="43">
        <v>105200000</v>
      </c>
      <c r="E13" s="43">
        <v>280000000</v>
      </c>
      <c r="F13" s="278">
        <v>170000000</v>
      </c>
      <c r="G13" s="278">
        <v>65000000</v>
      </c>
      <c r="H13" s="8"/>
      <c r="I13"/>
      <c r="J13" s="8"/>
      <c r="K13"/>
      <c r="L13"/>
      <c r="M13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>
      <c r="A14" s="23" t="s">
        <v>97</v>
      </c>
      <c r="B14" s="4" t="s">
        <v>60</v>
      </c>
      <c r="C14" s="1"/>
      <c r="D14" s="44">
        <f>SUM(D15)</f>
        <v>386760698</v>
      </c>
      <c r="E14" s="44">
        <f>SUM(E15)</f>
        <v>134484900</v>
      </c>
      <c r="F14" s="44">
        <f>SUM(F15)</f>
        <v>165000000</v>
      </c>
      <c r="G14" s="70">
        <f>SUM(G15)</f>
        <v>165000000</v>
      </c>
      <c r="H14" s="8"/>
      <c r="I14"/>
      <c r="J14" s="8"/>
      <c r="K14"/>
      <c r="L14"/>
      <c r="M14"/>
      <c r="N14"/>
      <c r="O14"/>
      <c r="P14"/>
      <c r="Q14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>
      <c r="A15" s="23" t="s">
        <v>98</v>
      </c>
      <c r="B15" s="5" t="s">
        <v>61</v>
      </c>
      <c r="C15" s="1" t="s">
        <v>60</v>
      </c>
      <c r="D15" s="43">
        <v>386760698</v>
      </c>
      <c r="E15" s="7">
        <v>134484900</v>
      </c>
      <c r="F15" s="68">
        <v>165000000</v>
      </c>
      <c r="G15" s="7">
        <v>165000000</v>
      </c>
      <c r="H15" s="8"/>
      <c r="I15"/>
      <c r="J15" s="8"/>
      <c r="K15"/>
      <c r="L15"/>
      <c r="M15"/>
      <c r="N15"/>
      <c r="O15"/>
      <c r="P15"/>
      <c r="Q15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>
      <c r="A16" s="155" t="s">
        <v>99</v>
      </c>
      <c r="B16" s="156" t="s">
        <v>62</v>
      </c>
      <c r="C16" s="157"/>
      <c r="D16" s="158">
        <f>SUM(D8+D12+D14)</f>
        <v>1014432037</v>
      </c>
      <c r="E16" s="158">
        <f>SUM(E8+E12+E14)</f>
        <v>953484900</v>
      </c>
      <c r="F16" s="158">
        <f>SUM(F8+F12+F14)</f>
        <v>858000000</v>
      </c>
      <c r="G16" s="159">
        <f>SUM(G8+G12+G14)</f>
        <v>755000000</v>
      </c>
      <c r="H16" s="8"/>
      <c r="I16"/>
      <c r="J16" s="8"/>
      <c r="K16"/>
      <c r="L16"/>
      <c r="M16"/>
      <c r="N16"/>
      <c r="O16"/>
      <c r="P16"/>
      <c r="Q16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>
      <c r="A17" s="23" t="s">
        <v>100</v>
      </c>
      <c r="B17" s="381" t="s">
        <v>63</v>
      </c>
      <c r="C17" s="380"/>
      <c r="D17" s="44">
        <f>SUM(D18:D23)</f>
        <v>531865964</v>
      </c>
      <c r="E17" s="44">
        <f>SUM(E18:E23)</f>
        <v>623480000</v>
      </c>
      <c r="F17" s="44">
        <f>SUM(F18:F23)</f>
        <v>623000000</v>
      </c>
      <c r="G17" s="70">
        <f>SUM(G18:G23)</f>
        <v>650000000</v>
      </c>
      <c r="H17" s="8"/>
      <c r="I17"/>
      <c r="J17" s="8"/>
      <c r="K17"/>
      <c r="L17"/>
      <c r="M17"/>
      <c r="N17"/>
      <c r="O17"/>
      <c r="P17"/>
      <c r="Q17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>
      <c r="A18" s="23" t="s">
        <v>101</v>
      </c>
      <c r="B18" s="5" t="s">
        <v>64</v>
      </c>
      <c r="C18" s="1" t="s">
        <v>65</v>
      </c>
      <c r="D18" s="43">
        <v>94554290</v>
      </c>
      <c r="E18" s="43">
        <v>100000000</v>
      </c>
      <c r="F18" s="43">
        <v>125000000</v>
      </c>
      <c r="G18" s="71">
        <v>125000000</v>
      </c>
      <c r="H18" s="8"/>
      <c r="I18"/>
      <c r="J18" s="8"/>
      <c r="K18"/>
      <c r="L18"/>
      <c r="M18"/>
      <c r="N18"/>
      <c r="O18"/>
      <c r="P18"/>
      <c r="Q1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>
      <c r="A19" s="23" t="s">
        <v>102</v>
      </c>
      <c r="B19" s="5" t="s">
        <v>66</v>
      </c>
      <c r="C19" s="40" t="s">
        <v>67</v>
      </c>
      <c r="D19" s="43">
        <v>17346472</v>
      </c>
      <c r="E19" s="43">
        <v>36000000</v>
      </c>
      <c r="F19" s="43">
        <v>35900000</v>
      </c>
      <c r="G19" s="71">
        <v>36200000</v>
      </c>
      <c r="H19" s="8"/>
      <c r="I19"/>
      <c r="J19" s="8"/>
      <c r="K19"/>
      <c r="L19"/>
      <c r="M19"/>
      <c r="N19"/>
      <c r="O19"/>
      <c r="P19"/>
      <c r="Q19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23" t="s">
        <v>103</v>
      </c>
      <c r="B20" s="5" t="s">
        <v>68</v>
      </c>
      <c r="C20" s="1" t="s">
        <v>69</v>
      </c>
      <c r="D20" s="43">
        <v>204243000</v>
      </c>
      <c r="E20" s="43">
        <v>266000000</v>
      </c>
      <c r="F20" s="43">
        <v>266000000</v>
      </c>
      <c r="G20" s="71">
        <v>266000000</v>
      </c>
      <c r="H20" s="8"/>
      <c r="I20"/>
      <c r="J20" s="8"/>
      <c r="K20"/>
      <c r="L20"/>
      <c r="M20"/>
      <c r="N20"/>
      <c r="O20"/>
      <c r="P20"/>
      <c r="Q20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23" t="s">
        <v>104</v>
      </c>
      <c r="B21" s="5" t="s">
        <v>70</v>
      </c>
      <c r="C21" s="1" t="s">
        <v>71</v>
      </c>
      <c r="D21" s="43">
        <v>5087800</v>
      </c>
      <c r="E21" s="43">
        <v>6600000</v>
      </c>
      <c r="F21" s="43">
        <v>8000000</v>
      </c>
      <c r="G21" s="71">
        <v>9000000</v>
      </c>
      <c r="H21" s="8"/>
      <c r="I21"/>
      <c r="J21" s="8"/>
      <c r="K21"/>
      <c r="L21"/>
      <c r="M21"/>
      <c r="N21"/>
      <c r="O21"/>
      <c r="P21"/>
      <c r="Q21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23"/>
      <c r="B22" s="98" t="s">
        <v>72</v>
      </c>
      <c r="C22" s="97" t="s">
        <v>135</v>
      </c>
      <c r="D22" s="43">
        <v>52444815</v>
      </c>
      <c r="E22" s="43">
        <v>54686000</v>
      </c>
      <c r="F22" s="43">
        <v>20000000</v>
      </c>
      <c r="G22" s="71">
        <v>43800000</v>
      </c>
      <c r="H22" s="8"/>
      <c r="I22"/>
      <c r="J22" s="8"/>
      <c r="K22"/>
      <c r="L22"/>
      <c r="M22"/>
      <c r="N22"/>
      <c r="O22"/>
      <c r="P22"/>
      <c r="Q22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23" t="s">
        <v>105</v>
      </c>
      <c r="B23" s="5" t="s">
        <v>72</v>
      </c>
      <c r="C23" s="1" t="s">
        <v>73</v>
      </c>
      <c r="D23" s="43">
        <v>158189587</v>
      </c>
      <c r="E23" s="43">
        <v>160194000</v>
      </c>
      <c r="F23" s="43">
        <v>168100000</v>
      </c>
      <c r="G23" s="71">
        <v>170000000</v>
      </c>
      <c r="H23" s="8"/>
      <c r="I23"/>
      <c r="J23" s="8"/>
      <c r="K23"/>
      <c r="L23"/>
      <c r="M23"/>
      <c r="N23"/>
      <c r="O23"/>
      <c r="P23"/>
      <c r="Q23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23" t="s">
        <v>106</v>
      </c>
      <c r="B24" s="41" t="s">
        <v>74</v>
      </c>
      <c r="C24" s="2"/>
      <c r="D24" s="44">
        <f>SUM(D25:D27)</f>
        <v>477727980</v>
      </c>
      <c r="E24" s="44">
        <f>SUM(E25:E26)</f>
        <v>330000000</v>
      </c>
      <c r="F24" s="44">
        <f>SUM(F25:F26)</f>
        <v>230000000</v>
      </c>
      <c r="G24" s="70">
        <f>SUM(G25:G26)</f>
        <v>100000000</v>
      </c>
      <c r="H24" s="8"/>
      <c r="I24"/>
      <c r="J24" s="8"/>
      <c r="K24"/>
      <c r="L24"/>
      <c r="M24"/>
      <c r="N24"/>
      <c r="O24"/>
      <c r="P24"/>
      <c r="Q24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23" t="s">
        <v>107</v>
      </c>
      <c r="B25" s="42" t="s">
        <v>75</v>
      </c>
      <c r="C25" s="1" t="s">
        <v>76</v>
      </c>
      <c r="D25" s="43">
        <v>29938000</v>
      </c>
      <c r="E25" s="43">
        <v>300000000</v>
      </c>
      <c r="F25" s="43">
        <v>150000000</v>
      </c>
      <c r="G25" s="71">
        <v>50000000</v>
      </c>
      <c r="H25" s="8"/>
      <c r="I25"/>
      <c r="J25" s="8"/>
      <c r="K25"/>
      <c r="L25"/>
      <c r="M25"/>
      <c r="N25"/>
      <c r="O25"/>
      <c r="P25"/>
      <c r="Q25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23" t="s">
        <v>108</v>
      </c>
      <c r="B26" s="42" t="s">
        <v>77</v>
      </c>
      <c r="C26" s="1" t="s">
        <v>130</v>
      </c>
      <c r="D26" s="165">
        <v>447789980</v>
      </c>
      <c r="E26" s="165">
        <v>30000000</v>
      </c>
      <c r="F26" s="165">
        <v>80000000</v>
      </c>
      <c r="G26" s="71">
        <v>50000000</v>
      </c>
      <c r="H26" s="8"/>
      <c r="I26"/>
      <c r="J26" s="8"/>
      <c r="K26"/>
      <c r="L26"/>
      <c r="M26"/>
      <c r="N26"/>
      <c r="O26"/>
      <c r="P26"/>
      <c r="Q26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23" t="s">
        <v>109</v>
      </c>
      <c r="B27" s="42" t="s">
        <v>79</v>
      </c>
      <c r="C27" s="164" t="s">
        <v>80</v>
      </c>
      <c r="D27" s="71"/>
      <c r="E27" s="71"/>
      <c r="F27" s="71"/>
      <c r="G27" s="71"/>
      <c r="H27" s="8"/>
      <c r="I27" s="8"/>
      <c r="J27" s="8"/>
      <c r="K27"/>
      <c r="L27"/>
      <c r="M27"/>
      <c r="N27"/>
      <c r="O27"/>
      <c r="P27"/>
      <c r="Q27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23" t="s">
        <v>110</v>
      </c>
      <c r="B28" s="4" t="s">
        <v>81</v>
      </c>
      <c r="C28" s="40"/>
      <c r="D28" s="166">
        <v>4838093</v>
      </c>
      <c r="E28" s="292">
        <v>4900000</v>
      </c>
      <c r="F28" s="293">
        <v>5000000</v>
      </c>
      <c r="G28" s="294">
        <v>5000000</v>
      </c>
      <c r="H28" s="8"/>
      <c r="I28" s="8"/>
      <c r="J28" s="8"/>
      <c r="K28"/>
      <c r="L28"/>
      <c r="M28"/>
      <c r="N28"/>
      <c r="O28"/>
      <c r="P28"/>
      <c r="Q2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23" t="s">
        <v>111</v>
      </c>
      <c r="B29" s="5" t="s">
        <v>82</v>
      </c>
      <c r="C29" s="40" t="s">
        <v>81</v>
      </c>
      <c r="D29" s="43"/>
      <c r="E29" s="12"/>
      <c r="F29" s="69"/>
      <c r="G29" s="12"/>
      <c r="H29" s="8"/>
      <c r="I29" s="8"/>
      <c r="J29" s="8"/>
      <c r="K29"/>
      <c r="L29"/>
      <c r="M29"/>
      <c r="N29"/>
      <c r="O29"/>
      <c r="P29"/>
      <c r="Q29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155" t="s">
        <v>112</v>
      </c>
      <c r="B30" s="156" t="s">
        <v>83</v>
      </c>
      <c r="C30" s="157"/>
      <c r="D30" s="158">
        <f>SUM(D24,D17,D28)</f>
        <v>1014432037</v>
      </c>
      <c r="E30" s="158">
        <f>SUM(E24,E17,E28)</f>
        <v>958380000</v>
      </c>
      <c r="F30" s="158">
        <f>SUM(F24,F17,F28)</f>
        <v>858000000</v>
      </c>
      <c r="G30" s="159">
        <f>SUM(G24,G17,G28)</f>
        <v>755000000</v>
      </c>
      <c r="H30" s="8"/>
      <c r="I30" s="8"/>
      <c r="J30" s="8"/>
      <c r="K30"/>
      <c r="L30"/>
      <c r="M30"/>
      <c r="N30"/>
      <c r="O30"/>
      <c r="P30"/>
      <c r="Q30"/>
      <c r="R30" s="8"/>
      <c r="S30" s="8"/>
      <c r="T30" s="8"/>
      <c r="U30" s="8"/>
      <c r="V30" s="8"/>
      <c r="W30" s="8"/>
      <c r="X30" s="8"/>
      <c r="Y30" s="8"/>
      <c r="Z30" s="8"/>
    </row>
    <row r="31" spans="2:26" ht="15.75" customHeight="1">
      <c r="B31" s="3"/>
      <c r="C31" s="3"/>
      <c r="D31" s="3"/>
      <c r="E31" s="8"/>
      <c r="F31" s="8"/>
      <c r="G31" s="8"/>
      <c r="H31" s="8"/>
      <c r="I31" s="8"/>
      <c r="J31" s="8"/>
      <c r="K31"/>
      <c r="L31"/>
      <c r="M31"/>
      <c r="N31"/>
      <c r="O31"/>
      <c r="P31"/>
      <c r="Q31"/>
      <c r="R31" s="8"/>
      <c r="S31" s="8"/>
      <c r="T31" s="8"/>
      <c r="U31" s="8"/>
      <c r="V31" s="8"/>
      <c r="W31" s="8"/>
      <c r="X31" s="8"/>
      <c r="Y31" s="8"/>
      <c r="Z31" s="8"/>
    </row>
    <row r="32" spans="2:26" ht="15.75" customHeight="1">
      <c r="B32" s="3"/>
      <c r="C32" s="3"/>
      <c r="D32" s="3"/>
      <c r="E32" s="8"/>
      <c r="F32" s="8"/>
      <c r="G32" s="8"/>
      <c r="H32" s="8"/>
      <c r="I32" s="8"/>
      <c r="J32" s="8"/>
      <c r="K32"/>
      <c r="L32"/>
      <c r="M32"/>
      <c r="N32"/>
      <c r="O32"/>
      <c r="P32"/>
      <c r="Q32"/>
      <c r="R32" s="8"/>
      <c r="S32" s="8"/>
      <c r="T32" s="8"/>
      <c r="U32" s="8"/>
      <c r="V32" s="8"/>
      <c r="W32" s="8"/>
      <c r="X32" s="8"/>
      <c r="Y32" s="8"/>
      <c r="Z32" s="8"/>
    </row>
    <row r="33" spans="2:26" ht="15.75" customHeight="1">
      <c r="B33" s="3"/>
      <c r="C33" s="3"/>
      <c r="D33" s="3"/>
      <c r="E33" s="8"/>
      <c r="F33" s="8"/>
      <c r="G33" s="8"/>
      <c r="H33" s="8"/>
      <c r="I33" s="8"/>
      <c r="J33" s="8"/>
      <c r="K33"/>
      <c r="L33"/>
      <c r="M33"/>
      <c r="N33"/>
      <c r="O33"/>
      <c r="P33"/>
      <c r="Q33"/>
      <c r="R33" s="8"/>
      <c r="S33" s="8"/>
      <c r="T33" s="8"/>
      <c r="U33" s="8"/>
      <c r="V33" s="8"/>
      <c r="W33" s="8"/>
      <c r="X33" s="8"/>
      <c r="Y33" s="8"/>
      <c r="Z33" s="8"/>
    </row>
    <row r="34" spans="2:26" ht="15.75" customHeight="1">
      <c r="B34" s="3"/>
      <c r="C34" s="3"/>
      <c r="D34" s="3"/>
      <c r="E34" s="8"/>
      <c r="F34" s="8"/>
      <c r="G34" s="8"/>
      <c r="H34" s="8"/>
      <c r="I34" s="8"/>
      <c r="J34" s="8"/>
      <c r="K34"/>
      <c r="L34"/>
      <c r="M34"/>
      <c r="N34"/>
      <c r="O34"/>
      <c r="P34"/>
      <c r="Q34"/>
      <c r="R34" s="8"/>
      <c r="S34" s="8"/>
      <c r="T34" s="8"/>
      <c r="U34" s="8"/>
      <c r="V34" s="8"/>
      <c r="W34" s="8"/>
      <c r="X34" s="8"/>
      <c r="Y34" s="8"/>
      <c r="Z34" s="8"/>
    </row>
    <row r="35" spans="2:26" ht="15.75" customHeight="1">
      <c r="B35" s="3"/>
      <c r="C35" s="3"/>
      <c r="D35" s="3"/>
      <c r="E35" s="8"/>
      <c r="F35" s="8"/>
      <c r="G35" s="8"/>
      <c r="H35" s="8"/>
      <c r="I35" s="8"/>
      <c r="J35" s="8"/>
      <c r="K35"/>
      <c r="L35"/>
      <c r="M35"/>
      <c r="N35"/>
      <c r="O35"/>
      <c r="P35"/>
      <c r="Q35"/>
      <c r="R35" s="8"/>
      <c r="S35" s="8"/>
      <c r="T35" s="8"/>
      <c r="U35" s="8"/>
      <c r="V35" s="8"/>
      <c r="W35" s="8"/>
      <c r="X35" s="8"/>
      <c r="Y35" s="8"/>
      <c r="Z35" s="8"/>
    </row>
    <row r="36" spans="2:26" ht="15.75" customHeight="1">
      <c r="B36" s="3"/>
      <c r="C36" s="3"/>
      <c r="D36" s="3"/>
      <c r="E36" s="8"/>
      <c r="F36" s="8"/>
      <c r="G36" s="8"/>
      <c r="H36" s="8"/>
      <c r="I36" s="8"/>
      <c r="J36" s="8"/>
      <c r="K36"/>
      <c r="L36"/>
      <c r="M36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ht="15.75" customHeight="1">
      <c r="B37" s="3"/>
      <c r="C37" s="3"/>
      <c r="D37" s="3"/>
      <c r="E37" s="8"/>
      <c r="F37" s="8"/>
      <c r="G37" s="8"/>
      <c r="H37" s="8"/>
      <c r="I37" s="8"/>
      <c r="J37" s="8"/>
      <c r="K37"/>
      <c r="L37"/>
      <c r="M3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ht="15.75" customHeight="1">
      <c r="B38" s="3"/>
      <c r="C38" s="3"/>
      <c r="D38" s="3"/>
      <c r="E38" s="8"/>
      <c r="F38" s="8"/>
      <c r="G38" s="8"/>
      <c r="H38" s="8"/>
      <c r="I38" s="8"/>
      <c r="J38" s="8"/>
      <c r="K38"/>
      <c r="L38"/>
      <c r="M3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ht="15.75" customHeight="1">
      <c r="B39" s="3"/>
      <c r="C39" s="3"/>
      <c r="D39" s="3"/>
      <c r="E39" s="8"/>
      <c r="F39" s="8"/>
      <c r="G39" s="8"/>
      <c r="H39" s="8"/>
      <c r="I39" s="8"/>
      <c r="J39" s="8"/>
      <c r="K39"/>
      <c r="L39"/>
      <c r="M3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5.75" customHeight="1">
      <c r="B40" s="3"/>
      <c r="C40" s="3"/>
      <c r="D40" s="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5.75" customHeight="1">
      <c r="B41" s="3"/>
      <c r="C41" s="3"/>
      <c r="D41" s="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5.75" customHeight="1">
      <c r="B42" s="3"/>
      <c r="C42" s="3"/>
      <c r="D42" s="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5.75" customHeight="1">
      <c r="B43" s="3"/>
      <c r="C43" s="3"/>
      <c r="D43" s="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2:26" ht="15.75" customHeight="1">
      <c r="B44" s="3"/>
      <c r="C44" s="3"/>
      <c r="D44" s="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ht="15.75" customHeight="1">
      <c r="B45" s="3"/>
      <c r="C45" s="3"/>
      <c r="D45" s="3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2:26" ht="15.75" customHeight="1">
      <c r="B46" s="3"/>
      <c r="C46" s="3"/>
      <c r="D46" s="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2:26" ht="15.75" customHeight="1">
      <c r="B47" s="3"/>
      <c r="C47" s="3"/>
      <c r="D47" s="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5.75" customHeight="1">
      <c r="B48" s="3"/>
      <c r="C48" s="3"/>
      <c r="D48" s="3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2:26" ht="15.75" customHeight="1">
      <c r="B49" s="3"/>
      <c r="C49" s="3"/>
      <c r="D49" s="3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ht="15.75" customHeight="1">
      <c r="B50" s="3"/>
      <c r="C50" s="3"/>
      <c r="D50" s="3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ht="15.75" customHeight="1">
      <c r="B51" s="3"/>
      <c r="C51" s="3"/>
      <c r="D51" s="3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2:26" ht="15.75" customHeight="1">
      <c r="B52" s="3"/>
      <c r="C52" s="3"/>
      <c r="D52" s="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2:26" ht="15.75" customHeight="1">
      <c r="B53" s="3"/>
      <c r="C53" s="3"/>
      <c r="D53" s="3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2:26" ht="15.75" customHeight="1">
      <c r="B54" s="3"/>
      <c r="C54" s="3"/>
      <c r="D54" s="3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2:26" ht="15.75" customHeight="1">
      <c r="B55" s="3"/>
      <c r="C55" s="3"/>
      <c r="D55" s="3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2:26" ht="15.75" customHeight="1">
      <c r="B56" s="3"/>
      <c r="C56" s="3"/>
      <c r="D56" s="3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2:26" ht="15.75" customHeight="1">
      <c r="B57" s="3"/>
      <c r="C57" s="3"/>
      <c r="D57" s="3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2:26" ht="15.75" customHeight="1">
      <c r="B58" s="3"/>
      <c r="C58" s="3"/>
      <c r="D58" s="3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26" ht="15.75" customHeight="1">
      <c r="B59" s="3"/>
      <c r="C59" s="3"/>
      <c r="D59" s="3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5.75" customHeight="1">
      <c r="B60" s="3"/>
      <c r="C60" s="3"/>
      <c r="D60" s="3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5.75" customHeight="1">
      <c r="B61" s="3"/>
      <c r="C61" s="3"/>
      <c r="D61" s="3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5.75" customHeight="1">
      <c r="B62" s="3"/>
      <c r="C62" s="3"/>
      <c r="D62" s="3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5.75" customHeight="1">
      <c r="B63" s="3"/>
      <c r="C63" s="3"/>
      <c r="D63" s="3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5.75" customHeight="1">
      <c r="B64" s="3"/>
      <c r="C64" s="3"/>
      <c r="D64" s="3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5.75" customHeight="1">
      <c r="B65" s="3"/>
      <c r="C65" s="3"/>
      <c r="D65" s="3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5.75" customHeight="1">
      <c r="B66" s="3"/>
      <c r="C66" s="3"/>
      <c r="D66" s="3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5.75" customHeight="1">
      <c r="B67" s="3"/>
      <c r="C67" s="3"/>
      <c r="D67" s="3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5.75" customHeight="1">
      <c r="B68" s="3"/>
      <c r="C68" s="3"/>
      <c r="D68" s="3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5.75" customHeight="1">
      <c r="B69" s="3"/>
      <c r="C69" s="3"/>
      <c r="D69" s="3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5.75" customHeight="1">
      <c r="B70" s="3"/>
      <c r="C70" s="3"/>
      <c r="D70" s="3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5.75" customHeight="1">
      <c r="B71" s="3"/>
      <c r="C71" s="3"/>
      <c r="D71" s="3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5.75" customHeight="1">
      <c r="B72" s="3"/>
      <c r="C72" s="3"/>
      <c r="D72" s="3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5.75" customHeight="1">
      <c r="B73" s="3"/>
      <c r="C73" s="3"/>
      <c r="D73" s="3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5.75" customHeight="1">
      <c r="B74" s="3"/>
      <c r="C74" s="3"/>
      <c r="D74" s="3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5.75" customHeight="1">
      <c r="B75" s="3"/>
      <c r="C75" s="3"/>
      <c r="D75" s="3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5.75" customHeight="1">
      <c r="B76" s="3"/>
      <c r="C76" s="3"/>
      <c r="D76" s="3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5.75" customHeight="1">
      <c r="B77" s="3"/>
      <c r="C77" s="3"/>
      <c r="D77" s="3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.75" customHeight="1">
      <c r="B78" s="3"/>
      <c r="C78" s="3"/>
      <c r="D78" s="3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.75" customHeight="1">
      <c r="B79" s="3"/>
      <c r="C79" s="3"/>
      <c r="D79" s="3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5.75" customHeight="1">
      <c r="B80" s="3"/>
      <c r="C80" s="3"/>
      <c r="D80" s="3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5.75" customHeight="1">
      <c r="B81" s="3"/>
      <c r="C81" s="3"/>
      <c r="D81" s="3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5.75" customHeight="1">
      <c r="B82" s="3"/>
      <c r="C82" s="3"/>
      <c r="D82" s="3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ht="15.75" customHeight="1">
      <c r="B83" s="3"/>
      <c r="C83" s="3"/>
      <c r="D83" s="3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ht="15.75" customHeight="1">
      <c r="B84" s="3"/>
      <c r="C84" s="3"/>
      <c r="D84" s="3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ht="15.75" customHeight="1">
      <c r="B85" s="3"/>
      <c r="C85" s="3"/>
      <c r="D85" s="3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ht="15.75" customHeight="1">
      <c r="B86" s="3"/>
      <c r="C86" s="3"/>
      <c r="D86" s="3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ht="15.75" customHeight="1">
      <c r="B87" s="3"/>
      <c r="C87" s="3"/>
      <c r="D87" s="3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26" ht="15.75" customHeight="1">
      <c r="B88" s="3"/>
      <c r="C88" s="3"/>
      <c r="D88" s="3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2:26" ht="15.75" customHeight="1">
      <c r="B89" s="3"/>
      <c r="C89" s="3"/>
      <c r="D89" s="3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26" ht="15.75" customHeight="1">
      <c r="B90" s="3"/>
      <c r="C90" s="3"/>
      <c r="D90" s="3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26" ht="15.75" customHeight="1">
      <c r="B91" s="3"/>
      <c r="C91" s="3"/>
      <c r="D91" s="3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26" ht="15.75" customHeight="1">
      <c r="B92" s="3"/>
      <c r="C92" s="3"/>
      <c r="D92" s="3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2:26" ht="15.75" customHeight="1">
      <c r="B93" s="3"/>
      <c r="C93" s="3"/>
      <c r="D93" s="3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6" ht="15.75" customHeight="1">
      <c r="B94" s="3"/>
      <c r="C94" s="3"/>
      <c r="D94" s="3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2:26" ht="15.75" customHeight="1">
      <c r="B95" s="3"/>
      <c r="C95" s="3"/>
      <c r="D95" s="3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2:26" ht="15.75" customHeight="1">
      <c r="B96" s="3"/>
      <c r="C96" s="3"/>
      <c r="D96" s="3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2:26" ht="15.75" customHeight="1">
      <c r="B97" s="3"/>
      <c r="C97" s="3"/>
      <c r="D97" s="3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ht="15.75" customHeight="1">
      <c r="B98" s="3"/>
      <c r="C98" s="3"/>
      <c r="D98" s="3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ht="15.75" customHeight="1">
      <c r="B99" s="3"/>
      <c r="C99" s="3"/>
      <c r="D99" s="3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ht="15.75" customHeight="1">
      <c r="B100" s="3"/>
      <c r="C100" s="3"/>
      <c r="D100" s="3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ht="15.75" customHeight="1">
      <c r="B101" s="3"/>
      <c r="C101" s="3"/>
      <c r="D101" s="3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ht="15.75" customHeight="1">
      <c r="B102" s="3"/>
      <c r="C102" s="3"/>
      <c r="D102" s="3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ht="15.75" customHeight="1">
      <c r="B103" s="3"/>
      <c r="C103" s="3"/>
      <c r="D103" s="3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ht="15.75" customHeight="1">
      <c r="B104" s="3"/>
      <c r="C104" s="3"/>
      <c r="D104" s="3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ht="15.75" customHeight="1">
      <c r="B105" s="3"/>
      <c r="C105" s="3"/>
      <c r="D105" s="3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ht="15.75" customHeight="1">
      <c r="B106" s="3"/>
      <c r="C106" s="3"/>
      <c r="D106" s="3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ht="15.75" customHeight="1">
      <c r="B107" s="3"/>
      <c r="C107" s="3"/>
      <c r="D107" s="3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ht="15.75" customHeight="1">
      <c r="B108" s="3"/>
      <c r="C108" s="3"/>
      <c r="D108" s="3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ht="15.75" customHeight="1">
      <c r="B109" s="3"/>
      <c r="C109" s="3"/>
      <c r="D109" s="3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ht="15.75" customHeight="1">
      <c r="B110" s="3"/>
      <c r="C110" s="3"/>
      <c r="D110" s="3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ht="15.75" customHeight="1">
      <c r="B111" s="3"/>
      <c r="C111" s="3"/>
      <c r="D111" s="3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ht="15.75" customHeight="1">
      <c r="B112" s="3"/>
      <c r="C112" s="3"/>
      <c r="D112" s="3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ht="15.75" customHeight="1">
      <c r="B113" s="3"/>
      <c r="C113" s="3"/>
      <c r="D113" s="3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ht="15.75" customHeight="1">
      <c r="B114" s="3"/>
      <c r="C114" s="3"/>
      <c r="D114" s="3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ht="15.75" customHeight="1">
      <c r="B115" s="3"/>
      <c r="C115" s="3"/>
      <c r="D115" s="3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ht="15.75" customHeight="1">
      <c r="B116" s="3"/>
      <c r="C116" s="3"/>
      <c r="D116" s="3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ht="15.75" customHeight="1">
      <c r="B117" s="3"/>
      <c r="C117" s="3"/>
      <c r="D117" s="3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ht="15.75" customHeight="1">
      <c r="B118" s="3"/>
      <c r="C118" s="3"/>
      <c r="D118" s="3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ht="15.75" customHeight="1">
      <c r="B119" s="3"/>
      <c r="C119" s="3"/>
      <c r="D119" s="3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ht="15.75" customHeight="1">
      <c r="B120" s="3"/>
      <c r="C120" s="3"/>
      <c r="D120" s="3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5.75" customHeight="1">
      <c r="B121" s="3"/>
      <c r="C121" s="3"/>
      <c r="D121" s="3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2:26" ht="15.75" customHeight="1">
      <c r="B122" s="3"/>
      <c r="C122" s="3"/>
      <c r="D122" s="3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2:26" ht="15.75" customHeight="1">
      <c r="B123" s="3"/>
      <c r="C123" s="3"/>
      <c r="D123" s="3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2:26" ht="15.75" customHeight="1">
      <c r="B124" s="3"/>
      <c r="C124" s="3"/>
      <c r="D124" s="3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2:26" ht="15.75" customHeight="1">
      <c r="B125" s="3"/>
      <c r="C125" s="3"/>
      <c r="D125" s="3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2:26" ht="15.75" customHeight="1">
      <c r="B126" s="3"/>
      <c r="C126" s="3"/>
      <c r="D126" s="3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2:26" ht="15.75" customHeight="1">
      <c r="B127" s="3"/>
      <c r="C127" s="3"/>
      <c r="D127" s="3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2:26" ht="15.75" customHeight="1">
      <c r="B128" s="3"/>
      <c r="C128" s="3"/>
      <c r="D128" s="3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2:26" ht="15.75" customHeight="1">
      <c r="B129" s="3"/>
      <c r="C129" s="3"/>
      <c r="D129" s="3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2:26" ht="15.75" customHeight="1">
      <c r="B130" s="3"/>
      <c r="C130" s="3"/>
      <c r="D130" s="3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2:26" ht="15.75" customHeight="1">
      <c r="B131" s="3"/>
      <c r="C131" s="3"/>
      <c r="D131" s="3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2:26" ht="15.75" customHeight="1">
      <c r="B132" s="3"/>
      <c r="C132" s="3"/>
      <c r="D132" s="3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2:26" ht="15.75" customHeight="1">
      <c r="B133" s="3"/>
      <c r="C133" s="3"/>
      <c r="D133" s="3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2:26" ht="15.75" customHeight="1">
      <c r="B134" s="3"/>
      <c r="C134" s="3"/>
      <c r="D134" s="3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2:26" ht="15.75" customHeight="1">
      <c r="B135" s="3"/>
      <c r="C135" s="3"/>
      <c r="D135" s="3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2:26" ht="15.75" customHeight="1">
      <c r="B136" s="3"/>
      <c r="C136" s="3"/>
      <c r="D136" s="3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2:26" ht="15.75" customHeight="1">
      <c r="B137" s="3"/>
      <c r="C137" s="3"/>
      <c r="D137" s="3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2:26" ht="15.75" customHeight="1">
      <c r="B138" s="3"/>
      <c r="C138" s="3"/>
      <c r="D138" s="3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2:26" ht="15.75" customHeight="1">
      <c r="B139" s="3"/>
      <c r="C139" s="3"/>
      <c r="D139" s="3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2:26" ht="15.75" customHeight="1">
      <c r="B140" s="3"/>
      <c r="C140" s="3"/>
      <c r="D140" s="3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2:26" ht="15.75" customHeight="1">
      <c r="B141" s="3"/>
      <c r="C141" s="3"/>
      <c r="D141" s="3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2:26" ht="15.75" customHeight="1">
      <c r="B142" s="3"/>
      <c r="C142" s="3"/>
      <c r="D142" s="3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2:26" ht="15.75" customHeight="1">
      <c r="B143" s="3"/>
      <c r="C143" s="3"/>
      <c r="D143" s="3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2:26" ht="15.75" customHeight="1">
      <c r="B144" s="3"/>
      <c r="C144" s="3"/>
      <c r="D144" s="3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26" ht="15.75" customHeight="1">
      <c r="B145" s="3"/>
      <c r="C145" s="3"/>
      <c r="D145" s="3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2:26" ht="15.75" customHeight="1">
      <c r="B146" s="3"/>
      <c r="C146" s="3"/>
      <c r="D146" s="3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2:26" ht="15.75" customHeight="1">
      <c r="B147" s="3"/>
      <c r="C147" s="3"/>
      <c r="D147" s="3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2:26" ht="15.75" customHeight="1">
      <c r="B148" s="3"/>
      <c r="C148" s="3"/>
      <c r="D148" s="3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2:26" ht="15.75" customHeight="1">
      <c r="B149" s="3"/>
      <c r="C149" s="3"/>
      <c r="D149" s="3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2:26" ht="15.75" customHeight="1">
      <c r="B150" s="3"/>
      <c r="C150" s="3"/>
      <c r="D150" s="3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2:26" ht="15.75" customHeight="1">
      <c r="B151" s="3"/>
      <c r="C151" s="3"/>
      <c r="D151" s="3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2:26" ht="15.75" customHeight="1">
      <c r="B152" s="3"/>
      <c r="C152" s="3"/>
      <c r="D152" s="3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2:26" ht="15.75" customHeight="1">
      <c r="B153" s="3"/>
      <c r="C153" s="3"/>
      <c r="D153" s="3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2:26" ht="15.75" customHeight="1">
      <c r="B154" s="3"/>
      <c r="C154" s="3"/>
      <c r="D154" s="3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2:26" ht="15.75" customHeight="1">
      <c r="B155" s="3"/>
      <c r="C155" s="3"/>
      <c r="D155" s="3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2:26" ht="15.75" customHeight="1">
      <c r="B156" s="3"/>
      <c r="C156" s="3"/>
      <c r="D156" s="3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2:26" ht="15.75" customHeight="1">
      <c r="B157" s="3"/>
      <c r="C157" s="3"/>
      <c r="D157" s="3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2:26" ht="15.75" customHeight="1">
      <c r="B158" s="3"/>
      <c r="C158" s="3"/>
      <c r="D158" s="3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2:26" ht="15.75" customHeight="1">
      <c r="B159" s="3"/>
      <c r="C159" s="3"/>
      <c r="D159" s="3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2:26" ht="15.75" customHeight="1">
      <c r="B160" s="3"/>
      <c r="C160" s="3"/>
      <c r="D160" s="3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2:26" ht="15.75" customHeight="1">
      <c r="B161" s="3"/>
      <c r="C161" s="3"/>
      <c r="D161" s="3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2:26" ht="15.75" customHeight="1">
      <c r="B162" s="3"/>
      <c r="C162" s="3"/>
      <c r="D162" s="3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2:26" ht="15.75" customHeight="1">
      <c r="B163" s="3"/>
      <c r="C163" s="3"/>
      <c r="D163" s="3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2:26" ht="15.75" customHeight="1">
      <c r="B164" s="3"/>
      <c r="C164" s="3"/>
      <c r="D164" s="3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2:26" ht="15.75" customHeight="1">
      <c r="B165" s="3"/>
      <c r="C165" s="3"/>
      <c r="D165" s="3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2:26" ht="15.75" customHeight="1">
      <c r="B166" s="3"/>
      <c r="C166" s="3"/>
      <c r="D166" s="3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2:26" ht="15.75" customHeight="1">
      <c r="B167" s="3"/>
      <c r="C167" s="3"/>
      <c r="D167" s="3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2:26" ht="15.75" customHeight="1">
      <c r="B168" s="3"/>
      <c r="C168" s="3"/>
      <c r="D168" s="3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2:26" ht="15.75" customHeight="1">
      <c r="B169" s="3"/>
      <c r="C169" s="3"/>
      <c r="D169" s="3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2:26" ht="15.75" customHeight="1">
      <c r="B170" s="3"/>
      <c r="C170" s="3"/>
      <c r="D170" s="3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2:26" ht="15.75" customHeight="1">
      <c r="B171" s="3"/>
      <c r="C171" s="3"/>
      <c r="D171" s="3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2:26" ht="15.75" customHeight="1">
      <c r="B172" s="3"/>
      <c r="C172" s="3"/>
      <c r="D172" s="3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26" ht="15.75" customHeight="1">
      <c r="B173" s="3"/>
      <c r="C173" s="3"/>
      <c r="D173" s="3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2:26" ht="15.75" customHeight="1">
      <c r="B174" s="3"/>
      <c r="C174" s="3"/>
      <c r="D174" s="3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2:26" ht="15.75" customHeight="1">
      <c r="B175" s="3"/>
      <c r="C175" s="3"/>
      <c r="D175" s="3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2:26" ht="15.75" customHeight="1">
      <c r="B176" s="3"/>
      <c r="C176" s="3"/>
      <c r="D176" s="3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2:26" ht="15.75" customHeight="1">
      <c r="B177" s="3"/>
      <c r="C177" s="3"/>
      <c r="D177" s="3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2:26" ht="15.75" customHeight="1">
      <c r="B178" s="3"/>
      <c r="C178" s="3"/>
      <c r="D178" s="3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2:26" ht="15.75" customHeight="1">
      <c r="B179" s="3"/>
      <c r="C179" s="3"/>
      <c r="D179" s="3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2:26" ht="15.75" customHeight="1">
      <c r="B180" s="3"/>
      <c r="C180" s="3"/>
      <c r="D180" s="3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2:26" ht="15.75" customHeight="1">
      <c r="B181" s="3"/>
      <c r="C181" s="3"/>
      <c r="D181" s="3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2:26" ht="15.75" customHeight="1">
      <c r="B182" s="3"/>
      <c r="C182" s="3"/>
      <c r="D182" s="3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2:26" ht="15.75" customHeight="1">
      <c r="B183" s="3"/>
      <c r="C183" s="3"/>
      <c r="D183" s="3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2:26" ht="15.75" customHeight="1">
      <c r="B184" s="3"/>
      <c r="C184" s="3"/>
      <c r="D184" s="3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2:26" ht="15.75" customHeight="1">
      <c r="B185" s="3"/>
      <c r="C185" s="3"/>
      <c r="D185" s="3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2:26" ht="15.75" customHeight="1">
      <c r="B186" s="3"/>
      <c r="C186" s="3"/>
      <c r="D186" s="3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2:26" ht="15.75" customHeight="1">
      <c r="B187" s="3"/>
      <c r="C187" s="3"/>
      <c r="D187" s="3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2:26" ht="15.75" customHeight="1">
      <c r="B188" s="3"/>
      <c r="C188" s="3"/>
      <c r="D188" s="3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2:26" ht="15.75" customHeight="1">
      <c r="B189" s="3"/>
      <c r="C189" s="3"/>
      <c r="D189" s="3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2:26" ht="15.75" customHeight="1">
      <c r="B190" s="3"/>
      <c r="C190" s="3"/>
      <c r="D190" s="3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2:26" ht="15.75" customHeight="1">
      <c r="B191" s="3"/>
      <c r="C191" s="3"/>
      <c r="D191" s="3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2:26" ht="15.75" customHeight="1">
      <c r="B192" s="3"/>
      <c r="C192" s="3"/>
      <c r="D192" s="3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2:26" ht="15.75" customHeight="1">
      <c r="B193" s="3"/>
      <c r="C193" s="3"/>
      <c r="D193" s="3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2:26" ht="15.75" customHeight="1">
      <c r="B194" s="3"/>
      <c r="C194" s="3"/>
      <c r="D194" s="3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2:26" ht="15.75" customHeight="1">
      <c r="B195" s="3"/>
      <c r="C195" s="3"/>
      <c r="D195" s="3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2:26" ht="15.75" customHeight="1">
      <c r="B196" s="3"/>
      <c r="C196" s="3"/>
      <c r="D196" s="3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2:26" ht="15.75" customHeight="1">
      <c r="B197" s="3"/>
      <c r="C197" s="3"/>
      <c r="D197" s="3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2:26" ht="15.75" customHeight="1">
      <c r="B198" s="3"/>
      <c r="C198" s="3"/>
      <c r="D198" s="3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2:26" ht="15.75" customHeight="1">
      <c r="B199" s="3"/>
      <c r="C199" s="3"/>
      <c r="D199" s="3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2:26" ht="15.75" customHeight="1">
      <c r="B200" s="3"/>
      <c r="C200" s="3"/>
      <c r="D200" s="3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2:26" ht="15.75" customHeight="1">
      <c r="B201" s="3"/>
      <c r="C201" s="3"/>
      <c r="D201" s="3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26" ht="15.75" customHeight="1">
      <c r="B202" s="3"/>
      <c r="C202" s="3"/>
      <c r="D202" s="3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2:26" ht="15.75" customHeight="1">
      <c r="B203" s="3"/>
      <c r="C203" s="3"/>
      <c r="D203" s="3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2:26" ht="15.75" customHeight="1">
      <c r="B204" s="3"/>
      <c r="C204" s="3"/>
      <c r="D204" s="3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2:26" ht="15.75" customHeight="1">
      <c r="B205" s="3"/>
      <c r="C205" s="3"/>
      <c r="D205" s="3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2:26" ht="15.75" customHeight="1">
      <c r="B206" s="3"/>
      <c r="C206" s="3"/>
      <c r="D206" s="3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2:26" ht="15.75" customHeight="1">
      <c r="B207" s="3"/>
      <c r="C207" s="3"/>
      <c r="D207" s="3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2:26" ht="15.75" customHeight="1">
      <c r="B208" s="3"/>
      <c r="C208" s="3"/>
      <c r="D208" s="3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2:26" ht="15.75" customHeight="1">
      <c r="B209" s="3"/>
      <c r="C209" s="3"/>
      <c r="D209" s="3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2:26" ht="15.75" customHeight="1">
      <c r="B210" s="3"/>
      <c r="C210" s="3"/>
      <c r="D210" s="3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2:26" ht="15.75" customHeight="1">
      <c r="B211" s="3"/>
      <c r="C211" s="3"/>
      <c r="D211" s="3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2:26" ht="15.75" customHeight="1">
      <c r="B212" s="3"/>
      <c r="C212" s="3"/>
      <c r="D212" s="3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2:26" ht="15.75" customHeight="1">
      <c r="B213" s="3"/>
      <c r="C213" s="3"/>
      <c r="D213" s="3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2:26" ht="15.75" customHeight="1">
      <c r="B214" s="3"/>
      <c r="C214" s="3"/>
      <c r="D214" s="3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2:26" ht="15.75" customHeight="1">
      <c r="B215" s="3"/>
      <c r="C215" s="3"/>
      <c r="D215" s="3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2:26" ht="15.75" customHeight="1">
      <c r="B216" s="3"/>
      <c r="C216" s="3"/>
      <c r="D216" s="3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2:26" ht="15.75" customHeight="1">
      <c r="B217" s="3"/>
      <c r="C217" s="3"/>
      <c r="D217" s="3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2:26" ht="15.75" customHeight="1">
      <c r="B218" s="3"/>
      <c r="C218" s="3"/>
      <c r="D218" s="3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2:26" ht="15.75" customHeight="1">
      <c r="B219" s="3"/>
      <c r="C219" s="3"/>
      <c r="D219" s="3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2:26" ht="15.75" customHeight="1">
      <c r="B220" s="3"/>
      <c r="C220" s="3"/>
      <c r="D220" s="3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2:26" ht="15.75" customHeight="1">
      <c r="B221" s="3"/>
      <c r="C221" s="3"/>
      <c r="D221" s="3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2:26" ht="15.75" customHeight="1">
      <c r="B222" s="3"/>
      <c r="C222" s="3"/>
      <c r="D222" s="3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2:26" ht="15.75" customHeight="1">
      <c r="B223" s="3"/>
      <c r="C223" s="3"/>
      <c r="D223" s="3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2:26" ht="15.75" customHeight="1">
      <c r="B224" s="3"/>
      <c r="C224" s="3"/>
      <c r="D224" s="3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2:26" ht="15.75" customHeight="1">
      <c r="B225" s="3"/>
      <c r="C225" s="3"/>
      <c r="D225" s="3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2:26" ht="15.75" customHeight="1">
      <c r="B226" s="3"/>
      <c r="C226" s="3"/>
      <c r="D226" s="3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2:26" ht="15.75" customHeight="1">
      <c r="B227" s="3"/>
      <c r="C227" s="3"/>
      <c r="D227" s="3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2:26" ht="15.75" customHeight="1">
      <c r="B228" s="3"/>
      <c r="C228" s="3"/>
      <c r="D228" s="3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2:26" ht="15.75" customHeight="1">
      <c r="B229" s="3"/>
      <c r="C229" s="3"/>
      <c r="D229" s="3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2:26" ht="15.75" customHeight="1">
      <c r="B230" s="3"/>
      <c r="C230" s="3"/>
      <c r="D230" s="3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26" ht="15.75" customHeight="1">
      <c r="B231" s="3"/>
      <c r="C231" s="3"/>
      <c r="D231" s="3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2:26" ht="15.75" customHeight="1">
      <c r="B232" s="3"/>
      <c r="C232" s="3"/>
      <c r="D232" s="3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2:26" ht="15.75" customHeight="1">
      <c r="B233" s="3"/>
      <c r="C233" s="3"/>
      <c r="D233" s="3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2:26" ht="15.75" customHeight="1">
      <c r="B234" s="3"/>
      <c r="C234" s="3"/>
      <c r="D234" s="3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2:26" ht="15.75" customHeight="1">
      <c r="B235" s="3"/>
      <c r="C235" s="3"/>
      <c r="D235" s="3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2:26" ht="15.75" customHeight="1">
      <c r="B236" s="3"/>
      <c r="C236" s="3"/>
      <c r="D236" s="3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2:26" ht="15.75" customHeight="1">
      <c r="B237" s="3"/>
      <c r="C237" s="3"/>
      <c r="D237" s="3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2:26" ht="15.75" customHeight="1">
      <c r="B238" s="3"/>
      <c r="C238" s="3"/>
      <c r="D238" s="3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2:26" ht="15.75" customHeight="1">
      <c r="B239" s="3"/>
      <c r="C239" s="3"/>
      <c r="D239" s="3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2:26" ht="15.75" customHeight="1">
      <c r="B240" s="3"/>
      <c r="C240" s="3"/>
      <c r="D240" s="3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2:26" ht="15.75" customHeight="1">
      <c r="B241" s="3"/>
      <c r="C241" s="3"/>
      <c r="D241" s="3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2:26" ht="15.75" customHeight="1">
      <c r="B242" s="3"/>
      <c r="C242" s="3"/>
      <c r="D242" s="3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2:26" ht="15.75" customHeight="1">
      <c r="B243" s="3"/>
      <c r="C243" s="3"/>
      <c r="D243" s="3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2:26" ht="15.75" customHeight="1">
      <c r="B244" s="3"/>
      <c r="C244" s="3"/>
      <c r="D244" s="3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2:26" ht="15.75" customHeight="1">
      <c r="B245" s="3"/>
      <c r="C245" s="3"/>
      <c r="D245" s="3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2:26" ht="15.75" customHeight="1">
      <c r="B246" s="3"/>
      <c r="C246" s="3"/>
      <c r="D246" s="3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2:26" ht="15.75" customHeight="1">
      <c r="B247" s="3"/>
      <c r="C247" s="3"/>
      <c r="D247" s="3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2:26" ht="15.75" customHeight="1">
      <c r="B248" s="3"/>
      <c r="C248" s="3"/>
      <c r="D248" s="3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2:26" ht="15.75" customHeight="1">
      <c r="B249" s="3"/>
      <c r="C249" s="3"/>
      <c r="D249" s="3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2:26" ht="15.75" customHeight="1">
      <c r="B250" s="3"/>
      <c r="C250" s="3"/>
      <c r="D250" s="3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2:26" ht="15.75" customHeight="1">
      <c r="B251" s="3"/>
      <c r="C251" s="3"/>
      <c r="D251" s="3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2:26" ht="15.75" customHeight="1">
      <c r="B252" s="3"/>
      <c r="C252" s="3"/>
      <c r="D252" s="3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2:26" ht="15.75" customHeight="1">
      <c r="B253" s="3"/>
      <c r="C253" s="3"/>
      <c r="D253" s="3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2:26" ht="15.75" customHeight="1">
      <c r="B254" s="3"/>
      <c r="C254" s="3"/>
      <c r="D254" s="3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2:26" ht="15.75" customHeight="1">
      <c r="B255" s="3"/>
      <c r="C255" s="3"/>
      <c r="D255" s="3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2:26" ht="15.75" customHeight="1">
      <c r="B256" s="3"/>
      <c r="C256" s="3"/>
      <c r="D256" s="3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2:26" ht="15.75" customHeight="1">
      <c r="B257" s="3"/>
      <c r="C257" s="3"/>
      <c r="D257" s="3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2:26" ht="15.75" customHeight="1">
      <c r="B258" s="3"/>
      <c r="C258" s="3"/>
      <c r="D258" s="3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2:26" ht="15.75" customHeight="1">
      <c r="B259" s="3"/>
      <c r="C259" s="3"/>
      <c r="D259" s="3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2:26" ht="15.75" customHeight="1">
      <c r="B260" s="3"/>
      <c r="C260" s="3"/>
      <c r="D260" s="3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2:26" ht="15.75" customHeight="1">
      <c r="B261" s="3"/>
      <c r="C261" s="3"/>
      <c r="D261" s="3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2:26" ht="15.75" customHeight="1">
      <c r="B262" s="3"/>
      <c r="C262" s="3"/>
      <c r="D262" s="3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2:26" ht="15.75" customHeight="1">
      <c r="B263" s="3"/>
      <c r="C263" s="3"/>
      <c r="D263" s="3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2:26" ht="15.75" customHeight="1">
      <c r="B264" s="3"/>
      <c r="C264" s="3"/>
      <c r="D264" s="3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2:26" ht="15.75" customHeight="1">
      <c r="B265" s="3"/>
      <c r="C265" s="3"/>
      <c r="D265" s="3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2:26" ht="15.75" customHeight="1">
      <c r="B266" s="3"/>
      <c r="C266" s="3"/>
      <c r="D266" s="3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2:26" ht="15.75" customHeight="1">
      <c r="B267" s="3"/>
      <c r="C267" s="3"/>
      <c r="D267" s="3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2:26" ht="15.75" customHeight="1">
      <c r="B268" s="3"/>
      <c r="C268" s="3"/>
      <c r="D268" s="3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2:26" ht="15.75" customHeight="1">
      <c r="B269" s="3"/>
      <c r="C269" s="3"/>
      <c r="D269" s="3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2:26" ht="15.75" customHeight="1">
      <c r="B270" s="3"/>
      <c r="C270" s="3"/>
      <c r="D270" s="3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2:26" ht="15.75" customHeight="1">
      <c r="B271" s="3"/>
      <c r="C271" s="3"/>
      <c r="D271" s="3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2:26" ht="15.75" customHeight="1">
      <c r="B272" s="3"/>
      <c r="C272" s="3"/>
      <c r="D272" s="3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2:26" ht="15.75" customHeight="1">
      <c r="B273" s="3"/>
      <c r="C273" s="3"/>
      <c r="D273" s="3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2:26" ht="15.75" customHeight="1">
      <c r="B274" s="3"/>
      <c r="C274" s="3"/>
      <c r="D274" s="3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2:26" ht="15.75" customHeight="1">
      <c r="B275" s="3"/>
      <c r="C275" s="3"/>
      <c r="D275" s="3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2:26" ht="15.75" customHeight="1">
      <c r="B276" s="3"/>
      <c r="C276" s="3"/>
      <c r="D276" s="3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2:26" ht="15.75" customHeight="1">
      <c r="B277" s="3"/>
      <c r="C277" s="3"/>
      <c r="D277" s="3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2:26" ht="15.75" customHeight="1">
      <c r="B278" s="3"/>
      <c r="C278" s="3"/>
      <c r="D278" s="3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2:26" ht="15.75" customHeight="1">
      <c r="B279" s="3"/>
      <c r="C279" s="3"/>
      <c r="D279" s="3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2:26" ht="15.75" customHeight="1">
      <c r="B280" s="3"/>
      <c r="C280" s="3"/>
      <c r="D280" s="3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2:26" ht="15.75" customHeight="1">
      <c r="B281" s="3"/>
      <c r="C281" s="3"/>
      <c r="D281" s="3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2:26" ht="15.75" customHeight="1">
      <c r="B282" s="3"/>
      <c r="C282" s="3"/>
      <c r="D282" s="3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2:26" ht="15.75" customHeight="1">
      <c r="B283" s="3"/>
      <c r="C283" s="3"/>
      <c r="D283" s="3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2:26" ht="15.75" customHeight="1">
      <c r="B284" s="3"/>
      <c r="C284" s="3"/>
      <c r="D284" s="3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2:26" ht="15.75" customHeight="1">
      <c r="B285" s="3"/>
      <c r="C285" s="3"/>
      <c r="D285" s="3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2:26" ht="15.75" customHeight="1">
      <c r="B286" s="3"/>
      <c r="C286" s="3"/>
      <c r="D286" s="3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2:26" ht="15.75" customHeight="1">
      <c r="B287" s="3"/>
      <c r="C287" s="3"/>
      <c r="D287" s="3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2:26" ht="15.75" customHeight="1">
      <c r="B288" s="3"/>
      <c r="C288" s="3"/>
      <c r="D288" s="3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2:26" ht="15.75" customHeight="1">
      <c r="B289" s="3"/>
      <c r="C289" s="3"/>
      <c r="D289" s="3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2:26" ht="15.75" customHeight="1">
      <c r="B290" s="3"/>
      <c r="C290" s="3"/>
      <c r="D290" s="3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2:26" ht="15.75" customHeight="1">
      <c r="B291" s="3"/>
      <c r="C291" s="3"/>
      <c r="D291" s="3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2:26" ht="15.75" customHeight="1">
      <c r="B292" s="3"/>
      <c r="C292" s="3"/>
      <c r="D292" s="3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2:26" ht="15.75" customHeight="1">
      <c r="B293" s="3"/>
      <c r="C293" s="3"/>
      <c r="D293" s="3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2:26" ht="15.75" customHeight="1">
      <c r="B294" s="3"/>
      <c r="C294" s="3"/>
      <c r="D294" s="3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2:26" ht="15.75" customHeight="1">
      <c r="B295" s="3"/>
      <c r="C295" s="3"/>
      <c r="D295" s="3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2:26" ht="15.75" customHeight="1">
      <c r="B296" s="3"/>
      <c r="C296" s="3"/>
      <c r="D296" s="3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2:26" ht="15.75" customHeight="1">
      <c r="B297" s="3"/>
      <c r="C297" s="3"/>
      <c r="D297" s="3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2:26" ht="15.75" customHeight="1">
      <c r="B298" s="3"/>
      <c r="C298" s="3"/>
      <c r="D298" s="3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2:26" ht="15.75" customHeight="1">
      <c r="B299" s="3"/>
      <c r="C299" s="3"/>
      <c r="D299" s="3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2:26" ht="15.75" customHeight="1">
      <c r="B300" s="3"/>
      <c r="C300" s="3"/>
      <c r="D300" s="3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2:26" ht="15.75" customHeight="1">
      <c r="B301" s="3"/>
      <c r="C301" s="3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2:26" ht="15.75" customHeight="1">
      <c r="B302" s="3"/>
      <c r="C302" s="3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2:26" ht="15.75" customHeight="1">
      <c r="B303" s="3"/>
      <c r="C303" s="3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2:26" ht="15.75" customHeight="1">
      <c r="B304" s="3"/>
      <c r="C304" s="3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2:26" ht="15.75" customHeight="1">
      <c r="B305" s="3"/>
      <c r="C305" s="3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2:26" ht="15.75" customHeight="1">
      <c r="B306" s="3"/>
      <c r="C306" s="3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2:26" ht="15.75" customHeight="1">
      <c r="B307" s="3"/>
      <c r="C307" s="3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2:26" ht="15.75" customHeight="1">
      <c r="B308" s="3"/>
      <c r="C308" s="3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2:26" ht="15.75" customHeight="1">
      <c r="B309" s="3"/>
      <c r="C309" s="3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2:26" ht="15.75" customHeight="1">
      <c r="B310" s="3"/>
      <c r="C310" s="3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2:26" ht="15.75" customHeight="1">
      <c r="B311" s="3"/>
      <c r="C311" s="3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2:26" ht="15.75" customHeight="1">
      <c r="B312" s="3"/>
      <c r="C312" s="3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2:26" ht="15.75" customHeight="1">
      <c r="B313" s="3"/>
      <c r="C313" s="3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2:26" ht="15.75" customHeight="1">
      <c r="B314" s="3"/>
      <c r="C314" s="3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2:26" ht="15.75" customHeight="1">
      <c r="B315" s="3"/>
      <c r="C315" s="3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2:26" ht="15.75" customHeight="1">
      <c r="B316" s="3"/>
      <c r="C316" s="3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2:26" ht="15.75" customHeight="1">
      <c r="B317" s="3"/>
      <c r="C317" s="3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2:26" ht="15.75" customHeight="1">
      <c r="B318" s="3"/>
      <c r="C318" s="3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2:26" ht="15.75" customHeight="1">
      <c r="B319" s="3"/>
      <c r="C319" s="3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2:26" ht="15.75" customHeight="1">
      <c r="B320" s="3"/>
      <c r="C320" s="3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26" ht="15.75" customHeight="1">
      <c r="B321" s="3"/>
      <c r="C321" s="3"/>
      <c r="D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26" ht="15.75" customHeight="1">
      <c r="B322" s="3"/>
      <c r="C322" s="3"/>
      <c r="D322" s="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26" ht="15.75" customHeight="1">
      <c r="B323" s="3"/>
      <c r="C323" s="3"/>
      <c r="D323" s="3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26" ht="15.75" customHeight="1">
      <c r="B324" s="3"/>
      <c r="C324" s="3"/>
      <c r="D324" s="3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26" ht="15.75" customHeight="1">
      <c r="B325" s="3"/>
      <c r="C325" s="3"/>
      <c r="D325" s="3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26" ht="15.75" customHeight="1">
      <c r="B326" s="3"/>
      <c r="C326" s="3"/>
      <c r="D326" s="3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26" ht="15.75" customHeight="1">
      <c r="B327" s="3"/>
      <c r="C327" s="3"/>
      <c r="D327" s="3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26" ht="15.75" customHeight="1">
      <c r="B328" s="3"/>
      <c r="C328" s="3"/>
      <c r="D328" s="3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26" ht="15.75" customHeight="1">
      <c r="B329" s="3"/>
      <c r="C329" s="3"/>
      <c r="D329" s="3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26" ht="15.75" customHeight="1">
      <c r="B330" s="3"/>
      <c r="C330" s="3"/>
      <c r="D330" s="3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26" ht="15.75" customHeight="1">
      <c r="B331" s="3"/>
      <c r="C331" s="3"/>
      <c r="D331" s="3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26" ht="15.75" customHeight="1">
      <c r="B332" s="3"/>
      <c r="C332" s="3"/>
      <c r="D332" s="3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2:26" ht="15.75" customHeight="1">
      <c r="B333" s="3"/>
      <c r="C333" s="3"/>
      <c r="D333" s="3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2:26" ht="15.75" customHeight="1">
      <c r="B334" s="3"/>
      <c r="C334" s="3"/>
      <c r="D334" s="3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2:26" ht="15.75" customHeight="1">
      <c r="B335" s="3"/>
      <c r="C335" s="3"/>
      <c r="D335" s="3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2:26" ht="15.75" customHeight="1">
      <c r="B336" s="3"/>
      <c r="C336" s="3"/>
      <c r="D336" s="3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ht="15.75" customHeight="1">
      <c r="B337" s="3"/>
      <c r="C337" s="3"/>
      <c r="D337" s="3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ht="15.75" customHeight="1">
      <c r="B338" s="3"/>
      <c r="C338" s="3"/>
      <c r="D338" s="3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ht="15.75" customHeight="1">
      <c r="B339" s="3"/>
      <c r="C339" s="3"/>
      <c r="D339" s="3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ht="15.75" customHeight="1">
      <c r="B340" s="3"/>
      <c r="C340" s="3"/>
      <c r="D340" s="3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ht="15.75" customHeight="1">
      <c r="B341" s="3"/>
      <c r="C341" s="3"/>
      <c r="D341" s="3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ht="15.75" customHeight="1">
      <c r="B342" s="3"/>
      <c r="C342" s="3"/>
      <c r="D342" s="3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ht="15.75" customHeight="1">
      <c r="B343" s="3"/>
      <c r="C343" s="3"/>
      <c r="D343" s="3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ht="15.75" customHeight="1">
      <c r="B344" s="3"/>
      <c r="C344" s="3"/>
      <c r="D344" s="3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ht="15.75" customHeight="1">
      <c r="B345" s="3"/>
      <c r="C345" s="3"/>
      <c r="D345" s="3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ht="15.75" customHeight="1">
      <c r="B346" s="3"/>
      <c r="C346" s="3"/>
      <c r="D346" s="3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ht="15.75" customHeight="1">
      <c r="B347" s="3"/>
      <c r="C347" s="3"/>
      <c r="D347" s="3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ht="15.75" customHeight="1">
      <c r="B348" s="3"/>
      <c r="C348" s="3"/>
      <c r="D348" s="3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ht="15.75" customHeight="1">
      <c r="B349" s="3"/>
      <c r="C349" s="3"/>
      <c r="D349" s="3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ht="15.75" customHeight="1">
      <c r="B350" s="3"/>
      <c r="C350" s="3"/>
      <c r="D350" s="3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ht="15.75" customHeight="1">
      <c r="B351" s="3"/>
      <c r="C351" s="3"/>
      <c r="D351" s="3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ht="15.75" customHeight="1">
      <c r="B352" s="3"/>
      <c r="C352" s="3"/>
      <c r="D352" s="3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ht="15.75" customHeight="1">
      <c r="B353" s="3"/>
      <c r="C353" s="3"/>
      <c r="D353" s="3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ht="15.75" customHeight="1">
      <c r="B354" s="3"/>
      <c r="C354" s="3"/>
      <c r="D354" s="3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ht="15.75" customHeight="1">
      <c r="B355" s="3"/>
      <c r="C355" s="3"/>
      <c r="D355" s="3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ht="15.75" customHeight="1">
      <c r="B356" s="3"/>
      <c r="C356" s="3"/>
      <c r="D356" s="3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ht="15.75" customHeight="1">
      <c r="B357" s="3"/>
      <c r="C357" s="3"/>
      <c r="D357" s="3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ht="15.75" customHeight="1">
      <c r="B358" s="3"/>
      <c r="C358" s="3"/>
      <c r="D358" s="3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ht="15.75" customHeight="1">
      <c r="B359" s="3"/>
      <c r="C359" s="3"/>
      <c r="D359" s="3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ht="15.75" customHeight="1">
      <c r="B360" s="3"/>
      <c r="C360" s="3"/>
      <c r="D360" s="3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ht="15.75" customHeight="1">
      <c r="B361" s="3"/>
      <c r="C361" s="3"/>
      <c r="D361" s="3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ht="15.75" customHeight="1">
      <c r="B362" s="3"/>
      <c r="C362" s="3"/>
      <c r="D362" s="3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ht="15.75" customHeight="1">
      <c r="B363" s="3"/>
      <c r="C363" s="3"/>
      <c r="D363" s="3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ht="15.75" customHeight="1">
      <c r="B364" s="3"/>
      <c r="C364" s="3"/>
      <c r="D364" s="3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ht="15.75" customHeight="1">
      <c r="B365" s="3"/>
      <c r="C365" s="3"/>
      <c r="D365" s="3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ht="15.75" customHeight="1">
      <c r="B366" s="3"/>
      <c r="C366" s="3"/>
      <c r="D366" s="3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ht="15.75" customHeight="1">
      <c r="B367" s="3"/>
      <c r="C367" s="3"/>
      <c r="D367" s="3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ht="15.75" customHeight="1">
      <c r="B368" s="3"/>
      <c r="C368" s="3"/>
      <c r="D368" s="3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ht="15.75" customHeight="1">
      <c r="B369" s="3"/>
      <c r="C369" s="3"/>
      <c r="D369" s="3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ht="15.75" customHeight="1">
      <c r="B370" s="3"/>
      <c r="C370" s="3"/>
      <c r="D370" s="3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ht="15.75" customHeight="1">
      <c r="B371" s="3"/>
      <c r="C371" s="3"/>
      <c r="D371" s="3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ht="15.75" customHeight="1">
      <c r="B372" s="3"/>
      <c r="C372" s="3"/>
      <c r="D372" s="3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ht="15.75" customHeight="1">
      <c r="B373" s="3"/>
      <c r="C373" s="3"/>
      <c r="D373" s="3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ht="15.75" customHeight="1">
      <c r="B374" s="3"/>
      <c r="C374" s="3"/>
      <c r="D374" s="3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ht="15.75" customHeight="1">
      <c r="B375" s="3"/>
      <c r="C375" s="3"/>
      <c r="D375" s="3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ht="15.75" customHeight="1">
      <c r="B376" s="3"/>
      <c r="C376" s="3"/>
      <c r="D376" s="3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ht="15.75" customHeight="1">
      <c r="B377" s="3"/>
      <c r="C377" s="3"/>
      <c r="D377" s="3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ht="15.75" customHeight="1">
      <c r="B378" s="3"/>
      <c r="C378" s="3"/>
      <c r="D378" s="3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ht="15.75" customHeight="1">
      <c r="B379" s="3"/>
      <c r="C379" s="3"/>
      <c r="D379" s="3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ht="15.75" customHeight="1">
      <c r="B380" s="3"/>
      <c r="C380" s="3"/>
      <c r="D380" s="3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ht="15.75" customHeight="1">
      <c r="B381" s="3"/>
      <c r="C381" s="3"/>
      <c r="D381" s="3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ht="15.75" customHeight="1">
      <c r="B382" s="3"/>
      <c r="C382" s="3"/>
      <c r="D382" s="3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ht="15.75" customHeight="1">
      <c r="B383" s="3"/>
      <c r="C383" s="3"/>
      <c r="D383" s="3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ht="15.75" customHeight="1">
      <c r="B384" s="3"/>
      <c r="C384" s="3"/>
      <c r="D384" s="3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ht="15.75" customHeight="1">
      <c r="B385" s="3"/>
      <c r="C385" s="3"/>
      <c r="D385" s="3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ht="15.75" customHeight="1">
      <c r="B386" s="3"/>
      <c r="C386" s="3"/>
      <c r="D386" s="3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ht="15.75" customHeight="1">
      <c r="B387" s="3"/>
      <c r="C387" s="3"/>
      <c r="D387" s="3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ht="15.75" customHeight="1">
      <c r="B388" s="3"/>
      <c r="C388" s="3"/>
      <c r="D388" s="3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ht="15.75" customHeight="1">
      <c r="B389" s="3"/>
      <c r="C389" s="3"/>
      <c r="D389" s="3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ht="15.75" customHeight="1">
      <c r="B390" s="3"/>
      <c r="C390" s="3"/>
      <c r="D390" s="3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ht="15.75" customHeight="1">
      <c r="B391" s="3"/>
      <c r="C391" s="3"/>
      <c r="D391" s="3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ht="15.75" customHeight="1">
      <c r="B392" s="3"/>
      <c r="C392" s="3"/>
      <c r="D392" s="3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ht="15.75" customHeight="1">
      <c r="B393" s="3"/>
      <c r="C393" s="3"/>
      <c r="D393" s="3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ht="15.75" customHeight="1">
      <c r="B394" s="3"/>
      <c r="C394" s="3"/>
      <c r="D394" s="3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ht="15.75" customHeight="1">
      <c r="B395" s="3"/>
      <c r="C395" s="3"/>
      <c r="D395" s="3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ht="15.75" customHeight="1">
      <c r="B396" s="3"/>
      <c r="C396" s="3"/>
      <c r="D396" s="3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ht="15.75" customHeight="1">
      <c r="B397" s="3"/>
      <c r="C397" s="3"/>
      <c r="D397" s="3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ht="15.75" customHeight="1">
      <c r="B398" s="3"/>
      <c r="C398" s="3"/>
      <c r="D398" s="3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ht="15.75" customHeight="1">
      <c r="B399" s="3"/>
      <c r="C399" s="3"/>
      <c r="D399" s="3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ht="15.75" customHeight="1">
      <c r="B400" s="3"/>
      <c r="C400" s="3"/>
      <c r="D400" s="3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ht="15.75" customHeight="1">
      <c r="B401" s="3"/>
      <c r="C401" s="3"/>
      <c r="D401" s="3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ht="15.75" customHeight="1">
      <c r="B402" s="3"/>
      <c r="C402" s="3"/>
      <c r="D402" s="3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ht="15.75" customHeight="1">
      <c r="B403" s="3"/>
      <c r="C403" s="3"/>
      <c r="D403" s="3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ht="15.75" customHeight="1">
      <c r="B404" s="3"/>
      <c r="C404" s="3"/>
      <c r="D404" s="3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ht="15.75" customHeight="1">
      <c r="B405" s="3"/>
      <c r="C405" s="3"/>
      <c r="D405" s="3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ht="15.75" customHeight="1">
      <c r="B406" s="3"/>
      <c r="C406" s="3"/>
      <c r="D406" s="3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ht="15.75" customHeight="1">
      <c r="B407" s="3"/>
      <c r="C407" s="3"/>
      <c r="D407" s="3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ht="15.75" customHeight="1">
      <c r="B408" s="3"/>
      <c r="C408" s="3"/>
      <c r="D408" s="3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ht="15.75" customHeight="1">
      <c r="B409" s="3"/>
      <c r="C409" s="3"/>
      <c r="D409" s="3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ht="15.75" customHeight="1">
      <c r="B410" s="3"/>
      <c r="C410" s="3"/>
      <c r="D410" s="3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ht="15.75" customHeight="1">
      <c r="B411" s="3"/>
      <c r="C411" s="3"/>
      <c r="D411" s="3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ht="15.75" customHeight="1">
      <c r="B412" s="3"/>
      <c r="C412" s="3"/>
      <c r="D412" s="3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ht="15.75" customHeight="1">
      <c r="B413" s="3"/>
      <c r="C413" s="3"/>
      <c r="D413" s="3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ht="15.75" customHeight="1">
      <c r="B414" s="3"/>
      <c r="C414" s="3"/>
      <c r="D414" s="3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ht="15.75" customHeight="1">
      <c r="B415" s="3"/>
      <c r="C415" s="3"/>
      <c r="D415" s="3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ht="15.75" customHeight="1">
      <c r="B416" s="3"/>
      <c r="C416" s="3"/>
      <c r="D416" s="3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ht="15.75" customHeight="1">
      <c r="B417" s="3"/>
      <c r="C417" s="3"/>
      <c r="D417" s="3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ht="15.75" customHeight="1">
      <c r="B418" s="3"/>
      <c r="C418" s="3"/>
      <c r="D418" s="3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ht="15.75" customHeight="1">
      <c r="B419" s="3"/>
      <c r="C419" s="3"/>
      <c r="D419" s="3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ht="15.75" customHeight="1">
      <c r="B420" s="3"/>
      <c r="C420" s="3"/>
      <c r="D420" s="3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ht="15.75" customHeight="1">
      <c r="B421" s="3"/>
      <c r="C421" s="3"/>
      <c r="D421" s="3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ht="15.75" customHeight="1">
      <c r="B422" s="3"/>
      <c r="C422" s="3"/>
      <c r="D422" s="3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ht="15.75" customHeight="1">
      <c r="B423" s="3"/>
      <c r="C423" s="3"/>
      <c r="D423" s="3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ht="15.75" customHeight="1">
      <c r="B424" s="3"/>
      <c r="C424" s="3"/>
      <c r="D424" s="3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ht="15.75" customHeight="1">
      <c r="B425" s="3"/>
      <c r="C425" s="3"/>
      <c r="D425" s="3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ht="15.75" customHeight="1">
      <c r="B426" s="3"/>
      <c r="C426" s="3"/>
      <c r="D426" s="3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ht="15.75" customHeight="1">
      <c r="B427" s="3"/>
      <c r="C427" s="3"/>
      <c r="D427" s="3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ht="15.75" customHeight="1">
      <c r="B428" s="3"/>
      <c r="C428" s="3"/>
      <c r="D428" s="3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ht="15.75" customHeight="1">
      <c r="B429" s="3"/>
      <c r="C429" s="3"/>
      <c r="D429" s="3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ht="15.75" customHeight="1">
      <c r="B430" s="3"/>
      <c r="C430" s="3"/>
      <c r="D430" s="3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ht="15.75" customHeight="1">
      <c r="B431" s="3"/>
      <c r="C431" s="3"/>
      <c r="D431" s="3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ht="15.75" customHeight="1">
      <c r="B432" s="3"/>
      <c r="C432" s="3"/>
      <c r="D432" s="3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ht="15.75" customHeight="1">
      <c r="B433" s="3"/>
      <c r="C433" s="3"/>
      <c r="D433" s="3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ht="15.75" customHeight="1">
      <c r="B434" s="3"/>
      <c r="C434" s="3"/>
      <c r="D434" s="3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ht="15.75" customHeight="1">
      <c r="B435" s="3"/>
      <c r="C435" s="3"/>
      <c r="D435" s="3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ht="15.75" customHeight="1">
      <c r="B436" s="3"/>
      <c r="C436" s="3"/>
      <c r="D436" s="3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ht="15.75" customHeight="1">
      <c r="B437" s="3"/>
      <c r="C437" s="3"/>
      <c r="D437" s="3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ht="15.75" customHeight="1">
      <c r="B438" s="3"/>
      <c r="C438" s="3"/>
      <c r="D438" s="3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ht="15.75" customHeight="1">
      <c r="B439" s="3"/>
      <c r="C439" s="3"/>
      <c r="D439" s="3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ht="15.75" customHeight="1">
      <c r="B440" s="3"/>
      <c r="C440" s="3"/>
      <c r="D440" s="3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ht="15.75" customHeight="1">
      <c r="B441" s="3"/>
      <c r="C441" s="3"/>
      <c r="D441" s="3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ht="15.75" customHeight="1">
      <c r="B442" s="3"/>
      <c r="C442" s="3"/>
      <c r="D442" s="3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ht="15.75" customHeight="1">
      <c r="B443" s="3"/>
      <c r="C443" s="3"/>
      <c r="D443" s="3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ht="15.75" customHeight="1">
      <c r="B444" s="3"/>
      <c r="C444" s="3"/>
      <c r="D444" s="3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ht="15.75" customHeight="1">
      <c r="B445" s="3"/>
      <c r="C445" s="3"/>
      <c r="D445" s="3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ht="15.75" customHeight="1">
      <c r="B446" s="3"/>
      <c r="C446" s="3"/>
      <c r="D446" s="3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ht="15.75" customHeight="1">
      <c r="B447" s="3"/>
      <c r="C447" s="3"/>
      <c r="D447" s="3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ht="15.75" customHeight="1">
      <c r="B448" s="3"/>
      <c r="C448" s="3"/>
      <c r="D448" s="3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ht="15.75" customHeight="1">
      <c r="B449" s="3"/>
      <c r="C449" s="3"/>
      <c r="D449" s="3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ht="15.75" customHeight="1">
      <c r="B450" s="3"/>
      <c r="C450" s="3"/>
      <c r="D450" s="3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ht="15.75" customHeight="1">
      <c r="B451" s="3"/>
      <c r="C451" s="3"/>
      <c r="D451" s="3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ht="15.75" customHeight="1">
      <c r="B452" s="3"/>
      <c r="C452" s="3"/>
      <c r="D452" s="3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ht="15.75" customHeight="1">
      <c r="B453" s="3"/>
      <c r="C453" s="3"/>
      <c r="D453" s="3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ht="15.75" customHeight="1">
      <c r="B454" s="3"/>
      <c r="C454" s="3"/>
      <c r="D454" s="3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ht="15.75" customHeight="1">
      <c r="B455" s="3"/>
      <c r="C455" s="3"/>
      <c r="D455" s="3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ht="15.75" customHeight="1">
      <c r="B456" s="3"/>
      <c r="C456" s="3"/>
      <c r="D456" s="3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ht="15.75" customHeight="1">
      <c r="B457" s="3"/>
      <c r="C457" s="3"/>
      <c r="D457" s="3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ht="15.75" customHeight="1">
      <c r="B458" s="3"/>
      <c r="C458" s="3"/>
      <c r="D458" s="3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ht="15.75" customHeight="1">
      <c r="B459" s="3"/>
      <c r="C459" s="3"/>
      <c r="D459" s="3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ht="15.75" customHeight="1">
      <c r="B460" s="3"/>
      <c r="C460" s="3"/>
      <c r="D460" s="3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ht="15.75" customHeight="1">
      <c r="B461" s="3"/>
      <c r="C461" s="3"/>
      <c r="D461" s="3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ht="15.75" customHeight="1">
      <c r="B462" s="3"/>
      <c r="C462" s="3"/>
      <c r="D462" s="3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ht="15.75" customHeight="1">
      <c r="B463" s="3"/>
      <c r="C463" s="3"/>
      <c r="D463" s="3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ht="15.75" customHeight="1">
      <c r="B464" s="3"/>
      <c r="C464" s="3"/>
      <c r="D464" s="3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ht="15.75" customHeight="1">
      <c r="B465" s="3"/>
      <c r="C465" s="3"/>
      <c r="D465" s="3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ht="15.75" customHeight="1">
      <c r="B466" s="3"/>
      <c r="C466" s="3"/>
      <c r="D466" s="3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ht="15.75" customHeight="1">
      <c r="B467" s="3"/>
      <c r="C467" s="3"/>
      <c r="D467" s="3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ht="15.75" customHeight="1">
      <c r="B468" s="3"/>
      <c r="C468" s="3"/>
      <c r="D468" s="3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ht="15.75" customHeight="1">
      <c r="B469" s="3"/>
      <c r="C469" s="3"/>
      <c r="D469" s="3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ht="15.75" customHeight="1">
      <c r="B470" s="3"/>
      <c r="C470" s="3"/>
      <c r="D470" s="3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ht="15.75" customHeight="1">
      <c r="B471" s="3"/>
      <c r="C471" s="3"/>
      <c r="D471" s="3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ht="15.75" customHeight="1">
      <c r="B472" s="3"/>
      <c r="C472" s="3"/>
      <c r="D472" s="3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ht="15.75" customHeight="1">
      <c r="B473" s="3"/>
      <c r="C473" s="3"/>
      <c r="D473" s="3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ht="15.75" customHeight="1">
      <c r="B474" s="3"/>
      <c r="C474" s="3"/>
      <c r="D474" s="3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ht="15.75" customHeight="1">
      <c r="B475" s="3"/>
      <c r="C475" s="3"/>
      <c r="D475" s="3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ht="15.75" customHeight="1">
      <c r="B476" s="3"/>
      <c r="C476" s="3"/>
      <c r="D476" s="3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ht="15.75" customHeight="1">
      <c r="B477" s="3"/>
      <c r="C477" s="3"/>
      <c r="D477" s="3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ht="15.75" customHeight="1">
      <c r="B478" s="3"/>
      <c r="C478" s="3"/>
      <c r="D478" s="3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ht="15.75" customHeight="1">
      <c r="B479" s="3"/>
      <c r="C479" s="3"/>
      <c r="D479" s="3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ht="15.75" customHeight="1">
      <c r="B480" s="3"/>
      <c r="C480" s="3"/>
      <c r="D480" s="3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ht="15.75" customHeight="1">
      <c r="B481" s="3"/>
      <c r="C481" s="3"/>
      <c r="D481" s="3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ht="15.75" customHeight="1">
      <c r="B482" s="3"/>
      <c r="C482" s="3"/>
      <c r="D482" s="3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ht="15.75" customHeight="1">
      <c r="B483" s="3"/>
      <c r="C483" s="3"/>
      <c r="D483" s="3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ht="15.75" customHeight="1">
      <c r="B484" s="3"/>
      <c r="C484" s="3"/>
      <c r="D484" s="3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ht="15.75" customHeight="1">
      <c r="B485" s="3"/>
      <c r="C485" s="3"/>
      <c r="D485" s="3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ht="15.75" customHeight="1">
      <c r="B486" s="3"/>
      <c r="C486" s="3"/>
      <c r="D486" s="3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ht="15.75" customHeight="1">
      <c r="B487" s="3"/>
      <c r="C487" s="3"/>
      <c r="D487" s="3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ht="15.75" customHeight="1">
      <c r="B488" s="3"/>
      <c r="C488" s="3"/>
      <c r="D488" s="3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ht="15.75" customHeight="1">
      <c r="B489" s="3"/>
      <c r="C489" s="3"/>
      <c r="D489" s="3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ht="15.75" customHeight="1">
      <c r="B490" s="3"/>
      <c r="C490" s="3"/>
      <c r="D490" s="3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ht="15.75" customHeight="1">
      <c r="B491" s="3"/>
      <c r="C491" s="3"/>
      <c r="D491" s="3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ht="15.75" customHeight="1">
      <c r="B492" s="3"/>
      <c r="C492" s="3"/>
      <c r="D492" s="3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ht="15.75" customHeight="1">
      <c r="B493" s="3"/>
      <c r="C493" s="3"/>
      <c r="D493" s="3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ht="15.75" customHeight="1">
      <c r="B494" s="3"/>
      <c r="C494" s="3"/>
      <c r="D494" s="3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ht="15.75" customHeight="1">
      <c r="B495" s="3"/>
      <c r="C495" s="3"/>
      <c r="D495" s="3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ht="15.75" customHeight="1">
      <c r="B496" s="3"/>
      <c r="C496" s="3"/>
      <c r="D496" s="3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ht="15.75" customHeight="1">
      <c r="B497" s="3"/>
      <c r="C497" s="3"/>
      <c r="D497" s="3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ht="15.75" customHeight="1">
      <c r="B498" s="3"/>
      <c r="C498" s="3"/>
      <c r="D498" s="3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ht="15.75" customHeight="1">
      <c r="B499" s="3"/>
      <c r="C499" s="3"/>
      <c r="D499" s="3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ht="15.75" customHeight="1">
      <c r="B500" s="3"/>
      <c r="C500" s="3"/>
      <c r="D500" s="3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ht="15.75" customHeight="1">
      <c r="B501" s="3"/>
      <c r="C501" s="3"/>
      <c r="D501" s="3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ht="15.75" customHeight="1">
      <c r="B502" s="3"/>
      <c r="C502" s="3"/>
      <c r="D502" s="3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ht="15.75" customHeight="1">
      <c r="B503" s="3"/>
      <c r="C503" s="3"/>
      <c r="D503" s="3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ht="15.75" customHeight="1">
      <c r="B504" s="3"/>
      <c r="C504" s="3"/>
      <c r="D504" s="3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ht="15.75" customHeight="1">
      <c r="B505" s="3"/>
      <c r="C505" s="3"/>
      <c r="D505" s="3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ht="15.75" customHeight="1">
      <c r="B506" s="3"/>
      <c r="C506" s="3"/>
      <c r="D506" s="3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ht="15.75" customHeight="1">
      <c r="B507" s="3"/>
      <c r="C507" s="3"/>
      <c r="D507" s="3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ht="15.75" customHeight="1">
      <c r="B508" s="3"/>
      <c r="C508" s="3"/>
      <c r="D508" s="3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ht="15.75" customHeight="1">
      <c r="B509" s="3"/>
      <c r="C509" s="3"/>
      <c r="D509" s="3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ht="15.75" customHeight="1">
      <c r="B510" s="3"/>
      <c r="C510" s="3"/>
      <c r="D510" s="3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ht="15.75" customHeight="1">
      <c r="B511" s="3"/>
      <c r="C511" s="3"/>
      <c r="D511" s="3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ht="15.75" customHeight="1">
      <c r="B512" s="3"/>
      <c r="C512" s="3"/>
      <c r="D512" s="3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ht="15.75" customHeight="1">
      <c r="B513" s="3"/>
      <c r="C513" s="3"/>
      <c r="D513" s="3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ht="15.75" customHeight="1">
      <c r="B514" s="3"/>
      <c r="C514" s="3"/>
      <c r="D514" s="3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ht="15.75" customHeight="1">
      <c r="B515" s="3"/>
      <c r="C515" s="3"/>
      <c r="D515" s="3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ht="15.75" customHeight="1">
      <c r="B516" s="3"/>
      <c r="C516" s="3"/>
      <c r="D516" s="3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ht="15.75" customHeight="1">
      <c r="B517" s="3"/>
      <c r="C517" s="3"/>
      <c r="D517" s="3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ht="15.75" customHeight="1">
      <c r="B518" s="3"/>
      <c r="C518" s="3"/>
      <c r="D518" s="3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ht="15.75" customHeight="1">
      <c r="B519" s="3"/>
      <c r="C519" s="3"/>
      <c r="D519" s="3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ht="15.75" customHeight="1">
      <c r="B520" s="3"/>
      <c r="C520" s="3"/>
      <c r="D520" s="3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ht="15.75" customHeight="1">
      <c r="B521" s="3"/>
      <c r="C521" s="3"/>
      <c r="D521" s="3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ht="15.75" customHeight="1">
      <c r="B522" s="3"/>
      <c r="C522" s="3"/>
      <c r="D522" s="3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ht="15.75" customHeight="1">
      <c r="B523" s="3"/>
      <c r="C523" s="3"/>
      <c r="D523" s="3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ht="15.75" customHeight="1">
      <c r="B524" s="3"/>
      <c r="C524" s="3"/>
      <c r="D524" s="3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ht="15.75" customHeight="1">
      <c r="B525" s="3"/>
      <c r="C525" s="3"/>
      <c r="D525" s="3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ht="15.75" customHeight="1">
      <c r="B526" s="3"/>
      <c r="C526" s="3"/>
      <c r="D526" s="3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ht="15.75" customHeight="1">
      <c r="B527" s="3"/>
      <c r="C527" s="3"/>
      <c r="D527" s="3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ht="15.75" customHeight="1">
      <c r="B528" s="3"/>
      <c r="C528" s="3"/>
      <c r="D528" s="3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ht="15.75" customHeight="1">
      <c r="B529" s="3"/>
      <c r="C529" s="3"/>
      <c r="D529" s="3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ht="15.75" customHeight="1">
      <c r="B530" s="3"/>
      <c r="C530" s="3"/>
      <c r="D530" s="3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ht="15.75" customHeight="1">
      <c r="B531" s="3"/>
      <c r="C531" s="3"/>
      <c r="D531" s="3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ht="15.75" customHeight="1">
      <c r="B532" s="3"/>
      <c r="C532" s="3"/>
      <c r="D532" s="3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ht="15.75" customHeight="1">
      <c r="B533" s="3"/>
      <c r="C533" s="3"/>
      <c r="D533" s="3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2:26" ht="15.75" customHeight="1">
      <c r="B534" s="3"/>
      <c r="C534" s="3"/>
      <c r="D534" s="3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2:26" ht="15.75" customHeight="1">
      <c r="B535" s="3"/>
      <c r="C535" s="3"/>
      <c r="D535" s="3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2:26" ht="15.75" customHeight="1">
      <c r="B536" s="3"/>
      <c r="C536" s="3"/>
      <c r="D536" s="3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2:26" ht="15.75" customHeight="1">
      <c r="B537" s="3"/>
      <c r="C537" s="3"/>
      <c r="D537" s="3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2:26" ht="15.75" customHeight="1">
      <c r="B538" s="3"/>
      <c r="C538" s="3"/>
      <c r="D538" s="3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2:26" ht="15.75" customHeight="1">
      <c r="B539" s="3"/>
      <c r="C539" s="3"/>
      <c r="D539" s="3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2:26" ht="15.75" customHeight="1">
      <c r="B540" s="3"/>
      <c r="C540" s="3"/>
      <c r="D540" s="3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2:26" ht="15.75" customHeight="1">
      <c r="B541" s="3"/>
      <c r="C541" s="3"/>
      <c r="D541" s="3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2:26" ht="15.75" customHeight="1">
      <c r="B542" s="3"/>
      <c r="C542" s="3"/>
      <c r="D542" s="3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2:26" ht="15.75" customHeight="1">
      <c r="B543" s="3"/>
      <c r="C543" s="3"/>
      <c r="D543" s="3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2:26" ht="15.75" customHeight="1">
      <c r="B544" s="3"/>
      <c r="C544" s="3"/>
      <c r="D544" s="3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2:26" ht="15.75" customHeight="1">
      <c r="B545" s="3"/>
      <c r="C545" s="3"/>
      <c r="D545" s="3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2:26" ht="15.75" customHeight="1">
      <c r="B546" s="3"/>
      <c r="C546" s="3"/>
      <c r="D546" s="3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2:26" ht="15.75" customHeight="1">
      <c r="B547" s="3"/>
      <c r="C547" s="3"/>
      <c r="D547" s="3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2:26" ht="15.75" customHeight="1">
      <c r="B548" s="3"/>
      <c r="C548" s="3"/>
      <c r="D548" s="3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2:26" ht="15.75" customHeight="1">
      <c r="B549" s="3"/>
      <c r="C549" s="3"/>
      <c r="D549" s="3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2:26" ht="15.75" customHeight="1">
      <c r="B550" s="3"/>
      <c r="C550" s="3"/>
      <c r="D550" s="3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2:26" ht="15.75" customHeight="1">
      <c r="B551" s="3"/>
      <c r="C551" s="3"/>
      <c r="D551" s="3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2:26" ht="15.75" customHeight="1">
      <c r="B552" s="3"/>
      <c r="C552" s="3"/>
      <c r="D552" s="3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2:26" ht="15.75" customHeight="1">
      <c r="B553" s="3"/>
      <c r="C553" s="3"/>
      <c r="D553" s="3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2:26" ht="15.75" customHeight="1">
      <c r="B554" s="3"/>
      <c r="C554" s="3"/>
      <c r="D554" s="3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2:26" ht="15.75" customHeight="1">
      <c r="B555" s="3"/>
      <c r="C555" s="3"/>
      <c r="D555" s="3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2:26" ht="15.75" customHeight="1">
      <c r="B556" s="3"/>
      <c r="C556" s="3"/>
      <c r="D556" s="3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2:26" ht="15.75" customHeight="1">
      <c r="B557" s="3"/>
      <c r="C557" s="3"/>
      <c r="D557" s="3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2:26" ht="15.75" customHeight="1">
      <c r="B558" s="3"/>
      <c r="C558" s="3"/>
      <c r="D558" s="3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2:26" ht="15.75" customHeight="1">
      <c r="B559" s="3"/>
      <c r="C559" s="3"/>
      <c r="D559" s="3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2:26" ht="15.75" customHeight="1">
      <c r="B560" s="3"/>
      <c r="C560" s="3"/>
      <c r="D560" s="3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2:26" ht="15.75" customHeight="1">
      <c r="B561" s="3"/>
      <c r="C561" s="3"/>
      <c r="D561" s="3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2:26" ht="15.75" customHeight="1">
      <c r="B562" s="3"/>
      <c r="C562" s="3"/>
      <c r="D562" s="3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2:26" ht="15.75" customHeight="1">
      <c r="B563" s="3"/>
      <c r="C563" s="3"/>
      <c r="D563" s="3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2:26" ht="15.75" customHeight="1">
      <c r="B564" s="3"/>
      <c r="C564" s="3"/>
      <c r="D564" s="3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2:26" ht="15.75" customHeight="1">
      <c r="B565" s="3"/>
      <c r="C565" s="3"/>
      <c r="D565" s="3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2:26" ht="15.75" customHeight="1">
      <c r="B566" s="3"/>
      <c r="C566" s="3"/>
      <c r="D566" s="3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2:26" ht="15.75" customHeight="1">
      <c r="B567" s="3"/>
      <c r="C567" s="3"/>
      <c r="D567" s="3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2:26" ht="15.75" customHeight="1">
      <c r="B568" s="3"/>
      <c r="C568" s="3"/>
      <c r="D568" s="3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2:26" ht="15.75" customHeight="1">
      <c r="B569" s="3"/>
      <c r="C569" s="3"/>
      <c r="D569" s="3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2:26" ht="15.75" customHeight="1">
      <c r="B570" s="3"/>
      <c r="C570" s="3"/>
      <c r="D570" s="3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2:26" ht="15.75" customHeight="1">
      <c r="B571" s="3"/>
      <c r="C571" s="3"/>
      <c r="D571" s="3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2:26" ht="15.75" customHeight="1">
      <c r="B572" s="3"/>
      <c r="C572" s="3"/>
      <c r="D572" s="3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2:26" ht="15.75" customHeight="1">
      <c r="B573" s="3"/>
      <c r="C573" s="3"/>
      <c r="D573" s="3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2:26" ht="15.75" customHeight="1">
      <c r="B574" s="3"/>
      <c r="C574" s="3"/>
      <c r="D574" s="3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2:26" ht="15.75" customHeight="1">
      <c r="B575" s="3"/>
      <c r="C575" s="3"/>
      <c r="D575" s="3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2:26" ht="15.75" customHeight="1">
      <c r="B576" s="3"/>
      <c r="C576" s="3"/>
      <c r="D576" s="3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2:26" ht="15.75" customHeight="1">
      <c r="B577" s="3"/>
      <c r="C577" s="3"/>
      <c r="D577" s="3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2:26" ht="15.75" customHeight="1">
      <c r="B578" s="3"/>
      <c r="C578" s="3"/>
      <c r="D578" s="3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2:26" ht="15.75" customHeight="1">
      <c r="B579" s="3"/>
      <c r="C579" s="3"/>
      <c r="D579" s="3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2:26" ht="15.75" customHeight="1">
      <c r="B580" s="3"/>
      <c r="C580" s="3"/>
      <c r="D580" s="3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2:26" ht="15.75" customHeight="1">
      <c r="B581" s="3"/>
      <c r="C581" s="3"/>
      <c r="D581" s="3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2:26" ht="15.75" customHeight="1">
      <c r="B582" s="3"/>
      <c r="C582" s="3"/>
      <c r="D582" s="3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2:26" ht="15.75" customHeight="1">
      <c r="B583" s="3"/>
      <c r="C583" s="3"/>
      <c r="D583" s="3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2:26" ht="15.75" customHeight="1">
      <c r="B584" s="3"/>
      <c r="C584" s="3"/>
      <c r="D584" s="3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2:26" ht="15.75" customHeight="1">
      <c r="B585" s="3"/>
      <c r="C585" s="3"/>
      <c r="D585" s="3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2:26" ht="15.75" customHeight="1">
      <c r="B586" s="3"/>
      <c r="C586" s="3"/>
      <c r="D586" s="3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2:26" ht="15.75" customHeight="1">
      <c r="B587" s="3"/>
      <c r="C587" s="3"/>
      <c r="D587" s="3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2:26" ht="15.75" customHeight="1">
      <c r="B588" s="3"/>
      <c r="C588" s="3"/>
      <c r="D588" s="3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2:26" ht="15.75" customHeight="1">
      <c r="B589" s="3"/>
      <c r="C589" s="3"/>
      <c r="D589" s="3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2:26" ht="15.75" customHeight="1">
      <c r="B590" s="3"/>
      <c r="C590" s="3"/>
      <c r="D590" s="3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2:26" ht="15.75" customHeight="1">
      <c r="B591" s="3"/>
      <c r="C591" s="3"/>
      <c r="D591" s="3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2:26" ht="15.75" customHeight="1">
      <c r="B592" s="3"/>
      <c r="C592" s="3"/>
      <c r="D592" s="3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2:26" ht="15.75" customHeight="1">
      <c r="B593" s="3"/>
      <c r="C593" s="3"/>
      <c r="D593" s="3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2:26" ht="15.75" customHeight="1">
      <c r="B594" s="3"/>
      <c r="C594" s="3"/>
      <c r="D594" s="3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2:26" ht="15.75" customHeight="1">
      <c r="B595" s="3"/>
      <c r="C595" s="3"/>
      <c r="D595" s="3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2:26" ht="15.75" customHeight="1">
      <c r="B596" s="3"/>
      <c r="C596" s="3"/>
      <c r="D596" s="3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2:26" ht="15.75" customHeight="1">
      <c r="B597" s="3"/>
      <c r="C597" s="3"/>
      <c r="D597" s="3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2:26" ht="15.75" customHeight="1">
      <c r="B598" s="3"/>
      <c r="C598" s="3"/>
      <c r="D598" s="3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2:26" ht="15.75" customHeight="1">
      <c r="B599" s="3"/>
      <c r="C599" s="3"/>
      <c r="D599" s="3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2:26" ht="15.75" customHeight="1">
      <c r="B600" s="3"/>
      <c r="C600" s="3"/>
      <c r="D600" s="3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2:26" ht="15.75" customHeight="1">
      <c r="B601" s="3"/>
      <c r="C601" s="3"/>
      <c r="D601" s="3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2:26" ht="15.75" customHeight="1">
      <c r="B602" s="3"/>
      <c r="C602" s="3"/>
      <c r="D602" s="3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2:26" ht="15.75" customHeight="1">
      <c r="B603" s="3"/>
      <c r="C603" s="3"/>
      <c r="D603" s="3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2:26" ht="15.75" customHeight="1">
      <c r="B604" s="3"/>
      <c r="C604" s="3"/>
      <c r="D604" s="3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2:26" ht="15.75" customHeight="1">
      <c r="B605" s="3"/>
      <c r="C605" s="3"/>
      <c r="D605" s="3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2:26" ht="15.75" customHeight="1">
      <c r="B606" s="3"/>
      <c r="C606" s="3"/>
      <c r="D606" s="3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2:26" ht="15.75" customHeight="1">
      <c r="B607" s="3"/>
      <c r="C607" s="3"/>
      <c r="D607" s="3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2:26" ht="15.75" customHeight="1">
      <c r="B608" s="3"/>
      <c r="C608" s="3"/>
      <c r="D608" s="3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2:26" ht="15.75" customHeight="1">
      <c r="B609" s="3"/>
      <c r="C609" s="3"/>
      <c r="D609" s="3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2:26" ht="15.75" customHeight="1">
      <c r="B610" s="3"/>
      <c r="C610" s="3"/>
      <c r="D610" s="3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2:26" ht="15.75" customHeight="1">
      <c r="B611" s="3"/>
      <c r="C611" s="3"/>
      <c r="D611" s="3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2:26" ht="15.75" customHeight="1">
      <c r="B612" s="3"/>
      <c r="C612" s="3"/>
      <c r="D612" s="3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2:26" ht="15.75" customHeight="1">
      <c r="B613" s="3"/>
      <c r="C613" s="3"/>
      <c r="D613" s="3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2:26" ht="15.75" customHeight="1">
      <c r="B614" s="3"/>
      <c r="C614" s="3"/>
      <c r="D614" s="3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2:26" ht="15.75" customHeight="1">
      <c r="B615" s="3"/>
      <c r="C615" s="3"/>
      <c r="D615" s="3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2:26" ht="15.75" customHeight="1">
      <c r="B616" s="3"/>
      <c r="C616" s="3"/>
      <c r="D616" s="3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2:26" ht="15.75" customHeight="1">
      <c r="B617" s="3"/>
      <c r="C617" s="3"/>
      <c r="D617" s="3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2:26" ht="15.75" customHeight="1">
      <c r="B618" s="3"/>
      <c r="C618" s="3"/>
      <c r="D618" s="3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2:26" ht="15.75" customHeight="1">
      <c r="B619" s="3"/>
      <c r="C619" s="3"/>
      <c r="D619" s="3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2:26" ht="15.75" customHeight="1">
      <c r="B620" s="3"/>
      <c r="C620" s="3"/>
      <c r="D620" s="3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2:26" ht="15.75" customHeight="1">
      <c r="B621" s="3"/>
      <c r="C621" s="3"/>
      <c r="D621" s="3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2:26" ht="15.75" customHeight="1">
      <c r="B622" s="3"/>
      <c r="C622" s="3"/>
      <c r="D622" s="3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2:26" ht="15.75" customHeight="1">
      <c r="B623" s="3"/>
      <c r="C623" s="3"/>
      <c r="D623" s="3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2:26" ht="15.75" customHeight="1">
      <c r="B624" s="3"/>
      <c r="C624" s="3"/>
      <c r="D624" s="3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2:26" ht="15.75" customHeight="1">
      <c r="B625" s="3"/>
      <c r="C625" s="3"/>
      <c r="D625" s="3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2:26" ht="15.75" customHeight="1">
      <c r="B626" s="3"/>
      <c r="C626" s="3"/>
      <c r="D626" s="3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2:26" ht="15.75" customHeight="1">
      <c r="B627" s="3"/>
      <c r="C627" s="3"/>
      <c r="D627" s="3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2:26" ht="15.75" customHeight="1">
      <c r="B628" s="3"/>
      <c r="C628" s="3"/>
      <c r="D628" s="3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2:26" ht="15.75" customHeight="1">
      <c r="B629" s="3"/>
      <c r="C629" s="3"/>
      <c r="D629" s="3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2:26" ht="15.75" customHeight="1">
      <c r="B630" s="3"/>
      <c r="C630" s="3"/>
      <c r="D630" s="3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2:26" ht="15.75" customHeight="1">
      <c r="B631" s="3"/>
      <c r="C631" s="3"/>
      <c r="D631" s="3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2:26" ht="15.75" customHeight="1">
      <c r="B632" s="3"/>
      <c r="C632" s="3"/>
      <c r="D632" s="3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2:26" ht="15.75" customHeight="1">
      <c r="B633" s="3"/>
      <c r="C633" s="3"/>
      <c r="D633" s="3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2:26" ht="15.75" customHeight="1">
      <c r="B634" s="3"/>
      <c r="C634" s="3"/>
      <c r="D634" s="3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2:26" ht="15.75" customHeight="1">
      <c r="B635" s="3"/>
      <c r="C635" s="3"/>
      <c r="D635" s="3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2:26" ht="15.75" customHeight="1">
      <c r="B636" s="3"/>
      <c r="C636" s="3"/>
      <c r="D636" s="3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2:26" ht="15.75" customHeight="1">
      <c r="B637" s="3"/>
      <c r="C637" s="3"/>
      <c r="D637" s="3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2:26" ht="15.75" customHeight="1">
      <c r="B638" s="3"/>
      <c r="C638" s="3"/>
      <c r="D638" s="3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2:26" ht="15.75" customHeight="1">
      <c r="B639" s="3"/>
      <c r="C639" s="3"/>
      <c r="D639" s="3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2:26" ht="15.75" customHeight="1">
      <c r="B640" s="3"/>
      <c r="C640" s="3"/>
      <c r="D640" s="3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2:26" ht="15.75" customHeight="1">
      <c r="B641" s="3"/>
      <c r="C641" s="3"/>
      <c r="D641" s="3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2:26" ht="15.75" customHeight="1">
      <c r="B642" s="3"/>
      <c r="C642" s="3"/>
      <c r="D642" s="3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2:26" ht="15.75" customHeight="1">
      <c r="B643" s="3"/>
      <c r="C643" s="3"/>
      <c r="D643" s="3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2:26" ht="15.75" customHeight="1">
      <c r="B644" s="3"/>
      <c r="C644" s="3"/>
      <c r="D644" s="3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2:26" ht="15.75" customHeight="1">
      <c r="B645" s="3"/>
      <c r="C645" s="3"/>
      <c r="D645" s="3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2:26" ht="15.75" customHeight="1">
      <c r="B646" s="3"/>
      <c r="C646" s="3"/>
      <c r="D646" s="3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2:26" ht="15.75" customHeight="1">
      <c r="B647" s="3"/>
      <c r="C647" s="3"/>
      <c r="D647" s="3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2:26" ht="15.75" customHeight="1">
      <c r="B648" s="3"/>
      <c r="C648" s="3"/>
      <c r="D648" s="3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2:26" ht="15.75" customHeight="1">
      <c r="B649" s="3"/>
      <c r="C649" s="3"/>
      <c r="D649" s="3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2:26" ht="15.75" customHeight="1">
      <c r="B650" s="3"/>
      <c r="C650" s="3"/>
      <c r="D650" s="3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2:26" ht="15.75" customHeight="1">
      <c r="B651" s="3"/>
      <c r="C651" s="3"/>
      <c r="D651" s="3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2:26" ht="15.75" customHeight="1">
      <c r="B652" s="3"/>
      <c r="C652" s="3"/>
      <c r="D652" s="3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2:26" ht="15.75" customHeight="1">
      <c r="B653" s="3"/>
      <c r="C653" s="3"/>
      <c r="D653" s="3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2:26" ht="15.75" customHeight="1">
      <c r="B654" s="3"/>
      <c r="C654" s="3"/>
      <c r="D654" s="3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2:26" ht="15.75" customHeight="1">
      <c r="B655" s="3"/>
      <c r="C655" s="3"/>
      <c r="D655" s="3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2:26" ht="15.75" customHeight="1">
      <c r="B656" s="3"/>
      <c r="C656" s="3"/>
      <c r="D656" s="3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2:26" ht="15.75" customHeight="1">
      <c r="B657" s="3"/>
      <c r="C657" s="3"/>
      <c r="D657" s="3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2:26" ht="15.75" customHeight="1">
      <c r="B658" s="3"/>
      <c r="C658" s="3"/>
      <c r="D658" s="3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2:26" ht="15.75" customHeight="1">
      <c r="B659" s="3"/>
      <c r="C659" s="3"/>
      <c r="D659" s="3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2:26" ht="15.75" customHeight="1">
      <c r="B660" s="3"/>
      <c r="C660" s="3"/>
      <c r="D660" s="3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2:26" ht="15.75" customHeight="1">
      <c r="B661" s="3"/>
      <c r="C661" s="3"/>
      <c r="D661" s="3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2:26" ht="15.75" customHeight="1">
      <c r="B662" s="3"/>
      <c r="C662" s="3"/>
      <c r="D662" s="3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2:26" ht="15.75" customHeight="1">
      <c r="B663" s="3"/>
      <c r="C663" s="3"/>
      <c r="D663" s="3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2:26" ht="15.75" customHeight="1">
      <c r="B664" s="3"/>
      <c r="C664" s="3"/>
      <c r="D664" s="3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2:26" ht="15.75" customHeight="1">
      <c r="B665" s="3"/>
      <c r="C665" s="3"/>
      <c r="D665" s="3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2:26" ht="15.75" customHeight="1">
      <c r="B666" s="3"/>
      <c r="C666" s="3"/>
      <c r="D666" s="3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2:26" ht="15.75" customHeight="1">
      <c r="B667" s="3"/>
      <c r="C667" s="3"/>
      <c r="D667" s="3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2:26" ht="15.75" customHeight="1">
      <c r="B668" s="3"/>
      <c r="C668" s="3"/>
      <c r="D668" s="3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2:26" ht="15.75" customHeight="1">
      <c r="B669" s="3"/>
      <c r="C669" s="3"/>
      <c r="D669" s="3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2:26" ht="15.75" customHeight="1">
      <c r="B670" s="3"/>
      <c r="C670" s="3"/>
      <c r="D670" s="3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2:26" ht="15.75" customHeight="1">
      <c r="B671" s="3"/>
      <c r="C671" s="3"/>
      <c r="D671" s="3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2:26" ht="15.75" customHeight="1">
      <c r="B672" s="3"/>
      <c r="C672" s="3"/>
      <c r="D672" s="3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2:26" ht="15.75" customHeight="1">
      <c r="B673" s="3"/>
      <c r="C673" s="3"/>
      <c r="D673" s="3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2:26" ht="15.75" customHeight="1">
      <c r="B674" s="3"/>
      <c r="C674" s="3"/>
      <c r="D674" s="3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2:26" ht="15.75" customHeight="1">
      <c r="B675" s="3"/>
      <c r="C675" s="3"/>
      <c r="D675" s="3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2:26" ht="15.75" customHeight="1">
      <c r="B676" s="3"/>
      <c r="C676" s="3"/>
      <c r="D676" s="3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2:26" ht="15.75" customHeight="1">
      <c r="B677" s="3"/>
      <c r="C677" s="3"/>
      <c r="D677" s="3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2:26" ht="15.75" customHeight="1">
      <c r="B678" s="3"/>
      <c r="C678" s="3"/>
      <c r="D678" s="3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2:26" ht="15.75" customHeight="1">
      <c r="B679" s="3"/>
      <c r="C679" s="3"/>
      <c r="D679" s="3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2:26" ht="15.75" customHeight="1">
      <c r="B680" s="3"/>
      <c r="C680" s="3"/>
      <c r="D680" s="3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2:26" ht="15.75" customHeight="1">
      <c r="B681" s="3"/>
      <c r="C681" s="3"/>
      <c r="D681" s="3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2:26" ht="15.75" customHeight="1">
      <c r="B682" s="3"/>
      <c r="C682" s="3"/>
      <c r="D682" s="3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2:26" ht="15.75" customHeight="1">
      <c r="B683" s="3"/>
      <c r="C683" s="3"/>
      <c r="D683" s="3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2:26" ht="15.75" customHeight="1">
      <c r="B684" s="3"/>
      <c r="C684" s="3"/>
      <c r="D684" s="3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2:26" ht="15.75" customHeight="1">
      <c r="B685" s="3"/>
      <c r="C685" s="3"/>
      <c r="D685" s="3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2:26" ht="15.75" customHeight="1">
      <c r="B686" s="3"/>
      <c r="C686" s="3"/>
      <c r="D686" s="3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2:26" ht="15.75" customHeight="1">
      <c r="B687" s="3"/>
      <c r="C687" s="3"/>
      <c r="D687" s="3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2:26" ht="15.75" customHeight="1">
      <c r="B688" s="3"/>
      <c r="C688" s="3"/>
      <c r="D688" s="3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2:26" ht="15.75" customHeight="1">
      <c r="B689" s="3"/>
      <c r="C689" s="3"/>
      <c r="D689" s="3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2:26" ht="15.75" customHeight="1">
      <c r="B690" s="3"/>
      <c r="C690" s="3"/>
      <c r="D690" s="3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2:26" ht="15.75" customHeight="1">
      <c r="B691" s="3"/>
      <c r="C691" s="3"/>
      <c r="D691" s="3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2:26" ht="15.75" customHeight="1">
      <c r="B692" s="3"/>
      <c r="C692" s="3"/>
      <c r="D692" s="3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2:26" ht="15.75" customHeight="1">
      <c r="B693" s="3"/>
      <c r="C693" s="3"/>
      <c r="D693" s="3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2:26" ht="15.75" customHeight="1">
      <c r="B694" s="3"/>
      <c r="C694" s="3"/>
      <c r="D694" s="3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2:26" ht="15.75" customHeight="1">
      <c r="B695" s="3"/>
      <c r="C695" s="3"/>
      <c r="D695" s="3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2:26" ht="15.75" customHeight="1">
      <c r="B696" s="3"/>
      <c r="C696" s="3"/>
      <c r="D696" s="3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2:26" ht="15.75" customHeight="1">
      <c r="B697" s="3"/>
      <c r="C697" s="3"/>
      <c r="D697" s="3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2:26" ht="15.75" customHeight="1">
      <c r="B698" s="3"/>
      <c r="C698" s="3"/>
      <c r="D698" s="3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2:26" ht="15.75" customHeight="1">
      <c r="B699" s="3"/>
      <c r="C699" s="3"/>
      <c r="D699" s="3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2:26" ht="15.75" customHeight="1">
      <c r="B700" s="3"/>
      <c r="C700" s="3"/>
      <c r="D700" s="3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2:26" ht="15.75" customHeight="1">
      <c r="B701" s="3"/>
      <c r="C701" s="3"/>
      <c r="D701" s="3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2:26" ht="15.75" customHeight="1">
      <c r="B702" s="3"/>
      <c r="C702" s="3"/>
      <c r="D702" s="3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2:26" ht="15.75" customHeight="1">
      <c r="B703" s="3"/>
      <c r="C703" s="3"/>
      <c r="D703" s="3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2:26" ht="15.75" customHeight="1">
      <c r="B704" s="3"/>
      <c r="C704" s="3"/>
      <c r="D704" s="3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2:26" ht="15.75" customHeight="1">
      <c r="B705" s="3"/>
      <c r="C705" s="3"/>
      <c r="D705" s="3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2:26" ht="15.75" customHeight="1">
      <c r="B706" s="3"/>
      <c r="C706" s="3"/>
      <c r="D706" s="3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2:26" ht="15.75" customHeight="1">
      <c r="B707" s="3"/>
      <c r="C707" s="3"/>
      <c r="D707" s="3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2:26" ht="15.75" customHeight="1">
      <c r="B708" s="3"/>
      <c r="C708" s="3"/>
      <c r="D708" s="3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2:26" ht="15.75" customHeight="1">
      <c r="B709" s="3"/>
      <c r="C709" s="3"/>
      <c r="D709" s="3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2:26" ht="15.75" customHeight="1">
      <c r="B710" s="3"/>
      <c r="C710" s="3"/>
      <c r="D710" s="3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2:26" ht="15.75" customHeight="1">
      <c r="B711" s="3"/>
      <c r="C711" s="3"/>
      <c r="D711" s="3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2:26" ht="15.75" customHeight="1">
      <c r="B712" s="3"/>
      <c r="C712" s="3"/>
      <c r="D712" s="3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2:26" ht="15.75" customHeight="1">
      <c r="B713" s="3"/>
      <c r="C713" s="3"/>
      <c r="D713" s="3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2:26" ht="15.75" customHeight="1">
      <c r="B714" s="3"/>
      <c r="C714" s="3"/>
      <c r="D714" s="3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2:26" ht="15.75" customHeight="1">
      <c r="B715" s="3"/>
      <c r="C715" s="3"/>
      <c r="D715" s="3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2:26" ht="15.75" customHeight="1">
      <c r="B716" s="3"/>
      <c r="C716" s="3"/>
      <c r="D716" s="3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2:26" ht="15.75" customHeight="1">
      <c r="B717" s="3"/>
      <c r="C717" s="3"/>
      <c r="D717" s="3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2:26" ht="15.75" customHeight="1">
      <c r="B718" s="3"/>
      <c r="C718" s="3"/>
      <c r="D718" s="3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2:26" ht="15.75" customHeight="1">
      <c r="B719" s="3"/>
      <c r="C719" s="3"/>
      <c r="D719" s="3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2:26" ht="15.75" customHeight="1">
      <c r="B720" s="3"/>
      <c r="C720" s="3"/>
      <c r="D720" s="3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2:26" ht="15.75" customHeight="1">
      <c r="B721" s="3"/>
      <c r="C721" s="3"/>
      <c r="D721" s="3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2:26" ht="15.75" customHeight="1">
      <c r="B722" s="3"/>
      <c r="C722" s="3"/>
      <c r="D722" s="3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2:26" ht="15.75" customHeight="1">
      <c r="B723" s="3"/>
      <c r="C723" s="3"/>
      <c r="D723" s="3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2:26" ht="15.75" customHeight="1">
      <c r="B724" s="3"/>
      <c r="C724" s="3"/>
      <c r="D724" s="3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2:26" ht="15.75" customHeight="1">
      <c r="B725" s="3"/>
      <c r="C725" s="3"/>
      <c r="D725" s="3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2:26" ht="15.75" customHeight="1">
      <c r="B726" s="3"/>
      <c r="C726" s="3"/>
      <c r="D726" s="3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2:26" ht="15.75" customHeight="1">
      <c r="B727" s="3"/>
      <c r="C727" s="3"/>
      <c r="D727" s="3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2:26" ht="15.75" customHeight="1">
      <c r="B728" s="3"/>
      <c r="C728" s="3"/>
      <c r="D728" s="3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2:26" ht="15.75" customHeight="1">
      <c r="B729" s="3"/>
      <c r="C729" s="3"/>
      <c r="D729" s="3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2:26" ht="15.75" customHeight="1">
      <c r="B730" s="3"/>
      <c r="C730" s="3"/>
      <c r="D730" s="3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2:26" ht="15.75" customHeight="1">
      <c r="B731" s="3"/>
      <c r="C731" s="3"/>
      <c r="D731" s="3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2:26" ht="15.75" customHeight="1">
      <c r="B732" s="3"/>
      <c r="C732" s="3"/>
      <c r="D732" s="3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2:26" ht="15.75" customHeight="1">
      <c r="B733" s="3"/>
      <c r="C733" s="3"/>
      <c r="D733" s="3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2:26" ht="15.75" customHeight="1">
      <c r="B734" s="3"/>
      <c r="C734" s="3"/>
      <c r="D734" s="3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2:26" ht="15.75" customHeight="1">
      <c r="B735" s="3"/>
      <c r="C735" s="3"/>
      <c r="D735" s="3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2:26" ht="15.75" customHeight="1">
      <c r="B736" s="3"/>
      <c r="C736" s="3"/>
      <c r="D736" s="3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2:26" ht="15.75" customHeight="1">
      <c r="B737" s="3"/>
      <c r="C737" s="3"/>
      <c r="D737" s="3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2:26" ht="15.75" customHeight="1">
      <c r="B738" s="3"/>
      <c r="C738" s="3"/>
      <c r="D738" s="3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2:26" ht="15.75" customHeight="1">
      <c r="B739" s="3"/>
      <c r="C739" s="3"/>
      <c r="D739" s="3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2:26" ht="15.75" customHeight="1">
      <c r="B740" s="3"/>
      <c r="C740" s="3"/>
      <c r="D740" s="3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2:26" ht="15.75" customHeight="1">
      <c r="B741" s="3"/>
      <c r="C741" s="3"/>
      <c r="D741" s="3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2:26" ht="15.75" customHeight="1">
      <c r="B742" s="3"/>
      <c r="C742" s="3"/>
      <c r="D742" s="3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2:26" ht="15.75" customHeight="1">
      <c r="B743" s="3"/>
      <c r="C743" s="3"/>
      <c r="D743" s="3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2:26" ht="15.75" customHeight="1">
      <c r="B744" s="3"/>
      <c r="C744" s="3"/>
      <c r="D744" s="3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2:26" ht="15.75" customHeight="1">
      <c r="B745" s="3"/>
      <c r="C745" s="3"/>
      <c r="D745" s="3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2:26" ht="15.75" customHeight="1">
      <c r="B746" s="3"/>
      <c r="C746" s="3"/>
      <c r="D746" s="3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2:26" ht="15.75" customHeight="1">
      <c r="B747" s="3"/>
      <c r="C747" s="3"/>
      <c r="D747" s="3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2:26" ht="15.75" customHeight="1">
      <c r="B748" s="3"/>
      <c r="C748" s="3"/>
      <c r="D748" s="3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2:26" ht="15.75" customHeight="1">
      <c r="B749" s="3"/>
      <c r="C749" s="3"/>
      <c r="D749" s="3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2:26" ht="15.75" customHeight="1">
      <c r="B750" s="3"/>
      <c r="C750" s="3"/>
      <c r="D750" s="3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2:26" ht="15.75" customHeight="1">
      <c r="B751" s="3"/>
      <c r="C751" s="3"/>
      <c r="D751" s="3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2:26" ht="15.75" customHeight="1">
      <c r="B752" s="3"/>
      <c r="C752" s="3"/>
      <c r="D752" s="3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2:26" ht="15.75" customHeight="1">
      <c r="B753" s="3"/>
      <c r="C753" s="3"/>
      <c r="D753" s="3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2:26" ht="15.75" customHeight="1">
      <c r="B754" s="3"/>
      <c r="C754" s="3"/>
      <c r="D754" s="3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2:26" ht="15.75" customHeight="1">
      <c r="B755" s="3"/>
      <c r="C755" s="3"/>
      <c r="D755" s="3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2:26" ht="15.75" customHeight="1">
      <c r="B756" s="3"/>
      <c r="C756" s="3"/>
      <c r="D756" s="3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2:26" ht="15.75" customHeight="1">
      <c r="B757" s="3"/>
      <c r="C757" s="3"/>
      <c r="D757" s="3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2:26" ht="15.75" customHeight="1">
      <c r="B758" s="3"/>
      <c r="C758" s="3"/>
      <c r="D758" s="3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2:26" ht="15.75" customHeight="1">
      <c r="B759" s="3"/>
      <c r="C759" s="3"/>
      <c r="D759" s="3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2:26" ht="15.75" customHeight="1">
      <c r="B760" s="3"/>
      <c r="C760" s="3"/>
      <c r="D760" s="3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2:26" ht="15.75" customHeight="1">
      <c r="B761" s="3"/>
      <c r="C761" s="3"/>
      <c r="D761" s="3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2:26" ht="15.75" customHeight="1">
      <c r="B762" s="3"/>
      <c r="C762" s="3"/>
      <c r="D762" s="3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2:26" ht="15.75" customHeight="1">
      <c r="B763" s="3"/>
      <c r="C763" s="3"/>
      <c r="D763" s="3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2:26" ht="15.75" customHeight="1">
      <c r="B764" s="3"/>
      <c r="C764" s="3"/>
      <c r="D764" s="3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2:26" ht="15.75" customHeight="1">
      <c r="B765" s="3"/>
      <c r="C765" s="3"/>
      <c r="D765" s="3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2:26" ht="15.75" customHeight="1">
      <c r="B766" s="3"/>
      <c r="C766" s="3"/>
      <c r="D766" s="3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2:26" ht="15.75" customHeight="1">
      <c r="B767" s="3"/>
      <c r="C767" s="3"/>
      <c r="D767" s="3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2:26" ht="15.75" customHeight="1">
      <c r="B768" s="3"/>
      <c r="C768" s="3"/>
      <c r="D768" s="3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2:26" ht="15.75" customHeight="1">
      <c r="B769" s="3"/>
      <c r="C769" s="3"/>
      <c r="D769" s="3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2:26" ht="15.75" customHeight="1">
      <c r="B770" s="3"/>
      <c r="C770" s="3"/>
      <c r="D770" s="3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2:26" ht="15.75" customHeight="1">
      <c r="B771" s="3"/>
      <c r="C771" s="3"/>
      <c r="D771" s="3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2:26" ht="15.75" customHeight="1">
      <c r="B772" s="3"/>
      <c r="C772" s="3"/>
      <c r="D772" s="3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2:26" ht="15.75" customHeight="1">
      <c r="B773" s="3"/>
      <c r="C773" s="3"/>
      <c r="D773" s="3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2:26" ht="15.75" customHeight="1">
      <c r="B774" s="3"/>
      <c r="C774" s="3"/>
      <c r="D774" s="3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2:26" ht="15.75" customHeight="1">
      <c r="B775" s="3"/>
      <c r="C775" s="3"/>
      <c r="D775" s="3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2:26" ht="15.75" customHeight="1">
      <c r="B776" s="3"/>
      <c r="C776" s="3"/>
      <c r="D776" s="3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2:26" ht="15.75" customHeight="1">
      <c r="B777" s="3"/>
      <c r="C777" s="3"/>
      <c r="D777" s="3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2:26" ht="15.75" customHeight="1">
      <c r="B778" s="3"/>
      <c r="C778" s="3"/>
      <c r="D778" s="3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2:26" ht="15.75" customHeight="1">
      <c r="B779" s="3"/>
      <c r="C779" s="3"/>
      <c r="D779" s="3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2:26" ht="15.75" customHeight="1">
      <c r="B780" s="3"/>
      <c r="C780" s="3"/>
      <c r="D780" s="3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2:26" ht="15.75" customHeight="1">
      <c r="B781" s="3"/>
      <c r="C781" s="3"/>
      <c r="D781" s="3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2:26" ht="15.75" customHeight="1">
      <c r="B782" s="3"/>
      <c r="C782" s="3"/>
      <c r="D782" s="3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2:26" ht="15.75" customHeight="1">
      <c r="B783" s="3"/>
      <c r="C783" s="3"/>
      <c r="D783" s="3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2:26" ht="15.75" customHeight="1">
      <c r="B784" s="3"/>
      <c r="C784" s="3"/>
      <c r="D784" s="3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2:26" ht="15.75" customHeight="1">
      <c r="B785" s="3"/>
      <c r="C785" s="3"/>
      <c r="D785" s="3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2:26" ht="15.75" customHeight="1">
      <c r="B786" s="3"/>
      <c r="C786" s="3"/>
      <c r="D786" s="3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2:26" ht="15.75" customHeight="1">
      <c r="B787" s="3"/>
      <c r="C787" s="3"/>
      <c r="D787" s="3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2:26" ht="15.75" customHeight="1">
      <c r="B788" s="3"/>
      <c r="C788" s="3"/>
      <c r="D788" s="3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2:26" ht="15.75" customHeight="1">
      <c r="B789" s="3"/>
      <c r="C789" s="3"/>
      <c r="D789" s="3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2:26" ht="15.75" customHeight="1">
      <c r="B790" s="3"/>
      <c r="C790" s="3"/>
      <c r="D790" s="3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2:26" ht="15.75" customHeight="1">
      <c r="B791" s="3"/>
      <c r="C791" s="3"/>
      <c r="D791" s="3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2:26" ht="15.75" customHeight="1">
      <c r="B792" s="3"/>
      <c r="C792" s="3"/>
      <c r="D792" s="3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2:26" ht="15.75" customHeight="1">
      <c r="B793" s="3"/>
      <c r="C793" s="3"/>
      <c r="D793" s="3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2:26" ht="15.75" customHeight="1">
      <c r="B794" s="3"/>
      <c r="C794" s="3"/>
      <c r="D794" s="3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2:26" ht="15.75" customHeight="1">
      <c r="B795" s="3"/>
      <c r="C795" s="3"/>
      <c r="D795" s="3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2:26" ht="15.75" customHeight="1">
      <c r="B796" s="3"/>
      <c r="C796" s="3"/>
      <c r="D796" s="3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2:26" ht="15.75" customHeight="1">
      <c r="B797" s="3"/>
      <c r="C797" s="3"/>
      <c r="D797" s="3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2:26" ht="15.75" customHeight="1">
      <c r="B798" s="3"/>
      <c r="C798" s="3"/>
      <c r="D798" s="3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2:26" ht="15.75" customHeight="1">
      <c r="B799" s="3"/>
      <c r="C799" s="3"/>
      <c r="D799" s="3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2:26" ht="15.75" customHeight="1">
      <c r="B800" s="3"/>
      <c r="C800" s="3"/>
      <c r="D800" s="3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2:26" ht="15.75" customHeight="1">
      <c r="B801" s="3"/>
      <c r="C801" s="3"/>
      <c r="D801" s="3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2:26" ht="15.75" customHeight="1">
      <c r="B802" s="3"/>
      <c r="C802" s="3"/>
      <c r="D802" s="3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2:26" ht="15.75" customHeight="1">
      <c r="B803" s="3"/>
      <c r="C803" s="3"/>
      <c r="D803" s="3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2:26" ht="15.75" customHeight="1">
      <c r="B804" s="3"/>
      <c r="C804" s="3"/>
      <c r="D804" s="3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2:26" ht="15.75" customHeight="1">
      <c r="B805" s="3"/>
      <c r="C805" s="3"/>
      <c r="D805" s="3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2:26" ht="15.75" customHeight="1">
      <c r="B806" s="3"/>
      <c r="C806" s="3"/>
      <c r="D806" s="3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2:26" ht="15.75" customHeight="1">
      <c r="B807" s="3"/>
      <c r="C807" s="3"/>
      <c r="D807" s="3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2:26" ht="15.75" customHeight="1">
      <c r="B808" s="3"/>
      <c r="C808" s="3"/>
      <c r="D808" s="3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2:26" ht="15.75" customHeight="1">
      <c r="B809" s="3"/>
      <c r="C809" s="3"/>
      <c r="D809" s="3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2:26" ht="15.75" customHeight="1">
      <c r="B810" s="3"/>
      <c r="C810" s="3"/>
      <c r="D810" s="3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2:26" ht="15.75" customHeight="1">
      <c r="B811" s="3"/>
      <c r="C811" s="3"/>
      <c r="D811" s="3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2:26" ht="15.75" customHeight="1">
      <c r="B812" s="3"/>
      <c r="C812" s="3"/>
      <c r="D812" s="3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2:26" ht="15.75" customHeight="1">
      <c r="B813" s="3"/>
      <c r="C813" s="3"/>
      <c r="D813" s="3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2:26" ht="15.75" customHeight="1">
      <c r="B814" s="3"/>
      <c r="C814" s="3"/>
      <c r="D814" s="3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2:26" ht="15.75" customHeight="1">
      <c r="B815" s="3"/>
      <c r="C815" s="3"/>
      <c r="D815" s="3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2:26" ht="15.75" customHeight="1">
      <c r="B816" s="3"/>
      <c r="C816" s="3"/>
      <c r="D816" s="3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2:26" ht="15.75" customHeight="1">
      <c r="B817" s="3"/>
      <c r="C817" s="3"/>
      <c r="D817" s="3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2:26" ht="15.75" customHeight="1">
      <c r="B818" s="3"/>
      <c r="C818" s="3"/>
      <c r="D818" s="3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2:26" ht="15.75" customHeight="1">
      <c r="B819" s="3"/>
      <c r="C819" s="3"/>
      <c r="D819" s="3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2:26" ht="15.75" customHeight="1">
      <c r="B820" s="3"/>
      <c r="C820" s="3"/>
      <c r="D820" s="3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2:26" ht="15.75" customHeight="1">
      <c r="B821" s="3"/>
      <c r="C821" s="3"/>
      <c r="D821" s="3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2:26" ht="15.75" customHeight="1">
      <c r="B822" s="3"/>
      <c r="C822" s="3"/>
      <c r="D822" s="3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2:26" ht="15.75" customHeight="1">
      <c r="B823" s="3"/>
      <c r="C823" s="3"/>
      <c r="D823" s="3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2:26" ht="15.75" customHeight="1">
      <c r="B824" s="3"/>
      <c r="C824" s="3"/>
      <c r="D824" s="3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2:26" ht="15.75" customHeight="1">
      <c r="B825" s="3"/>
      <c r="C825" s="3"/>
      <c r="D825" s="3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2:26" ht="15.75" customHeight="1">
      <c r="B826" s="3"/>
      <c r="C826" s="3"/>
      <c r="D826" s="3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2:26" ht="15.75" customHeight="1">
      <c r="B827" s="3"/>
      <c r="C827" s="3"/>
      <c r="D827" s="3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2:26" ht="15.75" customHeight="1">
      <c r="B828" s="3"/>
      <c r="C828" s="3"/>
      <c r="D828" s="3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2:26" ht="15.75" customHeight="1">
      <c r="B829" s="3"/>
      <c r="C829" s="3"/>
      <c r="D829" s="3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2:26" ht="15.75" customHeight="1">
      <c r="B830" s="3"/>
      <c r="C830" s="3"/>
      <c r="D830" s="3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2:26" ht="15.75" customHeight="1">
      <c r="B831" s="3"/>
      <c r="C831" s="3"/>
      <c r="D831" s="3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2:26" ht="15.75" customHeight="1">
      <c r="B832" s="3"/>
      <c r="C832" s="3"/>
      <c r="D832" s="3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2:26" ht="15.75" customHeight="1">
      <c r="B833" s="3"/>
      <c r="C833" s="3"/>
      <c r="D833" s="3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2:26" ht="15.75" customHeight="1">
      <c r="B834" s="3"/>
      <c r="C834" s="3"/>
      <c r="D834" s="3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2:26" ht="15.75" customHeight="1">
      <c r="B835" s="3"/>
      <c r="C835" s="3"/>
      <c r="D835" s="3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2:26" ht="15.75" customHeight="1">
      <c r="B836" s="3"/>
      <c r="C836" s="3"/>
      <c r="D836" s="3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2:26" ht="15.75" customHeight="1">
      <c r="B837" s="3"/>
      <c r="C837" s="3"/>
      <c r="D837" s="3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2:26" ht="15.75" customHeight="1">
      <c r="B838" s="3"/>
      <c r="C838" s="3"/>
      <c r="D838" s="3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2:26" ht="15.75" customHeight="1">
      <c r="B839" s="3"/>
      <c r="C839" s="3"/>
      <c r="D839" s="3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2:26" ht="15.75" customHeight="1">
      <c r="B840" s="3"/>
      <c r="C840" s="3"/>
      <c r="D840" s="3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2:26" ht="15.75" customHeight="1">
      <c r="B841" s="3"/>
      <c r="C841" s="3"/>
      <c r="D841" s="3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2:26" ht="15.75" customHeight="1">
      <c r="B842" s="3"/>
      <c r="C842" s="3"/>
      <c r="D842" s="3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2:26" ht="15.75" customHeight="1">
      <c r="B843" s="3"/>
      <c r="C843" s="3"/>
      <c r="D843" s="3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2:26" ht="15.75" customHeight="1">
      <c r="B844" s="3"/>
      <c r="C844" s="3"/>
      <c r="D844" s="3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2:26" ht="15.75" customHeight="1">
      <c r="B845" s="3"/>
      <c r="C845" s="3"/>
      <c r="D845" s="3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2:26" ht="15.75" customHeight="1">
      <c r="B846" s="3"/>
      <c r="C846" s="3"/>
      <c r="D846" s="3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2:26" ht="15.75" customHeight="1">
      <c r="B847" s="3"/>
      <c r="C847" s="3"/>
      <c r="D847" s="3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2:26" ht="15.75" customHeight="1">
      <c r="B848" s="3"/>
      <c r="C848" s="3"/>
      <c r="D848" s="3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2:26" ht="15.75" customHeight="1">
      <c r="B849" s="3"/>
      <c r="C849" s="3"/>
      <c r="D849" s="3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2:26" ht="15.75" customHeight="1">
      <c r="B850" s="3"/>
      <c r="C850" s="3"/>
      <c r="D850" s="3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2:26" ht="15.75" customHeight="1">
      <c r="B851" s="3"/>
      <c r="C851" s="3"/>
      <c r="D851" s="3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2:26" ht="15.75" customHeight="1">
      <c r="B852" s="3"/>
      <c r="C852" s="3"/>
      <c r="D852" s="3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2:26" ht="15.75" customHeight="1">
      <c r="B853" s="3"/>
      <c r="C853" s="3"/>
      <c r="D853" s="3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2:26" ht="15.75" customHeight="1">
      <c r="B854" s="3"/>
      <c r="C854" s="3"/>
      <c r="D854" s="3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2:26" ht="15.75" customHeight="1">
      <c r="B855" s="3"/>
      <c r="C855" s="3"/>
      <c r="D855" s="3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2:26" ht="15.75" customHeight="1">
      <c r="B856" s="3"/>
      <c r="C856" s="3"/>
      <c r="D856" s="3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2:26" ht="15.75" customHeight="1">
      <c r="B857" s="3"/>
      <c r="C857" s="3"/>
      <c r="D857" s="3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2:26" ht="15.75" customHeight="1">
      <c r="B858" s="3"/>
      <c r="C858" s="3"/>
      <c r="D858" s="3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2:26" ht="15.75" customHeight="1">
      <c r="B859" s="3"/>
      <c r="C859" s="3"/>
      <c r="D859" s="3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2:26" ht="15.75" customHeight="1">
      <c r="B860" s="3"/>
      <c r="C860" s="3"/>
      <c r="D860" s="3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2:26" ht="15.75" customHeight="1">
      <c r="B861" s="3"/>
      <c r="C861" s="3"/>
      <c r="D861" s="3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2:26" ht="15.75" customHeight="1">
      <c r="B862" s="3"/>
      <c r="C862" s="3"/>
      <c r="D862" s="3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2:26" ht="15.75" customHeight="1">
      <c r="B863" s="3"/>
      <c r="C863" s="3"/>
      <c r="D863" s="3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2:26" ht="15.75" customHeight="1">
      <c r="B864" s="3"/>
      <c r="C864" s="3"/>
      <c r="D864" s="3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2:26" ht="15.75" customHeight="1">
      <c r="B865" s="3"/>
      <c r="C865" s="3"/>
      <c r="D865" s="3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2:26" ht="15.75" customHeight="1">
      <c r="B866" s="3"/>
      <c r="C866" s="3"/>
      <c r="D866" s="3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2:26" ht="15.75" customHeight="1">
      <c r="B867" s="3"/>
      <c r="C867" s="3"/>
      <c r="D867" s="3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2:26" ht="15.75" customHeight="1">
      <c r="B868" s="3"/>
      <c r="C868" s="3"/>
      <c r="D868" s="3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2:26" ht="15.75" customHeight="1">
      <c r="B869" s="3"/>
      <c r="C869" s="3"/>
      <c r="D869" s="3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2:26" ht="15.75" customHeight="1">
      <c r="B870" s="3"/>
      <c r="C870" s="3"/>
      <c r="D870" s="3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2:26" ht="15.75" customHeight="1">
      <c r="B871" s="3"/>
      <c r="C871" s="3"/>
      <c r="D871" s="3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2:26" ht="15.75" customHeight="1">
      <c r="B872" s="3"/>
      <c r="C872" s="3"/>
      <c r="D872" s="3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2:26" ht="15.75" customHeight="1">
      <c r="B873" s="3"/>
      <c r="C873" s="3"/>
      <c r="D873" s="3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2:26" ht="15.75" customHeight="1">
      <c r="B874" s="3"/>
      <c r="C874" s="3"/>
      <c r="D874" s="3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2:26" ht="15.75" customHeight="1">
      <c r="B875" s="3"/>
      <c r="C875" s="3"/>
      <c r="D875" s="3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2:26" ht="15.75" customHeight="1">
      <c r="B876" s="3"/>
      <c r="C876" s="3"/>
      <c r="D876" s="3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2:26" ht="15.75" customHeight="1">
      <c r="B877" s="3"/>
      <c r="C877" s="3"/>
      <c r="D877" s="3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2:26" ht="15.75" customHeight="1">
      <c r="B878" s="3"/>
      <c r="C878" s="3"/>
      <c r="D878" s="3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2:26" ht="15.75" customHeight="1">
      <c r="B879" s="3"/>
      <c r="C879" s="3"/>
      <c r="D879" s="3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2:26" ht="15.75" customHeight="1">
      <c r="B880" s="3"/>
      <c r="C880" s="3"/>
      <c r="D880" s="3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2:26" ht="15.75" customHeight="1">
      <c r="B881" s="3"/>
      <c r="C881" s="3"/>
      <c r="D881" s="3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2:26" ht="15.75" customHeight="1">
      <c r="B882" s="3"/>
      <c r="C882" s="3"/>
      <c r="D882" s="3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2:26" ht="15.75" customHeight="1">
      <c r="B883" s="3"/>
      <c r="C883" s="3"/>
      <c r="D883" s="3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2:26" ht="15.75" customHeight="1">
      <c r="B884" s="3"/>
      <c r="C884" s="3"/>
      <c r="D884" s="3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2:26" ht="15.75" customHeight="1">
      <c r="B885" s="3"/>
      <c r="C885" s="3"/>
      <c r="D885" s="3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2:26" ht="15.75" customHeight="1">
      <c r="B886" s="3"/>
      <c r="C886" s="3"/>
      <c r="D886" s="3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2:26" ht="15.75" customHeight="1">
      <c r="B887" s="3"/>
      <c r="C887" s="3"/>
      <c r="D887" s="3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2:26" ht="15.75" customHeight="1">
      <c r="B888" s="3"/>
      <c r="C888" s="3"/>
      <c r="D888" s="3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2:26" ht="15.75" customHeight="1">
      <c r="B889" s="3"/>
      <c r="C889" s="3"/>
      <c r="D889" s="3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2:26" ht="15.75" customHeight="1">
      <c r="B890" s="3"/>
      <c r="C890" s="3"/>
      <c r="D890" s="3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2:26" ht="15.75" customHeight="1">
      <c r="B891" s="3"/>
      <c r="C891" s="3"/>
      <c r="D891" s="3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2:26" ht="15.75" customHeight="1">
      <c r="B892" s="3"/>
      <c r="C892" s="3"/>
      <c r="D892" s="3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2:26" ht="15.75" customHeight="1">
      <c r="B893" s="3"/>
      <c r="C893" s="3"/>
      <c r="D893" s="3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2:26" ht="15.75" customHeight="1">
      <c r="B894" s="3"/>
      <c r="C894" s="3"/>
      <c r="D894" s="3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2:26" ht="15.75" customHeight="1">
      <c r="B895" s="3"/>
      <c r="C895" s="3"/>
      <c r="D895" s="3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2:26" ht="15.75" customHeight="1">
      <c r="B896" s="3"/>
      <c r="C896" s="3"/>
      <c r="D896" s="3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2:26" ht="15.75" customHeight="1">
      <c r="B897" s="3"/>
      <c r="C897" s="3"/>
      <c r="D897" s="3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2:26" ht="15.75" customHeight="1">
      <c r="B898" s="3"/>
      <c r="C898" s="3"/>
      <c r="D898" s="3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2:26" ht="15.75" customHeight="1">
      <c r="B899" s="3"/>
      <c r="C899" s="3"/>
      <c r="D899" s="3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2:26" ht="15.75" customHeight="1">
      <c r="B900" s="3"/>
      <c r="C900" s="3"/>
      <c r="D900" s="3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2:26" ht="15.75" customHeight="1">
      <c r="B901" s="3"/>
      <c r="C901" s="3"/>
      <c r="D901" s="3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2:26" ht="15.75" customHeight="1">
      <c r="B902" s="3"/>
      <c r="C902" s="3"/>
      <c r="D902" s="3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2:26" ht="15.75" customHeight="1">
      <c r="B903" s="3"/>
      <c r="C903" s="3"/>
      <c r="D903" s="3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2:26" ht="15.75" customHeight="1">
      <c r="B904" s="3"/>
      <c r="C904" s="3"/>
      <c r="D904" s="3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2:26" ht="15.75" customHeight="1">
      <c r="B905" s="3"/>
      <c r="C905" s="3"/>
      <c r="D905" s="3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2:26" ht="15.75" customHeight="1">
      <c r="B906" s="3"/>
      <c r="C906" s="3"/>
      <c r="D906" s="3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2:26" ht="15.75" customHeight="1">
      <c r="B907" s="3"/>
      <c r="C907" s="3"/>
      <c r="D907" s="3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2:26" ht="15.75" customHeight="1">
      <c r="B908" s="3"/>
      <c r="C908" s="3"/>
      <c r="D908" s="3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2:26" ht="15.75" customHeight="1">
      <c r="B909" s="3"/>
      <c r="C909" s="3"/>
      <c r="D909" s="3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2:26" ht="15.75" customHeight="1">
      <c r="B910" s="3"/>
      <c r="C910" s="3"/>
      <c r="D910" s="3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2:26" ht="15.75" customHeight="1">
      <c r="B911" s="3"/>
      <c r="C911" s="3"/>
      <c r="D911" s="3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2:26" ht="15.75" customHeight="1">
      <c r="B912" s="3"/>
      <c r="C912" s="3"/>
      <c r="D912" s="3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2:26" ht="15.75" customHeight="1">
      <c r="B913" s="3"/>
      <c r="C913" s="3"/>
      <c r="D913" s="3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2:26" ht="15.75" customHeight="1">
      <c r="B914" s="3"/>
      <c r="C914" s="3"/>
      <c r="D914" s="3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2:26" ht="15.75" customHeight="1">
      <c r="B915" s="3"/>
      <c r="C915" s="3"/>
      <c r="D915" s="3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2:26" ht="15.75" customHeight="1">
      <c r="B916" s="3"/>
      <c r="C916" s="3"/>
      <c r="D916" s="3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2:26" ht="15.75" customHeight="1">
      <c r="B917" s="3"/>
      <c r="C917" s="3"/>
      <c r="D917" s="3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2:26" ht="15.75" customHeight="1">
      <c r="B918" s="3"/>
      <c r="C918" s="3"/>
      <c r="D918" s="3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2:26" ht="15.75" customHeight="1">
      <c r="B919" s="3"/>
      <c r="C919" s="3"/>
      <c r="D919" s="3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2:26" ht="15.75" customHeight="1">
      <c r="B920" s="3"/>
      <c r="C920" s="3"/>
      <c r="D920" s="3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2:26" ht="15.75" customHeight="1">
      <c r="B921" s="3"/>
      <c r="C921" s="3"/>
      <c r="D921" s="3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2:26" ht="15.75" customHeight="1">
      <c r="B922" s="3"/>
      <c r="C922" s="3"/>
      <c r="D922" s="3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2:26" ht="15.75" customHeight="1">
      <c r="B923" s="3"/>
      <c r="C923" s="3"/>
      <c r="D923" s="3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2:26" ht="15.75" customHeight="1">
      <c r="B924" s="3"/>
      <c r="C924" s="3"/>
      <c r="D924" s="3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2:26" ht="15.75" customHeight="1">
      <c r="B925" s="3"/>
      <c r="C925" s="3"/>
      <c r="D925" s="3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2:26" ht="15.75" customHeight="1">
      <c r="B926" s="3"/>
      <c r="C926" s="3"/>
      <c r="D926" s="3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2:26" ht="15.75" customHeight="1">
      <c r="B927" s="3"/>
      <c r="C927" s="3"/>
      <c r="D927" s="3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2:26" ht="15.75" customHeight="1">
      <c r="B928" s="3"/>
      <c r="C928" s="3"/>
      <c r="D928" s="3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2:26" ht="15.75" customHeight="1">
      <c r="B929" s="3"/>
      <c r="C929" s="3"/>
      <c r="D929" s="3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2:26" ht="15.75" customHeight="1">
      <c r="B930" s="3"/>
      <c r="C930" s="3"/>
      <c r="D930" s="3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2:26" ht="15.75" customHeight="1">
      <c r="B931" s="3"/>
      <c r="C931" s="3"/>
      <c r="D931" s="3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2:26" ht="15.75" customHeight="1">
      <c r="B932" s="3"/>
      <c r="C932" s="3"/>
      <c r="D932" s="3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2:26" ht="15.75" customHeight="1">
      <c r="B933" s="3"/>
      <c r="C933" s="3"/>
      <c r="D933" s="3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2:26" ht="15.75" customHeight="1">
      <c r="B934" s="3"/>
      <c r="C934" s="3"/>
      <c r="D934" s="3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2:26" ht="15.75" customHeight="1">
      <c r="B935" s="3"/>
      <c r="C935" s="3"/>
      <c r="D935" s="3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2:26" ht="15.75" customHeight="1">
      <c r="B936" s="3"/>
      <c r="C936" s="3"/>
      <c r="D936" s="3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2:26" ht="15.75" customHeight="1">
      <c r="B937" s="3"/>
      <c r="C937" s="3"/>
      <c r="D937" s="3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2:26" ht="15.75" customHeight="1">
      <c r="B938" s="3"/>
      <c r="C938" s="3"/>
      <c r="D938" s="3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2:26" ht="15.75" customHeight="1">
      <c r="B939" s="3"/>
      <c r="C939" s="3"/>
      <c r="D939" s="3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2:26" ht="15.75" customHeight="1">
      <c r="B940" s="3"/>
      <c r="C940" s="3"/>
      <c r="D940" s="3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2:26" ht="15.75" customHeight="1">
      <c r="B941" s="3"/>
      <c r="C941" s="3"/>
      <c r="D941" s="3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2:26" ht="15.75" customHeight="1">
      <c r="B942" s="3"/>
      <c r="C942" s="3"/>
      <c r="D942" s="3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2:26" ht="15.75" customHeight="1">
      <c r="B943" s="3"/>
      <c r="C943" s="3"/>
      <c r="D943" s="3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2:26" ht="15.75" customHeight="1">
      <c r="B944" s="3"/>
      <c r="C944" s="3"/>
      <c r="D944" s="3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2:26" ht="15.75" customHeight="1">
      <c r="B945" s="3"/>
      <c r="C945" s="3"/>
      <c r="D945" s="3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2:26" ht="15.75" customHeight="1">
      <c r="B946" s="3"/>
      <c r="C946" s="3"/>
      <c r="D946" s="3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2:26" ht="15.75" customHeight="1">
      <c r="B947" s="3"/>
      <c r="C947" s="3"/>
      <c r="D947" s="3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2:26" ht="15.75" customHeight="1">
      <c r="B948" s="3"/>
      <c r="C948" s="3"/>
      <c r="D948" s="3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2:26" ht="15.75" customHeight="1">
      <c r="B949" s="3"/>
      <c r="C949" s="3"/>
      <c r="D949" s="3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2:26" ht="15.75" customHeight="1">
      <c r="B950" s="3"/>
      <c r="C950" s="3"/>
      <c r="D950" s="3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2:26" ht="15.75" customHeight="1">
      <c r="B951" s="3"/>
      <c r="C951" s="3"/>
      <c r="D951" s="3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2:26" ht="15.75" customHeight="1">
      <c r="B952" s="3"/>
      <c r="C952" s="3"/>
      <c r="D952" s="3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2:26" ht="15.75" customHeight="1">
      <c r="B953" s="3"/>
      <c r="C953" s="3"/>
      <c r="D953" s="3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2:26" ht="15.75" customHeight="1">
      <c r="B954" s="3"/>
      <c r="C954" s="3"/>
      <c r="D954" s="3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2:26" ht="15.75" customHeight="1">
      <c r="B955" s="3"/>
      <c r="C955" s="3"/>
      <c r="D955" s="3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2:26" ht="15.75" customHeight="1">
      <c r="B956" s="3"/>
      <c r="C956" s="3"/>
      <c r="D956" s="3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2:26" ht="15.75" customHeight="1">
      <c r="B957" s="3"/>
      <c r="C957" s="3"/>
      <c r="D957" s="3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2:26" ht="15.75" customHeight="1">
      <c r="B958" s="3"/>
      <c r="C958" s="3"/>
      <c r="D958" s="3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2:26" ht="15.75" customHeight="1">
      <c r="B959" s="3"/>
      <c r="C959" s="3"/>
      <c r="D959" s="3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2:26" ht="15.75" customHeight="1">
      <c r="B960" s="3"/>
      <c r="C960" s="3"/>
      <c r="D960" s="3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2:26" ht="15.75" customHeight="1">
      <c r="B961" s="3"/>
      <c r="C961" s="3"/>
      <c r="D961" s="3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2:26" ht="15.75" customHeight="1">
      <c r="B962" s="3"/>
      <c r="C962" s="3"/>
      <c r="D962" s="3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2:26" ht="15.75" customHeight="1">
      <c r="B963" s="3"/>
      <c r="C963" s="3"/>
      <c r="D963" s="3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2:26" ht="15.75" customHeight="1">
      <c r="B964" s="3"/>
      <c r="C964" s="3"/>
      <c r="D964" s="3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2:26" ht="15.75" customHeight="1">
      <c r="B965" s="3"/>
      <c r="C965" s="3"/>
      <c r="D965" s="3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2:26" ht="15.75" customHeight="1">
      <c r="B966" s="3"/>
      <c r="C966" s="3"/>
      <c r="D966" s="3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2:26" ht="15.75" customHeight="1">
      <c r="B967" s="3"/>
      <c r="C967" s="3"/>
      <c r="D967" s="3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2:26" ht="15.75" customHeight="1">
      <c r="B968" s="3"/>
      <c r="C968" s="3"/>
      <c r="D968" s="3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2:26" ht="15.75" customHeight="1">
      <c r="B969" s="3"/>
      <c r="C969" s="3"/>
      <c r="D969" s="3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2:26" ht="15.75" customHeight="1">
      <c r="B970" s="3"/>
      <c r="C970" s="3"/>
      <c r="D970" s="3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2:26" ht="15.75" customHeight="1">
      <c r="B971" s="3"/>
      <c r="C971" s="3"/>
      <c r="D971" s="3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2:26" ht="15.75" customHeight="1">
      <c r="B972" s="3"/>
      <c r="C972" s="3"/>
      <c r="D972" s="3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2:26" ht="15.75" customHeight="1">
      <c r="B973" s="3"/>
      <c r="C973" s="3"/>
      <c r="D973" s="3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2:26" ht="15.75" customHeight="1">
      <c r="B974" s="3"/>
      <c r="C974" s="3"/>
      <c r="D974" s="3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2:26" ht="15.75" customHeight="1">
      <c r="B975" s="3"/>
      <c r="C975" s="3"/>
      <c r="D975" s="3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2:26" ht="15.75" customHeight="1">
      <c r="B976" s="3"/>
      <c r="C976" s="3"/>
      <c r="D976" s="3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2:26" ht="15.75" customHeight="1">
      <c r="B977" s="3"/>
      <c r="C977" s="3"/>
      <c r="D977" s="3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2:26" ht="15.75" customHeight="1">
      <c r="B978" s="3"/>
      <c r="C978" s="3"/>
      <c r="D978" s="3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2:26" ht="15.75" customHeight="1">
      <c r="B979" s="3"/>
      <c r="C979" s="3"/>
      <c r="D979" s="3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2:26" ht="15.75" customHeight="1">
      <c r="B980" s="3"/>
      <c r="C980" s="3"/>
      <c r="D980" s="3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2:26" ht="15.75" customHeight="1">
      <c r="B981" s="3"/>
      <c r="C981" s="3"/>
      <c r="D981" s="3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2:26" ht="15.75" customHeight="1">
      <c r="B982" s="3"/>
      <c r="C982" s="3"/>
      <c r="D982" s="3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2:26" ht="15.75" customHeight="1">
      <c r="B983" s="3"/>
      <c r="C983" s="3"/>
      <c r="D983" s="3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2:26" ht="15.75" customHeight="1">
      <c r="B984" s="3"/>
      <c r="C984" s="3"/>
      <c r="D984" s="3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2:26" ht="15.75" customHeight="1">
      <c r="B985" s="3"/>
      <c r="C985" s="3"/>
      <c r="D985" s="3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2:26" ht="15.75" customHeight="1">
      <c r="B986" s="3"/>
      <c r="C986" s="3"/>
      <c r="D986" s="3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2:26" ht="15.75" customHeight="1">
      <c r="B987" s="3"/>
      <c r="C987" s="3"/>
      <c r="D987" s="3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2:26" ht="15.75" customHeight="1">
      <c r="B988" s="3"/>
      <c r="C988" s="3"/>
      <c r="D988" s="3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2:26" ht="15.75" customHeight="1">
      <c r="B989" s="3"/>
      <c r="C989" s="3"/>
      <c r="D989" s="3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2:26" ht="15.75" customHeight="1">
      <c r="B990" s="3"/>
      <c r="C990" s="3"/>
      <c r="D990" s="3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</sheetData>
  <sheetProtection/>
  <mergeCells count="11">
    <mergeCell ref="B8:C8"/>
    <mergeCell ref="B17:C17"/>
    <mergeCell ref="E5:E6"/>
    <mergeCell ref="F5:F6"/>
    <mergeCell ref="G5:G6"/>
    <mergeCell ref="D5:D6"/>
    <mergeCell ref="A1:G1"/>
    <mergeCell ref="A2:G2"/>
    <mergeCell ref="A3:G3"/>
    <mergeCell ref="A5:A6"/>
    <mergeCell ref="B5:C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2" width="5.140625" style="72" customWidth="1"/>
    <col min="3" max="3" width="21.140625" style="72" customWidth="1"/>
    <col min="4" max="4" width="9.57421875" style="72" customWidth="1"/>
    <col min="5" max="5" width="10.00390625" style="72" customWidth="1"/>
    <col min="6" max="6" width="9.140625" style="72" customWidth="1"/>
    <col min="7" max="7" width="11.7109375" style="72" customWidth="1"/>
    <col min="8" max="8" width="9.00390625" style="72" customWidth="1"/>
    <col min="9" max="9" width="8.7109375" style="72" customWidth="1"/>
    <col min="10" max="10" width="10.421875" style="72" customWidth="1"/>
    <col min="11" max="11" width="10.140625" style="72" customWidth="1"/>
    <col min="12" max="12" width="9.8515625" style="72" customWidth="1"/>
    <col min="13" max="13" width="10.57421875" style="72" customWidth="1"/>
    <col min="14" max="14" width="9.00390625" style="72" customWidth="1"/>
    <col min="15" max="15" width="10.57421875" style="72" customWidth="1"/>
    <col min="16" max="16" width="11.140625" style="72" customWidth="1"/>
    <col min="17" max="17" width="10.8515625" style="73" bestFit="1" customWidth="1"/>
    <col min="18" max="18" width="15.140625" style="72" customWidth="1"/>
    <col min="19" max="19" width="9.140625" style="72" customWidth="1"/>
    <col min="20" max="20" width="22.57421875" style="72" customWidth="1"/>
    <col min="21" max="21" width="14.28125" style="72" customWidth="1"/>
    <col min="22" max="22" width="23.421875" style="72" customWidth="1"/>
    <col min="23" max="16384" width="9.140625" style="72" customWidth="1"/>
  </cols>
  <sheetData>
    <row r="1" spans="10:17" s="429" customFormat="1" ht="26.25" customHeight="1">
      <c r="J1" s="393" t="s">
        <v>615</v>
      </c>
      <c r="K1" s="430"/>
      <c r="L1" s="430"/>
      <c r="M1" s="430"/>
      <c r="N1" s="430"/>
      <c r="O1" s="430"/>
      <c r="P1" s="431"/>
      <c r="Q1" s="432"/>
    </row>
    <row r="3" spans="1:16" ht="12">
      <c r="A3" s="389" t="s">
        <v>575</v>
      </c>
      <c r="B3" s="389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12">
      <c r="A4" s="279"/>
      <c r="B4" s="279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</row>
    <row r="5" spans="1:16" ht="12">
      <c r="A5" s="75"/>
      <c r="B5" s="75"/>
      <c r="C5" s="290" t="s">
        <v>156</v>
      </c>
      <c r="D5" s="290" t="s">
        <v>157</v>
      </c>
      <c r="E5" s="290" t="s">
        <v>158</v>
      </c>
      <c r="F5" s="290" t="s">
        <v>159</v>
      </c>
      <c r="G5" s="290" t="s">
        <v>160</v>
      </c>
      <c r="H5" s="290" t="s">
        <v>161</v>
      </c>
      <c r="I5" s="290" t="s">
        <v>162</v>
      </c>
      <c r="J5" s="290" t="s">
        <v>164</v>
      </c>
      <c r="K5" s="290" t="s">
        <v>163</v>
      </c>
      <c r="L5" s="290" t="s">
        <v>165</v>
      </c>
      <c r="M5" s="290" t="s">
        <v>166</v>
      </c>
      <c r="N5" s="290" t="s">
        <v>167</v>
      </c>
      <c r="O5" s="290" t="s">
        <v>305</v>
      </c>
      <c r="P5" s="291" t="s">
        <v>169</v>
      </c>
    </row>
    <row r="6" spans="1:16" ht="26.25" customHeight="1">
      <c r="A6" s="76" t="s">
        <v>90</v>
      </c>
      <c r="B6" s="76"/>
      <c r="C6" s="77" t="s">
        <v>44</v>
      </c>
      <c r="D6" s="77" t="s">
        <v>9</v>
      </c>
      <c r="E6" s="77" t="s">
        <v>10</v>
      </c>
      <c r="F6" s="77" t="s">
        <v>11</v>
      </c>
      <c r="G6" s="77" t="s">
        <v>12</v>
      </c>
      <c r="H6" s="77" t="s">
        <v>13</v>
      </c>
      <c r="I6" s="77" t="s">
        <v>14</v>
      </c>
      <c r="J6" s="77" t="s">
        <v>15</v>
      </c>
      <c r="K6" s="77" t="s">
        <v>16</v>
      </c>
      <c r="L6" s="77" t="s">
        <v>17</v>
      </c>
      <c r="M6" s="77" t="s">
        <v>18</v>
      </c>
      <c r="N6" s="77" t="s">
        <v>19</v>
      </c>
      <c r="O6" s="77" t="s">
        <v>20</v>
      </c>
      <c r="P6" s="77" t="s">
        <v>125</v>
      </c>
    </row>
    <row r="7" spans="1:16" ht="12">
      <c r="A7" s="78" t="s">
        <v>91</v>
      </c>
      <c r="B7" s="78"/>
      <c r="C7" s="287" t="s">
        <v>5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9"/>
    </row>
    <row r="8" spans="1:23" ht="27.75" customHeight="1">
      <c r="A8" s="78" t="s">
        <v>92</v>
      </c>
      <c r="B8" s="78">
        <v>1</v>
      </c>
      <c r="C8" s="79" t="s">
        <v>40</v>
      </c>
      <c r="D8" s="80">
        <v>11802000</v>
      </c>
      <c r="E8" s="80">
        <v>9554000</v>
      </c>
      <c r="F8" s="80">
        <v>9554000</v>
      </c>
      <c r="G8" s="80">
        <v>10554000</v>
      </c>
      <c r="H8" s="80">
        <v>10554000</v>
      </c>
      <c r="I8" s="80">
        <v>9554000</v>
      </c>
      <c r="J8" s="80">
        <v>9554000</v>
      </c>
      <c r="K8" s="80">
        <v>10800000</v>
      </c>
      <c r="L8" s="80">
        <v>9554000</v>
      </c>
      <c r="M8" s="80">
        <v>9554000</v>
      </c>
      <c r="N8" s="80">
        <v>10364000</v>
      </c>
      <c r="O8" s="80">
        <v>9554339</v>
      </c>
      <c r="P8" s="81">
        <f aca="true" t="shared" si="0" ref="P8:P13">SUM(D8:O8)</f>
        <v>120952339</v>
      </c>
      <c r="T8"/>
      <c r="U8"/>
      <c r="V8"/>
      <c r="W8"/>
    </row>
    <row r="9" spans="1:23" ht="24.75" customHeight="1">
      <c r="A9" s="78" t="s">
        <v>93</v>
      </c>
      <c r="B9" s="78">
        <v>2</v>
      </c>
      <c r="C9" s="79" t="s">
        <v>41</v>
      </c>
      <c r="D9" s="80">
        <v>4350000</v>
      </c>
      <c r="E9" s="80">
        <v>4350000</v>
      </c>
      <c r="F9" s="80">
        <v>4354000</v>
      </c>
      <c r="G9" s="80">
        <v>3877000</v>
      </c>
      <c r="H9" s="80">
        <v>3356000</v>
      </c>
      <c r="I9" s="80">
        <v>3355000</v>
      </c>
      <c r="J9" s="80">
        <v>3356000</v>
      </c>
      <c r="K9" s="80">
        <v>3355000</v>
      </c>
      <c r="L9" s="80">
        <v>3356000</v>
      </c>
      <c r="M9" s="80">
        <v>3355000</v>
      </c>
      <c r="N9" s="80">
        <v>3550000</v>
      </c>
      <c r="O9" s="80">
        <v>3755000</v>
      </c>
      <c r="P9" s="81">
        <f t="shared" si="0"/>
        <v>44369000</v>
      </c>
      <c r="T9"/>
      <c r="U9"/>
      <c r="V9"/>
      <c r="W9"/>
    </row>
    <row r="10" spans="1:23" ht="30" customHeight="1">
      <c r="A10" s="78" t="s">
        <v>94</v>
      </c>
      <c r="B10" s="78">
        <v>3</v>
      </c>
      <c r="C10" s="79" t="s">
        <v>42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>
        <f t="shared" si="0"/>
        <v>0</v>
      </c>
      <c r="T10"/>
      <c r="U10"/>
      <c r="V10"/>
      <c r="W10"/>
    </row>
    <row r="11" spans="1:23" ht="15.75" customHeight="1">
      <c r="A11" s="78" t="s">
        <v>95</v>
      </c>
      <c r="B11" s="78">
        <v>4</v>
      </c>
      <c r="C11" s="82" t="s">
        <v>50</v>
      </c>
      <c r="D11" s="80">
        <v>1500000</v>
      </c>
      <c r="E11" s="80">
        <v>6000000</v>
      </c>
      <c r="F11" s="80">
        <v>26500000</v>
      </c>
      <c r="G11" s="80">
        <v>6000000</v>
      </c>
      <c r="H11" s="80">
        <v>3000000</v>
      </c>
      <c r="I11" s="80">
        <v>2000000</v>
      </c>
      <c r="J11" s="80">
        <v>2000000</v>
      </c>
      <c r="K11" s="80">
        <v>3000000</v>
      </c>
      <c r="L11" s="80">
        <v>32500000</v>
      </c>
      <c r="M11" s="80">
        <v>1000000</v>
      </c>
      <c r="N11" s="80">
        <v>2000000</v>
      </c>
      <c r="O11" s="80">
        <v>2500000</v>
      </c>
      <c r="P11" s="81">
        <f t="shared" si="0"/>
        <v>88000000</v>
      </c>
      <c r="T11"/>
      <c r="U11"/>
      <c r="V11"/>
      <c r="W11"/>
    </row>
    <row r="12" spans="1:23" ht="15.75" customHeight="1">
      <c r="A12" s="78" t="s">
        <v>96</v>
      </c>
      <c r="B12" s="78">
        <v>5</v>
      </c>
      <c r="C12" s="82" t="s">
        <v>52</v>
      </c>
      <c r="D12" s="80">
        <v>2000000</v>
      </c>
      <c r="E12" s="80">
        <v>2000000</v>
      </c>
      <c r="F12" s="80">
        <v>5000000</v>
      </c>
      <c r="G12" s="80">
        <v>10000000</v>
      </c>
      <c r="H12" s="80">
        <v>15000000</v>
      </c>
      <c r="I12" s="80">
        <v>47500000</v>
      </c>
      <c r="J12" s="80">
        <v>65000000</v>
      </c>
      <c r="K12" s="80">
        <v>69495000</v>
      </c>
      <c r="L12" s="80">
        <v>40000000</v>
      </c>
      <c r="M12" s="80">
        <v>5000000</v>
      </c>
      <c r="N12" s="80">
        <v>5000000</v>
      </c>
      <c r="O12" s="80">
        <v>3155000</v>
      </c>
      <c r="P12" s="81">
        <f t="shared" si="0"/>
        <v>269150000</v>
      </c>
      <c r="T12"/>
      <c r="U12"/>
      <c r="V12"/>
      <c r="W12"/>
    </row>
    <row r="13" spans="1:23" ht="15.75" customHeight="1">
      <c r="A13" s="78" t="s">
        <v>97</v>
      </c>
      <c r="B13" s="78">
        <v>6</v>
      </c>
      <c r="C13" s="82" t="s">
        <v>57</v>
      </c>
      <c r="D13" s="80"/>
      <c r="E13" s="80"/>
      <c r="F13" s="80"/>
      <c r="G13" s="80"/>
      <c r="H13" s="80">
        <v>40200000</v>
      </c>
      <c r="I13" s="80"/>
      <c r="J13" s="80"/>
      <c r="K13" s="80"/>
      <c r="L13" s="80">
        <v>65000000</v>
      </c>
      <c r="M13" s="80"/>
      <c r="N13" s="80"/>
      <c r="O13" s="80"/>
      <c r="P13" s="81">
        <f t="shared" si="0"/>
        <v>105200000</v>
      </c>
      <c r="T13"/>
      <c r="U13"/>
      <c r="V13"/>
      <c r="W13"/>
    </row>
    <row r="14" spans="1:23" ht="15.75" customHeight="1">
      <c r="A14" s="78" t="s">
        <v>98</v>
      </c>
      <c r="B14" s="78">
        <v>7</v>
      </c>
      <c r="C14" s="82" t="s">
        <v>576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  <c r="T14"/>
      <c r="U14"/>
      <c r="V14"/>
      <c r="W14"/>
    </row>
    <row r="15" spans="1:23" ht="23.25" customHeight="1">
      <c r="A15" s="78" t="s">
        <v>99</v>
      </c>
      <c r="B15" s="78">
        <v>8</v>
      </c>
      <c r="C15" s="79" t="s">
        <v>59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74"/>
      <c r="T15"/>
      <c r="U15"/>
      <c r="V15"/>
      <c r="W15"/>
    </row>
    <row r="16" spans="1:23" ht="15.75" customHeight="1">
      <c r="A16" s="78" t="s">
        <v>100</v>
      </c>
      <c r="B16" s="78">
        <v>9</v>
      </c>
      <c r="C16" s="82" t="s">
        <v>60</v>
      </c>
      <c r="D16" s="80">
        <v>4838093</v>
      </c>
      <c r="E16" s="80">
        <v>262804365</v>
      </c>
      <c r="F16" s="80"/>
      <c r="G16" s="80"/>
      <c r="H16" s="80">
        <v>11985345</v>
      </c>
      <c r="I16" s="80"/>
      <c r="J16" s="80"/>
      <c r="K16" s="80">
        <v>107132895</v>
      </c>
      <c r="L16" s="80"/>
      <c r="M16" s="80"/>
      <c r="N16" s="80"/>
      <c r="O16" s="80"/>
      <c r="P16" s="81">
        <f>SUM(D16:O16)</f>
        <v>386760698</v>
      </c>
      <c r="T16"/>
      <c r="U16"/>
      <c r="V16"/>
      <c r="W16"/>
    </row>
    <row r="17" spans="1:23" ht="15.75" customHeight="1">
      <c r="A17" s="267" t="s">
        <v>101</v>
      </c>
      <c r="B17" s="267">
        <v>10</v>
      </c>
      <c r="C17" s="268" t="s">
        <v>21</v>
      </c>
      <c r="D17" s="269">
        <f aca="true" t="shared" si="1" ref="D17:O17">SUM(D8:D16)</f>
        <v>24490093</v>
      </c>
      <c r="E17" s="269">
        <f t="shared" si="1"/>
        <v>284708365</v>
      </c>
      <c r="F17" s="269">
        <f t="shared" si="1"/>
        <v>45408000</v>
      </c>
      <c r="G17" s="269">
        <f t="shared" si="1"/>
        <v>30431000</v>
      </c>
      <c r="H17" s="269">
        <f t="shared" si="1"/>
        <v>84095345</v>
      </c>
      <c r="I17" s="269">
        <f t="shared" si="1"/>
        <v>62409000</v>
      </c>
      <c r="J17" s="269">
        <f t="shared" si="1"/>
        <v>79910000</v>
      </c>
      <c r="K17" s="269">
        <f t="shared" si="1"/>
        <v>193782895</v>
      </c>
      <c r="L17" s="269">
        <f t="shared" si="1"/>
        <v>150410000</v>
      </c>
      <c r="M17" s="269">
        <f t="shared" si="1"/>
        <v>18909000</v>
      </c>
      <c r="N17" s="269">
        <f t="shared" si="1"/>
        <v>20914000</v>
      </c>
      <c r="O17" s="269">
        <f t="shared" si="1"/>
        <v>18964339</v>
      </c>
      <c r="P17" s="269">
        <f>SUM(D17:O17)</f>
        <v>1014432037</v>
      </c>
      <c r="T17"/>
      <c r="U17"/>
      <c r="V17"/>
      <c r="W17"/>
    </row>
    <row r="18" spans="1:23" ht="19.5" customHeight="1">
      <c r="A18" s="78" t="s">
        <v>102</v>
      </c>
      <c r="B18" s="78">
        <v>11</v>
      </c>
      <c r="C18" s="388" t="s">
        <v>6</v>
      </c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74"/>
      <c r="R18" s="86"/>
      <c r="T18"/>
      <c r="U18"/>
      <c r="V18"/>
      <c r="W18"/>
    </row>
    <row r="19" spans="1:23" ht="19.5" customHeight="1">
      <c r="A19" s="78" t="s">
        <v>103</v>
      </c>
      <c r="B19" s="78">
        <v>12</v>
      </c>
      <c r="C19" s="82" t="s">
        <v>85</v>
      </c>
      <c r="D19" s="80">
        <v>7791000</v>
      </c>
      <c r="E19" s="80">
        <v>7791000</v>
      </c>
      <c r="F19" s="80">
        <v>7791000</v>
      </c>
      <c r="G19" s="80">
        <v>7791000</v>
      </c>
      <c r="H19" s="80">
        <v>8291000</v>
      </c>
      <c r="I19" s="80">
        <v>8291000</v>
      </c>
      <c r="J19" s="80">
        <v>8291000</v>
      </c>
      <c r="K19" s="80">
        <v>7465850</v>
      </c>
      <c r="L19" s="80">
        <v>7791000</v>
      </c>
      <c r="M19" s="80">
        <v>7691000</v>
      </c>
      <c r="N19" s="80">
        <v>7956000</v>
      </c>
      <c r="O19" s="80">
        <v>7613440</v>
      </c>
      <c r="P19" s="81">
        <f>SUM(D19:O19)</f>
        <v>94554290</v>
      </c>
      <c r="Q19" s="74"/>
      <c r="R19" s="87"/>
      <c r="T19"/>
      <c r="U19"/>
      <c r="V19"/>
      <c r="W19"/>
    </row>
    <row r="20" spans="1:23" ht="27" customHeight="1">
      <c r="A20" s="78" t="s">
        <v>104</v>
      </c>
      <c r="B20" s="78">
        <v>13</v>
      </c>
      <c r="C20" s="79" t="s">
        <v>86</v>
      </c>
      <c r="D20" s="80">
        <v>1519300</v>
      </c>
      <c r="E20" s="80">
        <v>1519300</v>
      </c>
      <c r="F20" s="80">
        <v>1619300</v>
      </c>
      <c r="G20" s="80">
        <v>1619300</v>
      </c>
      <c r="H20" s="80">
        <v>1519300</v>
      </c>
      <c r="I20" s="80">
        <v>1520395</v>
      </c>
      <c r="J20" s="80">
        <v>1519300</v>
      </c>
      <c r="K20" s="80">
        <v>1519300</v>
      </c>
      <c r="L20" s="80">
        <v>1519300</v>
      </c>
      <c r="M20" s="80">
        <v>1449677</v>
      </c>
      <c r="N20" s="80">
        <v>1011000</v>
      </c>
      <c r="O20" s="80">
        <v>1011000</v>
      </c>
      <c r="P20" s="81">
        <f>SUM(D20:O20)</f>
        <v>17346472</v>
      </c>
      <c r="Q20" s="74"/>
      <c r="R20" s="87"/>
      <c r="T20"/>
      <c r="U20"/>
      <c r="V20"/>
      <c r="W20"/>
    </row>
    <row r="21" spans="1:23" ht="15.75" customHeight="1">
      <c r="A21" s="78" t="s">
        <v>105</v>
      </c>
      <c r="B21" s="78">
        <v>14</v>
      </c>
      <c r="C21" s="82" t="s">
        <v>29</v>
      </c>
      <c r="D21" s="80">
        <v>10000000</v>
      </c>
      <c r="E21" s="80">
        <v>10000000</v>
      </c>
      <c r="F21" s="80">
        <v>11108000</v>
      </c>
      <c r="G21" s="80">
        <v>12626731</v>
      </c>
      <c r="H21" s="80">
        <v>20000000</v>
      </c>
      <c r="I21" s="80">
        <v>22000000</v>
      </c>
      <c r="J21" s="80">
        <v>26000000</v>
      </c>
      <c r="K21" s="80">
        <v>30000000</v>
      </c>
      <c r="L21" s="80">
        <v>22326269</v>
      </c>
      <c r="M21" s="80">
        <v>15000000</v>
      </c>
      <c r="N21" s="80">
        <v>15000000</v>
      </c>
      <c r="O21" s="80">
        <v>10182000</v>
      </c>
      <c r="P21" s="81">
        <f>SUM(D21:O21)</f>
        <v>204243000</v>
      </c>
      <c r="Q21" s="74"/>
      <c r="R21" s="87"/>
      <c r="T21"/>
      <c r="U21"/>
      <c r="V21"/>
      <c r="W21"/>
    </row>
    <row r="22" spans="1:23" ht="15.75" customHeight="1">
      <c r="A22" s="78" t="s">
        <v>106</v>
      </c>
      <c r="B22" s="78">
        <v>15</v>
      </c>
      <c r="C22" s="82" t="s">
        <v>71</v>
      </c>
      <c r="D22" s="80">
        <v>200000</v>
      </c>
      <c r="E22" s="80">
        <v>200000</v>
      </c>
      <c r="F22" s="80">
        <v>200000</v>
      </c>
      <c r="G22" s="80">
        <v>200000</v>
      </c>
      <c r="H22" s="80">
        <v>200000</v>
      </c>
      <c r="I22" s="80">
        <v>200000</v>
      </c>
      <c r="J22" s="80">
        <v>200000</v>
      </c>
      <c r="K22" s="80">
        <v>200000</v>
      </c>
      <c r="L22" s="80">
        <v>1778000</v>
      </c>
      <c r="M22" s="80">
        <v>300000</v>
      </c>
      <c r="N22" s="80">
        <v>150000</v>
      </c>
      <c r="O22" s="80">
        <v>1259800</v>
      </c>
      <c r="P22" s="81">
        <f>SUM(D22:O22)</f>
        <v>5087800</v>
      </c>
      <c r="Q22" s="74"/>
      <c r="R22" s="87"/>
      <c r="T22"/>
      <c r="U22"/>
      <c r="V22"/>
      <c r="W22"/>
    </row>
    <row r="23" spans="1:23" ht="15.75" customHeight="1">
      <c r="A23" s="78" t="s">
        <v>107</v>
      </c>
      <c r="B23" s="78">
        <v>16</v>
      </c>
      <c r="C23" s="82" t="s">
        <v>3</v>
      </c>
      <c r="D23" s="80">
        <v>423000</v>
      </c>
      <c r="E23" s="80">
        <v>423000</v>
      </c>
      <c r="F23" s="80">
        <v>423000</v>
      </c>
      <c r="G23" s="80">
        <v>11423000</v>
      </c>
      <c r="H23" s="80">
        <v>423000</v>
      </c>
      <c r="I23" s="80">
        <v>22423000</v>
      </c>
      <c r="J23" s="80">
        <v>423000</v>
      </c>
      <c r="K23" s="80">
        <v>19867815</v>
      </c>
      <c r="L23" s="80">
        <v>423000</v>
      </c>
      <c r="M23" s="80">
        <v>420000</v>
      </c>
      <c r="N23" s="80">
        <v>423000</v>
      </c>
      <c r="O23" s="80">
        <v>420000</v>
      </c>
      <c r="P23" s="81">
        <f>SUM(D23:O23)</f>
        <v>57514815</v>
      </c>
      <c r="Q23" s="74"/>
      <c r="R23" s="87"/>
      <c r="T23"/>
      <c r="U23"/>
      <c r="V23"/>
      <c r="W23"/>
    </row>
    <row r="24" spans="1:23" ht="15.75" customHeight="1">
      <c r="A24" s="78" t="s">
        <v>108</v>
      </c>
      <c r="B24" s="78">
        <v>17</v>
      </c>
      <c r="C24" s="82" t="s">
        <v>76</v>
      </c>
      <c r="D24" s="80"/>
      <c r="E24" s="80"/>
      <c r="F24" s="80"/>
      <c r="G24" s="80">
        <v>22100000</v>
      </c>
      <c r="H24" s="80"/>
      <c r="I24" s="80"/>
      <c r="J24" s="80">
        <v>1900000</v>
      </c>
      <c r="K24" s="80"/>
      <c r="L24" s="80"/>
      <c r="M24" s="80">
        <v>5938000</v>
      </c>
      <c r="N24" s="80"/>
      <c r="O24" s="80"/>
      <c r="P24" s="81">
        <f>SUM(G24:O24)</f>
        <v>29938000</v>
      </c>
      <c r="Q24" s="74"/>
      <c r="R24" s="87"/>
      <c r="T24"/>
      <c r="U24"/>
      <c r="V24"/>
      <c r="W24"/>
    </row>
    <row r="25" spans="1:23" ht="15.75" customHeight="1">
      <c r="A25" s="78" t="s">
        <v>109</v>
      </c>
      <c r="B25" s="78">
        <v>18</v>
      </c>
      <c r="C25" s="79" t="s">
        <v>78</v>
      </c>
      <c r="D25" s="80"/>
      <c r="E25" s="80">
        <v>21000000</v>
      </c>
      <c r="F25" s="80"/>
      <c r="G25" s="80">
        <v>320804635</v>
      </c>
      <c r="H25" s="80">
        <v>15985345</v>
      </c>
      <c r="I25" s="80"/>
      <c r="J25" s="80">
        <v>60000000</v>
      </c>
      <c r="K25" s="80"/>
      <c r="L25" s="80"/>
      <c r="M25" s="80">
        <v>30000000</v>
      </c>
      <c r="N25" s="80"/>
      <c r="O25" s="80"/>
      <c r="P25" s="81">
        <f>SUM(D25:O25)</f>
        <v>447789980</v>
      </c>
      <c r="Q25" s="74"/>
      <c r="R25" s="87"/>
      <c r="T25"/>
      <c r="U25"/>
      <c r="V25"/>
      <c r="W25"/>
    </row>
    <row r="26" spans="1:23" ht="15.75" customHeight="1">
      <c r="A26" s="78" t="s">
        <v>110</v>
      </c>
      <c r="B26" s="78">
        <v>19</v>
      </c>
      <c r="C26" s="82" t="s">
        <v>39</v>
      </c>
      <c r="D26" s="80"/>
      <c r="E26" s="80"/>
      <c r="F26" s="80">
        <v>1000000</v>
      </c>
      <c r="G26" s="80"/>
      <c r="H26" s="80"/>
      <c r="I26" s="80"/>
      <c r="J26" s="80"/>
      <c r="K26" s="80"/>
      <c r="L26" s="80"/>
      <c r="M26" s="80"/>
      <c r="N26" s="80"/>
      <c r="O26" s="80"/>
      <c r="P26" s="81"/>
      <c r="Q26" s="74"/>
      <c r="R26" s="87"/>
      <c r="T26"/>
      <c r="U26"/>
      <c r="V26"/>
      <c r="W26"/>
    </row>
    <row r="27" spans="1:23" ht="15.75" customHeight="1">
      <c r="A27" s="78" t="s">
        <v>111</v>
      </c>
      <c r="B27" s="78">
        <v>20</v>
      </c>
      <c r="C27" s="82" t="s">
        <v>81</v>
      </c>
      <c r="D27" s="80">
        <v>4838093</v>
      </c>
      <c r="E27" s="80">
        <v>13919962</v>
      </c>
      <c r="F27" s="80">
        <v>13919962</v>
      </c>
      <c r="G27" s="80">
        <v>13919962</v>
      </c>
      <c r="H27" s="80">
        <v>13919967</v>
      </c>
      <c r="I27" s="80">
        <v>13919962</v>
      </c>
      <c r="J27" s="80">
        <v>13919962</v>
      </c>
      <c r="K27" s="80">
        <v>13919962</v>
      </c>
      <c r="L27" s="80">
        <v>13919962</v>
      </c>
      <c r="M27" s="80">
        <v>13919962</v>
      </c>
      <c r="N27" s="80">
        <v>13919962</v>
      </c>
      <c r="O27" s="80">
        <v>12919962</v>
      </c>
      <c r="P27" s="81">
        <f>SUM(D27:O27)</f>
        <v>156957680</v>
      </c>
      <c r="Q27" s="87"/>
      <c r="R27" s="86"/>
      <c r="T27"/>
      <c r="U27"/>
      <c r="V27"/>
      <c r="W27"/>
    </row>
    <row r="28" spans="1:23" ht="19.5" customHeight="1">
      <c r="A28" s="270" t="s">
        <v>112</v>
      </c>
      <c r="B28" s="270">
        <v>21</v>
      </c>
      <c r="C28" s="268" t="s">
        <v>22</v>
      </c>
      <c r="D28" s="269">
        <f>SUM(D19:D27)</f>
        <v>24771393</v>
      </c>
      <c r="E28" s="269">
        <f aca="true" t="shared" si="2" ref="E28:K28">SUM(E19:E27)</f>
        <v>54853262</v>
      </c>
      <c r="F28" s="269">
        <f t="shared" si="2"/>
        <v>36061262</v>
      </c>
      <c r="G28" s="269">
        <f t="shared" si="2"/>
        <v>390484628</v>
      </c>
      <c r="H28" s="269">
        <f t="shared" si="2"/>
        <v>60338612</v>
      </c>
      <c r="I28" s="269">
        <f t="shared" si="2"/>
        <v>68354357</v>
      </c>
      <c r="J28" s="269">
        <f t="shared" si="2"/>
        <v>112253262</v>
      </c>
      <c r="K28" s="269">
        <f t="shared" si="2"/>
        <v>72972927</v>
      </c>
      <c r="L28" s="269">
        <f>SUM(L19:L27)</f>
        <v>47757531</v>
      </c>
      <c r="M28" s="269">
        <f>SUM(M19:M27)</f>
        <v>74718639</v>
      </c>
      <c r="N28" s="269">
        <f>SUM(N19:N27)</f>
        <v>38459962</v>
      </c>
      <c r="O28" s="269">
        <f>SUM(O19:O27)</f>
        <v>33406202</v>
      </c>
      <c r="P28" s="269">
        <f>SUM(D28:O28)</f>
        <v>1014432037</v>
      </c>
      <c r="T28"/>
      <c r="U28"/>
      <c r="V28"/>
      <c r="W28"/>
    </row>
    <row r="29" spans="1:23" ht="19.5" customHeight="1">
      <c r="A29" s="270" t="s">
        <v>113</v>
      </c>
      <c r="B29" s="270">
        <v>22</v>
      </c>
      <c r="C29" s="271" t="s">
        <v>23</v>
      </c>
      <c r="D29" s="272">
        <f>D17-D28</f>
        <v>-281300</v>
      </c>
      <c r="E29" s="272">
        <f>E17-E28</f>
        <v>229855103</v>
      </c>
      <c r="F29" s="272">
        <f aca="true" t="shared" si="3" ref="F29:O29">F17-F28</f>
        <v>9346738</v>
      </c>
      <c r="G29" s="272">
        <f t="shared" si="3"/>
        <v>-360053628</v>
      </c>
      <c r="H29" s="272">
        <f t="shared" si="3"/>
        <v>23756733</v>
      </c>
      <c r="I29" s="272">
        <f t="shared" si="3"/>
        <v>-5945357</v>
      </c>
      <c r="J29" s="272">
        <f t="shared" si="3"/>
        <v>-32343262</v>
      </c>
      <c r="K29" s="272">
        <f t="shared" si="3"/>
        <v>120809968</v>
      </c>
      <c r="L29" s="272">
        <f t="shared" si="3"/>
        <v>102652469</v>
      </c>
      <c r="M29" s="272">
        <f t="shared" si="3"/>
        <v>-55809639</v>
      </c>
      <c r="N29" s="272">
        <f t="shared" si="3"/>
        <v>-17545962</v>
      </c>
      <c r="O29" s="272">
        <f t="shared" si="3"/>
        <v>-14441863</v>
      </c>
      <c r="P29" s="272">
        <f>P17-P28</f>
        <v>0</v>
      </c>
      <c r="T29"/>
      <c r="U29"/>
      <c r="V29"/>
      <c r="W29"/>
    </row>
  </sheetData>
  <sheetProtection/>
  <mergeCells count="3">
    <mergeCell ref="C18:P18"/>
    <mergeCell ref="A3:P3"/>
    <mergeCell ref="J1:P1"/>
  </mergeCells>
  <printOptions/>
  <pageMargins left="0.11811023622047245" right="0.11811023622047245" top="0.3937007874015748" bottom="0.3937007874015748" header="0.5118110236220472" footer="0.5118110236220472"/>
  <pageSetup horizontalDpi="600" verticalDpi="600" orientation="landscape" paperSize="9" scale="91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57421875" style="0" customWidth="1"/>
    <col min="2" max="2" width="39.57421875" style="0" customWidth="1"/>
    <col min="3" max="3" width="19.57421875" style="0" customWidth="1"/>
    <col min="4" max="4" width="20.8515625" style="0" customWidth="1"/>
  </cols>
  <sheetData>
    <row r="1" spans="2:8" ht="25.5" customHeight="1">
      <c r="B1" s="393" t="s">
        <v>616</v>
      </c>
      <c r="C1" s="345"/>
      <c r="D1" s="345"/>
      <c r="E1" s="295"/>
      <c r="F1" s="295"/>
      <c r="G1" s="295"/>
      <c r="H1" s="296"/>
    </row>
    <row r="2" spans="1:4" ht="57" customHeight="1">
      <c r="A2" s="46"/>
      <c r="B2" s="392" t="s">
        <v>0</v>
      </c>
      <c r="C2" s="392"/>
      <c r="D2" s="392"/>
    </row>
    <row r="3" spans="1:4" ht="16.5" thickBot="1">
      <c r="A3" s="48"/>
      <c r="B3" s="47"/>
      <c r="C3" s="49"/>
      <c r="D3" s="50" t="s">
        <v>43</v>
      </c>
    </row>
    <row r="4" spans="1:4" ht="36.75" thickBot="1">
      <c r="A4" s="51" t="s">
        <v>90</v>
      </c>
      <c r="B4" s="52" t="s">
        <v>4</v>
      </c>
      <c r="C4" s="52" t="s">
        <v>7</v>
      </c>
      <c r="D4" s="53" t="s">
        <v>8</v>
      </c>
    </row>
    <row r="5" spans="1:4" ht="13.5" thickBot="1">
      <c r="A5" s="54">
        <v>1</v>
      </c>
      <c r="B5" s="55" t="s">
        <v>156</v>
      </c>
      <c r="C5" s="55" t="s">
        <v>157</v>
      </c>
      <c r="D5" s="56" t="s">
        <v>158</v>
      </c>
    </row>
    <row r="6" spans="1:4" ht="24.75" customHeight="1">
      <c r="A6" s="57" t="s">
        <v>91</v>
      </c>
      <c r="B6" s="58" t="s">
        <v>37</v>
      </c>
      <c r="C6" s="59"/>
      <c r="D6" s="60"/>
    </row>
    <row r="7" spans="1:4" ht="24.75" customHeight="1">
      <c r="A7" s="61" t="s">
        <v>92</v>
      </c>
      <c r="B7" s="62" t="s">
        <v>38</v>
      </c>
      <c r="C7" s="63"/>
      <c r="D7" s="64"/>
    </row>
    <row r="8" spans="1:4" ht="24.75" customHeight="1">
      <c r="A8" s="61" t="s">
        <v>93</v>
      </c>
      <c r="B8" s="62" t="s">
        <v>24</v>
      </c>
      <c r="C8" s="63"/>
      <c r="D8" s="64"/>
    </row>
    <row r="9" spans="1:4" ht="24.75" customHeight="1">
      <c r="A9" s="61" t="s">
        <v>94</v>
      </c>
      <c r="B9" s="62" t="s">
        <v>25</v>
      </c>
      <c r="C9" s="63"/>
      <c r="D9" s="64"/>
    </row>
    <row r="10" spans="1:4" ht="24.75" customHeight="1">
      <c r="A10" s="61" t="s">
        <v>95</v>
      </c>
      <c r="B10" s="62" t="s">
        <v>30</v>
      </c>
      <c r="C10" s="63"/>
      <c r="D10" s="64"/>
    </row>
    <row r="11" spans="1:4" ht="24.75" customHeight="1">
      <c r="A11" s="61" t="s">
        <v>96</v>
      </c>
      <c r="B11" s="62" t="s">
        <v>31</v>
      </c>
      <c r="C11" s="63"/>
      <c r="D11" s="64"/>
    </row>
    <row r="12" spans="1:4" ht="24.75" customHeight="1">
      <c r="A12" s="61" t="s">
        <v>97</v>
      </c>
      <c r="B12" s="65" t="s">
        <v>32</v>
      </c>
      <c r="C12" s="63"/>
      <c r="D12" s="64"/>
    </row>
    <row r="13" spans="1:4" ht="24.75" customHeight="1">
      <c r="A13" s="61" t="s">
        <v>99</v>
      </c>
      <c r="B13" s="65" t="s">
        <v>33</v>
      </c>
      <c r="C13" s="63">
        <v>462000</v>
      </c>
      <c r="D13" s="64">
        <v>231000</v>
      </c>
    </row>
    <row r="14" spans="1:4" ht="24.75" customHeight="1">
      <c r="A14" s="61" t="s">
        <v>100</v>
      </c>
      <c r="B14" s="65" t="s">
        <v>34</v>
      </c>
      <c r="C14" s="63"/>
      <c r="D14" s="64"/>
    </row>
    <row r="15" spans="1:4" ht="24.75" customHeight="1">
      <c r="A15" s="61" t="s">
        <v>101</v>
      </c>
      <c r="B15" s="65" t="s">
        <v>35</v>
      </c>
      <c r="C15" s="63"/>
      <c r="D15" s="64"/>
    </row>
    <row r="16" spans="1:4" ht="24.75" customHeight="1">
      <c r="A16" s="61" t="s">
        <v>102</v>
      </c>
      <c r="B16" s="65" t="s">
        <v>36</v>
      </c>
      <c r="C16" s="63"/>
      <c r="D16" s="64"/>
    </row>
    <row r="17" spans="1:4" ht="24.75" customHeight="1">
      <c r="A17" s="61" t="s">
        <v>103</v>
      </c>
      <c r="B17" s="62" t="s">
        <v>26</v>
      </c>
      <c r="C17" s="63">
        <v>55320</v>
      </c>
      <c r="D17" s="64">
        <v>38620</v>
      </c>
    </row>
    <row r="18" spans="1:4" ht="24.75" customHeight="1">
      <c r="A18" s="61" t="s">
        <v>104</v>
      </c>
      <c r="B18" s="62" t="s">
        <v>2</v>
      </c>
      <c r="C18" s="63"/>
      <c r="D18" s="64"/>
    </row>
    <row r="19" spans="1:4" ht="24.75" customHeight="1">
      <c r="A19" s="61" t="s">
        <v>105</v>
      </c>
      <c r="B19" s="62" t="s">
        <v>1</v>
      </c>
      <c r="C19" s="63"/>
      <c r="D19" s="64"/>
    </row>
    <row r="20" spans="1:4" ht="24.75" customHeight="1">
      <c r="A20" s="61" t="s">
        <v>106</v>
      </c>
      <c r="B20" s="62" t="s">
        <v>27</v>
      </c>
      <c r="C20" s="63"/>
      <c r="D20" s="64"/>
    </row>
    <row r="21" spans="1:4" ht="24.75" customHeight="1" thickBot="1">
      <c r="A21" s="61" t="s">
        <v>107</v>
      </c>
      <c r="B21" s="62" t="s">
        <v>28</v>
      </c>
      <c r="C21" s="63"/>
      <c r="D21" s="64"/>
    </row>
    <row r="22" spans="1:4" ht="24.75" customHeight="1" thickBot="1">
      <c r="A22" s="66" t="s">
        <v>117</v>
      </c>
      <c r="B22" s="256" t="s">
        <v>125</v>
      </c>
      <c r="C22" s="257">
        <f>SUM(C13:C21)</f>
        <v>517320</v>
      </c>
      <c r="D22" s="258">
        <f>SUM(D13:D21)</f>
        <v>269620</v>
      </c>
    </row>
    <row r="23" spans="1:4" ht="12.75">
      <c r="A23" s="67"/>
      <c r="B23" s="391"/>
      <c r="C23" s="391"/>
      <c r="D23" s="391"/>
    </row>
  </sheetData>
  <sheetProtection/>
  <mergeCells count="3">
    <mergeCell ref="B23:D23"/>
    <mergeCell ref="B2:D2"/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.28515625" style="173" customWidth="1"/>
    <col min="2" max="2" width="5.57421875" style="173" customWidth="1"/>
    <col min="3" max="3" width="6.7109375" style="173" customWidth="1"/>
    <col min="4" max="4" width="32.57421875" style="173" customWidth="1"/>
    <col min="5" max="5" width="12.28125" style="173" customWidth="1"/>
    <col min="6" max="6" width="12.140625" style="173" customWidth="1"/>
    <col min="7" max="7" width="11.57421875" style="173" customWidth="1"/>
    <col min="8" max="8" width="12.7109375" style="173" customWidth="1"/>
    <col min="9" max="9" width="9.140625" style="173" customWidth="1"/>
    <col min="10" max="10" width="11.00390625" style="173" customWidth="1"/>
    <col min="11" max="11" width="10.00390625" style="173" bestFit="1" customWidth="1"/>
    <col min="12" max="13" width="9.140625" style="173" customWidth="1"/>
    <col min="14" max="14" width="14.421875" style="173" customWidth="1"/>
    <col min="15" max="16384" width="9.140625" style="173" customWidth="1"/>
  </cols>
  <sheetData>
    <row r="1" spans="2:8" s="423" customFormat="1" ht="12.75">
      <c r="B1" s="174"/>
      <c r="C1" s="433"/>
      <c r="D1" s="434" t="s">
        <v>617</v>
      </c>
      <c r="E1" s="435"/>
      <c r="F1" s="435"/>
      <c r="G1" s="435"/>
      <c r="H1" s="435"/>
    </row>
    <row r="2" spans="2:8" s="423" customFormat="1" ht="12.75">
      <c r="B2" s="174"/>
      <c r="C2" s="433"/>
      <c r="D2" s="436"/>
      <c r="E2" s="433"/>
      <c r="F2" s="433"/>
      <c r="G2" s="433"/>
      <c r="H2" s="433"/>
    </row>
    <row r="3" spans="2:8" ht="12.75">
      <c r="B3" s="331" t="s">
        <v>89</v>
      </c>
      <c r="C3" s="354"/>
      <c r="D3" s="354"/>
      <c r="E3" s="354"/>
      <c r="F3" s="354"/>
      <c r="G3" s="354"/>
      <c r="H3" s="354"/>
    </row>
    <row r="4" spans="2:8" ht="12.75">
      <c r="B4" s="331" t="s">
        <v>457</v>
      </c>
      <c r="C4" s="354"/>
      <c r="D4" s="354"/>
      <c r="E4" s="354"/>
      <c r="F4" s="354"/>
      <c r="G4" s="354"/>
      <c r="H4" s="354"/>
    </row>
    <row r="5" spans="2:8" ht="12.75">
      <c r="B5" s="331" t="s">
        <v>458</v>
      </c>
      <c r="C5" s="354"/>
      <c r="D5" s="354"/>
      <c r="E5" s="354"/>
      <c r="F5" s="354"/>
      <c r="G5" s="354"/>
      <c r="H5" s="354"/>
    </row>
    <row r="6" ht="12.75">
      <c r="B6" s="168"/>
    </row>
    <row r="7" spans="2:8" ht="12.75">
      <c r="B7" s="168"/>
      <c r="H7" s="297" t="s">
        <v>124</v>
      </c>
    </row>
    <row r="8" spans="2:8" ht="12.75">
      <c r="B8" s="174"/>
      <c r="C8" s="175"/>
      <c r="D8" s="176"/>
      <c r="E8" s="405" t="s">
        <v>459</v>
      </c>
      <c r="F8" s="406"/>
      <c r="G8" s="405" t="s">
        <v>460</v>
      </c>
      <c r="H8" s="406"/>
    </row>
    <row r="9" spans="2:8" ht="12.75">
      <c r="B9" s="396" t="s">
        <v>90</v>
      </c>
      <c r="C9" s="398" t="s">
        <v>461</v>
      </c>
      <c r="D9" s="400" t="s">
        <v>44</v>
      </c>
      <c r="E9" s="394" t="s">
        <v>462</v>
      </c>
      <c r="F9" s="394" t="s">
        <v>463</v>
      </c>
      <c r="G9" s="394" t="s">
        <v>462</v>
      </c>
      <c r="H9" s="394" t="s">
        <v>463</v>
      </c>
    </row>
    <row r="10" spans="2:8" ht="12.75">
      <c r="B10" s="396"/>
      <c r="C10" s="399"/>
      <c r="D10" s="401"/>
      <c r="E10" s="402"/>
      <c r="F10" s="395"/>
      <c r="G10" s="402"/>
      <c r="H10" s="395"/>
    </row>
    <row r="11" spans="2:8" ht="12.75">
      <c r="B11" s="396"/>
      <c r="C11" s="399"/>
      <c r="D11" s="401"/>
      <c r="E11" s="402"/>
      <c r="F11" s="395"/>
      <c r="G11" s="402"/>
      <c r="H11" s="395"/>
    </row>
    <row r="12" spans="2:8" ht="12.75">
      <c r="B12" s="397"/>
      <c r="C12" s="399"/>
      <c r="D12" s="401"/>
      <c r="E12" s="402"/>
      <c r="F12" s="395"/>
      <c r="G12" s="402"/>
      <c r="H12" s="395"/>
    </row>
    <row r="13" spans="2:8" ht="12.75">
      <c r="B13" s="177">
        <v>1</v>
      </c>
      <c r="C13" s="178" t="s">
        <v>156</v>
      </c>
      <c r="D13" s="179" t="s">
        <v>157</v>
      </c>
      <c r="E13" s="180" t="s">
        <v>158</v>
      </c>
      <c r="F13" s="180" t="s">
        <v>159</v>
      </c>
      <c r="G13" s="180" t="s">
        <v>160</v>
      </c>
      <c r="H13" s="180" t="s">
        <v>161</v>
      </c>
    </row>
    <row r="14" spans="2:8" ht="25.5">
      <c r="B14" s="181" t="s">
        <v>91</v>
      </c>
      <c r="C14" s="182" t="s">
        <v>464</v>
      </c>
      <c r="D14" s="183" t="s">
        <v>465</v>
      </c>
      <c r="E14" s="184"/>
      <c r="F14" s="184"/>
      <c r="G14" s="185">
        <v>71135078</v>
      </c>
      <c r="H14" s="185"/>
    </row>
    <row r="15" spans="2:8" ht="12.75">
      <c r="B15" s="181" t="s">
        <v>92</v>
      </c>
      <c r="C15" s="186" t="s">
        <v>466</v>
      </c>
      <c r="D15" s="187" t="s">
        <v>467</v>
      </c>
      <c r="E15" s="184">
        <v>716220</v>
      </c>
      <c r="F15" s="188"/>
      <c r="G15" s="189">
        <v>3991000</v>
      </c>
      <c r="H15" s="189"/>
    </row>
    <row r="16" spans="2:8" ht="25.5">
      <c r="B16" s="181" t="s">
        <v>93</v>
      </c>
      <c r="C16" s="186" t="s">
        <v>468</v>
      </c>
      <c r="D16" s="190" t="s">
        <v>469</v>
      </c>
      <c r="E16" s="191"/>
      <c r="F16" s="188"/>
      <c r="G16" s="189"/>
      <c r="H16" s="189">
        <v>84348000</v>
      </c>
    </row>
    <row r="17" spans="2:8" ht="25.5">
      <c r="B17" s="181" t="s">
        <v>94</v>
      </c>
      <c r="C17" s="186" t="s">
        <v>470</v>
      </c>
      <c r="D17" s="192" t="s">
        <v>471</v>
      </c>
      <c r="E17" s="193">
        <v>196711299</v>
      </c>
      <c r="F17" s="235"/>
      <c r="G17" s="189">
        <v>153119587</v>
      </c>
      <c r="H17" s="189">
        <v>7228093</v>
      </c>
    </row>
    <row r="18" spans="2:8" ht="12.75">
      <c r="B18" s="181" t="s">
        <v>95</v>
      </c>
      <c r="C18" s="186" t="s">
        <v>472</v>
      </c>
      <c r="D18" s="195" t="s">
        <v>473</v>
      </c>
      <c r="E18" s="196">
        <v>431129698</v>
      </c>
      <c r="F18" s="197"/>
      <c r="G18" s="189"/>
      <c r="H18" s="189"/>
    </row>
    <row r="19" spans="2:8" ht="12.75">
      <c r="B19" s="181" t="s">
        <v>96</v>
      </c>
      <c r="C19" s="186" t="s">
        <v>474</v>
      </c>
      <c r="D19" s="187" t="s">
        <v>475</v>
      </c>
      <c r="E19" s="184"/>
      <c r="F19" s="188"/>
      <c r="G19" s="189"/>
      <c r="H19" s="189"/>
    </row>
    <row r="20" spans="2:8" ht="12.75">
      <c r="B20" s="181" t="s">
        <v>97</v>
      </c>
      <c r="C20" s="186" t="s">
        <v>511</v>
      </c>
      <c r="D20" s="187" t="s">
        <v>50</v>
      </c>
      <c r="E20" s="191">
        <v>88000000</v>
      </c>
      <c r="F20" s="188"/>
      <c r="G20" s="189"/>
      <c r="H20" s="189"/>
    </row>
    <row r="21" spans="2:8" ht="12.75">
      <c r="B21" s="181" t="s">
        <v>98</v>
      </c>
      <c r="C21" s="186" t="s">
        <v>569</v>
      </c>
      <c r="D21" s="190" t="s">
        <v>570</v>
      </c>
      <c r="E21" s="191"/>
      <c r="F21" s="188"/>
      <c r="G21" s="189"/>
      <c r="H21" s="189">
        <v>167000</v>
      </c>
    </row>
    <row r="22" spans="2:8" ht="12.75">
      <c r="B22" s="181" t="s">
        <v>99</v>
      </c>
      <c r="C22" s="186" t="s">
        <v>476</v>
      </c>
      <c r="D22" s="198" t="s">
        <v>144</v>
      </c>
      <c r="E22" s="191">
        <v>3691020</v>
      </c>
      <c r="F22" s="188"/>
      <c r="G22" s="189">
        <v>44985000</v>
      </c>
      <c r="H22" s="189"/>
    </row>
    <row r="23" spans="2:8" ht="12.75">
      <c r="B23" s="181" t="s">
        <v>100</v>
      </c>
      <c r="C23" s="186" t="s">
        <v>478</v>
      </c>
      <c r="D23" s="187" t="s">
        <v>479</v>
      </c>
      <c r="E23" s="191">
        <v>9536000</v>
      </c>
      <c r="F23" s="188"/>
      <c r="G23" s="189">
        <v>6604000</v>
      </c>
      <c r="H23" s="189"/>
    </row>
    <row r="24" spans="2:8" ht="12.75">
      <c r="B24" s="181" t="s">
        <v>101</v>
      </c>
      <c r="C24" s="186" t="s">
        <v>480</v>
      </c>
      <c r="D24" s="187" t="s">
        <v>481</v>
      </c>
      <c r="E24" s="191">
        <v>4410000</v>
      </c>
      <c r="F24" s="188"/>
      <c r="G24" s="189">
        <v>8620000</v>
      </c>
      <c r="H24" s="189"/>
    </row>
    <row r="25" spans="2:8" ht="25.5">
      <c r="B25" s="181" t="s">
        <v>102</v>
      </c>
      <c r="C25" s="186" t="s">
        <v>482</v>
      </c>
      <c r="D25" s="190" t="s">
        <v>483</v>
      </c>
      <c r="E25" s="191">
        <v>1150000</v>
      </c>
      <c r="F25" s="188"/>
      <c r="G25" s="189"/>
      <c r="H25" s="189">
        <v>63953425</v>
      </c>
    </row>
    <row r="26" spans="2:8" ht="12.75">
      <c r="B26" s="181" t="s">
        <v>103</v>
      </c>
      <c r="C26" s="186" t="s">
        <v>484</v>
      </c>
      <c r="D26" s="187" t="s">
        <v>485</v>
      </c>
      <c r="E26" s="191"/>
      <c r="F26" s="188"/>
      <c r="G26" s="189"/>
      <c r="H26" s="189"/>
    </row>
    <row r="27" spans="2:8" ht="12.75">
      <c r="B27" s="181" t="s">
        <v>104</v>
      </c>
      <c r="C27" s="186" t="s">
        <v>486</v>
      </c>
      <c r="D27" s="187" t="s">
        <v>487</v>
      </c>
      <c r="E27" s="191"/>
      <c r="F27" s="188"/>
      <c r="G27" s="189">
        <v>6338649</v>
      </c>
      <c r="H27" s="189"/>
    </row>
    <row r="28" spans="2:8" ht="12.75">
      <c r="B28" s="181" t="s">
        <v>105</v>
      </c>
      <c r="C28" s="186" t="s">
        <v>488</v>
      </c>
      <c r="D28" s="187" t="s">
        <v>489</v>
      </c>
      <c r="E28" s="199"/>
      <c r="F28" s="188">
        <v>134200000</v>
      </c>
      <c r="G28" s="189"/>
      <c r="H28" s="189">
        <v>128004900</v>
      </c>
    </row>
    <row r="29" spans="2:14" ht="12.75">
      <c r="B29" s="181" t="s">
        <v>106</v>
      </c>
      <c r="C29" s="186" t="s">
        <v>490</v>
      </c>
      <c r="D29" s="187" t="s">
        <v>491</v>
      </c>
      <c r="E29" s="191">
        <v>1800000</v>
      </c>
      <c r="F29" s="188"/>
      <c r="G29" s="189">
        <v>5466225</v>
      </c>
      <c r="H29" s="189"/>
      <c r="J29"/>
      <c r="K29"/>
      <c r="L29"/>
      <c r="M29"/>
      <c r="N29"/>
    </row>
    <row r="30" spans="2:14" ht="25.5">
      <c r="B30" s="181" t="s">
        <v>107</v>
      </c>
      <c r="C30" s="186" t="s">
        <v>492</v>
      </c>
      <c r="D30" s="200" t="s">
        <v>493</v>
      </c>
      <c r="E30" s="201"/>
      <c r="F30" s="191">
        <v>138000000</v>
      </c>
      <c r="G30" s="191"/>
      <c r="H30" s="189">
        <v>392202885</v>
      </c>
      <c r="J30"/>
      <c r="K30"/>
      <c r="L30"/>
      <c r="M30"/>
      <c r="N30"/>
    </row>
    <row r="31" spans="2:14" ht="12.75">
      <c r="B31" s="181" t="s">
        <v>108</v>
      </c>
      <c r="C31" s="202" t="s">
        <v>571</v>
      </c>
      <c r="D31" s="203" t="s">
        <v>572</v>
      </c>
      <c r="E31" s="204"/>
      <c r="F31" s="205"/>
      <c r="G31" s="189"/>
      <c r="H31" s="189">
        <v>18985345</v>
      </c>
      <c r="J31"/>
      <c r="K31"/>
      <c r="L31"/>
      <c r="M31"/>
      <c r="N31"/>
    </row>
    <row r="32" spans="2:14" ht="12.75">
      <c r="B32" s="181" t="s">
        <v>109</v>
      </c>
      <c r="C32" s="202" t="s">
        <v>494</v>
      </c>
      <c r="D32" s="206" t="s">
        <v>495</v>
      </c>
      <c r="E32" s="207"/>
      <c r="F32" s="208"/>
      <c r="G32" s="209"/>
      <c r="H32" s="209">
        <v>14195050</v>
      </c>
      <c r="J32"/>
      <c r="K32"/>
      <c r="L32"/>
      <c r="M32"/>
      <c r="N32"/>
    </row>
    <row r="33" spans="2:14" ht="25.5">
      <c r="B33" s="181" t="s">
        <v>110</v>
      </c>
      <c r="C33" s="202">
        <v>107060</v>
      </c>
      <c r="D33" s="210" t="s">
        <v>496</v>
      </c>
      <c r="E33" s="201">
        <v>5087800</v>
      </c>
      <c r="F33" s="208"/>
      <c r="G33" s="209">
        <v>5087800</v>
      </c>
      <c r="H33" s="209"/>
      <c r="J33"/>
      <c r="K33"/>
      <c r="L33"/>
      <c r="M33"/>
      <c r="N33"/>
    </row>
    <row r="34" spans="2:14" ht="12.75">
      <c r="B34" s="247" t="s">
        <v>111</v>
      </c>
      <c r="C34" s="248"/>
      <c r="D34" s="249" t="s">
        <v>497</v>
      </c>
      <c r="E34" s="250">
        <f>SUM(E14:E33)</f>
        <v>742232037</v>
      </c>
      <c r="F34" s="251">
        <f>SUM(F14:F33)</f>
        <v>272200000</v>
      </c>
      <c r="G34" s="251">
        <f>SUM(G14:G33)</f>
        <v>305347339</v>
      </c>
      <c r="H34" s="251">
        <f>SUM(H14:H33)</f>
        <v>709084698</v>
      </c>
      <c r="J34"/>
      <c r="K34"/>
      <c r="L34"/>
      <c r="M34"/>
      <c r="N34"/>
    </row>
    <row r="35" spans="2:14" ht="15.75">
      <c r="B35" s="181" t="s">
        <v>112</v>
      </c>
      <c r="C35" s="216" t="s">
        <v>498</v>
      </c>
      <c r="D35" s="217"/>
      <c r="E35" s="218"/>
      <c r="F35" s="218"/>
      <c r="G35" s="218"/>
      <c r="H35" s="218"/>
      <c r="J35"/>
      <c r="K35"/>
      <c r="L35"/>
      <c r="M35"/>
      <c r="N35"/>
    </row>
    <row r="36" spans="2:14" ht="12.75">
      <c r="B36" s="181" t="s">
        <v>113</v>
      </c>
      <c r="C36" s="186" t="s">
        <v>499</v>
      </c>
      <c r="D36" s="219" t="s">
        <v>500</v>
      </c>
      <c r="E36" s="220">
        <v>25526667</v>
      </c>
      <c r="F36" s="221"/>
      <c r="G36" s="221">
        <v>26235260</v>
      </c>
      <c r="H36" s="222"/>
      <c r="J36"/>
      <c r="K36"/>
      <c r="L36"/>
      <c r="M36"/>
      <c r="N36"/>
    </row>
    <row r="37" spans="2:14" ht="12.75">
      <c r="B37" s="181" t="s">
        <v>114</v>
      </c>
      <c r="C37" s="186" t="s">
        <v>501</v>
      </c>
      <c r="D37" s="167" t="s">
        <v>502</v>
      </c>
      <c r="E37" s="223"/>
      <c r="F37" s="223"/>
      <c r="G37" s="223"/>
      <c r="H37" s="224"/>
      <c r="J37"/>
      <c r="K37"/>
      <c r="L37"/>
      <c r="M37"/>
      <c r="N37"/>
    </row>
    <row r="38" spans="2:14" ht="12.75">
      <c r="B38" s="181" t="s">
        <v>115</v>
      </c>
      <c r="C38" s="186" t="s">
        <v>503</v>
      </c>
      <c r="D38" s="225" t="s">
        <v>504</v>
      </c>
      <c r="E38" s="223">
        <v>16253140</v>
      </c>
      <c r="F38" s="223"/>
      <c r="G38" s="223">
        <v>15545500</v>
      </c>
      <c r="H38" s="224"/>
      <c r="J38"/>
      <c r="K38"/>
      <c r="L38"/>
      <c r="M38"/>
      <c r="N38"/>
    </row>
    <row r="39" spans="2:14" ht="12.75">
      <c r="B39" s="181" t="s">
        <v>116</v>
      </c>
      <c r="C39" s="226" t="s">
        <v>505</v>
      </c>
      <c r="D39" s="225" t="s">
        <v>506</v>
      </c>
      <c r="E39" s="223"/>
      <c r="F39" s="223">
        <v>1016953</v>
      </c>
      <c r="G39" s="223"/>
      <c r="H39" s="223">
        <v>1016000</v>
      </c>
      <c r="J39"/>
      <c r="K39"/>
      <c r="L39"/>
      <c r="M39"/>
      <c r="N39"/>
    </row>
    <row r="40" spans="2:14" ht="12.75">
      <c r="B40" s="247" t="s">
        <v>117</v>
      </c>
      <c r="C40" s="252" t="s">
        <v>507</v>
      </c>
      <c r="D40" s="253"/>
      <c r="E40" s="254">
        <f>SUM(E36:E39)</f>
        <v>41779807</v>
      </c>
      <c r="F40" s="254">
        <f>SUM(F39)</f>
        <v>1016953</v>
      </c>
      <c r="G40" s="254">
        <f>SUM(G36:G39)</f>
        <v>41780760</v>
      </c>
      <c r="H40" s="254">
        <f>SUM(H39)</f>
        <v>1016000</v>
      </c>
      <c r="J40"/>
      <c r="K40"/>
      <c r="L40"/>
      <c r="M40"/>
      <c r="N40"/>
    </row>
    <row r="41" spans="2:14" ht="12.75">
      <c r="B41" s="181" t="s">
        <v>118</v>
      </c>
      <c r="C41" s="231" t="s">
        <v>508</v>
      </c>
      <c r="D41" s="231"/>
      <c r="E41" s="218"/>
      <c r="F41" s="218"/>
      <c r="G41" s="218"/>
      <c r="H41" s="218"/>
      <c r="J41"/>
      <c r="K41"/>
      <c r="L41"/>
      <c r="M41"/>
      <c r="N41"/>
    </row>
    <row r="42" spans="2:14" ht="25.5">
      <c r="B42" s="181" t="s">
        <v>119</v>
      </c>
      <c r="C42" s="186" t="s">
        <v>464</v>
      </c>
      <c r="D42" s="232" t="s">
        <v>465</v>
      </c>
      <c r="E42" s="223">
        <v>122020000</v>
      </c>
      <c r="F42" s="223"/>
      <c r="G42" s="223">
        <v>122020000</v>
      </c>
      <c r="H42" s="224"/>
      <c r="J42"/>
      <c r="K42"/>
      <c r="L42"/>
      <c r="M42"/>
      <c r="N42"/>
    </row>
    <row r="43" spans="2:14" ht="12.75">
      <c r="B43" s="247" t="s">
        <v>120</v>
      </c>
      <c r="C43" s="255" t="s">
        <v>509</v>
      </c>
      <c r="D43" s="255"/>
      <c r="E43" s="254">
        <f>SUM(E42)</f>
        <v>122020000</v>
      </c>
      <c r="F43" s="254"/>
      <c r="G43" s="254">
        <f>SUM(G42)</f>
        <v>122020000</v>
      </c>
      <c r="H43" s="254">
        <f>SUM(H42)</f>
        <v>0</v>
      </c>
      <c r="J43"/>
      <c r="K43"/>
      <c r="L43"/>
      <c r="M43"/>
      <c r="N43"/>
    </row>
    <row r="44" spans="10:14" ht="12.75">
      <c r="J44"/>
      <c r="K44"/>
      <c r="L44"/>
      <c r="M44"/>
      <c r="N44"/>
    </row>
    <row r="45" spans="10:14" ht="12.75">
      <c r="J45"/>
      <c r="K45"/>
      <c r="L45"/>
      <c r="M45"/>
      <c r="N45"/>
    </row>
    <row r="46" spans="10:14" ht="12.75">
      <c r="J46"/>
      <c r="K46"/>
      <c r="L46"/>
      <c r="M46"/>
      <c r="N46"/>
    </row>
    <row r="47" spans="10:14" ht="12.75">
      <c r="J47"/>
      <c r="K47"/>
      <c r="L47"/>
      <c r="M47"/>
      <c r="N47"/>
    </row>
  </sheetData>
  <sheetProtection/>
  <mergeCells count="13">
    <mergeCell ref="D1:H1"/>
    <mergeCell ref="B3:H3"/>
    <mergeCell ref="B4:H4"/>
    <mergeCell ref="B5:H5"/>
    <mergeCell ref="E8:F8"/>
    <mergeCell ref="G8:H8"/>
    <mergeCell ref="H9:H12"/>
    <mergeCell ref="B9:B12"/>
    <mergeCell ref="C9:C12"/>
    <mergeCell ref="D9:D12"/>
    <mergeCell ref="E9:E12"/>
    <mergeCell ref="F9:F12"/>
    <mergeCell ref="G9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80"/>
  <sheetViews>
    <sheetView zoomScalePageLayoutView="0" workbookViewId="0" topLeftCell="A43">
      <selection activeCell="N85" sqref="N85"/>
    </sheetView>
  </sheetViews>
  <sheetFormatPr defaultColWidth="9.140625" defaultRowHeight="12.75"/>
  <cols>
    <col min="1" max="12" width="9.140625" style="130" customWidth="1"/>
    <col min="13" max="13" width="10.00390625" style="130" bestFit="1" customWidth="1"/>
    <col min="14" max="14" width="13.7109375" style="130" customWidth="1"/>
    <col min="15" max="15" width="12.421875" style="130" bestFit="1" customWidth="1"/>
    <col min="16" max="17" width="13.57421875" style="130" bestFit="1" customWidth="1"/>
    <col min="18" max="18" width="14.421875" style="130" customWidth="1"/>
    <col min="19" max="19" width="11.421875" style="130" bestFit="1" customWidth="1"/>
    <col min="20" max="20" width="16.140625" style="130" customWidth="1"/>
    <col min="21" max="21" width="9.28125" style="130" customWidth="1"/>
    <col min="22" max="16384" width="9.140625" style="130" customWidth="1"/>
  </cols>
  <sheetData>
    <row r="1" spans="1:27" ht="20.25" customHeight="1">
      <c r="A1" s="99"/>
      <c r="B1" s="99"/>
      <c r="C1" s="99"/>
      <c r="D1" s="99"/>
      <c r="E1" s="99"/>
      <c r="F1" s="99"/>
      <c r="G1" s="99"/>
      <c r="H1" s="407" t="s">
        <v>136</v>
      </c>
      <c r="I1" s="407"/>
      <c r="J1" s="407"/>
      <c r="K1" s="407"/>
      <c r="L1" s="407"/>
      <c r="M1" s="408"/>
      <c r="N1" s="340" t="s">
        <v>353</v>
      </c>
      <c r="O1" s="340" t="s">
        <v>352</v>
      </c>
      <c r="P1" s="340" t="s">
        <v>140</v>
      </c>
      <c r="Q1" s="347" t="s">
        <v>152</v>
      </c>
      <c r="R1" s="340" t="s">
        <v>147</v>
      </c>
      <c r="S1" s="340" t="s">
        <v>148</v>
      </c>
      <c r="T1" s="341" t="s">
        <v>143</v>
      </c>
      <c r="U1" s="340"/>
      <c r="V1" s="340"/>
      <c r="W1" s="340"/>
      <c r="X1" s="340"/>
      <c r="Y1" s="340"/>
      <c r="Z1" s="340"/>
      <c r="AA1" s="340"/>
    </row>
    <row r="2" spans="1:27" ht="12.75">
      <c r="A2" s="99"/>
      <c r="B2" s="99"/>
      <c r="C2" s="99"/>
      <c r="D2" s="99"/>
      <c r="E2" s="99"/>
      <c r="F2" s="99"/>
      <c r="G2" s="99"/>
      <c r="H2" s="121"/>
      <c r="I2" s="121"/>
      <c r="J2" s="121"/>
      <c r="K2" s="121"/>
      <c r="L2" s="121"/>
      <c r="M2" s="121"/>
      <c r="N2" s="340"/>
      <c r="O2" s="340"/>
      <c r="P2" s="340"/>
      <c r="Q2" s="340"/>
      <c r="R2" s="340"/>
      <c r="S2" s="340"/>
      <c r="T2" s="342"/>
      <c r="U2" s="340"/>
      <c r="V2" s="340"/>
      <c r="W2" s="340"/>
      <c r="X2" s="340"/>
      <c r="Y2" s="340"/>
      <c r="Z2" s="340"/>
      <c r="AA2" s="340"/>
    </row>
    <row r="3" spans="1:27" ht="12.75">
      <c r="A3" s="331" t="s">
        <v>88</v>
      </c>
      <c r="B3" s="332"/>
      <c r="C3" s="332"/>
      <c r="D3" s="332"/>
      <c r="E3" s="332"/>
      <c r="F3" s="332"/>
      <c r="G3" s="122"/>
      <c r="H3" s="122"/>
      <c r="I3" s="154"/>
      <c r="J3" s="122"/>
      <c r="K3" s="122"/>
      <c r="L3" s="122"/>
      <c r="M3" s="102"/>
      <c r="N3" s="340"/>
      <c r="O3" s="340"/>
      <c r="P3" s="340"/>
      <c r="Q3" s="340"/>
      <c r="R3" s="340"/>
      <c r="S3" s="340"/>
      <c r="T3" s="342"/>
      <c r="U3" s="340"/>
      <c r="V3" s="340"/>
      <c r="W3" s="340"/>
      <c r="X3" s="340"/>
      <c r="Y3" s="340"/>
      <c r="Z3" s="340"/>
      <c r="AA3" s="340"/>
    </row>
    <row r="4" spans="1:27" ht="12.75">
      <c r="A4" s="331" t="s">
        <v>137</v>
      </c>
      <c r="B4" s="332"/>
      <c r="C4" s="332"/>
      <c r="D4" s="332"/>
      <c r="E4" s="332"/>
      <c r="F4" s="332"/>
      <c r="G4" s="123"/>
      <c r="H4" s="123"/>
      <c r="I4" s="123"/>
      <c r="J4" s="123"/>
      <c r="K4" s="123"/>
      <c r="L4" s="123"/>
      <c r="M4" s="104"/>
      <c r="N4" s="340"/>
      <c r="O4" s="340"/>
      <c r="P4" s="340"/>
      <c r="Q4" s="340"/>
      <c r="R4" s="340"/>
      <c r="S4" s="340"/>
      <c r="T4" s="342"/>
      <c r="U4" s="340"/>
      <c r="V4" s="340"/>
      <c r="W4" s="340"/>
      <c r="X4" s="340"/>
      <c r="Y4" s="340"/>
      <c r="Z4" s="340"/>
      <c r="AA4" s="340"/>
    </row>
    <row r="5" spans="1:27" ht="12.75">
      <c r="A5" s="331" t="s">
        <v>84</v>
      </c>
      <c r="B5" s="332"/>
      <c r="C5" s="332"/>
      <c r="D5" s="332"/>
      <c r="E5" s="332"/>
      <c r="F5" s="332"/>
      <c r="G5" s="123"/>
      <c r="H5" s="123"/>
      <c r="I5" s="123"/>
      <c r="J5" s="123"/>
      <c r="K5" s="123"/>
      <c r="L5" s="123"/>
      <c r="M5" s="104"/>
      <c r="N5" s="340"/>
      <c r="O5" s="340"/>
      <c r="P5" s="340"/>
      <c r="Q5" s="340"/>
      <c r="R5" s="340"/>
      <c r="S5" s="340"/>
      <c r="T5" s="342"/>
      <c r="U5" s="340"/>
      <c r="V5" s="340"/>
      <c r="W5" s="340"/>
      <c r="X5" s="340"/>
      <c r="Y5" s="340"/>
      <c r="Z5" s="340"/>
      <c r="AA5" s="340"/>
    </row>
    <row r="6" spans="1:27" ht="12.75">
      <c r="A6" s="105"/>
      <c r="B6" s="105"/>
      <c r="C6" s="105"/>
      <c r="D6" s="105"/>
      <c r="E6" s="105"/>
      <c r="F6" s="105"/>
      <c r="G6" s="105"/>
      <c r="H6" s="333"/>
      <c r="I6" s="333"/>
      <c r="J6" s="333"/>
      <c r="K6" s="333"/>
      <c r="L6" s="333"/>
      <c r="M6" s="334"/>
      <c r="N6" s="340"/>
      <c r="O6" s="340"/>
      <c r="P6" s="340"/>
      <c r="Q6" s="340"/>
      <c r="R6" s="340"/>
      <c r="S6" s="340"/>
      <c r="T6" s="342"/>
      <c r="U6" s="340"/>
      <c r="V6" s="340"/>
      <c r="W6" s="340"/>
      <c r="X6" s="340"/>
      <c r="Y6" s="340"/>
      <c r="Z6" s="340"/>
      <c r="AA6" s="340"/>
    </row>
    <row r="7" spans="1:27" ht="12.75">
      <c r="A7" s="335" t="s">
        <v>354</v>
      </c>
      <c r="B7" s="336"/>
      <c r="C7" s="336"/>
      <c r="D7" s="336"/>
      <c r="E7" s="336"/>
      <c r="F7" s="336"/>
      <c r="G7" s="336"/>
      <c r="H7" s="336"/>
      <c r="I7" s="336"/>
      <c r="J7" s="337"/>
      <c r="K7" s="337"/>
      <c r="L7" s="338"/>
      <c r="M7" s="339"/>
      <c r="N7" s="340"/>
      <c r="O7" s="340"/>
      <c r="P7" s="340"/>
      <c r="Q7" s="340"/>
      <c r="R7" s="340"/>
      <c r="S7" s="340"/>
      <c r="T7" s="343"/>
      <c r="U7" s="340"/>
      <c r="V7" s="340"/>
      <c r="W7" s="340"/>
      <c r="X7" s="340"/>
      <c r="Y7" s="340"/>
      <c r="Z7" s="340"/>
      <c r="AA7" s="340"/>
    </row>
    <row r="8" spans="1:27" ht="12.75">
      <c r="A8" s="129"/>
      <c r="B8" s="328" t="s">
        <v>44</v>
      </c>
      <c r="C8" s="328"/>
      <c r="D8" s="328"/>
      <c r="E8" s="328"/>
      <c r="F8" s="328"/>
      <c r="G8" s="328"/>
      <c r="H8" s="328"/>
      <c r="I8" s="329"/>
      <c r="J8" s="329"/>
      <c r="K8" s="329"/>
      <c r="L8" s="328"/>
      <c r="M8" s="330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</row>
    <row r="9" spans="1:27" ht="12.75">
      <c r="A9" s="108"/>
      <c r="B9" s="328" t="s">
        <v>156</v>
      </c>
      <c r="C9" s="329"/>
      <c r="D9" s="329"/>
      <c r="E9" s="329"/>
      <c r="F9" s="329"/>
      <c r="G9" s="329"/>
      <c r="H9" s="329"/>
      <c r="I9" s="329"/>
      <c r="J9" s="329"/>
      <c r="K9" s="329"/>
      <c r="L9" s="328" t="s">
        <v>157</v>
      </c>
      <c r="M9" s="330"/>
      <c r="N9" s="108" t="s">
        <v>158</v>
      </c>
      <c r="O9" s="108" t="s">
        <v>159</v>
      </c>
      <c r="P9" s="108" t="s">
        <v>160</v>
      </c>
      <c r="Q9" s="108" t="s">
        <v>161</v>
      </c>
      <c r="R9" s="108" t="s">
        <v>162</v>
      </c>
      <c r="S9" s="108" t="s">
        <v>163</v>
      </c>
      <c r="T9" s="108" t="s">
        <v>355</v>
      </c>
      <c r="U9" s="108" t="s">
        <v>165</v>
      </c>
      <c r="V9" s="108" t="s">
        <v>356</v>
      </c>
      <c r="W9" s="108" t="s">
        <v>167</v>
      </c>
      <c r="X9" s="108" t="s">
        <v>305</v>
      </c>
      <c r="Y9" s="108" t="s">
        <v>169</v>
      </c>
      <c r="Z9" s="108" t="s">
        <v>170</v>
      </c>
      <c r="AA9" s="108" t="s">
        <v>171</v>
      </c>
    </row>
    <row r="10" spans="1:27" ht="12.75">
      <c r="A10" s="125" t="s">
        <v>174</v>
      </c>
      <c r="B10" s="322" t="s">
        <v>357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5">
        <f aca="true" t="shared" si="0" ref="L10:L15">SUM(N10:AB10)</f>
        <v>87737032</v>
      </c>
      <c r="M10" s="325"/>
      <c r="N10" s="96">
        <v>87737032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7" ht="12.75">
      <c r="A11" s="125" t="s">
        <v>176</v>
      </c>
      <c r="B11" s="322" t="s">
        <v>358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5">
        <f t="shared" si="0"/>
        <v>13965300</v>
      </c>
      <c r="M11" s="325"/>
      <c r="N11" s="96">
        <v>13965300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7" ht="12.75">
      <c r="A12" s="125" t="s">
        <v>178</v>
      </c>
      <c r="B12" s="322" t="s">
        <v>359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5">
        <f t="shared" si="0"/>
        <v>17450007</v>
      </c>
      <c r="M12" s="325"/>
      <c r="N12" s="96">
        <v>17450007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ht="12.75">
      <c r="A13" s="125" t="s">
        <v>180</v>
      </c>
      <c r="B13" s="322" t="s">
        <v>360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5">
        <f t="shared" si="0"/>
        <v>1800000</v>
      </c>
      <c r="M13" s="325"/>
      <c r="N13" s="96">
        <v>1800000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spans="1:27" ht="12.75">
      <c r="A14" s="125" t="s">
        <v>182</v>
      </c>
      <c r="B14" s="322" t="s">
        <v>361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5">
        <f t="shared" si="0"/>
        <v>0</v>
      </c>
      <c r="M14" s="325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</row>
    <row r="15" spans="1:27" ht="12.75">
      <c r="A15" s="125" t="s">
        <v>184</v>
      </c>
      <c r="B15" s="322" t="s">
        <v>362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5">
        <f t="shared" si="0"/>
        <v>0</v>
      </c>
      <c r="M15" s="325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</row>
    <row r="16" spans="1:27" ht="12.75">
      <c r="A16" s="153" t="s">
        <v>186</v>
      </c>
      <c r="B16" s="320" t="s">
        <v>363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1">
        <f>SUM(L10:M15)</f>
        <v>120952339</v>
      </c>
      <c r="M16" s="321"/>
      <c r="N16" s="111">
        <f>SUM(N10:N15)</f>
        <v>120952339</v>
      </c>
      <c r="O16" s="111">
        <f aca="true" t="shared" si="1" ref="O16:AA16">SUM(O10:O15)</f>
        <v>0</v>
      </c>
      <c r="P16" s="111">
        <f t="shared" si="1"/>
        <v>0</v>
      </c>
      <c r="Q16" s="111">
        <f t="shared" si="1"/>
        <v>0</v>
      </c>
      <c r="R16" s="111">
        <f t="shared" si="1"/>
        <v>0</v>
      </c>
      <c r="S16" s="111">
        <f t="shared" si="1"/>
        <v>0</v>
      </c>
      <c r="T16" s="111">
        <f t="shared" si="1"/>
        <v>0</v>
      </c>
      <c r="U16" s="111">
        <f t="shared" si="1"/>
        <v>0</v>
      </c>
      <c r="V16" s="111">
        <f t="shared" si="1"/>
        <v>0</v>
      </c>
      <c r="W16" s="111">
        <f t="shared" si="1"/>
        <v>0</v>
      </c>
      <c r="X16" s="111">
        <f t="shared" si="1"/>
        <v>0</v>
      </c>
      <c r="Y16" s="111">
        <f t="shared" si="1"/>
        <v>0</v>
      </c>
      <c r="Z16" s="111">
        <f t="shared" si="1"/>
        <v>0</v>
      </c>
      <c r="AA16" s="111">
        <f t="shared" si="1"/>
        <v>0</v>
      </c>
    </row>
    <row r="17" spans="1:27" ht="12.75">
      <c r="A17" s="125" t="s">
        <v>188</v>
      </c>
      <c r="B17" s="322" t="s">
        <v>364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5">
        <f>SUM(N17:AB17)</f>
        <v>0</v>
      </c>
      <c r="M17" s="325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12.75">
      <c r="A18" s="125" t="s">
        <v>190</v>
      </c>
      <c r="B18" s="322" t="s">
        <v>365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5">
        <f>SUM(N18:AB18)</f>
        <v>0</v>
      </c>
      <c r="M18" s="325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12.75">
      <c r="A19" s="125" t="s">
        <v>192</v>
      </c>
      <c r="B19" s="322" t="s">
        <v>366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5">
        <f>SUM(N19:AB19)</f>
        <v>0</v>
      </c>
      <c r="M19" s="325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12.75">
      <c r="A20" s="125" t="s">
        <v>194</v>
      </c>
      <c r="B20" s="322" t="s">
        <v>367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5">
        <f>SUM(N20:AB20)</f>
        <v>0</v>
      </c>
      <c r="M20" s="325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12.75">
      <c r="A21" s="125" t="s">
        <v>196</v>
      </c>
      <c r="B21" s="322" t="s">
        <v>368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5">
        <f>SUM(N21:AB21)</f>
        <v>44369000</v>
      </c>
      <c r="M21" s="325"/>
      <c r="N21" s="96"/>
      <c r="O21" s="96"/>
      <c r="P21" s="96">
        <v>44369000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12.75">
      <c r="A22" s="153" t="s">
        <v>198</v>
      </c>
      <c r="B22" s="320" t="s">
        <v>369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1">
        <f>SUM(L17:M21)</f>
        <v>44369000</v>
      </c>
      <c r="M22" s="321"/>
      <c r="N22" s="111">
        <f>SUM(N17:N21)</f>
        <v>0</v>
      </c>
      <c r="O22" s="111">
        <f aca="true" t="shared" si="2" ref="O22:AA22">SUM(O17:O21)</f>
        <v>0</v>
      </c>
      <c r="P22" s="111">
        <f t="shared" si="2"/>
        <v>44369000</v>
      </c>
      <c r="Q22" s="111">
        <f t="shared" si="2"/>
        <v>0</v>
      </c>
      <c r="R22" s="111">
        <f t="shared" si="2"/>
        <v>0</v>
      </c>
      <c r="S22" s="111">
        <f t="shared" si="2"/>
        <v>0</v>
      </c>
      <c r="T22" s="111">
        <f t="shared" si="2"/>
        <v>0</v>
      </c>
      <c r="U22" s="111">
        <f t="shared" si="2"/>
        <v>0</v>
      </c>
      <c r="V22" s="111">
        <f t="shared" si="2"/>
        <v>0</v>
      </c>
      <c r="W22" s="111">
        <f t="shared" si="2"/>
        <v>0</v>
      </c>
      <c r="X22" s="111">
        <f t="shared" si="2"/>
        <v>0</v>
      </c>
      <c r="Y22" s="111">
        <f t="shared" si="2"/>
        <v>0</v>
      </c>
      <c r="Z22" s="111">
        <f t="shared" si="2"/>
        <v>0</v>
      </c>
      <c r="AA22" s="111">
        <f t="shared" si="2"/>
        <v>0</v>
      </c>
    </row>
    <row r="23" spans="1:27" ht="12.75">
      <c r="A23" s="125" t="s">
        <v>200</v>
      </c>
      <c r="B23" s="322" t="s">
        <v>370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3">
        <f>SUM(N23:AB23)</f>
        <v>0</v>
      </c>
      <c r="M23" s="324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</row>
    <row r="24" spans="1:27" ht="12.75">
      <c r="A24" s="125" t="s">
        <v>202</v>
      </c>
      <c r="B24" s="322" t="s">
        <v>371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3">
        <f>SUM(N24:AB24)</f>
        <v>0</v>
      </c>
      <c r="M24" s="324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</row>
    <row r="25" spans="1:27" ht="12.75">
      <c r="A25" s="125" t="s">
        <v>204</v>
      </c>
      <c r="B25" s="322" t="s">
        <v>372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3">
        <f>SUM(N25:AB25)</f>
        <v>0</v>
      </c>
      <c r="M25" s="324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7" ht="12.75">
      <c r="A26" s="125" t="s">
        <v>206</v>
      </c>
      <c r="B26" s="322" t="s">
        <v>373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3">
        <f>SUM(N26:AB26)</f>
        <v>0</v>
      </c>
      <c r="M26" s="324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 ht="12.75">
      <c r="A27" s="125" t="s">
        <v>208</v>
      </c>
      <c r="B27" s="322" t="s">
        <v>374</v>
      </c>
      <c r="C27" s="322"/>
      <c r="D27" s="322"/>
      <c r="E27" s="322"/>
      <c r="F27" s="322"/>
      <c r="G27" s="322"/>
      <c r="H27" s="322"/>
      <c r="I27" s="322"/>
      <c r="J27" s="322"/>
      <c r="K27" s="322"/>
      <c r="L27" s="323">
        <f>SUM(N27:AB27)</f>
        <v>40000000</v>
      </c>
      <c r="M27" s="324"/>
      <c r="N27" s="6"/>
      <c r="O27" s="6"/>
      <c r="P27" s="6"/>
      <c r="Q27" s="6"/>
      <c r="R27" s="6">
        <v>40000000</v>
      </c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153" t="s">
        <v>210</v>
      </c>
      <c r="B28" s="320" t="s">
        <v>375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6">
        <f>SUM(L23:M27)</f>
        <v>40000000</v>
      </c>
      <c r="M28" s="327"/>
      <c r="N28" s="111">
        <f>SUM(N23:N27)</f>
        <v>0</v>
      </c>
      <c r="O28" s="111">
        <f aca="true" t="shared" si="3" ref="O28:AA28">SUM(O17:O21)</f>
        <v>0</v>
      </c>
      <c r="P28" s="111">
        <f t="shared" si="3"/>
        <v>44369000</v>
      </c>
      <c r="Q28" s="111">
        <f t="shared" si="3"/>
        <v>0</v>
      </c>
      <c r="R28" s="111">
        <f>SUM(R23:R27)</f>
        <v>40000000</v>
      </c>
      <c r="S28" s="111">
        <f t="shared" si="3"/>
        <v>0</v>
      </c>
      <c r="T28" s="111">
        <f t="shared" si="3"/>
        <v>0</v>
      </c>
      <c r="U28" s="111">
        <f t="shared" si="3"/>
        <v>0</v>
      </c>
      <c r="V28" s="111">
        <f t="shared" si="3"/>
        <v>0</v>
      </c>
      <c r="W28" s="111">
        <f t="shared" si="3"/>
        <v>0</v>
      </c>
      <c r="X28" s="111">
        <f t="shared" si="3"/>
        <v>0</v>
      </c>
      <c r="Y28" s="111">
        <f t="shared" si="3"/>
        <v>0</v>
      </c>
      <c r="Z28" s="111">
        <f t="shared" si="3"/>
        <v>0</v>
      </c>
      <c r="AA28" s="111">
        <f t="shared" si="3"/>
        <v>0</v>
      </c>
    </row>
    <row r="29" spans="1:27" ht="12.75">
      <c r="A29" s="125" t="s">
        <v>127</v>
      </c>
      <c r="B29" s="322" t="s">
        <v>376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23">
        <f>SUM(N29:AB29)</f>
        <v>0</v>
      </c>
      <c r="M29" s="32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125" t="s">
        <v>213</v>
      </c>
      <c r="B30" s="322" t="s">
        <v>377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3">
        <f>SUM(N30:AB30)</f>
        <v>0</v>
      </c>
      <c r="M30" s="324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12.75">
      <c r="A31" s="153" t="s">
        <v>215</v>
      </c>
      <c r="B31" s="320" t="s">
        <v>378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6">
        <f>SUM(L29:M30)</f>
        <v>0</v>
      </c>
      <c r="M31" s="327"/>
      <c r="N31" s="111">
        <f>SUM(N29:N30)</f>
        <v>0</v>
      </c>
      <c r="O31" s="111">
        <f aca="true" t="shared" si="4" ref="O31:AA31">SUM(O29:O30)</f>
        <v>0</v>
      </c>
      <c r="P31" s="111">
        <f t="shared" si="4"/>
        <v>0</v>
      </c>
      <c r="Q31" s="111">
        <f t="shared" si="4"/>
        <v>0</v>
      </c>
      <c r="R31" s="111">
        <f t="shared" si="4"/>
        <v>0</v>
      </c>
      <c r="S31" s="111">
        <f t="shared" si="4"/>
        <v>0</v>
      </c>
      <c r="T31" s="111">
        <f t="shared" si="4"/>
        <v>0</v>
      </c>
      <c r="U31" s="111">
        <f t="shared" si="4"/>
        <v>0</v>
      </c>
      <c r="V31" s="111">
        <f t="shared" si="4"/>
        <v>0</v>
      </c>
      <c r="W31" s="111">
        <f t="shared" si="4"/>
        <v>0</v>
      </c>
      <c r="X31" s="111">
        <f t="shared" si="4"/>
        <v>0</v>
      </c>
      <c r="Y31" s="111">
        <f t="shared" si="4"/>
        <v>0</v>
      </c>
      <c r="Z31" s="111">
        <f t="shared" si="4"/>
        <v>0</v>
      </c>
      <c r="AA31" s="111">
        <f t="shared" si="4"/>
        <v>0</v>
      </c>
    </row>
    <row r="32" spans="1:27" ht="12.75">
      <c r="A32" s="125" t="s">
        <v>217</v>
      </c>
      <c r="B32" s="322" t="s">
        <v>379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3">
        <f aca="true" t="shared" si="5" ref="L32:L39">SUM(N32:AB32)</f>
        <v>0</v>
      </c>
      <c r="M32" s="324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</row>
    <row r="33" spans="1:27" ht="12.75">
      <c r="A33" s="125" t="s">
        <v>219</v>
      </c>
      <c r="B33" s="322" t="s">
        <v>380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3">
        <f t="shared" si="5"/>
        <v>0</v>
      </c>
      <c r="M33" s="324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</row>
    <row r="34" spans="1:27" ht="12.75">
      <c r="A34" s="125" t="s">
        <v>221</v>
      </c>
      <c r="B34" s="322" t="s">
        <v>381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3">
        <f t="shared" si="5"/>
        <v>58000000</v>
      </c>
      <c r="M34" s="324"/>
      <c r="N34" s="96"/>
      <c r="O34" s="96">
        <v>58000000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</row>
    <row r="35" spans="1:27" ht="12.75">
      <c r="A35" s="125" t="s">
        <v>223</v>
      </c>
      <c r="B35" s="322" t="s">
        <v>382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3">
        <f t="shared" si="5"/>
        <v>21000000</v>
      </c>
      <c r="M35" s="324"/>
      <c r="N35" s="96"/>
      <c r="O35" s="96">
        <v>21000000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</row>
    <row r="36" spans="1:27" ht="12.75">
      <c r="A36" s="125" t="s">
        <v>225</v>
      </c>
      <c r="B36" s="322" t="s">
        <v>383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3">
        <f t="shared" si="5"/>
        <v>0</v>
      </c>
      <c r="M36" s="324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</row>
    <row r="37" spans="1:27" ht="12.75">
      <c r="A37" s="125" t="s">
        <v>227</v>
      </c>
      <c r="B37" s="322" t="s">
        <v>384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3">
        <f t="shared" si="5"/>
        <v>0</v>
      </c>
      <c r="M37" s="324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ht="12.75">
      <c r="A38" s="125" t="s">
        <v>229</v>
      </c>
      <c r="B38" s="322" t="s">
        <v>385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3">
        <f t="shared" si="5"/>
        <v>2500000</v>
      </c>
      <c r="M38" s="324"/>
      <c r="N38" s="96"/>
      <c r="O38" s="96">
        <v>2500000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</row>
    <row r="39" spans="1:27" ht="12.75">
      <c r="A39" s="125" t="s">
        <v>231</v>
      </c>
      <c r="B39" s="322" t="s">
        <v>386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3">
        <f t="shared" si="5"/>
        <v>6500000</v>
      </c>
      <c r="M39" s="324"/>
      <c r="N39" s="96"/>
      <c r="O39" s="96">
        <v>6500000</v>
      </c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</row>
    <row r="40" spans="1:27" ht="12.75">
      <c r="A40" s="153" t="s">
        <v>233</v>
      </c>
      <c r="B40" s="320" t="s">
        <v>387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1">
        <f>SUM(L32:M39)</f>
        <v>88000000</v>
      </c>
      <c r="M40" s="321"/>
      <c r="N40" s="111">
        <f>SUM(N34:N39)</f>
        <v>0</v>
      </c>
      <c r="O40" s="111">
        <f>SUM(O35:O39)</f>
        <v>30000000</v>
      </c>
      <c r="P40" s="111">
        <f aca="true" t="shared" si="6" ref="P40:AA40">SUM(P35:P39)</f>
        <v>0</v>
      </c>
      <c r="Q40" s="111">
        <f t="shared" si="6"/>
        <v>0</v>
      </c>
      <c r="R40" s="111">
        <f t="shared" si="6"/>
        <v>0</v>
      </c>
      <c r="S40" s="111">
        <f t="shared" si="6"/>
        <v>0</v>
      </c>
      <c r="T40" s="111">
        <f t="shared" si="6"/>
        <v>0</v>
      </c>
      <c r="U40" s="111">
        <f t="shared" si="6"/>
        <v>0</v>
      </c>
      <c r="V40" s="111">
        <f t="shared" si="6"/>
        <v>0</v>
      </c>
      <c r="W40" s="111">
        <f t="shared" si="6"/>
        <v>0</v>
      </c>
      <c r="X40" s="111">
        <f t="shared" si="6"/>
        <v>0</v>
      </c>
      <c r="Y40" s="111">
        <f t="shared" si="6"/>
        <v>0</v>
      </c>
      <c r="Z40" s="111">
        <f t="shared" si="6"/>
        <v>0</v>
      </c>
      <c r="AA40" s="111">
        <f t="shared" si="6"/>
        <v>0</v>
      </c>
    </row>
    <row r="41" spans="1:27" ht="12.75">
      <c r="A41" s="125" t="s">
        <v>235</v>
      </c>
      <c r="B41" s="322" t="s">
        <v>388</v>
      </c>
      <c r="C41" s="322"/>
      <c r="D41" s="322"/>
      <c r="E41" s="322"/>
      <c r="F41" s="322"/>
      <c r="G41" s="322"/>
      <c r="H41" s="322"/>
      <c r="I41" s="322"/>
      <c r="J41" s="322"/>
      <c r="K41" s="322"/>
      <c r="L41" s="325"/>
      <c r="M41" s="325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</row>
    <row r="42" spans="1:27" ht="12.75">
      <c r="A42" s="153" t="s">
        <v>237</v>
      </c>
      <c r="B42" s="320" t="s">
        <v>389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1">
        <f>L31+L32+L33+L40+L41</f>
        <v>88000000</v>
      </c>
      <c r="M42" s="321"/>
      <c r="N42" s="111">
        <f>SUM(N40,N41,)</f>
        <v>0</v>
      </c>
      <c r="O42" s="111">
        <f>SUM(O31:O34,O40,O41,)</f>
        <v>88000000</v>
      </c>
      <c r="P42" s="111">
        <f aca="true" t="shared" si="7" ref="P42:AA42">SUM(P31:P34,P40,P41,)</f>
        <v>0</v>
      </c>
      <c r="Q42" s="111">
        <f t="shared" si="7"/>
        <v>0</v>
      </c>
      <c r="R42" s="111">
        <f t="shared" si="7"/>
        <v>0</v>
      </c>
      <c r="S42" s="111">
        <f t="shared" si="7"/>
        <v>0</v>
      </c>
      <c r="T42" s="111">
        <f t="shared" si="7"/>
        <v>0</v>
      </c>
      <c r="U42" s="111">
        <f t="shared" si="7"/>
        <v>0</v>
      </c>
      <c r="V42" s="111">
        <f t="shared" si="7"/>
        <v>0</v>
      </c>
      <c r="W42" s="111">
        <f t="shared" si="7"/>
        <v>0</v>
      </c>
      <c r="X42" s="111">
        <f t="shared" si="7"/>
        <v>0</v>
      </c>
      <c r="Y42" s="111">
        <f t="shared" si="7"/>
        <v>0</v>
      </c>
      <c r="Z42" s="111">
        <f t="shared" si="7"/>
        <v>0</v>
      </c>
      <c r="AA42" s="111">
        <f t="shared" si="7"/>
        <v>0</v>
      </c>
    </row>
    <row r="43" spans="1:27" ht="12.75">
      <c r="A43" s="125" t="s">
        <v>239</v>
      </c>
      <c r="B43" s="322" t="s">
        <v>390</v>
      </c>
      <c r="C43" s="322"/>
      <c r="D43" s="322"/>
      <c r="E43" s="322"/>
      <c r="F43" s="322"/>
      <c r="G43" s="322"/>
      <c r="H43" s="322"/>
      <c r="I43" s="322"/>
      <c r="J43" s="322"/>
      <c r="K43" s="322"/>
      <c r="L43" s="323">
        <f aca="true" t="shared" si="8" ref="L43:L52">SUM(N43:AB43)</f>
        <v>0</v>
      </c>
      <c r="M43" s="324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</row>
    <row r="44" spans="1:27" ht="12.75">
      <c r="A44" s="125" t="s">
        <v>391</v>
      </c>
      <c r="B44" s="322" t="s">
        <v>392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3">
        <f t="shared" si="8"/>
        <v>225650000</v>
      </c>
      <c r="M44" s="324"/>
      <c r="N44" s="96"/>
      <c r="O44" s="96"/>
      <c r="P44" s="96"/>
      <c r="Q44" s="96">
        <v>113000000</v>
      </c>
      <c r="R44" s="96">
        <v>80500000</v>
      </c>
      <c r="S44" s="96">
        <v>1150000</v>
      </c>
      <c r="T44" s="96">
        <v>31000000</v>
      </c>
      <c r="U44" s="96"/>
      <c r="V44" s="96"/>
      <c r="W44" s="96"/>
      <c r="X44" s="96"/>
      <c r="Y44" s="96"/>
      <c r="Z44" s="96"/>
      <c r="AA44" s="96"/>
    </row>
    <row r="45" spans="1:27" ht="12.75">
      <c r="A45" s="125" t="s">
        <v>242</v>
      </c>
      <c r="B45" s="322" t="s">
        <v>393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3">
        <f t="shared" si="8"/>
        <v>5000000</v>
      </c>
      <c r="M45" s="324"/>
      <c r="N45" s="96"/>
      <c r="O45" s="96"/>
      <c r="P45" s="96"/>
      <c r="Q45" s="96"/>
      <c r="R45" s="96"/>
      <c r="S45" s="96"/>
      <c r="T45" s="96">
        <v>5000000</v>
      </c>
      <c r="U45" s="96"/>
      <c r="V45" s="96"/>
      <c r="W45" s="96"/>
      <c r="X45" s="96"/>
      <c r="Y45" s="96"/>
      <c r="Z45" s="96"/>
      <c r="AA45" s="96"/>
    </row>
    <row r="46" spans="1:27" ht="12.75">
      <c r="A46" s="125" t="s">
        <v>244</v>
      </c>
      <c r="B46" s="322" t="s">
        <v>394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3">
        <f t="shared" si="8"/>
        <v>0</v>
      </c>
      <c r="M46" s="324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27" ht="12.75">
      <c r="A47" s="125" t="s">
        <v>246</v>
      </c>
      <c r="B47" s="322" t="s">
        <v>395</v>
      </c>
      <c r="C47" s="322"/>
      <c r="D47" s="322"/>
      <c r="E47" s="322"/>
      <c r="F47" s="322"/>
      <c r="G47" s="322"/>
      <c r="H47" s="322"/>
      <c r="I47" s="322"/>
      <c r="J47" s="322"/>
      <c r="K47" s="322"/>
      <c r="L47" s="323">
        <f t="shared" si="8"/>
        <v>0</v>
      </c>
      <c r="M47" s="324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</row>
    <row r="48" spans="1:27" ht="12.75">
      <c r="A48" s="125" t="s">
        <v>248</v>
      </c>
      <c r="B48" s="322" t="s">
        <v>396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3">
        <f t="shared" si="8"/>
        <v>36000000</v>
      </c>
      <c r="M48" s="324"/>
      <c r="N48" s="96"/>
      <c r="O48" s="96"/>
      <c r="P48" s="96"/>
      <c r="Q48" s="96">
        <v>25000000</v>
      </c>
      <c r="R48" s="96">
        <v>11000000</v>
      </c>
      <c r="S48" s="96"/>
      <c r="T48" s="96"/>
      <c r="U48" s="96"/>
      <c r="V48" s="96"/>
      <c r="W48" s="96"/>
      <c r="X48" s="96"/>
      <c r="Y48" s="96"/>
      <c r="Z48" s="96"/>
      <c r="AA48" s="96"/>
    </row>
    <row r="49" spans="1:27" ht="12.75">
      <c r="A49" s="125" t="s">
        <v>250</v>
      </c>
      <c r="B49" s="322" t="s">
        <v>397</v>
      </c>
      <c r="C49" s="322"/>
      <c r="D49" s="322"/>
      <c r="E49" s="322"/>
      <c r="F49" s="322"/>
      <c r="G49" s="322"/>
      <c r="H49" s="322"/>
      <c r="I49" s="322"/>
      <c r="J49" s="322"/>
      <c r="K49" s="322"/>
      <c r="L49" s="323">
        <f t="shared" si="8"/>
        <v>0</v>
      </c>
      <c r="M49" s="324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</row>
    <row r="50" spans="1:27" ht="12.75">
      <c r="A50" s="125" t="s">
        <v>252</v>
      </c>
      <c r="B50" s="322" t="s">
        <v>398</v>
      </c>
      <c r="C50" s="322"/>
      <c r="D50" s="322"/>
      <c r="E50" s="322"/>
      <c r="F50" s="322"/>
      <c r="G50" s="322"/>
      <c r="H50" s="322"/>
      <c r="I50" s="322"/>
      <c r="J50" s="322"/>
      <c r="K50" s="322"/>
      <c r="L50" s="323">
        <f t="shared" si="8"/>
        <v>0</v>
      </c>
      <c r="M50" s="324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</row>
    <row r="51" spans="1:27" ht="12.75">
      <c r="A51" s="125" t="s">
        <v>254</v>
      </c>
      <c r="B51" s="322" t="s">
        <v>399</v>
      </c>
      <c r="C51" s="322"/>
      <c r="D51" s="322"/>
      <c r="E51" s="322"/>
      <c r="F51" s="322"/>
      <c r="G51" s="322"/>
      <c r="H51" s="322"/>
      <c r="I51" s="322"/>
      <c r="J51" s="322"/>
      <c r="K51" s="322"/>
      <c r="L51" s="323">
        <f t="shared" si="8"/>
        <v>0</v>
      </c>
      <c r="M51" s="324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</row>
    <row r="52" spans="1:27" ht="12.75">
      <c r="A52" s="125" t="s">
        <v>256</v>
      </c>
      <c r="B52" s="322" t="s">
        <v>422</v>
      </c>
      <c r="C52" s="322"/>
      <c r="D52" s="322"/>
      <c r="E52" s="322"/>
      <c r="F52" s="322"/>
      <c r="G52" s="322"/>
      <c r="H52" s="322"/>
      <c r="I52" s="322"/>
      <c r="J52" s="322"/>
      <c r="K52" s="322"/>
      <c r="L52" s="323">
        <f t="shared" si="8"/>
        <v>105970718</v>
      </c>
      <c r="M52" s="324"/>
      <c r="N52" s="96"/>
      <c r="O52" s="96"/>
      <c r="P52" s="96">
        <v>105970718</v>
      </c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</row>
    <row r="53" spans="1:27" ht="12.75">
      <c r="A53" s="153" t="s">
        <v>258</v>
      </c>
      <c r="B53" s="320" t="s">
        <v>400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1">
        <f>SUM(L43:M52)</f>
        <v>372620718</v>
      </c>
      <c r="M53" s="321"/>
      <c r="N53" s="111">
        <f>SUM(N43:N52)</f>
        <v>0</v>
      </c>
      <c r="O53" s="111">
        <f aca="true" t="shared" si="9" ref="O53:AA53">SUM(O43:O52)</f>
        <v>0</v>
      </c>
      <c r="P53" s="111">
        <f t="shared" si="9"/>
        <v>105970718</v>
      </c>
      <c r="Q53" s="111">
        <f t="shared" si="9"/>
        <v>138000000</v>
      </c>
      <c r="R53" s="111">
        <f t="shared" si="9"/>
        <v>91500000</v>
      </c>
      <c r="S53" s="111">
        <f t="shared" si="9"/>
        <v>1150000</v>
      </c>
      <c r="T53" s="111">
        <f t="shared" si="9"/>
        <v>36000000</v>
      </c>
      <c r="U53" s="111">
        <f t="shared" si="9"/>
        <v>0</v>
      </c>
      <c r="V53" s="111">
        <f t="shared" si="9"/>
        <v>0</v>
      </c>
      <c r="W53" s="111">
        <f t="shared" si="9"/>
        <v>0</v>
      </c>
      <c r="X53" s="111">
        <f t="shared" si="9"/>
        <v>0</v>
      </c>
      <c r="Y53" s="111">
        <f t="shared" si="9"/>
        <v>0</v>
      </c>
      <c r="Z53" s="111">
        <f t="shared" si="9"/>
        <v>0</v>
      </c>
      <c r="AA53" s="111">
        <f t="shared" si="9"/>
        <v>0</v>
      </c>
    </row>
    <row r="54" spans="1:27" ht="12.75">
      <c r="A54" s="125" t="s">
        <v>260</v>
      </c>
      <c r="B54" s="322" t="s">
        <v>401</v>
      </c>
      <c r="C54" s="322"/>
      <c r="D54" s="322"/>
      <c r="E54" s="322"/>
      <c r="F54" s="322"/>
      <c r="G54" s="322"/>
      <c r="H54" s="322"/>
      <c r="I54" s="322"/>
      <c r="J54" s="322"/>
      <c r="K54" s="322"/>
      <c r="L54" s="323">
        <f>SUM(N54:AB54)</f>
        <v>0</v>
      </c>
      <c r="M54" s="324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125" t="s">
        <v>262</v>
      </c>
      <c r="B55" s="322" t="s">
        <v>402</v>
      </c>
      <c r="C55" s="322"/>
      <c r="D55" s="322"/>
      <c r="E55" s="322"/>
      <c r="F55" s="322"/>
      <c r="G55" s="322"/>
      <c r="H55" s="322"/>
      <c r="I55" s="322"/>
      <c r="J55" s="322"/>
      <c r="K55" s="322"/>
      <c r="L55" s="323">
        <f>SUM(N55:AB55)</f>
        <v>65000000</v>
      </c>
      <c r="M55" s="324"/>
      <c r="N55" s="96"/>
      <c r="O55" s="96"/>
      <c r="P55" s="96"/>
      <c r="Q55" s="96"/>
      <c r="R55" s="96"/>
      <c r="S55" s="96"/>
      <c r="T55" s="96">
        <v>65000000</v>
      </c>
      <c r="U55" s="96"/>
      <c r="V55" s="96"/>
      <c r="W55" s="96"/>
      <c r="X55" s="96"/>
      <c r="Y55" s="96"/>
      <c r="Z55" s="96"/>
      <c r="AA55" s="96"/>
    </row>
    <row r="56" spans="1:27" ht="12.75">
      <c r="A56" s="125" t="s">
        <v>264</v>
      </c>
      <c r="B56" s="322" t="s">
        <v>403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3">
        <f>SUM(N56:AB56)</f>
        <v>0</v>
      </c>
      <c r="M56" s="324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</row>
    <row r="57" spans="1:27" ht="12.75">
      <c r="A57" s="125" t="s">
        <v>266</v>
      </c>
      <c r="B57" s="322" t="s">
        <v>404</v>
      </c>
      <c r="C57" s="322"/>
      <c r="D57" s="322"/>
      <c r="E57" s="322"/>
      <c r="F57" s="322"/>
      <c r="G57" s="322"/>
      <c r="H57" s="322"/>
      <c r="I57" s="322"/>
      <c r="J57" s="322"/>
      <c r="K57" s="322"/>
      <c r="L57" s="323">
        <f>SUM(N57:AB57)</f>
        <v>0</v>
      </c>
      <c r="M57" s="324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</row>
    <row r="58" spans="1:27" ht="12.75">
      <c r="A58" s="125" t="s">
        <v>268</v>
      </c>
      <c r="B58" s="322" t="s">
        <v>405</v>
      </c>
      <c r="C58" s="322"/>
      <c r="D58" s="322"/>
      <c r="E58" s="322"/>
      <c r="F58" s="322"/>
      <c r="G58" s="322"/>
      <c r="H58" s="322"/>
      <c r="I58" s="322"/>
      <c r="J58" s="322"/>
      <c r="K58" s="322"/>
      <c r="L58" s="323">
        <f>SUM(N58:AB58)</f>
        <v>0</v>
      </c>
      <c r="M58" s="324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</row>
    <row r="59" spans="1:27" ht="12.75">
      <c r="A59" s="153" t="s">
        <v>270</v>
      </c>
      <c r="B59" s="320" t="s">
        <v>406</v>
      </c>
      <c r="C59" s="320"/>
      <c r="D59" s="320"/>
      <c r="E59" s="320"/>
      <c r="F59" s="320"/>
      <c r="G59" s="320"/>
      <c r="H59" s="320"/>
      <c r="I59" s="320"/>
      <c r="J59" s="320"/>
      <c r="K59" s="320"/>
      <c r="L59" s="321">
        <f>SUM(L54:M58)</f>
        <v>65000000</v>
      </c>
      <c r="M59" s="321"/>
      <c r="N59" s="111">
        <f>SUM(N54:N58)</f>
        <v>0</v>
      </c>
      <c r="O59" s="111">
        <f aca="true" t="shared" si="10" ref="O59:AA59">SUM(O54:O58)</f>
        <v>0</v>
      </c>
      <c r="P59" s="111">
        <f t="shared" si="10"/>
        <v>0</v>
      </c>
      <c r="Q59" s="111">
        <f t="shared" si="10"/>
        <v>0</v>
      </c>
      <c r="R59" s="111">
        <f t="shared" si="10"/>
        <v>0</v>
      </c>
      <c r="S59" s="111">
        <f t="shared" si="10"/>
        <v>0</v>
      </c>
      <c r="T59" s="111">
        <f t="shared" si="10"/>
        <v>65000000</v>
      </c>
      <c r="U59" s="111">
        <f t="shared" si="10"/>
        <v>0</v>
      </c>
      <c r="V59" s="111">
        <f t="shared" si="10"/>
        <v>0</v>
      </c>
      <c r="W59" s="111">
        <f t="shared" si="10"/>
        <v>0</v>
      </c>
      <c r="X59" s="111">
        <f t="shared" si="10"/>
        <v>0</v>
      </c>
      <c r="Y59" s="111">
        <f t="shared" si="10"/>
        <v>0</v>
      </c>
      <c r="Z59" s="111">
        <f t="shared" si="10"/>
        <v>0</v>
      </c>
      <c r="AA59" s="111">
        <f t="shared" si="10"/>
        <v>0</v>
      </c>
    </row>
    <row r="60" spans="1:27" ht="12.75">
      <c r="A60" s="125" t="s">
        <v>272</v>
      </c>
      <c r="B60" s="322" t="s">
        <v>407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3"/>
      <c r="M60" s="324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</row>
    <row r="61" spans="1:27" ht="12.75">
      <c r="A61" s="125" t="s">
        <v>274</v>
      </c>
      <c r="B61" s="322" t="s">
        <v>408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3">
        <f>SUM(N61:AB61)</f>
        <v>0</v>
      </c>
      <c r="M61" s="324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</row>
    <row r="62" spans="1:27" ht="12.75">
      <c r="A62" s="125" t="s">
        <v>276</v>
      </c>
      <c r="B62" s="322" t="s">
        <v>409</v>
      </c>
      <c r="C62" s="322"/>
      <c r="D62" s="322"/>
      <c r="E62" s="322"/>
      <c r="F62" s="322"/>
      <c r="G62" s="322"/>
      <c r="H62" s="322"/>
      <c r="I62" s="322"/>
      <c r="J62" s="322"/>
      <c r="K62" s="322"/>
      <c r="L62" s="323">
        <f>SUM(N62:AB62)</f>
        <v>0</v>
      </c>
      <c r="M62" s="324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</row>
    <row r="63" spans="1:27" ht="12.75">
      <c r="A63" s="153" t="s">
        <v>278</v>
      </c>
      <c r="B63" s="320" t="s">
        <v>410</v>
      </c>
      <c r="C63" s="320"/>
      <c r="D63" s="320"/>
      <c r="E63" s="320"/>
      <c r="F63" s="320"/>
      <c r="G63" s="320"/>
      <c r="H63" s="320"/>
      <c r="I63" s="320"/>
      <c r="J63" s="320"/>
      <c r="K63" s="320"/>
      <c r="L63" s="321">
        <f>SUM(L60:M62)</f>
        <v>0</v>
      </c>
      <c r="M63" s="321"/>
      <c r="N63" s="111">
        <f>SUM(N60:N62)</f>
        <v>0</v>
      </c>
      <c r="O63" s="111">
        <f aca="true" t="shared" si="11" ref="O63:AA63">SUM(O60:O62)</f>
        <v>0</v>
      </c>
      <c r="P63" s="111">
        <f t="shared" si="11"/>
        <v>0</v>
      </c>
      <c r="Q63" s="111">
        <f t="shared" si="11"/>
        <v>0</v>
      </c>
      <c r="R63" s="111">
        <f t="shared" si="11"/>
        <v>0</v>
      </c>
      <c r="S63" s="111">
        <f t="shared" si="11"/>
        <v>0</v>
      </c>
      <c r="T63" s="111">
        <f t="shared" si="11"/>
        <v>0</v>
      </c>
      <c r="U63" s="111">
        <f t="shared" si="11"/>
        <v>0</v>
      </c>
      <c r="V63" s="111">
        <f t="shared" si="11"/>
        <v>0</v>
      </c>
      <c r="W63" s="111">
        <f t="shared" si="11"/>
        <v>0</v>
      </c>
      <c r="X63" s="111">
        <f t="shared" si="11"/>
        <v>0</v>
      </c>
      <c r="Y63" s="111">
        <f t="shared" si="11"/>
        <v>0</v>
      </c>
      <c r="Z63" s="111">
        <f t="shared" si="11"/>
        <v>0</v>
      </c>
      <c r="AA63" s="111">
        <f t="shared" si="11"/>
        <v>0</v>
      </c>
    </row>
    <row r="64" spans="1:27" ht="12.75">
      <c r="A64" s="125" t="s">
        <v>280</v>
      </c>
      <c r="B64" s="322" t="s">
        <v>411</v>
      </c>
      <c r="C64" s="322"/>
      <c r="D64" s="322"/>
      <c r="E64" s="322"/>
      <c r="F64" s="322"/>
      <c r="G64" s="322"/>
      <c r="H64" s="322"/>
      <c r="I64" s="322"/>
      <c r="J64" s="322"/>
      <c r="K64" s="322"/>
      <c r="L64" s="323">
        <f>SUM(N64:AB64)</f>
        <v>0</v>
      </c>
      <c r="M64" s="324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</row>
    <row r="65" spans="1:27" ht="12.75">
      <c r="A65" s="125" t="s">
        <v>282</v>
      </c>
      <c r="B65" s="322" t="s">
        <v>412</v>
      </c>
      <c r="C65" s="322"/>
      <c r="D65" s="322"/>
      <c r="E65" s="322"/>
      <c r="F65" s="322"/>
      <c r="G65" s="322"/>
      <c r="H65" s="322"/>
      <c r="I65" s="322"/>
      <c r="J65" s="322"/>
      <c r="K65" s="322"/>
      <c r="L65" s="323">
        <f>SUM(N65:AB65)</f>
        <v>0</v>
      </c>
      <c r="M65" s="324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</row>
    <row r="66" spans="1:27" ht="12.75">
      <c r="A66" s="125" t="s">
        <v>284</v>
      </c>
      <c r="B66" s="322" t="s">
        <v>423</v>
      </c>
      <c r="C66" s="322"/>
      <c r="D66" s="322"/>
      <c r="E66" s="322"/>
      <c r="F66" s="322"/>
      <c r="G66" s="322"/>
      <c r="H66" s="322"/>
      <c r="I66" s="322"/>
      <c r="J66" s="322"/>
      <c r="K66" s="322"/>
      <c r="L66" s="323">
        <f>SUM(N66:AB66)</f>
        <v>280789980</v>
      </c>
      <c r="M66" s="324"/>
      <c r="N66" s="96"/>
      <c r="O66" s="96"/>
      <c r="P66" s="96">
        <v>280789980</v>
      </c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</row>
    <row r="67" spans="1:27" ht="12.75">
      <c r="A67" s="153" t="s">
        <v>286</v>
      </c>
      <c r="B67" s="320" t="s">
        <v>413</v>
      </c>
      <c r="C67" s="320"/>
      <c r="D67" s="320"/>
      <c r="E67" s="320"/>
      <c r="F67" s="320"/>
      <c r="G67" s="320"/>
      <c r="H67" s="320"/>
      <c r="I67" s="320"/>
      <c r="J67" s="320"/>
      <c r="K67" s="320"/>
      <c r="L67" s="321">
        <f>SUM(L64:M66)</f>
        <v>280789980</v>
      </c>
      <c r="M67" s="321"/>
      <c r="N67" s="111">
        <f>SUM(N64:N66)</f>
        <v>0</v>
      </c>
      <c r="O67" s="111">
        <f aca="true" t="shared" si="12" ref="O67:AA67">SUM(O64:O66)</f>
        <v>0</v>
      </c>
      <c r="P67" s="111">
        <f t="shared" si="12"/>
        <v>280789980</v>
      </c>
      <c r="Q67" s="111">
        <f t="shared" si="12"/>
        <v>0</v>
      </c>
      <c r="R67" s="111">
        <f t="shared" si="12"/>
        <v>0</v>
      </c>
      <c r="S67" s="111">
        <f t="shared" si="12"/>
        <v>0</v>
      </c>
      <c r="T67" s="111">
        <f t="shared" si="12"/>
        <v>0</v>
      </c>
      <c r="U67" s="111">
        <f t="shared" si="12"/>
        <v>0</v>
      </c>
      <c r="V67" s="111">
        <f t="shared" si="12"/>
        <v>0</v>
      </c>
      <c r="W67" s="111">
        <f t="shared" si="12"/>
        <v>0</v>
      </c>
      <c r="X67" s="111">
        <f t="shared" si="12"/>
        <v>0</v>
      </c>
      <c r="Y67" s="111">
        <f t="shared" si="12"/>
        <v>0</v>
      </c>
      <c r="Z67" s="111">
        <f t="shared" si="12"/>
        <v>0</v>
      </c>
      <c r="AA67" s="111">
        <f t="shared" si="12"/>
        <v>0</v>
      </c>
    </row>
    <row r="68" spans="1:27" ht="12.75">
      <c r="A68" s="153" t="s">
        <v>288</v>
      </c>
      <c r="B68" s="320" t="s">
        <v>414</v>
      </c>
      <c r="C68" s="320"/>
      <c r="D68" s="320"/>
      <c r="E68" s="320"/>
      <c r="F68" s="320"/>
      <c r="G68" s="320"/>
      <c r="H68" s="320"/>
      <c r="I68" s="320"/>
      <c r="J68" s="320"/>
      <c r="K68" s="320"/>
      <c r="L68" s="321">
        <f>L22+L16+L28+L42+L53+L59+L63+L67</f>
        <v>1011732037</v>
      </c>
      <c r="M68" s="321"/>
      <c r="N68" s="236">
        <f>SUM(N22,N28,N42,N53,N59,N63,N67,N16)</f>
        <v>120952339</v>
      </c>
      <c r="O68" s="236">
        <f aca="true" t="shared" si="13" ref="O68:AA68">SUM(O22,O28,O42,O53,O59,O63,O67,)</f>
        <v>88000000</v>
      </c>
      <c r="P68" s="236">
        <f>SUM(P22,P42,P53,P59,P63,P67,)</f>
        <v>431129698</v>
      </c>
      <c r="Q68" s="236">
        <f t="shared" si="13"/>
        <v>138000000</v>
      </c>
      <c r="R68" s="236">
        <f t="shared" si="13"/>
        <v>131500000</v>
      </c>
      <c r="S68" s="236">
        <f t="shared" si="13"/>
        <v>1150000</v>
      </c>
      <c r="T68" s="236">
        <f t="shared" si="13"/>
        <v>101000000</v>
      </c>
      <c r="U68" s="236">
        <f>SUM(U22,U28,U42,U53,U59,U63,U67,U16)</f>
        <v>0</v>
      </c>
      <c r="V68" s="111">
        <f t="shared" si="13"/>
        <v>0</v>
      </c>
      <c r="W68" s="111">
        <f t="shared" si="13"/>
        <v>0</v>
      </c>
      <c r="X68" s="111">
        <f t="shared" si="13"/>
        <v>0</v>
      </c>
      <c r="Y68" s="111">
        <f t="shared" si="13"/>
        <v>0</v>
      </c>
      <c r="Z68" s="111">
        <f t="shared" si="13"/>
        <v>0</v>
      </c>
      <c r="AA68" s="111">
        <f t="shared" si="13"/>
        <v>0</v>
      </c>
    </row>
    <row r="73" spans="13:17" ht="12.75">
      <c r="M73" s="130">
        <v>280789980</v>
      </c>
      <c r="Q73" s="130">
        <v>120952339</v>
      </c>
    </row>
    <row r="74" spans="13:17" ht="12.75">
      <c r="M74" s="130">
        <v>105970718</v>
      </c>
      <c r="Q74" s="130">
        <v>88000000</v>
      </c>
    </row>
    <row r="75" ht="12.75">
      <c r="Q75" s="130">
        <v>431129698</v>
      </c>
    </row>
    <row r="76" ht="12.75">
      <c r="Q76" s="234">
        <v>131500000</v>
      </c>
    </row>
    <row r="77" ht="12.75">
      <c r="Q77" s="234">
        <v>138000000</v>
      </c>
    </row>
    <row r="78" ht="12.75">
      <c r="Q78" s="234">
        <v>1150000</v>
      </c>
    </row>
    <row r="79" ht="12.75">
      <c r="Q79" s="234">
        <v>101000000</v>
      </c>
    </row>
    <row r="80" ht="12.75">
      <c r="Q80" s="130">
        <f>SUM(Q73:Q79)</f>
        <v>1011732037</v>
      </c>
    </row>
  </sheetData>
  <sheetProtection/>
  <mergeCells count="142">
    <mergeCell ref="U1:U7"/>
    <mergeCell ref="V1:V7"/>
    <mergeCell ref="W1:W7"/>
    <mergeCell ref="X1:X7"/>
    <mergeCell ref="H1:M1"/>
    <mergeCell ref="N1:N7"/>
    <mergeCell ref="O1:O7"/>
    <mergeCell ref="P1:P7"/>
    <mergeCell ref="Q1:Q7"/>
    <mergeCell ref="R1:R7"/>
    <mergeCell ref="Y1:Y7"/>
    <mergeCell ref="Z1:Z7"/>
    <mergeCell ref="AA1:AA7"/>
    <mergeCell ref="A3:F3"/>
    <mergeCell ref="A4:F4"/>
    <mergeCell ref="A5:F5"/>
    <mergeCell ref="H6:M6"/>
    <mergeCell ref="A7:M7"/>
    <mergeCell ref="S1:S7"/>
    <mergeCell ref="T1:T7"/>
    <mergeCell ref="B8:K8"/>
    <mergeCell ref="L8:M8"/>
    <mergeCell ref="B9:K9"/>
    <mergeCell ref="L9:M9"/>
    <mergeCell ref="B10:K10"/>
    <mergeCell ref="L10:M10"/>
    <mergeCell ref="B11:K11"/>
    <mergeCell ref="L11:M11"/>
    <mergeCell ref="B12:K12"/>
    <mergeCell ref="L12:M12"/>
    <mergeCell ref="B13:K13"/>
    <mergeCell ref="L13:M13"/>
    <mergeCell ref="B14:K14"/>
    <mergeCell ref="L14:M14"/>
    <mergeCell ref="B15:K15"/>
    <mergeCell ref="L15:M15"/>
    <mergeCell ref="B16:K16"/>
    <mergeCell ref="L16:M16"/>
    <mergeCell ref="B17:K17"/>
    <mergeCell ref="L17:M17"/>
    <mergeCell ref="B18:K18"/>
    <mergeCell ref="L18:M18"/>
    <mergeCell ref="B19:K19"/>
    <mergeCell ref="L19:M19"/>
    <mergeCell ref="B20:K20"/>
    <mergeCell ref="L20:M20"/>
    <mergeCell ref="B21:K21"/>
    <mergeCell ref="L21:M21"/>
    <mergeCell ref="B22:K22"/>
    <mergeCell ref="L22:M22"/>
    <mergeCell ref="B23:K23"/>
    <mergeCell ref="L23:M23"/>
    <mergeCell ref="B24:K24"/>
    <mergeCell ref="L24:M24"/>
    <mergeCell ref="B25:K25"/>
    <mergeCell ref="L25:M25"/>
    <mergeCell ref="B26:K26"/>
    <mergeCell ref="L26:M26"/>
    <mergeCell ref="B27:K27"/>
    <mergeCell ref="L27:M27"/>
    <mergeCell ref="B28:K28"/>
    <mergeCell ref="L28:M28"/>
    <mergeCell ref="B29:K29"/>
    <mergeCell ref="L29:M29"/>
    <mergeCell ref="B30:K30"/>
    <mergeCell ref="L30:M30"/>
    <mergeCell ref="B31:K31"/>
    <mergeCell ref="L31:M31"/>
    <mergeCell ref="B32:K32"/>
    <mergeCell ref="L32:M32"/>
    <mergeCell ref="B33:K33"/>
    <mergeCell ref="L33:M33"/>
    <mergeCell ref="B34:K34"/>
    <mergeCell ref="L34:M34"/>
    <mergeCell ref="B35:K35"/>
    <mergeCell ref="L35:M35"/>
    <mergeCell ref="B36:K36"/>
    <mergeCell ref="L36:M36"/>
    <mergeCell ref="B37:K37"/>
    <mergeCell ref="L37:M37"/>
    <mergeCell ref="B38:K38"/>
    <mergeCell ref="L38:M38"/>
    <mergeCell ref="B39:K39"/>
    <mergeCell ref="L39:M39"/>
    <mergeCell ref="B40:K40"/>
    <mergeCell ref="L40:M40"/>
    <mergeCell ref="B41:K41"/>
    <mergeCell ref="L41:M41"/>
    <mergeCell ref="B42:K42"/>
    <mergeCell ref="L42:M42"/>
    <mergeCell ref="B43:K43"/>
    <mergeCell ref="L43:M43"/>
    <mergeCell ref="B44:K44"/>
    <mergeCell ref="L44:M44"/>
    <mergeCell ref="B45:K45"/>
    <mergeCell ref="L45:M45"/>
    <mergeCell ref="B46:K46"/>
    <mergeCell ref="L46:M46"/>
    <mergeCell ref="B47:K47"/>
    <mergeCell ref="L47:M47"/>
    <mergeCell ref="B48:K48"/>
    <mergeCell ref="L48:M48"/>
    <mergeCell ref="B49:K49"/>
    <mergeCell ref="L49:M49"/>
    <mergeCell ref="B50:K50"/>
    <mergeCell ref="L50:M50"/>
    <mergeCell ref="B51:K51"/>
    <mergeCell ref="L51:M51"/>
    <mergeCell ref="B52:K52"/>
    <mergeCell ref="L52:M52"/>
    <mergeCell ref="B53:K53"/>
    <mergeCell ref="L53:M53"/>
    <mergeCell ref="B54:K54"/>
    <mergeCell ref="L54:M54"/>
    <mergeCell ref="B55:K55"/>
    <mergeCell ref="L55:M55"/>
    <mergeCell ref="B56:K56"/>
    <mergeCell ref="L56:M56"/>
    <mergeCell ref="B57:K57"/>
    <mergeCell ref="L57:M57"/>
    <mergeCell ref="B58:K58"/>
    <mergeCell ref="L58:M58"/>
    <mergeCell ref="B59:K59"/>
    <mergeCell ref="L59:M59"/>
    <mergeCell ref="B60:K60"/>
    <mergeCell ref="L60:M60"/>
    <mergeCell ref="B61:K61"/>
    <mergeCell ref="L61:M61"/>
    <mergeCell ref="B62:K62"/>
    <mergeCell ref="L62:M62"/>
    <mergeCell ref="B63:K63"/>
    <mergeCell ref="L63:M63"/>
    <mergeCell ref="B64:K64"/>
    <mergeCell ref="L64:M64"/>
    <mergeCell ref="B68:K68"/>
    <mergeCell ref="L68:M68"/>
    <mergeCell ref="B65:K65"/>
    <mergeCell ref="L65:M65"/>
    <mergeCell ref="B66:K66"/>
    <mergeCell ref="L66:M66"/>
    <mergeCell ref="B67:K67"/>
    <mergeCell ref="L67:M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Noemi</cp:lastModifiedBy>
  <cp:lastPrinted>2020-02-17T07:24:56Z</cp:lastPrinted>
  <dcterms:created xsi:type="dcterms:W3CDTF">2016-01-27T18:19:46Z</dcterms:created>
  <dcterms:modified xsi:type="dcterms:W3CDTF">2020-02-17T07:32:35Z</dcterms:modified>
  <cp:category/>
  <cp:version/>
  <cp:contentType/>
  <cp:contentStatus/>
</cp:coreProperties>
</file>