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K154" i="1"/>
  <c r="J154"/>
  <c r="J153"/>
  <c r="K153" s="1"/>
  <c r="K152"/>
  <c r="J152"/>
  <c r="J151"/>
  <c r="K151" s="1"/>
  <c r="K150"/>
  <c r="J150"/>
  <c r="J149"/>
  <c r="K149" s="1"/>
  <c r="K148"/>
  <c r="K147" s="1"/>
  <c r="J148"/>
  <c r="J147" s="1"/>
  <c r="I147"/>
  <c r="H147"/>
  <c r="G147"/>
  <c r="F147"/>
  <c r="E147"/>
  <c r="D147"/>
  <c r="C147"/>
  <c r="J146"/>
  <c r="K146" s="1"/>
  <c r="K145"/>
  <c r="J145"/>
  <c r="J144"/>
  <c r="K144" s="1"/>
  <c r="K143"/>
  <c r="J143"/>
  <c r="J142"/>
  <c r="I142"/>
  <c r="H142"/>
  <c r="G142"/>
  <c r="F142"/>
  <c r="E142"/>
  <c r="D142"/>
  <c r="C142"/>
  <c r="K141"/>
  <c r="J141"/>
  <c r="J140"/>
  <c r="K140" s="1"/>
  <c r="K139"/>
  <c r="J139"/>
  <c r="J138"/>
  <c r="K138" s="1"/>
  <c r="K137"/>
  <c r="J137"/>
  <c r="J136"/>
  <c r="K136" s="1"/>
  <c r="J135"/>
  <c r="I135"/>
  <c r="H135"/>
  <c r="G135"/>
  <c r="F135"/>
  <c r="E135"/>
  <c r="D135"/>
  <c r="C135"/>
  <c r="K134"/>
  <c r="J134"/>
  <c r="J133"/>
  <c r="J131" s="1"/>
  <c r="K132"/>
  <c r="J132"/>
  <c r="I131"/>
  <c r="I155" s="1"/>
  <c r="H131"/>
  <c r="H155" s="1"/>
  <c r="G131"/>
  <c r="G155" s="1"/>
  <c r="F131"/>
  <c r="F155" s="1"/>
  <c r="E131"/>
  <c r="E155" s="1"/>
  <c r="D131"/>
  <c r="D155" s="1"/>
  <c r="C131"/>
  <c r="C155" s="1"/>
  <c r="G130"/>
  <c r="G156" s="1"/>
  <c r="C130"/>
  <c r="C156" s="1"/>
  <c r="K129"/>
  <c r="J129"/>
  <c r="J128"/>
  <c r="K128" s="1"/>
  <c r="K127"/>
  <c r="J127"/>
  <c r="J126"/>
  <c r="K126" s="1"/>
  <c r="K125"/>
  <c r="J125"/>
  <c r="J124"/>
  <c r="K124" s="1"/>
  <c r="K123"/>
  <c r="J123"/>
  <c r="J122"/>
  <c r="K122" s="1"/>
  <c r="K121"/>
  <c r="J121"/>
  <c r="J120"/>
  <c r="K120" s="1"/>
  <c r="K119"/>
  <c r="J119"/>
  <c r="J118"/>
  <c r="K118" s="1"/>
  <c r="K117"/>
  <c r="K116" s="1"/>
  <c r="J117"/>
  <c r="J116"/>
  <c r="I116"/>
  <c r="H116"/>
  <c r="G116"/>
  <c r="F116"/>
  <c r="E116"/>
  <c r="D116"/>
  <c r="C116"/>
  <c r="K115"/>
  <c r="J115"/>
  <c r="K114"/>
  <c r="J114"/>
  <c r="K113"/>
  <c r="J113"/>
  <c r="C113"/>
  <c r="J112"/>
  <c r="K112" s="1"/>
  <c r="K111"/>
  <c r="J111"/>
  <c r="J110"/>
  <c r="K110" s="1"/>
  <c r="K109"/>
  <c r="J109"/>
  <c r="J108"/>
  <c r="K108" s="1"/>
  <c r="K107"/>
  <c r="J107"/>
  <c r="J106"/>
  <c r="K106" s="1"/>
  <c r="K105"/>
  <c r="J105"/>
  <c r="J104"/>
  <c r="K104" s="1"/>
  <c r="K103"/>
  <c r="J103"/>
  <c r="J102"/>
  <c r="K102" s="1"/>
  <c r="K101"/>
  <c r="J101"/>
  <c r="J100"/>
  <c r="D100"/>
  <c r="D95" s="1"/>
  <c r="D130" s="1"/>
  <c r="D156" s="1"/>
  <c r="C100"/>
  <c r="K100" s="1"/>
  <c r="J99"/>
  <c r="K99" s="1"/>
  <c r="K98"/>
  <c r="J98"/>
  <c r="J97"/>
  <c r="K97" s="1"/>
  <c r="K96"/>
  <c r="J96"/>
  <c r="J95"/>
  <c r="J130" s="1"/>
  <c r="I95"/>
  <c r="I130" s="1"/>
  <c r="I156" s="1"/>
  <c r="H95"/>
  <c r="H130" s="1"/>
  <c r="H156" s="1"/>
  <c r="G95"/>
  <c r="F95"/>
  <c r="F130" s="1"/>
  <c r="F156" s="1"/>
  <c r="E95"/>
  <c r="E130" s="1"/>
  <c r="E156" s="1"/>
  <c r="C95"/>
  <c r="C92"/>
  <c r="K91"/>
  <c r="K159" s="1"/>
  <c r="K86"/>
  <c r="J86"/>
  <c r="K85"/>
  <c r="J85"/>
  <c r="K84"/>
  <c r="J84"/>
  <c r="K83"/>
  <c r="J83"/>
  <c r="K82"/>
  <c r="J82"/>
  <c r="J81"/>
  <c r="K81" s="1"/>
  <c r="K80" s="1"/>
  <c r="J80"/>
  <c r="I80"/>
  <c r="H80"/>
  <c r="G80"/>
  <c r="F80"/>
  <c r="E80"/>
  <c r="D80"/>
  <c r="C80"/>
  <c r="K79"/>
  <c r="J79"/>
  <c r="J78"/>
  <c r="K78" s="1"/>
  <c r="K77"/>
  <c r="J77"/>
  <c r="J76"/>
  <c r="I76"/>
  <c r="I87" s="1"/>
  <c r="H76"/>
  <c r="G76"/>
  <c r="F76"/>
  <c r="F87" s="1"/>
  <c r="E76"/>
  <c r="E87" s="1"/>
  <c r="D76"/>
  <c r="C76"/>
  <c r="K75"/>
  <c r="J75"/>
  <c r="J74"/>
  <c r="K74" s="1"/>
  <c r="K73" s="1"/>
  <c r="J73"/>
  <c r="I73"/>
  <c r="H73"/>
  <c r="G73"/>
  <c r="F73"/>
  <c r="E73"/>
  <c r="D73"/>
  <c r="C73"/>
  <c r="K72"/>
  <c r="J72"/>
  <c r="J71"/>
  <c r="K71" s="1"/>
  <c r="K70"/>
  <c r="J70"/>
  <c r="J69"/>
  <c r="J68" s="1"/>
  <c r="J87" s="1"/>
  <c r="I68"/>
  <c r="H68"/>
  <c r="G68"/>
  <c r="F68"/>
  <c r="E68"/>
  <c r="D68"/>
  <c r="C68"/>
  <c r="J67"/>
  <c r="K67" s="1"/>
  <c r="K66"/>
  <c r="J66"/>
  <c r="J65"/>
  <c r="K65" s="1"/>
  <c r="K64" s="1"/>
  <c r="J64"/>
  <c r="I64"/>
  <c r="H64"/>
  <c r="H87" s="1"/>
  <c r="G64"/>
  <c r="G87" s="1"/>
  <c r="G161" s="1"/>
  <c r="F64"/>
  <c r="E64"/>
  <c r="D64"/>
  <c r="D87" s="1"/>
  <c r="C64"/>
  <c r="C87" s="1"/>
  <c r="C161" s="1"/>
  <c r="J62"/>
  <c r="K62" s="1"/>
  <c r="K61"/>
  <c r="J61"/>
  <c r="J60"/>
  <c r="K60" s="1"/>
  <c r="K59"/>
  <c r="J59"/>
  <c r="J58" s="1"/>
  <c r="I58"/>
  <c r="H58"/>
  <c r="G58"/>
  <c r="F58"/>
  <c r="E58"/>
  <c r="D58"/>
  <c r="C58"/>
  <c r="J57"/>
  <c r="K57" s="1"/>
  <c r="K56"/>
  <c r="J56"/>
  <c r="J55"/>
  <c r="K55" s="1"/>
  <c r="K54"/>
  <c r="J54"/>
  <c r="J53"/>
  <c r="I53"/>
  <c r="H53"/>
  <c r="G53"/>
  <c r="F53"/>
  <c r="E53"/>
  <c r="D53"/>
  <c r="C53"/>
  <c r="K52"/>
  <c r="J52"/>
  <c r="J51"/>
  <c r="K51" s="1"/>
  <c r="K50"/>
  <c r="J50"/>
  <c r="J49"/>
  <c r="K49" s="1"/>
  <c r="K48"/>
  <c r="J48"/>
  <c r="J47" s="1"/>
  <c r="I47"/>
  <c r="H47"/>
  <c r="G47"/>
  <c r="F47"/>
  <c r="E47"/>
  <c r="D47"/>
  <c r="C47"/>
  <c r="J46"/>
  <c r="K46" s="1"/>
  <c r="K45"/>
  <c r="J45"/>
  <c r="J44"/>
  <c r="K44" s="1"/>
  <c r="K43"/>
  <c r="J43"/>
  <c r="J42"/>
  <c r="K42" s="1"/>
  <c r="K41"/>
  <c r="J41"/>
  <c r="J40"/>
  <c r="K40" s="1"/>
  <c r="K39"/>
  <c r="J39"/>
  <c r="J38"/>
  <c r="K38" s="1"/>
  <c r="K37"/>
  <c r="J37"/>
  <c r="J36"/>
  <c r="J35" s="1"/>
  <c r="I35"/>
  <c r="H35"/>
  <c r="G35"/>
  <c r="F35"/>
  <c r="E35"/>
  <c r="D35"/>
  <c r="C35"/>
  <c r="K34"/>
  <c r="J34"/>
  <c r="K33"/>
  <c r="J33"/>
  <c r="J32"/>
  <c r="K32" s="1"/>
  <c r="K31"/>
  <c r="J31"/>
  <c r="J30"/>
  <c r="K30" s="1"/>
  <c r="K29"/>
  <c r="J29"/>
  <c r="J27" s="1"/>
  <c r="J28"/>
  <c r="K28" s="1"/>
  <c r="K27" s="1"/>
  <c r="I27"/>
  <c r="H27"/>
  <c r="G27"/>
  <c r="F27"/>
  <c r="E27"/>
  <c r="D27"/>
  <c r="C27"/>
  <c r="K26"/>
  <c r="J26"/>
  <c r="J25"/>
  <c r="K25" s="1"/>
  <c r="K24"/>
  <c r="J24"/>
  <c r="J23"/>
  <c r="K23" s="1"/>
  <c r="K22"/>
  <c r="J22"/>
  <c r="J21"/>
  <c r="J20" s="1"/>
  <c r="I20"/>
  <c r="H20"/>
  <c r="H63" s="1"/>
  <c r="G20"/>
  <c r="G63" s="1"/>
  <c r="F20"/>
  <c r="E20"/>
  <c r="D20"/>
  <c r="D63" s="1"/>
  <c r="C20"/>
  <c r="C63" s="1"/>
  <c r="J19"/>
  <c r="K19" s="1"/>
  <c r="K18"/>
  <c r="J18"/>
  <c r="J17"/>
  <c r="K17" s="1"/>
  <c r="K16"/>
  <c r="J16"/>
  <c r="J15"/>
  <c r="K15" s="1"/>
  <c r="K14"/>
  <c r="J14"/>
  <c r="J13" s="1"/>
  <c r="I13"/>
  <c r="H13"/>
  <c r="G13"/>
  <c r="F13"/>
  <c r="E13"/>
  <c r="D13"/>
  <c r="C13"/>
  <c r="J12"/>
  <c r="K12" s="1"/>
  <c r="K11"/>
  <c r="J11"/>
  <c r="J10"/>
  <c r="K10" s="1"/>
  <c r="K9"/>
  <c r="J9"/>
  <c r="J8"/>
  <c r="K8" s="1"/>
  <c r="K7"/>
  <c r="J7"/>
  <c r="J6"/>
  <c r="I6"/>
  <c r="I63" s="1"/>
  <c r="H6"/>
  <c r="G6"/>
  <c r="F6"/>
  <c r="F63" s="1"/>
  <c r="E6"/>
  <c r="E63" s="1"/>
  <c r="D6"/>
  <c r="C6"/>
  <c r="C3"/>
  <c r="F88" l="1"/>
  <c r="F160"/>
  <c r="E160"/>
  <c r="E88"/>
  <c r="I160"/>
  <c r="I88"/>
  <c r="H160"/>
  <c r="H88"/>
  <c r="C88"/>
  <c r="C160"/>
  <c r="G88"/>
  <c r="G160"/>
  <c r="J156"/>
  <c r="J63"/>
  <c r="K58"/>
  <c r="F161"/>
  <c r="K142"/>
  <c r="K53"/>
  <c r="K6"/>
  <c r="K13"/>
  <c r="D161"/>
  <c r="H161"/>
  <c r="K76"/>
  <c r="K155"/>
  <c r="K135"/>
  <c r="D160"/>
  <c r="D88"/>
  <c r="K47"/>
  <c r="E161"/>
  <c r="I161"/>
  <c r="K95"/>
  <c r="K130" s="1"/>
  <c r="K156" s="1"/>
  <c r="J155"/>
  <c r="J161" s="1"/>
  <c r="K21"/>
  <c r="K20" s="1"/>
  <c r="K36"/>
  <c r="K35" s="1"/>
  <c r="K69"/>
  <c r="K68" s="1"/>
  <c r="K87" s="1"/>
  <c r="K161" s="1"/>
  <c r="K133"/>
  <c r="K131" s="1"/>
  <c r="J88" l="1"/>
  <c r="J160"/>
  <c r="K63"/>
  <c r="K88" l="1"/>
  <c r="K160"/>
</calcChain>
</file>

<file path=xl/sharedStrings.xml><?xml version="1.0" encoding="utf-8"?>
<sst xmlns="http://schemas.openxmlformats.org/spreadsheetml/2006/main" count="344" uniqueCount="286">
  <si>
    <t>B E V É T E L E K</t>
  </si>
  <si>
    <t>1. sz. táblázat</t>
  </si>
  <si>
    <t>Forintban!</t>
  </si>
  <si>
    <t>Sor-
szám</t>
  </si>
  <si>
    <t>Bevételi jogcím</t>
  </si>
  <si>
    <t>Eredeti
előirányzat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</si>
  <si>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</si>
  <si>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</si>
  <si>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3.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</si>
  <si>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4.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</si>
  <si>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</si>
  <si>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</si>
  <si>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Módosítások összesen</t>
  </si>
  <si>
    <t>….számú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</si>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</sst>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1">
    <numFmt numFmtId="164" formatCode="#,###"/>
  </numFmts>
  <fonts count="18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164" fontId="9" fillId="0" borderId="14" xfId="0" applyNumberFormat="1" applyFont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16" xfId="1" applyFont="1" applyFill="1" applyBorder="1" applyAlignment="1" applyProtection="1">
      <alignment horizontal="left" vertical="center" wrapText="1" indent="1"/>
    </xf>
    <xf numFmtId="164" fontId="8" fillId="0" borderId="17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wrapText="1" indent="1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1" applyNumberFormat="1" applyFont="1" applyFill="1" applyBorder="1" applyAlignment="1" applyProtection="1">
      <alignment horizontal="right" vertical="center" wrapText="1" indent="1"/>
    </xf>
    <xf numFmtId="164" fontId="10" fillId="0" borderId="22" xfId="1" applyNumberFormat="1" applyFont="1" applyFill="1" applyBorder="1" applyAlignment="1" applyProtection="1">
      <alignment horizontal="right" vertical="center" wrapText="1" indent="1"/>
    </xf>
    <xf numFmtId="49" fontId="10" fillId="0" borderId="23" xfId="1" applyNumberFormat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0" applyFont="1" applyBorder="1" applyAlignment="1" applyProtection="1">
      <alignment horizontal="left" vertical="center" wrapText="1" indent="1"/>
    </xf>
    <xf numFmtId="49" fontId="10" fillId="0" borderId="26" xfId="1" applyNumberFormat="1" applyFont="1" applyFill="1" applyBorder="1" applyAlignment="1" applyProtection="1">
      <alignment horizontal="left" vertical="center" wrapText="1" indent="1"/>
    </xf>
    <xf numFmtId="0" fontId="12" fillId="0" borderId="27" xfId="0" applyFont="1" applyBorder="1" applyAlignment="1" applyProtection="1">
      <alignment horizontal="left" vertical="center" wrapText="1" indent="1"/>
    </xf>
    <xf numFmtId="0" fontId="13" fillId="0" borderId="16" xfId="0" applyFont="1" applyBorder="1" applyAlignment="1" applyProtection="1">
      <alignment horizontal="left" vertical="center" wrapText="1" indent="1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7" xfId="0" applyFont="1" applyBorder="1" applyAlignment="1" applyProtection="1">
      <alignment horizontal="left" wrapText="1" indent="1"/>
    </xf>
    <xf numFmtId="164" fontId="10" fillId="0" borderId="28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</xf>
    <xf numFmtId="164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1" applyNumberFormat="1" applyFont="1" applyFill="1" applyBorder="1" applyAlignment="1" applyProtection="1">
      <alignment horizontal="righ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1" applyNumberFormat="1" applyFont="1" applyFill="1" applyBorder="1" applyAlignment="1" applyProtection="1">
      <alignment horizontal="right" vertical="center" wrapText="1" indent="1"/>
    </xf>
    <xf numFmtId="164" fontId="14" fillId="0" borderId="24" xfId="1" applyNumberFormat="1" applyFont="1" applyFill="1" applyBorder="1" applyAlignment="1" applyProtection="1">
      <alignment horizontal="right" vertical="center" wrapText="1" indent="1"/>
    </xf>
    <xf numFmtId="164" fontId="14" fillId="0" borderId="30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/>
    </xf>
    <xf numFmtId="0" fontId="13" fillId="0" borderId="15" xfId="0" applyFont="1" applyBorder="1" applyAlignment="1" applyProtection="1">
      <alignment vertical="center" wrapText="1"/>
    </xf>
    <xf numFmtId="0" fontId="12" fillId="0" borderId="27" xfId="0" applyFont="1" applyBorder="1" applyAlignment="1" applyProtection="1">
      <alignment vertical="center" wrapText="1"/>
    </xf>
    <xf numFmtId="0" fontId="12" fillId="0" borderId="20" xfId="0" applyFont="1" applyBorder="1" applyAlignment="1">
      <alignment horizontal="left" wrapText="1" indent="1"/>
    </xf>
    <xf numFmtId="0" fontId="12" fillId="0" borderId="29" xfId="0" applyFont="1" applyBorder="1" applyAlignment="1">
      <alignment horizontal="lef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0" applyFont="1" applyBorder="1" applyAlignment="1" applyProtection="1">
      <alignment wrapText="1"/>
    </xf>
    <xf numFmtId="0" fontId="12" fillId="0" borderId="23" xfId="0" applyFont="1" applyBorder="1" applyAlignment="1" applyProtection="1">
      <alignment wrapText="1"/>
    </xf>
    <xf numFmtId="0" fontId="12" fillId="0" borderId="26" xfId="0" applyFont="1" applyBorder="1" applyAlignment="1" applyProtection="1">
      <alignment wrapText="1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6" xfId="0" applyFont="1" applyBorder="1" applyAlignment="1" applyProtection="1">
      <alignment wrapText="1"/>
    </xf>
    <xf numFmtId="0" fontId="13" fillId="0" borderId="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164" fontId="8" fillId="0" borderId="14" xfId="0" applyNumberFormat="1" applyFont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vertical="center" wrapText="1"/>
    </xf>
    <xf numFmtId="164" fontId="8" fillId="0" borderId="31" xfId="1" applyNumberFormat="1" applyFont="1" applyFill="1" applyBorder="1" applyAlignment="1" applyProtection="1">
      <alignment horizontal="righ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</xf>
    <xf numFmtId="164" fontId="8" fillId="0" borderId="32" xfId="1" applyNumberFormat="1" applyFont="1" applyFill="1" applyBorder="1" applyAlignment="1" applyProtection="1">
      <alignment horizontal="right" vertical="center" wrapText="1" indent="1"/>
    </xf>
    <xf numFmtId="49" fontId="10" fillId="0" borderId="33" xfId="1" applyNumberFormat="1" applyFont="1" applyFill="1" applyBorder="1" applyAlignment="1" applyProtection="1">
      <alignment horizontal="left" vertical="center" wrapText="1" indent="1"/>
    </xf>
    <xf numFmtId="0" fontId="10" fillId="0" borderId="5" xfId="1" applyFont="1" applyFill="1" applyBorder="1" applyAlignment="1" applyProtection="1">
      <alignment horizontal="lef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1" applyNumberFormat="1" applyFont="1" applyFill="1" applyBorder="1" applyAlignment="1" applyProtection="1">
      <alignment horizontal="right" vertical="center" wrapText="1" inden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10" fillId="0" borderId="24" xfId="1" applyFont="1" applyFill="1" applyBorder="1" applyAlignment="1" applyProtection="1">
      <alignment horizontal="left" vertical="center" wrapText="1" indent="1"/>
    </xf>
    <xf numFmtId="164" fontId="10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30" xfId="1" applyNumberFormat="1" applyFont="1" applyFill="1" applyBorder="1" applyAlignment="1" applyProtection="1">
      <alignment horizontal="right" vertical="center" wrapText="1" indent="1"/>
    </xf>
    <xf numFmtId="164" fontId="10" fillId="0" borderId="27" xfId="1" applyNumberFormat="1" applyFont="1" applyFill="1" applyBorder="1" applyAlignment="1" applyProtection="1">
      <alignment horizontal="right" vertical="center" wrapText="1" indent="1"/>
    </xf>
    <xf numFmtId="164" fontId="10" fillId="0" borderId="35" xfId="1" applyNumberFormat="1" applyFont="1" applyFill="1" applyBorder="1" applyAlignment="1" applyProtection="1">
      <alignment horizontal="right" vertical="center" wrapText="1" indent="1"/>
    </xf>
    <xf numFmtId="0" fontId="10" fillId="0" borderId="36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6"/>
    </xf>
    <xf numFmtId="0" fontId="10" fillId="0" borderId="24" xfId="1" applyFont="1" applyFill="1" applyBorder="1" applyAlignment="1" applyProtection="1">
      <alignment horizontal="left" indent="6"/>
    </xf>
    <xf numFmtId="0" fontId="10" fillId="0" borderId="24" xfId="1" applyFont="1" applyFill="1" applyBorder="1" applyAlignment="1" applyProtection="1">
      <alignment horizontal="left" vertical="center" wrapText="1" indent="6"/>
    </xf>
    <xf numFmtId="49" fontId="10" fillId="0" borderId="37" xfId="1" applyNumberFormat="1" applyFont="1" applyFill="1" applyBorder="1" applyAlignment="1" applyProtection="1">
      <alignment horizontal="left" vertical="center" wrapText="1" indent="1"/>
    </xf>
    <xf numFmtId="49" fontId="10" fillId="0" borderId="38" xfId="1" applyNumberFormat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7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 indent="1"/>
    </xf>
    <xf numFmtId="164" fontId="10" fillId="0" borderId="39" xfId="1" applyNumberFormat="1" applyFont="1" applyFill="1" applyBorder="1" applyAlignment="1" applyProtection="1">
      <alignment horizontal="right" vertical="center" wrapText="1" indent="1"/>
    </xf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vertical="center" wrapText="1"/>
    </xf>
    <xf numFmtId="164" fontId="8" fillId="0" borderId="40" xfId="1" applyNumberFormat="1" applyFont="1" applyFill="1" applyBorder="1" applyAlignment="1" applyProtection="1">
      <alignment horizontal="righ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41" xfId="1" applyNumberFormat="1" applyFont="1" applyFill="1" applyBorder="1" applyAlignment="1" applyProtection="1">
      <alignment horizontal="right" vertical="center" wrapText="1" indent="1"/>
    </xf>
    <xf numFmtId="164" fontId="10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7" xfId="1" applyFont="1" applyFill="1" applyBorder="1" applyAlignment="1" applyProtection="1">
      <alignment horizontal="left" vertical="center" wrapText="1" indent="1"/>
    </xf>
    <xf numFmtId="164" fontId="10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1" applyFont="1" applyFill="1" applyBorder="1" applyAlignment="1" applyProtection="1">
      <alignment horizontal="left" vertical="center" wrapText="1" indent="6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1" applyFont="1" applyFill="1" applyBorder="1" applyAlignment="1" applyProtection="1">
      <alignment horizontal="left" vertical="center" wrapText="1" indent="1"/>
    </xf>
    <xf numFmtId="164" fontId="8" fillId="0" borderId="14" xfId="1" applyNumberFormat="1" applyFont="1" applyFill="1" applyBorder="1" applyAlignment="1" applyProtection="1">
      <alignment horizontal="righ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0" fontId="10" fillId="0" borderId="29" xfId="1" applyFont="1" applyFill="1" applyBorder="1" applyAlignment="1" applyProtection="1">
      <alignment horizontal="left" vertical="center" wrapText="1" indent="1"/>
    </xf>
    <xf numFmtId="164" fontId="13" fillId="0" borderId="17" xfId="0" applyNumberFormat="1" applyFont="1" applyBorder="1" applyAlignment="1" applyProtection="1">
      <alignment horizontal="righ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</xf>
    <xf numFmtId="164" fontId="13" fillId="0" borderId="16" xfId="0" applyNumberFormat="1" applyFont="1" applyBorder="1" applyAlignment="1" applyProtection="1">
      <alignment horizontal="right" vertical="center" wrapText="1" indent="1"/>
    </xf>
    <xf numFmtId="164" fontId="13" fillId="0" borderId="18" xfId="0" applyNumberFormat="1" applyFont="1" applyBorder="1" applyAlignment="1" applyProtection="1">
      <alignment horizontal="right" vertical="center" wrapText="1" indent="1"/>
    </xf>
    <xf numFmtId="164" fontId="13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Fill="1" applyBorder="1" applyAlignment="1" applyProtection="1">
      <alignment horizontal="right" vertical="center" wrapText="1" indent="1"/>
    </xf>
    <xf numFmtId="164" fontId="13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 applyProtection="1">
      <alignment horizontal="right" vertical="center" wrapText="1" indent="1"/>
    </xf>
    <xf numFmtId="164" fontId="15" fillId="0" borderId="17" xfId="0" quotePrefix="1" applyNumberFormat="1" applyFont="1" applyBorder="1" applyAlignment="1" applyProtection="1">
      <alignment horizontal="right" vertical="center" wrapText="1" indent="1"/>
    </xf>
    <xf numFmtId="164" fontId="15" fillId="0" borderId="14" xfId="0" quotePrefix="1" applyNumberFormat="1" applyFont="1" applyBorder="1" applyAlignment="1" applyProtection="1">
      <alignment horizontal="right" vertical="center" wrapText="1" indent="1"/>
    </xf>
    <xf numFmtId="164" fontId="15" fillId="0" borderId="16" xfId="0" quotePrefix="1" applyNumberFormat="1" applyFont="1" applyBorder="1" applyAlignment="1" applyProtection="1">
      <alignment horizontal="right" vertical="center" wrapText="1" indent="1"/>
    </xf>
    <xf numFmtId="164" fontId="15" fillId="0" borderId="18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7" fillId="0" borderId="0" xfId="1" applyFont="1" applyFill="1" applyProtection="1"/>
    <xf numFmtId="0" fontId="13" fillId="0" borderId="8" xfId="0" applyFont="1" applyBorder="1" applyAlignment="1" applyProtection="1">
      <alignment horizontal="lef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4" fillId="0" borderId="1" xfId="0" applyFont="1" applyFill="1" applyBorder="1" applyAlignment="1" applyProtection="1">
      <alignment horizontal="right" vertical="center"/>
    </xf>
    <xf numFmtId="0" fontId="8" fillId="0" borderId="16" xfId="1" applyFont="1" applyFill="1" applyBorder="1" applyAlignment="1" applyProtection="1">
      <alignment vertical="center" wrapText="1"/>
    </xf>
    <xf numFmtId="164" fontId="8" fillId="0" borderId="44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T%20Levelek%202018/2018.%20jegyz&#337;k&#246;nyvek/2018-04-18/M&#225;solat%20eredetije2018_RENDELETMOD_levelek_1-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 "/>
      <sheetName val="2.1.sz.mell  "/>
      <sheetName val="2.2.sz.mell  "/>
      <sheetName val="ELLENŐRZÉS-1.sz.2.a.sz.2.b.sz."/>
      <sheetName val="9.2.1. sz. mell "/>
      <sheetName val="Munka1"/>
      <sheetName val="Munka2"/>
    </sheetNames>
    <sheetDataSet>
      <sheetData sheetId="0">
        <row r="6">
          <cell r="A6" t="str">
            <v>2018.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1"/>
  <sheetViews>
    <sheetView tabSelected="1" topLeftCell="B1" workbookViewId="0">
      <selection sqref="A1:XFD1048576"/>
    </sheetView>
  </sheetViews>
  <sheetFormatPr defaultRowHeight="15.75"/>
  <cols>
    <col min="1" max="1" width="8.140625" style="151" customWidth="1"/>
    <col min="2" max="2" width="51.140625" style="151" customWidth="1"/>
    <col min="3" max="3" width="18.7109375" style="152" customWidth="1"/>
    <col min="4" max="11" width="18.7109375" style="2" customWidth="1"/>
    <col min="12" max="256" width="9.140625" style="2"/>
    <col min="257" max="257" width="8.140625" style="2" customWidth="1"/>
    <col min="258" max="258" width="51.140625" style="2" customWidth="1"/>
    <col min="259" max="267" width="18.7109375" style="2" customWidth="1"/>
    <col min="268" max="512" width="9.140625" style="2"/>
    <col min="513" max="513" width="8.140625" style="2" customWidth="1"/>
    <col min="514" max="514" width="51.140625" style="2" customWidth="1"/>
    <col min="515" max="523" width="18.7109375" style="2" customWidth="1"/>
    <col min="524" max="768" width="9.140625" style="2"/>
    <col min="769" max="769" width="8.140625" style="2" customWidth="1"/>
    <col min="770" max="770" width="51.140625" style="2" customWidth="1"/>
    <col min="771" max="779" width="18.7109375" style="2" customWidth="1"/>
    <col min="780" max="1024" width="9.140625" style="2"/>
    <col min="1025" max="1025" width="8.140625" style="2" customWidth="1"/>
    <col min="1026" max="1026" width="51.140625" style="2" customWidth="1"/>
    <col min="1027" max="1035" width="18.7109375" style="2" customWidth="1"/>
    <col min="1036" max="1280" width="9.140625" style="2"/>
    <col min="1281" max="1281" width="8.140625" style="2" customWidth="1"/>
    <col min="1282" max="1282" width="51.140625" style="2" customWidth="1"/>
    <col min="1283" max="1291" width="18.7109375" style="2" customWidth="1"/>
    <col min="1292" max="1536" width="9.140625" style="2"/>
    <col min="1537" max="1537" width="8.140625" style="2" customWidth="1"/>
    <col min="1538" max="1538" width="51.140625" style="2" customWidth="1"/>
    <col min="1539" max="1547" width="18.7109375" style="2" customWidth="1"/>
    <col min="1548" max="1792" width="9.140625" style="2"/>
    <col min="1793" max="1793" width="8.140625" style="2" customWidth="1"/>
    <col min="1794" max="1794" width="51.140625" style="2" customWidth="1"/>
    <col min="1795" max="1803" width="18.7109375" style="2" customWidth="1"/>
    <col min="1804" max="2048" width="9.140625" style="2"/>
    <col min="2049" max="2049" width="8.140625" style="2" customWidth="1"/>
    <col min="2050" max="2050" width="51.140625" style="2" customWidth="1"/>
    <col min="2051" max="2059" width="18.7109375" style="2" customWidth="1"/>
    <col min="2060" max="2304" width="9.140625" style="2"/>
    <col min="2305" max="2305" width="8.140625" style="2" customWidth="1"/>
    <col min="2306" max="2306" width="51.140625" style="2" customWidth="1"/>
    <col min="2307" max="2315" width="18.7109375" style="2" customWidth="1"/>
    <col min="2316" max="2560" width="9.140625" style="2"/>
    <col min="2561" max="2561" width="8.140625" style="2" customWidth="1"/>
    <col min="2562" max="2562" width="51.140625" style="2" customWidth="1"/>
    <col min="2563" max="2571" width="18.7109375" style="2" customWidth="1"/>
    <col min="2572" max="2816" width="9.140625" style="2"/>
    <col min="2817" max="2817" width="8.140625" style="2" customWidth="1"/>
    <col min="2818" max="2818" width="51.140625" style="2" customWidth="1"/>
    <col min="2819" max="2827" width="18.7109375" style="2" customWidth="1"/>
    <col min="2828" max="3072" width="9.140625" style="2"/>
    <col min="3073" max="3073" width="8.140625" style="2" customWidth="1"/>
    <col min="3074" max="3074" width="51.140625" style="2" customWidth="1"/>
    <col min="3075" max="3083" width="18.7109375" style="2" customWidth="1"/>
    <col min="3084" max="3328" width="9.140625" style="2"/>
    <col min="3329" max="3329" width="8.140625" style="2" customWidth="1"/>
    <col min="3330" max="3330" width="51.140625" style="2" customWidth="1"/>
    <col min="3331" max="3339" width="18.7109375" style="2" customWidth="1"/>
    <col min="3340" max="3584" width="9.140625" style="2"/>
    <col min="3585" max="3585" width="8.140625" style="2" customWidth="1"/>
    <col min="3586" max="3586" width="51.140625" style="2" customWidth="1"/>
    <col min="3587" max="3595" width="18.7109375" style="2" customWidth="1"/>
    <col min="3596" max="3840" width="9.140625" style="2"/>
    <col min="3841" max="3841" width="8.140625" style="2" customWidth="1"/>
    <col min="3842" max="3842" width="51.140625" style="2" customWidth="1"/>
    <col min="3843" max="3851" width="18.7109375" style="2" customWidth="1"/>
    <col min="3852" max="4096" width="9.140625" style="2"/>
    <col min="4097" max="4097" width="8.140625" style="2" customWidth="1"/>
    <col min="4098" max="4098" width="51.140625" style="2" customWidth="1"/>
    <col min="4099" max="4107" width="18.7109375" style="2" customWidth="1"/>
    <col min="4108" max="4352" width="9.140625" style="2"/>
    <col min="4353" max="4353" width="8.140625" style="2" customWidth="1"/>
    <col min="4354" max="4354" width="51.140625" style="2" customWidth="1"/>
    <col min="4355" max="4363" width="18.7109375" style="2" customWidth="1"/>
    <col min="4364" max="4608" width="9.140625" style="2"/>
    <col min="4609" max="4609" width="8.140625" style="2" customWidth="1"/>
    <col min="4610" max="4610" width="51.140625" style="2" customWidth="1"/>
    <col min="4611" max="4619" width="18.7109375" style="2" customWidth="1"/>
    <col min="4620" max="4864" width="9.140625" style="2"/>
    <col min="4865" max="4865" width="8.140625" style="2" customWidth="1"/>
    <col min="4866" max="4866" width="51.140625" style="2" customWidth="1"/>
    <col min="4867" max="4875" width="18.7109375" style="2" customWidth="1"/>
    <col min="4876" max="5120" width="9.140625" style="2"/>
    <col min="5121" max="5121" width="8.140625" style="2" customWidth="1"/>
    <col min="5122" max="5122" width="51.140625" style="2" customWidth="1"/>
    <col min="5123" max="5131" width="18.7109375" style="2" customWidth="1"/>
    <col min="5132" max="5376" width="9.140625" style="2"/>
    <col min="5377" max="5377" width="8.140625" style="2" customWidth="1"/>
    <col min="5378" max="5378" width="51.140625" style="2" customWidth="1"/>
    <col min="5379" max="5387" width="18.7109375" style="2" customWidth="1"/>
    <col min="5388" max="5632" width="9.140625" style="2"/>
    <col min="5633" max="5633" width="8.140625" style="2" customWidth="1"/>
    <col min="5634" max="5634" width="51.140625" style="2" customWidth="1"/>
    <col min="5635" max="5643" width="18.7109375" style="2" customWidth="1"/>
    <col min="5644" max="5888" width="9.140625" style="2"/>
    <col min="5889" max="5889" width="8.140625" style="2" customWidth="1"/>
    <col min="5890" max="5890" width="51.140625" style="2" customWidth="1"/>
    <col min="5891" max="5899" width="18.7109375" style="2" customWidth="1"/>
    <col min="5900" max="6144" width="9.140625" style="2"/>
    <col min="6145" max="6145" width="8.140625" style="2" customWidth="1"/>
    <col min="6146" max="6146" width="51.140625" style="2" customWidth="1"/>
    <col min="6147" max="6155" width="18.7109375" style="2" customWidth="1"/>
    <col min="6156" max="6400" width="9.140625" style="2"/>
    <col min="6401" max="6401" width="8.140625" style="2" customWidth="1"/>
    <col min="6402" max="6402" width="51.140625" style="2" customWidth="1"/>
    <col min="6403" max="6411" width="18.7109375" style="2" customWidth="1"/>
    <col min="6412" max="6656" width="9.140625" style="2"/>
    <col min="6657" max="6657" width="8.140625" style="2" customWidth="1"/>
    <col min="6658" max="6658" width="51.140625" style="2" customWidth="1"/>
    <col min="6659" max="6667" width="18.7109375" style="2" customWidth="1"/>
    <col min="6668" max="6912" width="9.140625" style="2"/>
    <col min="6913" max="6913" width="8.140625" style="2" customWidth="1"/>
    <col min="6914" max="6914" width="51.140625" style="2" customWidth="1"/>
    <col min="6915" max="6923" width="18.7109375" style="2" customWidth="1"/>
    <col min="6924" max="7168" width="9.140625" style="2"/>
    <col min="7169" max="7169" width="8.140625" style="2" customWidth="1"/>
    <col min="7170" max="7170" width="51.140625" style="2" customWidth="1"/>
    <col min="7171" max="7179" width="18.7109375" style="2" customWidth="1"/>
    <col min="7180" max="7424" width="9.140625" style="2"/>
    <col min="7425" max="7425" width="8.140625" style="2" customWidth="1"/>
    <col min="7426" max="7426" width="51.140625" style="2" customWidth="1"/>
    <col min="7427" max="7435" width="18.7109375" style="2" customWidth="1"/>
    <col min="7436" max="7680" width="9.140625" style="2"/>
    <col min="7681" max="7681" width="8.140625" style="2" customWidth="1"/>
    <col min="7682" max="7682" width="51.140625" style="2" customWidth="1"/>
    <col min="7683" max="7691" width="18.7109375" style="2" customWidth="1"/>
    <col min="7692" max="7936" width="9.140625" style="2"/>
    <col min="7937" max="7937" width="8.140625" style="2" customWidth="1"/>
    <col min="7938" max="7938" width="51.140625" style="2" customWidth="1"/>
    <col min="7939" max="7947" width="18.7109375" style="2" customWidth="1"/>
    <col min="7948" max="8192" width="9.140625" style="2"/>
    <col min="8193" max="8193" width="8.140625" style="2" customWidth="1"/>
    <col min="8194" max="8194" width="51.140625" style="2" customWidth="1"/>
    <col min="8195" max="8203" width="18.7109375" style="2" customWidth="1"/>
    <col min="8204" max="8448" width="9.140625" style="2"/>
    <col min="8449" max="8449" width="8.140625" style="2" customWidth="1"/>
    <col min="8450" max="8450" width="51.140625" style="2" customWidth="1"/>
    <col min="8451" max="8459" width="18.7109375" style="2" customWidth="1"/>
    <col min="8460" max="8704" width="9.140625" style="2"/>
    <col min="8705" max="8705" width="8.140625" style="2" customWidth="1"/>
    <col min="8706" max="8706" width="51.140625" style="2" customWidth="1"/>
    <col min="8707" max="8715" width="18.7109375" style="2" customWidth="1"/>
    <col min="8716" max="8960" width="9.140625" style="2"/>
    <col min="8961" max="8961" width="8.140625" style="2" customWidth="1"/>
    <col min="8962" max="8962" width="51.140625" style="2" customWidth="1"/>
    <col min="8963" max="8971" width="18.7109375" style="2" customWidth="1"/>
    <col min="8972" max="9216" width="9.140625" style="2"/>
    <col min="9217" max="9217" width="8.140625" style="2" customWidth="1"/>
    <col min="9218" max="9218" width="51.140625" style="2" customWidth="1"/>
    <col min="9219" max="9227" width="18.7109375" style="2" customWidth="1"/>
    <col min="9228" max="9472" width="9.140625" style="2"/>
    <col min="9473" max="9473" width="8.140625" style="2" customWidth="1"/>
    <col min="9474" max="9474" width="51.140625" style="2" customWidth="1"/>
    <col min="9475" max="9483" width="18.7109375" style="2" customWidth="1"/>
    <col min="9484" max="9728" width="9.140625" style="2"/>
    <col min="9729" max="9729" width="8.140625" style="2" customWidth="1"/>
    <col min="9730" max="9730" width="51.140625" style="2" customWidth="1"/>
    <col min="9731" max="9739" width="18.7109375" style="2" customWidth="1"/>
    <col min="9740" max="9984" width="9.140625" style="2"/>
    <col min="9985" max="9985" width="8.140625" style="2" customWidth="1"/>
    <col min="9986" max="9986" width="51.140625" style="2" customWidth="1"/>
    <col min="9987" max="9995" width="18.7109375" style="2" customWidth="1"/>
    <col min="9996" max="10240" width="9.140625" style="2"/>
    <col min="10241" max="10241" width="8.140625" style="2" customWidth="1"/>
    <col min="10242" max="10242" width="51.140625" style="2" customWidth="1"/>
    <col min="10243" max="10251" width="18.7109375" style="2" customWidth="1"/>
    <col min="10252" max="10496" width="9.140625" style="2"/>
    <col min="10497" max="10497" width="8.140625" style="2" customWidth="1"/>
    <col min="10498" max="10498" width="51.140625" style="2" customWidth="1"/>
    <col min="10499" max="10507" width="18.7109375" style="2" customWidth="1"/>
    <col min="10508" max="10752" width="9.140625" style="2"/>
    <col min="10753" max="10753" width="8.140625" style="2" customWidth="1"/>
    <col min="10754" max="10754" width="51.140625" style="2" customWidth="1"/>
    <col min="10755" max="10763" width="18.7109375" style="2" customWidth="1"/>
    <col min="10764" max="11008" width="9.140625" style="2"/>
    <col min="11009" max="11009" width="8.140625" style="2" customWidth="1"/>
    <col min="11010" max="11010" width="51.140625" style="2" customWidth="1"/>
    <col min="11011" max="11019" width="18.7109375" style="2" customWidth="1"/>
    <col min="11020" max="11264" width="9.140625" style="2"/>
    <col min="11265" max="11265" width="8.140625" style="2" customWidth="1"/>
    <col min="11266" max="11266" width="51.140625" style="2" customWidth="1"/>
    <col min="11267" max="11275" width="18.7109375" style="2" customWidth="1"/>
    <col min="11276" max="11520" width="9.140625" style="2"/>
    <col min="11521" max="11521" width="8.140625" style="2" customWidth="1"/>
    <col min="11522" max="11522" width="51.140625" style="2" customWidth="1"/>
    <col min="11523" max="11531" width="18.7109375" style="2" customWidth="1"/>
    <col min="11532" max="11776" width="9.140625" style="2"/>
    <col min="11777" max="11777" width="8.140625" style="2" customWidth="1"/>
    <col min="11778" max="11778" width="51.140625" style="2" customWidth="1"/>
    <col min="11779" max="11787" width="18.7109375" style="2" customWidth="1"/>
    <col min="11788" max="12032" width="9.140625" style="2"/>
    <col min="12033" max="12033" width="8.140625" style="2" customWidth="1"/>
    <col min="12034" max="12034" width="51.140625" style="2" customWidth="1"/>
    <col min="12035" max="12043" width="18.7109375" style="2" customWidth="1"/>
    <col min="12044" max="12288" width="9.140625" style="2"/>
    <col min="12289" max="12289" width="8.140625" style="2" customWidth="1"/>
    <col min="12290" max="12290" width="51.140625" style="2" customWidth="1"/>
    <col min="12291" max="12299" width="18.7109375" style="2" customWidth="1"/>
    <col min="12300" max="12544" width="9.140625" style="2"/>
    <col min="12545" max="12545" width="8.140625" style="2" customWidth="1"/>
    <col min="12546" max="12546" width="51.140625" style="2" customWidth="1"/>
    <col min="12547" max="12555" width="18.7109375" style="2" customWidth="1"/>
    <col min="12556" max="12800" width="9.140625" style="2"/>
    <col min="12801" max="12801" width="8.140625" style="2" customWidth="1"/>
    <col min="12802" max="12802" width="51.140625" style="2" customWidth="1"/>
    <col min="12803" max="12811" width="18.7109375" style="2" customWidth="1"/>
    <col min="12812" max="13056" width="9.140625" style="2"/>
    <col min="13057" max="13057" width="8.140625" style="2" customWidth="1"/>
    <col min="13058" max="13058" width="51.140625" style="2" customWidth="1"/>
    <col min="13059" max="13067" width="18.7109375" style="2" customWidth="1"/>
    <col min="13068" max="13312" width="9.140625" style="2"/>
    <col min="13313" max="13313" width="8.140625" style="2" customWidth="1"/>
    <col min="13314" max="13314" width="51.140625" style="2" customWidth="1"/>
    <col min="13315" max="13323" width="18.7109375" style="2" customWidth="1"/>
    <col min="13324" max="13568" width="9.140625" style="2"/>
    <col min="13569" max="13569" width="8.140625" style="2" customWidth="1"/>
    <col min="13570" max="13570" width="51.140625" style="2" customWidth="1"/>
    <col min="13571" max="13579" width="18.7109375" style="2" customWidth="1"/>
    <col min="13580" max="13824" width="9.140625" style="2"/>
    <col min="13825" max="13825" width="8.140625" style="2" customWidth="1"/>
    <col min="13826" max="13826" width="51.140625" style="2" customWidth="1"/>
    <col min="13827" max="13835" width="18.7109375" style="2" customWidth="1"/>
    <col min="13836" max="14080" width="9.140625" style="2"/>
    <col min="14081" max="14081" width="8.140625" style="2" customWidth="1"/>
    <col min="14082" max="14082" width="51.140625" style="2" customWidth="1"/>
    <col min="14083" max="14091" width="18.7109375" style="2" customWidth="1"/>
    <col min="14092" max="14336" width="9.140625" style="2"/>
    <col min="14337" max="14337" width="8.140625" style="2" customWidth="1"/>
    <col min="14338" max="14338" width="51.140625" style="2" customWidth="1"/>
    <col min="14339" max="14347" width="18.7109375" style="2" customWidth="1"/>
    <col min="14348" max="14592" width="9.140625" style="2"/>
    <col min="14593" max="14593" width="8.140625" style="2" customWidth="1"/>
    <col min="14594" max="14594" width="51.140625" style="2" customWidth="1"/>
    <col min="14595" max="14603" width="18.7109375" style="2" customWidth="1"/>
    <col min="14604" max="14848" width="9.140625" style="2"/>
    <col min="14849" max="14849" width="8.140625" style="2" customWidth="1"/>
    <col min="14850" max="14850" width="51.140625" style="2" customWidth="1"/>
    <col min="14851" max="14859" width="18.7109375" style="2" customWidth="1"/>
    <col min="14860" max="15104" width="9.140625" style="2"/>
    <col min="15105" max="15105" width="8.140625" style="2" customWidth="1"/>
    <col min="15106" max="15106" width="51.140625" style="2" customWidth="1"/>
    <col min="15107" max="15115" width="18.7109375" style="2" customWidth="1"/>
    <col min="15116" max="15360" width="9.140625" style="2"/>
    <col min="15361" max="15361" width="8.140625" style="2" customWidth="1"/>
    <col min="15362" max="15362" width="51.140625" style="2" customWidth="1"/>
    <col min="15363" max="15371" width="18.7109375" style="2" customWidth="1"/>
    <col min="15372" max="15616" width="9.140625" style="2"/>
    <col min="15617" max="15617" width="8.140625" style="2" customWidth="1"/>
    <col min="15618" max="15618" width="51.140625" style="2" customWidth="1"/>
    <col min="15619" max="15627" width="18.7109375" style="2" customWidth="1"/>
    <col min="15628" max="15872" width="9.140625" style="2"/>
    <col min="15873" max="15873" width="8.140625" style="2" customWidth="1"/>
    <col min="15874" max="15874" width="51.140625" style="2" customWidth="1"/>
    <col min="15875" max="15883" width="18.7109375" style="2" customWidth="1"/>
    <col min="15884" max="16128" width="9.140625" style="2"/>
    <col min="16129" max="16129" width="8.140625" style="2" customWidth="1"/>
    <col min="16130" max="16130" width="51.140625" style="2" customWidth="1"/>
    <col min="16131" max="16139" width="18.7109375" style="2" customWidth="1"/>
    <col min="16140" max="16384" width="9.140625" style="2"/>
  </cols>
  <sheetData>
    <row r="1" spans="1:11" ht="15.9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95" customHeight="1" thickBot="1">
      <c r="A2" s="3" t="s">
        <v>1</v>
      </c>
      <c r="B2" s="3"/>
      <c r="C2" s="4"/>
      <c r="K2" s="4" t="s">
        <v>2</v>
      </c>
    </row>
    <row r="3" spans="1:11">
      <c r="A3" s="5" t="s">
        <v>3</v>
      </c>
      <c r="B3" s="6" t="s">
        <v>4</v>
      </c>
      <c r="C3" s="7" t="str">
        <f>+CONCATENATE(LEFT([1]ÖSSZEFÜGGÉSEK!A6,4),". évi")</f>
        <v>2018. évi</v>
      </c>
      <c r="D3" s="8"/>
      <c r="E3" s="9"/>
      <c r="F3" s="9"/>
      <c r="G3" s="9"/>
      <c r="H3" s="9"/>
      <c r="I3" s="9"/>
      <c r="J3" s="9"/>
      <c r="K3" s="10"/>
    </row>
    <row r="4" spans="1:11" ht="28.5" thickBot="1">
      <c r="A4" s="11"/>
      <c r="B4" s="12"/>
      <c r="C4" s="13" t="s">
        <v>5</v>
      </c>
      <c r="D4" s="14" t="s">
        <v>6</v>
      </c>
      <c r="E4" s="14" t="s">
        <v>7</v>
      </c>
      <c r="F4" s="14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6" t="s">
        <v>13</v>
      </c>
    </row>
    <row r="5" spans="1:11" s="21" customFormat="1" ht="12" customHeight="1" thickBot="1">
      <c r="A5" s="17" t="s">
        <v>14</v>
      </c>
      <c r="B5" s="18" t="s">
        <v>15</v>
      </c>
      <c r="C5" s="18" t="s">
        <v>16</v>
      </c>
      <c r="D5" s="18" t="s">
        <v>17</v>
      </c>
      <c r="E5" s="19" t="s">
        <v>18</v>
      </c>
      <c r="F5" s="19" t="s">
        <v>19</v>
      </c>
      <c r="G5" s="19" t="s">
        <v>20</v>
      </c>
      <c r="H5" s="19" t="s">
        <v>21</v>
      </c>
      <c r="I5" s="19" t="s">
        <v>22</v>
      </c>
      <c r="J5" s="19" t="s">
        <v>23</v>
      </c>
      <c r="K5" s="20" t="s">
        <v>24</v>
      </c>
    </row>
    <row r="6" spans="1:11" s="27" customFormat="1" ht="12" customHeight="1" thickBot="1">
      <c r="A6" s="22" t="s">
        <v>25</v>
      </c>
      <c r="B6" s="23" t="s">
        <v>26</v>
      </c>
      <c r="C6" s="24">
        <f>+C7+C8+C9+C10+C11+C12</f>
        <v>295176323</v>
      </c>
      <c r="D6" s="25">
        <f t="shared" ref="D6:J6" si="0">+D7+D8+D9+D10+D11+D12</f>
        <v>0</v>
      </c>
      <c r="E6" s="25">
        <f t="shared" si="0"/>
        <v>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6">
        <f>+K7+K8+K9+K10+K11+K12</f>
        <v>295176323</v>
      </c>
    </row>
    <row r="7" spans="1:11" s="27" customFormat="1" ht="12" customHeight="1">
      <c r="A7" s="28" t="s">
        <v>27</v>
      </c>
      <c r="B7" s="29" t="s">
        <v>28</v>
      </c>
      <c r="C7" s="30">
        <v>111142834</v>
      </c>
      <c r="D7" s="31"/>
      <c r="E7" s="31"/>
      <c r="F7" s="31"/>
      <c r="G7" s="31"/>
      <c r="H7" s="31"/>
      <c r="I7" s="31"/>
      <c r="J7" s="32">
        <f t="shared" ref="J7:J12" si="1">D7+E7+F7+G6:G7+H7+I7</f>
        <v>0</v>
      </c>
      <c r="K7" s="33">
        <f t="shared" ref="K7:K12" si="2">C7+J7</f>
        <v>111142834</v>
      </c>
    </row>
    <row r="8" spans="1:11" s="27" customFormat="1" ht="12" customHeight="1">
      <c r="A8" s="34" t="s">
        <v>29</v>
      </c>
      <c r="B8" s="35" t="s">
        <v>30</v>
      </c>
      <c r="C8" s="36">
        <v>67490033</v>
      </c>
      <c r="D8" s="37"/>
      <c r="E8" s="31"/>
      <c r="F8" s="31"/>
      <c r="G8" s="31"/>
      <c r="H8" s="31"/>
      <c r="I8" s="31"/>
      <c r="J8" s="32">
        <f t="shared" si="1"/>
        <v>0</v>
      </c>
      <c r="K8" s="33">
        <f t="shared" si="2"/>
        <v>67490033</v>
      </c>
    </row>
    <row r="9" spans="1:11" s="27" customFormat="1" ht="12" customHeight="1">
      <c r="A9" s="34" t="s">
        <v>31</v>
      </c>
      <c r="B9" s="35" t="s">
        <v>32</v>
      </c>
      <c r="C9" s="36">
        <v>112885626</v>
      </c>
      <c r="D9" s="37"/>
      <c r="E9" s="31"/>
      <c r="F9" s="31"/>
      <c r="G9" s="31"/>
      <c r="H9" s="31"/>
      <c r="I9" s="31"/>
      <c r="J9" s="32">
        <f t="shared" si="1"/>
        <v>0</v>
      </c>
      <c r="K9" s="33">
        <f t="shared" si="2"/>
        <v>112885626</v>
      </c>
    </row>
    <row r="10" spans="1:11" s="27" customFormat="1" ht="12" customHeight="1">
      <c r="A10" s="34" t="s">
        <v>33</v>
      </c>
      <c r="B10" s="35" t="s">
        <v>34</v>
      </c>
      <c r="C10" s="36">
        <v>3657830</v>
      </c>
      <c r="D10" s="37"/>
      <c r="E10" s="31"/>
      <c r="F10" s="31"/>
      <c r="G10" s="31"/>
      <c r="H10" s="31"/>
      <c r="I10" s="31"/>
      <c r="J10" s="32">
        <f t="shared" si="1"/>
        <v>0</v>
      </c>
      <c r="K10" s="33">
        <f t="shared" si="2"/>
        <v>3657830</v>
      </c>
    </row>
    <row r="11" spans="1:11" s="27" customFormat="1" ht="12" customHeight="1">
      <c r="A11" s="34" t="s">
        <v>35</v>
      </c>
      <c r="B11" s="38" t="s">
        <v>36</v>
      </c>
      <c r="C11" s="36"/>
      <c r="D11" s="37"/>
      <c r="E11" s="31"/>
      <c r="F11" s="31"/>
      <c r="G11" s="31"/>
      <c r="H11" s="31"/>
      <c r="I11" s="31"/>
      <c r="J11" s="32">
        <f t="shared" si="1"/>
        <v>0</v>
      </c>
      <c r="K11" s="33">
        <f t="shared" si="2"/>
        <v>0</v>
      </c>
    </row>
    <row r="12" spans="1:11" s="27" customFormat="1" ht="12" customHeight="1" thickBot="1">
      <c r="A12" s="39" t="s">
        <v>37</v>
      </c>
      <c r="B12" s="40" t="s">
        <v>38</v>
      </c>
      <c r="C12" s="36"/>
      <c r="D12" s="37"/>
      <c r="E12" s="31"/>
      <c r="F12" s="31"/>
      <c r="G12" s="31"/>
      <c r="H12" s="31"/>
      <c r="I12" s="31"/>
      <c r="J12" s="32">
        <f t="shared" si="1"/>
        <v>0</v>
      </c>
      <c r="K12" s="33">
        <f t="shared" si="2"/>
        <v>0</v>
      </c>
    </row>
    <row r="13" spans="1:11" s="27" customFormat="1" ht="28.5" customHeight="1" thickBot="1">
      <c r="A13" s="22" t="s">
        <v>39</v>
      </c>
      <c r="B13" s="41" t="s">
        <v>40</v>
      </c>
      <c r="C13" s="24">
        <f>+C14+C15+C16+C17+C18</f>
        <v>191152875</v>
      </c>
      <c r="D13" s="25">
        <f t="shared" ref="D13:J13" si="3">+D14+D15+D16+D17+D18</f>
        <v>1323637</v>
      </c>
      <c r="E13" s="25">
        <f t="shared" si="3"/>
        <v>0</v>
      </c>
      <c r="F13" s="25">
        <f t="shared" si="3"/>
        <v>0</v>
      </c>
      <c r="G13" s="25">
        <f t="shared" si="3"/>
        <v>0</v>
      </c>
      <c r="H13" s="25">
        <f t="shared" si="3"/>
        <v>0</v>
      </c>
      <c r="I13" s="25">
        <f t="shared" si="3"/>
        <v>0</v>
      </c>
      <c r="J13" s="25">
        <f t="shared" si="3"/>
        <v>1323637</v>
      </c>
      <c r="K13" s="26">
        <f>+K14+K15+K16+K17+K18</f>
        <v>192476512</v>
      </c>
    </row>
    <row r="14" spans="1:11" s="27" customFormat="1" ht="12" customHeight="1">
      <c r="A14" s="28" t="s">
        <v>41</v>
      </c>
      <c r="B14" s="29" t="s">
        <v>42</v>
      </c>
      <c r="C14" s="30"/>
      <c r="D14" s="31"/>
      <c r="E14" s="31"/>
      <c r="F14" s="31"/>
      <c r="G14" s="31"/>
      <c r="H14" s="31"/>
      <c r="I14" s="31"/>
      <c r="J14" s="32">
        <f t="shared" ref="J14:J19" si="4">D14+E14+F14+G13:G14+H14+I14</f>
        <v>0</v>
      </c>
      <c r="K14" s="33">
        <f t="shared" ref="K14:K62" si="5">C14+J14</f>
        <v>0</v>
      </c>
    </row>
    <row r="15" spans="1:11" s="27" customFormat="1" ht="12" customHeight="1">
      <c r="A15" s="34" t="s">
        <v>43</v>
      </c>
      <c r="B15" s="35" t="s">
        <v>44</v>
      </c>
      <c r="C15" s="36"/>
      <c r="D15" s="37"/>
      <c r="E15" s="31"/>
      <c r="F15" s="31"/>
      <c r="G15" s="31"/>
      <c r="H15" s="31"/>
      <c r="I15" s="31"/>
      <c r="J15" s="32">
        <f t="shared" si="4"/>
        <v>0</v>
      </c>
      <c r="K15" s="33">
        <f t="shared" si="5"/>
        <v>0</v>
      </c>
    </row>
    <row r="16" spans="1:11" s="27" customFormat="1" ht="12" customHeight="1">
      <c r="A16" s="34" t="s">
        <v>45</v>
      </c>
      <c r="B16" s="35" t="s">
        <v>46</v>
      </c>
      <c r="C16" s="36"/>
      <c r="D16" s="37"/>
      <c r="E16" s="31"/>
      <c r="F16" s="31"/>
      <c r="G16" s="31"/>
      <c r="H16" s="31"/>
      <c r="I16" s="31"/>
      <c r="J16" s="32">
        <f t="shared" si="4"/>
        <v>0</v>
      </c>
      <c r="K16" s="33">
        <f t="shared" si="5"/>
        <v>0</v>
      </c>
    </row>
    <row r="17" spans="1:11" s="27" customFormat="1" ht="12" customHeight="1">
      <c r="A17" s="34" t="s">
        <v>47</v>
      </c>
      <c r="B17" s="35" t="s">
        <v>48</v>
      </c>
      <c r="C17" s="36"/>
      <c r="D17" s="37"/>
      <c r="E17" s="31"/>
      <c r="F17" s="31"/>
      <c r="G17" s="31"/>
      <c r="H17" s="31"/>
      <c r="I17" s="31"/>
      <c r="J17" s="32">
        <f t="shared" si="4"/>
        <v>0</v>
      </c>
      <c r="K17" s="33">
        <f t="shared" si="5"/>
        <v>0</v>
      </c>
    </row>
    <row r="18" spans="1:11" s="27" customFormat="1" ht="12" customHeight="1">
      <c r="A18" s="34" t="s">
        <v>49</v>
      </c>
      <c r="B18" s="35" t="s">
        <v>50</v>
      </c>
      <c r="C18" s="36">
        <v>191152875</v>
      </c>
      <c r="D18" s="37">
        <v>1323637</v>
      </c>
      <c r="E18" s="31"/>
      <c r="F18" s="31"/>
      <c r="G18" s="31"/>
      <c r="H18" s="31"/>
      <c r="I18" s="31"/>
      <c r="J18" s="32">
        <f t="shared" si="4"/>
        <v>1323637</v>
      </c>
      <c r="K18" s="33">
        <f t="shared" si="5"/>
        <v>192476512</v>
      </c>
    </row>
    <row r="19" spans="1:11" s="27" customFormat="1" ht="12" customHeight="1" thickBot="1">
      <c r="A19" s="39" t="s">
        <v>51</v>
      </c>
      <c r="B19" s="40" t="s">
        <v>52</v>
      </c>
      <c r="C19" s="42"/>
      <c r="D19" s="43"/>
      <c r="E19" s="44"/>
      <c r="F19" s="44"/>
      <c r="G19" s="44"/>
      <c r="H19" s="44"/>
      <c r="I19" s="44"/>
      <c r="J19" s="32">
        <f t="shared" si="4"/>
        <v>0</v>
      </c>
      <c r="K19" s="33">
        <f t="shared" si="5"/>
        <v>0</v>
      </c>
    </row>
    <row r="20" spans="1:11" s="27" customFormat="1" ht="21.75" customHeight="1" thickBot="1">
      <c r="A20" s="22" t="s">
        <v>53</v>
      </c>
      <c r="B20" s="23" t="s">
        <v>54</v>
      </c>
      <c r="C20" s="24">
        <f>+C21+C22+C23+C24+C25</f>
        <v>164915859</v>
      </c>
      <c r="D20" s="25">
        <f t="shared" ref="D20:J20" si="6">+D21+D22+D23+D24+D25</f>
        <v>0</v>
      </c>
      <c r="E20" s="25">
        <f t="shared" si="6"/>
        <v>0</v>
      </c>
      <c r="F20" s="25">
        <f t="shared" si="6"/>
        <v>0</v>
      </c>
      <c r="G20" s="25">
        <f t="shared" si="6"/>
        <v>0</v>
      </c>
      <c r="H20" s="25">
        <f t="shared" si="6"/>
        <v>0</v>
      </c>
      <c r="I20" s="25">
        <f t="shared" si="6"/>
        <v>0</v>
      </c>
      <c r="J20" s="25">
        <f t="shared" si="6"/>
        <v>0</v>
      </c>
      <c r="K20" s="26">
        <f>+K21+K22+K23+K24+K25</f>
        <v>164915859</v>
      </c>
    </row>
    <row r="21" spans="1:11" s="27" customFormat="1" ht="12" customHeight="1">
      <c r="A21" s="28" t="s">
        <v>55</v>
      </c>
      <c r="B21" s="29" t="s">
        <v>56</v>
      </c>
      <c r="C21" s="30"/>
      <c r="D21" s="31"/>
      <c r="E21" s="31"/>
      <c r="F21" s="31"/>
      <c r="G21" s="31"/>
      <c r="H21" s="31"/>
      <c r="I21" s="31"/>
      <c r="J21" s="32">
        <f t="shared" ref="J21:J62" si="7">D21+E21+F21+G20:G21+H21+I21</f>
        <v>0</v>
      </c>
      <c r="K21" s="33">
        <f t="shared" si="5"/>
        <v>0</v>
      </c>
    </row>
    <row r="22" spans="1:11" s="27" customFormat="1" ht="12" customHeight="1">
      <c r="A22" s="34" t="s">
        <v>57</v>
      </c>
      <c r="B22" s="35" t="s">
        <v>58</v>
      </c>
      <c r="C22" s="36"/>
      <c r="D22" s="37"/>
      <c r="E22" s="31"/>
      <c r="F22" s="31"/>
      <c r="G22" s="31"/>
      <c r="H22" s="31"/>
      <c r="I22" s="31"/>
      <c r="J22" s="32">
        <f t="shared" si="7"/>
        <v>0</v>
      </c>
      <c r="K22" s="33">
        <f t="shared" si="5"/>
        <v>0</v>
      </c>
    </row>
    <row r="23" spans="1:11" s="27" customFormat="1" ht="12" customHeight="1">
      <c r="A23" s="34" t="s">
        <v>59</v>
      </c>
      <c r="B23" s="35" t="s">
        <v>60</v>
      </c>
      <c r="C23" s="36"/>
      <c r="D23" s="37"/>
      <c r="E23" s="31"/>
      <c r="F23" s="31"/>
      <c r="G23" s="31"/>
      <c r="H23" s="31"/>
      <c r="I23" s="31"/>
      <c r="J23" s="32">
        <f t="shared" si="7"/>
        <v>0</v>
      </c>
      <c r="K23" s="33">
        <f t="shared" si="5"/>
        <v>0</v>
      </c>
    </row>
    <row r="24" spans="1:11" s="27" customFormat="1" ht="12" customHeight="1">
      <c r="A24" s="34" t="s">
        <v>61</v>
      </c>
      <c r="B24" s="35" t="s">
        <v>62</v>
      </c>
      <c r="C24" s="36"/>
      <c r="D24" s="37"/>
      <c r="E24" s="31"/>
      <c r="F24" s="31"/>
      <c r="G24" s="31"/>
      <c r="H24" s="31"/>
      <c r="I24" s="31"/>
      <c r="J24" s="32">
        <f t="shared" si="7"/>
        <v>0</v>
      </c>
      <c r="K24" s="33">
        <f t="shared" si="5"/>
        <v>0</v>
      </c>
    </row>
    <row r="25" spans="1:11" s="27" customFormat="1" ht="12" customHeight="1">
      <c r="A25" s="34" t="s">
        <v>63</v>
      </c>
      <c r="B25" s="35" t="s">
        <v>64</v>
      </c>
      <c r="C25" s="36">
        <v>164915859</v>
      </c>
      <c r="D25" s="37"/>
      <c r="E25" s="31"/>
      <c r="F25" s="31"/>
      <c r="G25" s="31"/>
      <c r="H25" s="31"/>
      <c r="I25" s="31"/>
      <c r="J25" s="32">
        <f t="shared" si="7"/>
        <v>0</v>
      </c>
      <c r="K25" s="33">
        <f t="shared" si="5"/>
        <v>164915859</v>
      </c>
    </row>
    <row r="26" spans="1:11" s="27" customFormat="1" ht="12" customHeight="1" thickBot="1">
      <c r="A26" s="39" t="s">
        <v>65</v>
      </c>
      <c r="B26" s="45" t="s">
        <v>66</v>
      </c>
      <c r="C26" s="46"/>
      <c r="D26" s="43"/>
      <c r="E26" s="44"/>
      <c r="F26" s="44"/>
      <c r="G26" s="44"/>
      <c r="H26" s="44"/>
      <c r="I26" s="44"/>
      <c r="J26" s="47">
        <f t="shared" si="7"/>
        <v>0</v>
      </c>
      <c r="K26" s="33">
        <f t="shared" si="5"/>
        <v>0</v>
      </c>
    </row>
    <row r="27" spans="1:11" s="27" customFormat="1" ht="12" customHeight="1" thickBot="1">
      <c r="A27" s="22" t="s">
        <v>67</v>
      </c>
      <c r="B27" s="23" t="s">
        <v>68</v>
      </c>
      <c r="C27" s="48">
        <f>SUM(C28:C34)</f>
        <v>35844000</v>
      </c>
      <c r="D27" s="49">
        <f t="shared" ref="D27:J27" si="8">+D28+D29+D30+D31+D32+D33+D34</f>
        <v>0</v>
      </c>
      <c r="E27" s="49">
        <f t="shared" si="8"/>
        <v>0</v>
      </c>
      <c r="F27" s="49">
        <f t="shared" si="8"/>
        <v>0</v>
      </c>
      <c r="G27" s="49">
        <f t="shared" si="8"/>
        <v>0</v>
      </c>
      <c r="H27" s="49">
        <f t="shared" si="8"/>
        <v>0</v>
      </c>
      <c r="I27" s="49">
        <f t="shared" si="8"/>
        <v>0</v>
      </c>
      <c r="J27" s="49">
        <f t="shared" si="8"/>
        <v>0</v>
      </c>
      <c r="K27" s="50">
        <f>+K28+K29+K30+K31+K32+K33+K34</f>
        <v>35844000</v>
      </c>
    </row>
    <row r="28" spans="1:11" s="27" customFormat="1" ht="12" customHeight="1">
      <c r="A28" s="28" t="s">
        <v>69</v>
      </c>
      <c r="B28" s="29" t="s">
        <v>70</v>
      </c>
      <c r="C28" s="30"/>
      <c r="D28" s="32"/>
      <c r="E28" s="32"/>
      <c r="F28" s="32"/>
      <c r="G28" s="32"/>
      <c r="H28" s="32"/>
      <c r="I28" s="32"/>
      <c r="J28" s="32">
        <f t="shared" si="7"/>
        <v>0</v>
      </c>
      <c r="K28" s="33">
        <f t="shared" si="5"/>
        <v>0</v>
      </c>
    </row>
    <row r="29" spans="1:11" s="27" customFormat="1" ht="12" customHeight="1">
      <c r="A29" s="34" t="s">
        <v>71</v>
      </c>
      <c r="B29" s="35" t="s">
        <v>72</v>
      </c>
      <c r="C29" s="36"/>
      <c r="D29" s="37"/>
      <c r="E29" s="31"/>
      <c r="F29" s="31"/>
      <c r="G29" s="31"/>
      <c r="H29" s="31"/>
      <c r="I29" s="31"/>
      <c r="J29" s="32">
        <f t="shared" si="7"/>
        <v>0</v>
      </c>
      <c r="K29" s="33">
        <f t="shared" si="5"/>
        <v>0</v>
      </c>
    </row>
    <row r="30" spans="1:11" s="27" customFormat="1" ht="12" customHeight="1">
      <c r="A30" s="34" t="s">
        <v>73</v>
      </c>
      <c r="B30" s="35" t="s">
        <v>74</v>
      </c>
      <c r="C30" s="36">
        <v>19850000</v>
      </c>
      <c r="D30" s="37"/>
      <c r="E30" s="31"/>
      <c r="F30" s="31"/>
      <c r="G30" s="31"/>
      <c r="H30" s="31"/>
      <c r="I30" s="31"/>
      <c r="J30" s="32">
        <f t="shared" si="7"/>
        <v>0</v>
      </c>
      <c r="K30" s="33">
        <f t="shared" si="5"/>
        <v>19850000</v>
      </c>
    </row>
    <row r="31" spans="1:11" s="27" customFormat="1" ht="12" customHeight="1">
      <c r="A31" s="34" t="s">
        <v>75</v>
      </c>
      <c r="B31" s="35" t="s">
        <v>76</v>
      </c>
      <c r="C31" s="36">
        <v>1100000</v>
      </c>
      <c r="D31" s="37"/>
      <c r="E31" s="31"/>
      <c r="F31" s="31"/>
      <c r="G31" s="31"/>
      <c r="H31" s="31"/>
      <c r="I31" s="31"/>
      <c r="J31" s="32">
        <f t="shared" si="7"/>
        <v>0</v>
      </c>
      <c r="K31" s="33">
        <f t="shared" si="5"/>
        <v>1100000</v>
      </c>
    </row>
    <row r="32" spans="1:11" s="27" customFormat="1" ht="12" customHeight="1">
      <c r="A32" s="34" t="s">
        <v>77</v>
      </c>
      <c r="B32" s="35" t="s">
        <v>78</v>
      </c>
      <c r="C32" s="36">
        <v>6600000</v>
      </c>
      <c r="D32" s="37"/>
      <c r="E32" s="31"/>
      <c r="F32" s="31"/>
      <c r="G32" s="31"/>
      <c r="H32" s="31"/>
      <c r="I32" s="31"/>
      <c r="J32" s="32">
        <f t="shared" si="7"/>
        <v>0</v>
      </c>
      <c r="K32" s="33">
        <f t="shared" si="5"/>
        <v>6600000</v>
      </c>
    </row>
    <row r="33" spans="1:11" s="27" customFormat="1" ht="12" customHeight="1">
      <c r="A33" s="34" t="s">
        <v>79</v>
      </c>
      <c r="B33" s="35" t="s">
        <v>80</v>
      </c>
      <c r="C33" s="36">
        <v>7308000</v>
      </c>
      <c r="D33" s="37"/>
      <c r="E33" s="31"/>
      <c r="F33" s="31"/>
      <c r="G33" s="31"/>
      <c r="H33" s="31"/>
      <c r="I33" s="31"/>
      <c r="J33" s="32">
        <f t="shared" si="7"/>
        <v>0</v>
      </c>
      <c r="K33" s="33">
        <f t="shared" si="5"/>
        <v>7308000</v>
      </c>
    </row>
    <row r="34" spans="1:11" s="27" customFormat="1" ht="12" customHeight="1" thickBot="1">
      <c r="A34" s="39" t="s">
        <v>81</v>
      </c>
      <c r="B34" s="45" t="s">
        <v>82</v>
      </c>
      <c r="C34" s="42">
        <v>986000</v>
      </c>
      <c r="D34" s="43"/>
      <c r="E34" s="44"/>
      <c r="F34" s="44"/>
      <c r="G34" s="44"/>
      <c r="H34" s="44"/>
      <c r="I34" s="44"/>
      <c r="J34" s="47">
        <f t="shared" si="7"/>
        <v>0</v>
      </c>
      <c r="K34" s="33">
        <f t="shared" si="5"/>
        <v>986000</v>
      </c>
    </row>
    <row r="35" spans="1:11" s="27" customFormat="1" ht="12" customHeight="1" thickBot="1">
      <c r="A35" s="22" t="s">
        <v>83</v>
      </c>
      <c r="B35" s="23" t="s">
        <v>84</v>
      </c>
      <c r="C35" s="24">
        <f>SUM(C36:C46)</f>
        <v>42034532</v>
      </c>
      <c r="D35" s="25">
        <f t="shared" ref="D35:J35" si="9">SUM(D36:D46)</f>
        <v>0</v>
      </c>
      <c r="E35" s="25">
        <f t="shared" si="9"/>
        <v>0</v>
      </c>
      <c r="F35" s="25">
        <f t="shared" si="9"/>
        <v>0</v>
      </c>
      <c r="G35" s="25">
        <f t="shared" si="9"/>
        <v>0</v>
      </c>
      <c r="H35" s="25">
        <f t="shared" si="9"/>
        <v>0</v>
      </c>
      <c r="I35" s="25">
        <f t="shared" si="9"/>
        <v>0</v>
      </c>
      <c r="J35" s="25">
        <f t="shared" si="9"/>
        <v>0</v>
      </c>
      <c r="K35" s="26">
        <f>SUM(K36:K46)</f>
        <v>42034532</v>
      </c>
    </row>
    <row r="36" spans="1:11" s="27" customFormat="1" ht="12" customHeight="1">
      <c r="A36" s="28" t="s">
        <v>85</v>
      </c>
      <c r="B36" s="29" t="s">
        <v>86</v>
      </c>
      <c r="C36" s="30">
        <v>1500000</v>
      </c>
      <c r="D36" s="31"/>
      <c r="E36" s="31"/>
      <c r="F36" s="31"/>
      <c r="G36" s="31"/>
      <c r="H36" s="31"/>
      <c r="I36" s="31"/>
      <c r="J36" s="32">
        <f t="shared" si="7"/>
        <v>0</v>
      </c>
      <c r="K36" s="33">
        <f t="shared" si="5"/>
        <v>1500000</v>
      </c>
    </row>
    <row r="37" spans="1:11" s="27" customFormat="1" ht="12" customHeight="1">
      <c r="A37" s="34" t="s">
        <v>87</v>
      </c>
      <c r="B37" s="35" t="s">
        <v>88</v>
      </c>
      <c r="C37" s="36">
        <v>17220464</v>
      </c>
      <c r="D37" s="37"/>
      <c r="E37" s="31"/>
      <c r="F37" s="31"/>
      <c r="G37" s="31"/>
      <c r="H37" s="31"/>
      <c r="I37" s="31"/>
      <c r="J37" s="32">
        <f t="shared" si="7"/>
        <v>0</v>
      </c>
      <c r="K37" s="33">
        <f t="shared" si="5"/>
        <v>17220464</v>
      </c>
    </row>
    <row r="38" spans="1:11" s="27" customFormat="1" ht="12" customHeight="1">
      <c r="A38" s="34" t="s">
        <v>89</v>
      </c>
      <c r="B38" s="35" t="s">
        <v>90</v>
      </c>
      <c r="C38" s="36">
        <v>3600000</v>
      </c>
      <c r="D38" s="37"/>
      <c r="E38" s="31"/>
      <c r="F38" s="31"/>
      <c r="G38" s="31"/>
      <c r="H38" s="31"/>
      <c r="I38" s="31"/>
      <c r="J38" s="32">
        <f t="shared" si="7"/>
        <v>0</v>
      </c>
      <c r="K38" s="33">
        <f t="shared" si="5"/>
        <v>3600000</v>
      </c>
    </row>
    <row r="39" spans="1:11" s="27" customFormat="1" ht="12" customHeight="1">
      <c r="A39" s="34" t="s">
        <v>91</v>
      </c>
      <c r="B39" s="35" t="s">
        <v>92</v>
      </c>
      <c r="C39" s="36"/>
      <c r="D39" s="37"/>
      <c r="E39" s="31"/>
      <c r="F39" s="31"/>
      <c r="G39" s="31"/>
      <c r="H39" s="31"/>
      <c r="I39" s="31"/>
      <c r="J39" s="32">
        <f t="shared" si="7"/>
        <v>0</v>
      </c>
      <c r="K39" s="33">
        <f t="shared" si="5"/>
        <v>0</v>
      </c>
    </row>
    <row r="40" spans="1:11" s="27" customFormat="1" ht="12" customHeight="1">
      <c r="A40" s="34" t="s">
        <v>93</v>
      </c>
      <c r="B40" s="35" t="s">
        <v>94</v>
      </c>
      <c r="C40" s="36">
        <v>13690240</v>
      </c>
      <c r="D40" s="37"/>
      <c r="E40" s="31"/>
      <c r="F40" s="31"/>
      <c r="G40" s="31"/>
      <c r="H40" s="31"/>
      <c r="I40" s="31"/>
      <c r="J40" s="32">
        <f t="shared" si="7"/>
        <v>0</v>
      </c>
      <c r="K40" s="33">
        <f t="shared" si="5"/>
        <v>13690240</v>
      </c>
    </row>
    <row r="41" spans="1:11" s="27" customFormat="1" ht="12" customHeight="1">
      <c r="A41" s="34" t="s">
        <v>95</v>
      </c>
      <c r="B41" s="35" t="s">
        <v>96</v>
      </c>
      <c r="C41" s="36">
        <v>6023828</v>
      </c>
      <c r="D41" s="37"/>
      <c r="E41" s="31"/>
      <c r="F41" s="31"/>
      <c r="G41" s="31"/>
      <c r="H41" s="31"/>
      <c r="I41" s="31"/>
      <c r="J41" s="32">
        <f t="shared" si="7"/>
        <v>0</v>
      </c>
      <c r="K41" s="33">
        <f t="shared" si="5"/>
        <v>6023828</v>
      </c>
    </row>
    <row r="42" spans="1:11" s="27" customFormat="1" ht="12" customHeight="1">
      <c r="A42" s="34" t="s">
        <v>97</v>
      </c>
      <c r="B42" s="35" t="s">
        <v>98</v>
      </c>
      <c r="C42" s="36"/>
      <c r="D42" s="37"/>
      <c r="E42" s="31"/>
      <c r="F42" s="31"/>
      <c r="G42" s="31"/>
      <c r="H42" s="31"/>
      <c r="I42" s="31"/>
      <c r="J42" s="32">
        <f t="shared" si="7"/>
        <v>0</v>
      </c>
      <c r="K42" s="33">
        <f t="shared" si="5"/>
        <v>0</v>
      </c>
    </row>
    <row r="43" spans="1:11" s="27" customFormat="1" ht="12" customHeight="1">
      <c r="A43" s="34" t="s">
        <v>99</v>
      </c>
      <c r="B43" s="35" t="s">
        <v>100</v>
      </c>
      <c r="C43" s="36"/>
      <c r="D43" s="37"/>
      <c r="E43" s="31"/>
      <c r="F43" s="31"/>
      <c r="G43" s="31"/>
      <c r="H43" s="31"/>
      <c r="I43" s="31"/>
      <c r="J43" s="32">
        <f t="shared" si="7"/>
        <v>0</v>
      </c>
      <c r="K43" s="33">
        <f t="shared" si="5"/>
        <v>0</v>
      </c>
    </row>
    <row r="44" spans="1:11" s="27" customFormat="1" ht="12" customHeight="1">
      <c r="A44" s="34" t="s">
        <v>101</v>
      </c>
      <c r="B44" s="35" t="s">
        <v>102</v>
      </c>
      <c r="C44" s="51"/>
      <c r="D44" s="52"/>
      <c r="E44" s="53"/>
      <c r="F44" s="53"/>
      <c r="G44" s="53"/>
      <c r="H44" s="53"/>
      <c r="I44" s="53"/>
      <c r="J44" s="54">
        <f t="shared" si="7"/>
        <v>0</v>
      </c>
      <c r="K44" s="33">
        <f t="shared" si="5"/>
        <v>0</v>
      </c>
    </row>
    <row r="45" spans="1:11" s="27" customFormat="1" ht="12" customHeight="1">
      <c r="A45" s="39" t="s">
        <v>103</v>
      </c>
      <c r="B45" s="45" t="s">
        <v>104</v>
      </c>
      <c r="C45" s="55"/>
      <c r="D45" s="56"/>
      <c r="E45" s="57"/>
      <c r="F45" s="57"/>
      <c r="G45" s="57"/>
      <c r="H45" s="57"/>
      <c r="I45" s="57"/>
      <c r="J45" s="58">
        <f t="shared" si="7"/>
        <v>0</v>
      </c>
      <c r="K45" s="33">
        <f t="shared" si="5"/>
        <v>0</v>
      </c>
    </row>
    <row r="46" spans="1:11" s="27" customFormat="1" ht="12" customHeight="1" thickBot="1">
      <c r="A46" s="39" t="s">
        <v>105</v>
      </c>
      <c r="B46" s="40" t="s">
        <v>106</v>
      </c>
      <c r="C46" s="55"/>
      <c r="D46" s="56"/>
      <c r="E46" s="59"/>
      <c r="F46" s="59"/>
      <c r="G46" s="59"/>
      <c r="H46" s="59"/>
      <c r="I46" s="59"/>
      <c r="J46" s="60">
        <f t="shared" si="7"/>
        <v>0</v>
      </c>
      <c r="K46" s="33">
        <f t="shared" si="5"/>
        <v>0</v>
      </c>
    </row>
    <row r="47" spans="1:11" s="27" customFormat="1" ht="12" customHeight="1" thickBot="1">
      <c r="A47" s="22" t="s">
        <v>107</v>
      </c>
      <c r="B47" s="23" t="s">
        <v>108</v>
      </c>
      <c r="C47" s="24">
        <f>SUM(C48:C52)</f>
        <v>0</v>
      </c>
      <c r="D47" s="25">
        <f t="shared" ref="D47:J47" si="10">SUM(D48:D52)</f>
        <v>0</v>
      </c>
      <c r="E47" s="25">
        <f t="shared" si="10"/>
        <v>0</v>
      </c>
      <c r="F47" s="25">
        <f t="shared" si="10"/>
        <v>0</v>
      </c>
      <c r="G47" s="25">
        <f t="shared" si="10"/>
        <v>0</v>
      </c>
      <c r="H47" s="25">
        <f t="shared" si="10"/>
        <v>0</v>
      </c>
      <c r="I47" s="25">
        <f t="shared" si="10"/>
        <v>0</v>
      </c>
      <c r="J47" s="25">
        <f t="shared" si="10"/>
        <v>0</v>
      </c>
      <c r="K47" s="26">
        <f>SUM(K48:K52)</f>
        <v>0</v>
      </c>
    </row>
    <row r="48" spans="1:11" s="27" customFormat="1" ht="12" customHeight="1">
      <c r="A48" s="28" t="s">
        <v>109</v>
      </c>
      <c r="B48" s="29" t="s">
        <v>110</v>
      </c>
      <c r="C48" s="61"/>
      <c r="D48" s="53"/>
      <c r="E48" s="53"/>
      <c r="F48" s="53"/>
      <c r="G48" s="53"/>
      <c r="H48" s="53"/>
      <c r="I48" s="53"/>
      <c r="J48" s="54">
        <f t="shared" si="7"/>
        <v>0</v>
      </c>
      <c r="K48" s="62">
        <f t="shared" si="5"/>
        <v>0</v>
      </c>
    </row>
    <row r="49" spans="1:11" s="27" customFormat="1" ht="12" customHeight="1">
      <c r="A49" s="34" t="s">
        <v>111</v>
      </c>
      <c r="B49" s="35" t="s">
        <v>112</v>
      </c>
      <c r="C49" s="51"/>
      <c r="D49" s="52"/>
      <c r="E49" s="53"/>
      <c r="F49" s="53"/>
      <c r="G49" s="53"/>
      <c r="H49" s="53"/>
      <c r="I49" s="53"/>
      <c r="J49" s="54">
        <f t="shared" si="7"/>
        <v>0</v>
      </c>
      <c r="K49" s="62">
        <f t="shared" si="5"/>
        <v>0</v>
      </c>
    </row>
    <row r="50" spans="1:11" s="27" customFormat="1" ht="12" customHeight="1">
      <c r="A50" s="34" t="s">
        <v>113</v>
      </c>
      <c r="B50" s="35" t="s">
        <v>114</v>
      </c>
      <c r="C50" s="51"/>
      <c r="D50" s="52"/>
      <c r="E50" s="53"/>
      <c r="F50" s="53"/>
      <c r="G50" s="53"/>
      <c r="H50" s="53"/>
      <c r="I50" s="53"/>
      <c r="J50" s="54">
        <f t="shared" si="7"/>
        <v>0</v>
      </c>
      <c r="K50" s="62">
        <f t="shared" si="5"/>
        <v>0</v>
      </c>
    </row>
    <row r="51" spans="1:11" s="27" customFormat="1" ht="12" customHeight="1">
      <c r="A51" s="34" t="s">
        <v>115</v>
      </c>
      <c r="B51" s="35" t="s">
        <v>116</v>
      </c>
      <c r="C51" s="51"/>
      <c r="D51" s="52"/>
      <c r="E51" s="53"/>
      <c r="F51" s="53"/>
      <c r="G51" s="53"/>
      <c r="H51" s="53"/>
      <c r="I51" s="53"/>
      <c r="J51" s="54">
        <f t="shared" si="7"/>
        <v>0</v>
      </c>
      <c r="K51" s="62">
        <f t="shared" si="5"/>
        <v>0</v>
      </c>
    </row>
    <row r="52" spans="1:11" s="27" customFormat="1" ht="12" customHeight="1" thickBot="1">
      <c r="A52" s="39" t="s">
        <v>117</v>
      </c>
      <c r="B52" s="40" t="s">
        <v>118</v>
      </c>
      <c r="C52" s="55"/>
      <c r="D52" s="56"/>
      <c r="E52" s="57"/>
      <c r="F52" s="57"/>
      <c r="G52" s="57"/>
      <c r="H52" s="57"/>
      <c r="I52" s="57"/>
      <c r="J52" s="58">
        <f t="shared" si="7"/>
        <v>0</v>
      </c>
      <c r="K52" s="62">
        <f t="shared" si="5"/>
        <v>0</v>
      </c>
    </row>
    <row r="53" spans="1:11" s="27" customFormat="1" ht="12" customHeight="1" thickBot="1">
      <c r="A53" s="22" t="s">
        <v>119</v>
      </c>
      <c r="B53" s="23" t="s">
        <v>120</v>
      </c>
      <c r="C53" s="24">
        <f>SUM(C54:C56)</f>
        <v>3596255</v>
      </c>
      <c r="D53" s="25">
        <f t="shared" ref="D53:J53" si="11">SUM(D54:D56)</f>
        <v>0</v>
      </c>
      <c r="E53" s="25">
        <f t="shared" si="11"/>
        <v>0</v>
      </c>
      <c r="F53" s="25">
        <f t="shared" si="11"/>
        <v>0</v>
      </c>
      <c r="G53" s="25">
        <f t="shared" si="11"/>
        <v>0</v>
      </c>
      <c r="H53" s="25">
        <f t="shared" si="11"/>
        <v>0</v>
      </c>
      <c r="I53" s="25">
        <f t="shared" si="11"/>
        <v>0</v>
      </c>
      <c r="J53" s="25">
        <f t="shared" si="11"/>
        <v>0</v>
      </c>
      <c r="K53" s="26">
        <f>SUM(K54:K56)</f>
        <v>3596255</v>
      </c>
    </row>
    <row r="54" spans="1:11" s="27" customFormat="1" ht="12" customHeight="1">
      <c r="A54" s="28" t="s">
        <v>121</v>
      </c>
      <c r="B54" s="29" t="s">
        <v>122</v>
      </c>
      <c r="C54" s="30"/>
      <c r="D54" s="31"/>
      <c r="E54" s="31"/>
      <c r="F54" s="31"/>
      <c r="G54" s="31"/>
      <c r="H54" s="31"/>
      <c r="I54" s="31"/>
      <c r="J54" s="32">
        <f t="shared" si="7"/>
        <v>0</v>
      </c>
      <c r="K54" s="33">
        <f t="shared" si="5"/>
        <v>0</v>
      </c>
    </row>
    <row r="55" spans="1:11" s="27" customFormat="1" ht="12" customHeight="1">
      <c r="A55" s="34" t="s">
        <v>123</v>
      </c>
      <c r="B55" s="35" t="s">
        <v>124</v>
      </c>
      <c r="C55" s="36"/>
      <c r="D55" s="37"/>
      <c r="E55" s="31"/>
      <c r="F55" s="31"/>
      <c r="G55" s="31"/>
      <c r="H55" s="31"/>
      <c r="I55" s="31"/>
      <c r="J55" s="32">
        <f t="shared" si="7"/>
        <v>0</v>
      </c>
      <c r="K55" s="33">
        <f t="shared" si="5"/>
        <v>0</v>
      </c>
    </row>
    <row r="56" spans="1:11" s="27" customFormat="1" ht="12" customHeight="1">
      <c r="A56" s="34" t="s">
        <v>125</v>
      </c>
      <c r="B56" s="35" t="s">
        <v>126</v>
      </c>
      <c r="C56" s="36">
        <v>3596255</v>
      </c>
      <c r="D56" s="37"/>
      <c r="E56" s="31"/>
      <c r="F56" s="31"/>
      <c r="G56" s="31"/>
      <c r="H56" s="31"/>
      <c r="I56" s="31"/>
      <c r="J56" s="32">
        <f t="shared" si="7"/>
        <v>0</v>
      </c>
      <c r="K56" s="33">
        <f t="shared" si="5"/>
        <v>3596255</v>
      </c>
    </row>
    <row r="57" spans="1:11" s="27" customFormat="1" ht="12" customHeight="1" thickBot="1">
      <c r="A57" s="39" t="s">
        <v>127</v>
      </c>
      <c r="B57" s="40" t="s">
        <v>128</v>
      </c>
      <c r="C57" s="42"/>
      <c r="D57" s="43"/>
      <c r="E57" s="44"/>
      <c r="F57" s="44"/>
      <c r="G57" s="44"/>
      <c r="H57" s="44"/>
      <c r="I57" s="44"/>
      <c r="J57" s="47">
        <f t="shared" si="7"/>
        <v>0</v>
      </c>
      <c r="K57" s="33">
        <f t="shared" si="5"/>
        <v>0</v>
      </c>
    </row>
    <row r="58" spans="1:11" s="27" customFormat="1" ht="12" customHeight="1" thickBot="1">
      <c r="A58" s="22" t="s">
        <v>129</v>
      </c>
      <c r="B58" s="41" t="s">
        <v>130</v>
      </c>
      <c r="C58" s="24">
        <f>SUM(C59:C61)</f>
        <v>0</v>
      </c>
      <c r="D58" s="25">
        <f t="shared" ref="D58:J58" si="12">SUM(D59:D61)</f>
        <v>0</v>
      </c>
      <c r="E58" s="25">
        <f t="shared" si="12"/>
        <v>0</v>
      </c>
      <c r="F58" s="25">
        <f t="shared" si="12"/>
        <v>0</v>
      </c>
      <c r="G58" s="25">
        <f t="shared" si="12"/>
        <v>0</v>
      </c>
      <c r="H58" s="25">
        <f t="shared" si="12"/>
        <v>0</v>
      </c>
      <c r="I58" s="25">
        <f t="shared" si="12"/>
        <v>0</v>
      </c>
      <c r="J58" s="25">
        <f t="shared" si="12"/>
        <v>0</v>
      </c>
      <c r="K58" s="26">
        <f>SUM(K59:K61)</f>
        <v>0</v>
      </c>
    </row>
    <row r="59" spans="1:11" s="27" customFormat="1" ht="12" customHeight="1">
      <c r="A59" s="28" t="s">
        <v>131</v>
      </c>
      <c r="B59" s="29" t="s">
        <v>132</v>
      </c>
      <c r="C59" s="51"/>
      <c r="D59" s="52"/>
      <c r="E59" s="52"/>
      <c r="F59" s="52"/>
      <c r="G59" s="52"/>
      <c r="H59" s="52"/>
      <c r="I59" s="52"/>
      <c r="J59" s="63">
        <f t="shared" si="7"/>
        <v>0</v>
      </c>
      <c r="K59" s="64">
        <f t="shared" si="5"/>
        <v>0</v>
      </c>
    </row>
    <row r="60" spans="1:11" s="27" customFormat="1" ht="12" customHeight="1">
      <c r="A60" s="34" t="s">
        <v>133</v>
      </c>
      <c r="B60" s="35" t="s">
        <v>134</v>
      </c>
      <c r="C60" s="51"/>
      <c r="D60" s="52"/>
      <c r="E60" s="52"/>
      <c r="F60" s="52"/>
      <c r="G60" s="52"/>
      <c r="H60" s="52"/>
      <c r="I60" s="52"/>
      <c r="J60" s="63">
        <f t="shared" si="7"/>
        <v>0</v>
      </c>
      <c r="K60" s="64">
        <f t="shared" si="5"/>
        <v>0</v>
      </c>
    </row>
    <row r="61" spans="1:11" s="27" customFormat="1" ht="12" customHeight="1">
      <c r="A61" s="34" t="s">
        <v>135</v>
      </c>
      <c r="B61" s="35" t="s">
        <v>136</v>
      </c>
      <c r="C61" s="51"/>
      <c r="D61" s="52"/>
      <c r="E61" s="52"/>
      <c r="F61" s="52"/>
      <c r="G61" s="52"/>
      <c r="H61" s="52"/>
      <c r="I61" s="52"/>
      <c r="J61" s="63">
        <f t="shared" si="7"/>
        <v>0</v>
      </c>
      <c r="K61" s="64">
        <f t="shared" si="5"/>
        <v>0</v>
      </c>
    </row>
    <row r="62" spans="1:11" s="27" customFormat="1" ht="12" customHeight="1" thickBot="1">
      <c r="A62" s="39" t="s">
        <v>137</v>
      </c>
      <c r="B62" s="40" t="s">
        <v>138</v>
      </c>
      <c r="C62" s="51"/>
      <c r="D62" s="52"/>
      <c r="E62" s="52"/>
      <c r="F62" s="52"/>
      <c r="G62" s="52"/>
      <c r="H62" s="52"/>
      <c r="I62" s="52"/>
      <c r="J62" s="63">
        <f t="shared" si="7"/>
        <v>0</v>
      </c>
      <c r="K62" s="64">
        <f t="shared" si="5"/>
        <v>0</v>
      </c>
    </row>
    <row r="63" spans="1:11" s="27" customFormat="1" ht="12" customHeight="1" thickBot="1">
      <c r="A63" s="65" t="s">
        <v>139</v>
      </c>
      <c r="B63" s="23" t="s">
        <v>140</v>
      </c>
      <c r="C63" s="48">
        <f>+C6+C13+C20+C27+C35+C47+C53+C58</f>
        <v>732719844</v>
      </c>
      <c r="D63" s="49">
        <f t="shared" ref="D63:J63" si="13">+D6+D13+D20+D27+D35+D47+D53+D58</f>
        <v>1323637</v>
      </c>
      <c r="E63" s="49">
        <f t="shared" si="13"/>
        <v>0</v>
      </c>
      <c r="F63" s="49">
        <f t="shared" si="13"/>
        <v>0</v>
      </c>
      <c r="G63" s="49">
        <f t="shared" si="13"/>
        <v>0</v>
      </c>
      <c r="H63" s="49">
        <f t="shared" si="13"/>
        <v>0</v>
      </c>
      <c r="I63" s="49">
        <f t="shared" si="13"/>
        <v>0</v>
      </c>
      <c r="J63" s="49">
        <f t="shared" si="13"/>
        <v>1323637</v>
      </c>
      <c r="K63" s="50">
        <f>+K6+K13+K20+K27+K35+K47+K53+K58</f>
        <v>734043481</v>
      </c>
    </row>
    <row r="64" spans="1:11" s="27" customFormat="1" ht="12" customHeight="1" thickBot="1">
      <c r="A64" s="66" t="s">
        <v>141</v>
      </c>
      <c r="B64" s="41" t="s">
        <v>142</v>
      </c>
      <c r="C64" s="24">
        <f>SUM(C65:C67)</f>
        <v>0</v>
      </c>
      <c r="D64" s="25">
        <f t="shared" ref="D64:J64" si="14">SUM(D65:D67)</f>
        <v>0</v>
      </c>
      <c r="E64" s="25">
        <f t="shared" si="14"/>
        <v>0</v>
      </c>
      <c r="F64" s="25">
        <f t="shared" si="14"/>
        <v>0</v>
      </c>
      <c r="G64" s="25">
        <f t="shared" si="14"/>
        <v>0</v>
      </c>
      <c r="H64" s="25">
        <f t="shared" si="14"/>
        <v>0</v>
      </c>
      <c r="I64" s="25">
        <f t="shared" si="14"/>
        <v>0</v>
      </c>
      <c r="J64" s="25">
        <f t="shared" si="14"/>
        <v>0</v>
      </c>
      <c r="K64" s="26">
        <f>SUM(K65:K67)</f>
        <v>0</v>
      </c>
    </row>
    <row r="65" spans="1:11" s="27" customFormat="1" ht="12" customHeight="1">
      <c r="A65" s="28" t="s">
        <v>143</v>
      </c>
      <c r="B65" s="29" t="s">
        <v>144</v>
      </c>
      <c r="C65" s="51"/>
      <c r="D65" s="52"/>
      <c r="E65" s="52"/>
      <c r="F65" s="52"/>
      <c r="G65" s="52"/>
      <c r="H65" s="52"/>
      <c r="I65" s="52"/>
      <c r="J65" s="63">
        <f t="shared" ref="J65:J86" si="15">D65+E65+F65+G64:G65+H65+I65</f>
        <v>0</v>
      </c>
      <c r="K65" s="64">
        <f t="shared" ref="K65:K86" si="16">C65+J65</f>
        <v>0</v>
      </c>
    </row>
    <row r="66" spans="1:11" s="27" customFormat="1" ht="12" customHeight="1">
      <c r="A66" s="34" t="s">
        <v>145</v>
      </c>
      <c r="B66" s="35" t="s">
        <v>146</v>
      </c>
      <c r="C66" s="51"/>
      <c r="D66" s="52"/>
      <c r="E66" s="52"/>
      <c r="F66" s="52"/>
      <c r="G66" s="52"/>
      <c r="H66" s="52"/>
      <c r="I66" s="52"/>
      <c r="J66" s="63">
        <f t="shared" si="15"/>
        <v>0</v>
      </c>
      <c r="K66" s="64">
        <f t="shared" si="16"/>
        <v>0</v>
      </c>
    </row>
    <row r="67" spans="1:11" s="27" customFormat="1" ht="12" customHeight="1" thickBot="1">
      <c r="A67" s="39" t="s">
        <v>147</v>
      </c>
      <c r="B67" s="67" t="s">
        <v>148</v>
      </c>
      <c r="C67" s="51"/>
      <c r="D67" s="52"/>
      <c r="E67" s="52"/>
      <c r="F67" s="52"/>
      <c r="G67" s="52"/>
      <c r="H67" s="52"/>
      <c r="I67" s="52"/>
      <c r="J67" s="63">
        <f t="shared" si="15"/>
        <v>0</v>
      </c>
      <c r="K67" s="64">
        <f t="shared" si="16"/>
        <v>0</v>
      </c>
    </row>
    <row r="68" spans="1:11" s="27" customFormat="1" ht="12" customHeight="1" thickBot="1">
      <c r="A68" s="66" t="s">
        <v>149</v>
      </c>
      <c r="B68" s="41" t="s">
        <v>150</v>
      </c>
      <c r="C68" s="24">
        <f>SUM(C69:C72)</f>
        <v>0</v>
      </c>
      <c r="D68" s="25">
        <f t="shared" ref="D68:J68" si="17">SUM(D69:D72)</f>
        <v>0</v>
      </c>
      <c r="E68" s="25">
        <f t="shared" si="17"/>
        <v>0</v>
      </c>
      <c r="F68" s="25">
        <f t="shared" si="17"/>
        <v>0</v>
      </c>
      <c r="G68" s="25">
        <f t="shared" si="17"/>
        <v>0</v>
      </c>
      <c r="H68" s="25">
        <f t="shared" si="17"/>
        <v>0</v>
      </c>
      <c r="I68" s="25">
        <f t="shared" si="17"/>
        <v>0</v>
      </c>
      <c r="J68" s="25">
        <f t="shared" si="17"/>
        <v>0</v>
      </c>
      <c r="K68" s="26">
        <f>SUM(K69:K72)</f>
        <v>0</v>
      </c>
    </row>
    <row r="69" spans="1:11" s="27" customFormat="1" ht="12" customHeight="1">
      <c r="A69" s="28" t="s">
        <v>151</v>
      </c>
      <c r="B69" s="68" t="s">
        <v>152</v>
      </c>
      <c r="C69" s="51"/>
      <c r="D69" s="52"/>
      <c r="E69" s="52"/>
      <c r="F69" s="52"/>
      <c r="G69" s="52"/>
      <c r="H69" s="52"/>
      <c r="I69" s="52"/>
      <c r="J69" s="63">
        <f t="shared" si="15"/>
        <v>0</v>
      </c>
      <c r="K69" s="64">
        <f t="shared" si="16"/>
        <v>0</v>
      </c>
    </row>
    <row r="70" spans="1:11" s="27" customFormat="1" ht="12" customHeight="1">
      <c r="A70" s="34" t="s">
        <v>153</v>
      </c>
      <c r="B70" s="68" t="s">
        <v>154</v>
      </c>
      <c r="C70" s="51"/>
      <c r="D70" s="52"/>
      <c r="E70" s="52"/>
      <c r="F70" s="52"/>
      <c r="G70" s="52"/>
      <c r="H70" s="52"/>
      <c r="I70" s="52"/>
      <c r="J70" s="63">
        <f t="shared" si="15"/>
        <v>0</v>
      </c>
      <c r="K70" s="64">
        <f t="shared" si="16"/>
        <v>0</v>
      </c>
    </row>
    <row r="71" spans="1:11" s="27" customFormat="1" ht="12" customHeight="1">
      <c r="A71" s="34" t="s">
        <v>155</v>
      </c>
      <c r="B71" s="68" t="s">
        <v>156</v>
      </c>
      <c r="C71" s="51"/>
      <c r="D71" s="52"/>
      <c r="E71" s="52"/>
      <c r="F71" s="52"/>
      <c r="G71" s="52"/>
      <c r="H71" s="52"/>
      <c r="I71" s="52"/>
      <c r="J71" s="63">
        <f t="shared" si="15"/>
        <v>0</v>
      </c>
      <c r="K71" s="64">
        <f t="shared" si="16"/>
        <v>0</v>
      </c>
    </row>
    <row r="72" spans="1:11" s="27" customFormat="1" ht="12" customHeight="1" thickBot="1">
      <c r="A72" s="39" t="s">
        <v>157</v>
      </c>
      <c r="B72" s="69" t="s">
        <v>158</v>
      </c>
      <c r="C72" s="51"/>
      <c r="D72" s="52"/>
      <c r="E72" s="52"/>
      <c r="F72" s="52"/>
      <c r="G72" s="52"/>
      <c r="H72" s="52"/>
      <c r="I72" s="52"/>
      <c r="J72" s="63">
        <f t="shared" si="15"/>
        <v>0</v>
      </c>
      <c r="K72" s="64">
        <f t="shared" si="16"/>
        <v>0</v>
      </c>
    </row>
    <row r="73" spans="1:11" s="27" customFormat="1" ht="12" customHeight="1" thickBot="1">
      <c r="A73" s="66" t="s">
        <v>159</v>
      </c>
      <c r="B73" s="41" t="s">
        <v>160</v>
      </c>
      <c r="C73" s="24">
        <f>SUM(C74:C75)</f>
        <v>509359850</v>
      </c>
      <c r="D73" s="25">
        <f t="shared" ref="D73:J73" si="18">SUM(D74:D75)</f>
        <v>0</v>
      </c>
      <c r="E73" s="25">
        <f t="shared" si="18"/>
        <v>0</v>
      </c>
      <c r="F73" s="25">
        <f t="shared" si="18"/>
        <v>0</v>
      </c>
      <c r="G73" s="25">
        <f t="shared" si="18"/>
        <v>0</v>
      </c>
      <c r="H73" s="25">
        <f t="shared" si="18"/>
        <v>0</v>
      </c>
      <c r="I73" s="25">
        <f t="shared" si="18"/>
        <v>0</v>
      </c>
      <c r="J73" s="25">
        <f t="shared" si="18"/>
        <v>0</v>
      </c>
      <c r="K73" s="26">
        <f>SUM(K74:K75)</f>
        <v>509359850</v>
      </c>
    </row>
    <row r="74" spans="1:11" s="27" customFormat="1" ht="12" customHeight="1">
      <c r="A74" s="28" t="s">
        <v>161</v>
      </c>
      <c r="B74" s="29" t="s">
        <v>162</v>
      </c>
      <c r="C74" s="51">
        <v>509359850</v>
      </c>
      <c r="D74" s="52"/>
      <c r="E74" s="52"/>
      <c r="F74" s="52"/>
      <c r="G74" s="52"/>
      <c r="H74" s="52"/>
      <c r="I74" s="52"/>
      <c r="J74" s="63">
        <f t="shared" si="15"/>
        <v>0</v>
      </c>
      <c r="K74" s="64">
        <f t="shared" si="16"/>
        <v>509359850</v>
      </c>
    </row>
    <row r="75" spans="1:11" s="27" customFormat="1" ht="12" customHeight="1" thickBot="1">
      <c r="A75" s="39" t="s">
        <v>163</v>
      </c>
      <c r="B75" s="40" t="s">
        <v>164</v>
      </c>
      <c r="C75" s="51"/>
      <c r="D75" s="52"/>
      <c r="E75" s="52"/>
      <c r="F75" s="52"/>
      <c r="G75" s="52"/>
      <c r="H75" s="52"/>
      <c r="I75" s="52"/>
      <c r="J75" s="63">
        <f t="shared" si="15"/>
        <v>0</v>
      </c>
      <c r="K75" s="64">
        <f t="shared" si="16"/>
        <v>0</v>
      </c>
    </row>
    <row r="76" spans="1:11" s="27" customFormat="1" ht="12" customHeight="1" thickBot="1">
      <c r="A76" s="66" t="s">
        <v>165</v>
      </c>
      <c r="B76" s="41" t="s">
        <v>166</v>
      </c>
      <c r="C76" s="24">
        <f>SUM(C77:C79)</f>
        <v>10855627</v>
      </c>
      <c r="D76" s="25">
        <f t="shared" ref="D76:J76" si="19">SUM(D77:D79)</f>
        <v>0</v>
      </c>
      <c r="E76" s="25">
        <f t="shared" si="19"/>
        <v>0</v>
      </c>
      <c r="F76" s="25">
        <f t="shared" si="19"/>
        <v>0</v>
      </c>
      <c r="G76" s="25">
        <f t="shared" si="19"/>
        <v>0</v>
      </c>
      <c r="H76" s="25">
        <f t="shared" si="19"/>
        <v>0</v>
      </c>
      <c r="I76" s="25">
        <f t="shared" si="19"/>
        <v>0</v>
      </c>
      <c r="J76" s="25">
        <f t="shared" si="19"/>
        <v>0</v>
      </c>
      <c r="K76" s="26">
        <f>SUM(K77:K79)</f>
        <v>10855627</v>
      </c>
    </row>
    <row r="77" spans="1:11" s="27" customFormat="1" ht="12" customHeight="1">
      <c r="A77" s="28" t="s">
        <v>167</v>
      </c>
      <c r="B77" s="29" t="s">
        <v>168</v>
      </c>
      <c r="C77" s="51">
        <v>10855627</v>
      </c>
      <c r="D77" s="52"/>
      <c r="E77" s="52"/>
      <c r="F77" s="52"/>
      <c r="G77" s="52"/>
      <c r="H77" s="52"/>
      <c r="I77" s="52"/>
      <c r="J77" s="63">
        <f t="shared" si="15"/>
        <v>0</v>
      </c>
      <c r="K77" s="64">
        <f t="shared" si="16"/>
        <v>10855627</v>
      </c>
    </row>
    <row r="78" spans="1:11" s="27" customFormat="1" ht="12" customHeight="1">
      <c r="A78" s="34" t="s">
        <v>169</v>
      </c>
      <c r="B78" s="35" t="s">
        <v>170</v>
      </c>
      <c r="C78" s="51"/>
      <c r="D78" s="52"/>
      <c r="E78" s="52"/>
      <c r="F78" s="52"/>
      <c r="G78" s="52"/>
      <c r="H78" s="52"/>
      <c r="I78" s="52"/>
      <c r="J78" s="63">
        <f t="shared" si="15"/>
        <v>0</v>
      </c>
      <c r="K78" s="64">
        <f t="shared" si="16"/>
        <v>0</v>
      </c>
    </row>
    <row r="79" spans="1:11" s="27" customFormat="1" ht="12" customHeight="1" thickBot="1">
      <c r="A79" s="39" t="s">
        <v>171</v>
      </c>
      <c r="B79" s="40" t="s">
        <v>172</v>
      </c>
      <c r="C79" s="70"/>
      <c r="D79" s="52"/>
      <c r="E79" s="52"/>
      <c r="F79" s="52"/>
      <c r="G79" s="52"/>
      <c r="H79" s="52"/>
      <c r="I79" s="52"/>
      <c r="J79" s="63">
        <f t="shared" si="15"/>
        <v>0</v>
      </c>
      <c r="K79" s="64">
        <f t="shared" si="16"/>
        <v>0</v>
      </c>
    </row>
    <row r="80" spans="1:11" s="27" customFormat="1" ht="12" customHeight="1" thickBot="1">
      <c r="A80" s="66" t="s">
        <v>173</v>
      </c>
      <c r="B80" s="41" t="s">
        <v>174</v>
      </c>
      <c r="C80" s="24">
        <f>SUM(C81:C84)</f>
        <v>0</v>
      </c>
      <c r="D80" s="25">
        <f t="shared" ref="D80:J80" si="20">SUM(D81:D84)</f>
        <v>0</v>
      </c>
      <c r="E80" s="25">
        <f t="shared" si="20"/>
        <v>0</v>
      </c>
      <c r="F80" s="25">
        <f t="shared" si="20"/>
        <v>0</v>
      </c>
      <c r="G80" s="25">
        <f t="shared" si="20"/>
        <v>0</v>
      </c>
      <c r="H80" s="25">
        <f t="shared" si="20"/>
        <v>0</v>
      </c>
      <c r="I80" s="25">
        <f t="shared" si="20"/>
        <v>0</v>
      </c>
      <c r="J80" s="25">
        <f t="shared" si="20"/>
        <v>0</v>
      </c>
      <c r="K80" s="26">
        <f>SUM(K81:K84)</f>
        <v>0</v>
      </c>
    </row>
    <row r="81" spans="1:11" s="27" customFormat="1" ht="12" customHeight="1">
      <c r="A81" s="71" t="s">
        <v>175</v>
      </c>
      <c r="B81" s="29" t="s">
        <v>176</v>
      </c>
      <c r="C81" s="51"/>
      <c r="D81" s="52"/>
      <c r="E81" s="52"/>
      <c r="F81" s="52"/>
      <c r="G81" s="52"/>
      <c r="H81" s="52"/>
      <c r="I81" s="52"/>
      <c r="J81" s="63">
        <f t="shared" si="15"/>
        <v>0</v>
      </c>
      <c r="K81" s="64">
        <f t="shared" si="16"/>
        <v>0</v>
      </c>
    </row>
    <row r="82" spans="1:11" s="27" customFormat="1" ht="12" customHeight="1">
      <c r="A82" s="72" t="s">
        <v>177</v>
      </c>
      <c r="B82" s="35" t="s">
        <v>178</v>
      </c>
      <c r="C82" s="51"/>
      <c r="D82" s="52"/>
      <c r="E82" s="52"/>
      <c r="F82" s="52"/>
      <c r="G82" s="52"/>
      <c r="H82" s="52"/>
      <c r="I82" s="52"/>
      <c r="J82" s="63">
        <f t="shared" si="15"/>
        <v>0</v>
      </c>
      <c r="K82" s="64">
        <f t="shared" si="16"/>
        <v>0</v>
      </c>
    </row>
    <row r="83" spans="1:11" s="27" customFormat="1" ht="12" customHeight="1">
      <c r="A83" s="72" t="s">
        <v>179</v>
      </c>
      <c r="B83" s="35" t="s">
        <v>180</v>
      </c>
      <c r="C83" s="51"/>
      <c r="D83" s="52"/>
      <c r="E83" s="52"/>
      <c r="F83" s="52"/>
      <c r="G83" s="52"/>
      <c r="H83" s="52"/>
      <c r="I83" s="52"/>
      <c r="J83" s="63">
        <f t="shared" si="15"/>
        <v>0</v>
      </c>
      <c r="K83" s="64">
        <f t="shared" si="16"/>
        <v>0</v>
      </c>
    </row>
    <row r="84" spans="1:11" s="27" customFormat="1" ht="12" customHeight="1" thickBot="1">
      <c r="A84" s="73" t="s">
        <v>181</v>
      </c>
      <c r="B84" s="40" t="s">
        <v>182</v>
      </c>
      <c r="C84" s="51"/>
      <c r="D84" s="52"/>
      <c r="E84" s="52"/>
      <c r="F84" s="52"/>
      <c r="G84" s="52"/>
      <c r="H84" s="52"/>
      <c r="I84" s="52"/>
      <c r="J84" s="63">
        <f t="shared" si="15"/>
        <v>0</v>
      </c>
      <c r="K84" s="64">
        <f t="shared" si="16"/>
        <v>0</v>
      </c>
    </row>
    <row r="85" spans="1:11" s="27" customFormat="1" ht="12" customHeight="1" thickBot="1">
      <c r="A85" s="66" t="s">
        <v>183</v>
      </c>
      <c r="B85" s="41" t="s">
        <v>184</v>
      </c>
      <c r="C85" s="74"/>
      <c r="D85" s="75"/>
      <c r="E85" s="75"/>
      <c r="F85" s="75"/>
      <c r="G85" s="75"/>
      <c r="H85" s="75"/>
      <c r="I85" s="75"/>
      <c r="J85" s="25">
        <f t="shared" si="15"/>
        <v>0</v>
      </c>
      <c r="K85" s="26">
        <f t="shared" si="16"/>
        <v>0</v>
      </c>
    </row>
    <row r="86" spans="1:11" s="27" customFormat="1" ht="13.5" customHeight="1" thickBot="1">
      <c r="A86" s="66" t="s">
        <v>185</v>
      </c>
      <c r="B86" s="41" t="s">
        <v>186</v>
      </c>
      <c r="C86" s="74"/>
      <c r="D86" s="75"/>
      <c r="E86" s="75"/>
      <c r="F86" s="75"/>
      <c r="G86" s="75"/>
      <c r="H86" s="75"/>
      <c r="I86" s="75"/>
      <c r="J86" s="25">
        <f t="shared" si="15"/>
        <v>0</v>
      </c>
      <c r="K86" s="26">
        <f t="shared" si="16"/>
        <v>0</v>
      </c>
    </row>
    <row r="87" spans="1:11" s="27" customFormat="1" ht="15.75" customHeight="1" thickBot="1">
      <c r="A87" s="66" t="s">
        <v>187</v>
      </c>
      <c r="B87" s="76" t="s">
        <v>188</v>
      </c>
      <c r="C87" s="48">
        <f>+C64+C68+C73+C76+C80+C86+C85</f>
        <v>520215477</v>
      </c>
      <c r="D87" s="49">
        <f t="shared" ref="D87:J87" si="21">+D64+D68+D73+D76+D80+D86+D85</f>
        <v>0</v>
      </c>
      <c r="E87" s="49">
        <f t="shared" si="21"/>
        <v>0</v>
      </c>
      <c r="F87" s="49">
        <f t="shared" si="21"/>
        <v>0</v>
      </c>
      <c r="G87" s="49">
        <f t="shared" si="21"/>
        <v>0</v>
      </c>
      <c r="H87" s="49">
        <f t="shared" si="21"/>
        <v>0</v>
      </c>
      <c r="I87" s="49">
        <f t="shared" si="21"/>
        <v>0</v>
      </c>
      <c r="J87" s="49">
        <f t="shared" si="21"/>
        <v>0</v>
      </c>
      <c r="K87" s="50">
        <f>+K64+K68+K73+K76+K80+K86+K85</f>
        <v>520215477</v>
      </c>
    </row>
    <row r="88" spans="1:11" s="27" customFormat="1" ht="25.5" customHeight="1" thickBot="1">
      <c r="A88" s="77" t="s">
        <v>189</v>
      </c>
      <c r="B88" s="78" t="s">
        <v>190</v>
      </c>
      <c r="C88" s="48">
        <f>+C63+C87</f>
        <v>1252935321</v>
      </c>
      <c r="D88" s="49">
        <f t="shared" ref="D88:J88" si="22">+D63+D87</f>
        <v>1323637</v>
      </c>
      <c r="E88" s="49">
        <f t="shared" si="22"/>
        <v>0</v>
      </c>
      <c r="F88" s="49">
        <f t="shared" si="22"/>
        <v>0</v>
      </c>
      <c r="G88" s="49">
        <f t="shared" si="22"/>
        <v>0</v>
      </c>
      <c r="H88" s="49">
        <f t="shared" si="22"/>
        <v>0</v>
      </c>
      <c r="I88" s="49">
        <f t="shared" si="22"/>
        <v>0</v>
      </c>
      <c r="J88" s="49">
        <f t="shared" si="22"/>
        <v>1323637</v>
      </c>
      <c r="K88" s="50">
        <f>+K63+K87</f>
        <v>1254258958</v>
      </c>
    </row>
    <row r="89" spans="1:11" s="27" customFormat="1" ht="30.75" customHeight="1">
      <c r="A89" s="79"/>
      <c r="B89" s="80"/>
      <c r="C89" s="81"/>
    </row>
    <row r="90" spans="1:11" ht="16.5" customHeight="1">
      <c r="A90" s="1" t="s">
        <v>191</v>
      </c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s="84" customFormat="1" ht="16.5" customHeight="1" thickBot="1">
      <c r="A91" s="82" t="s">
        <v>192</v>
      </c>
      <c r="B91" s="82"/>
      <c r="C91" s="83"/>
      <c r="K91" s="83" t="str">
        <f>K2</f>
        <v>Forintban!</v>
      </c>
    </row>
    <row r="92" spans="1:11">
      <c r="A92" s="5" t="s">
        <v>3</v>
      </c>
      <c r="B92" s="6" t="s">
        <v>193</v>
      </c>
      <c r="C92" s="7" t="str">
        <f>+CONCATENATE(LEFT([1]ÖSSZEFÜGGÉSEK!A6,4),". évi")</f>
        <v>2018. évi</v>
      </c>
      <c r="D92" s="8"/>
      <c r="E92" s="9"/>
      <c r="F92" s="9"/>
      <c r="G92" s="9"/>
      <c r="H92" s="9"/>
      <c r="I92" s="9"/>
      <c r="J92" s="9"/>
      <c r="K92" s="10"/>
    </row>
    <row r="93" spans="1:11" ht="28.5" thickBot="1">
      <c r="A93" s="11"/>
      <c r="B93" s="12"/>
      <c r="C93" s="13" t="s">
        <v>5</v>
      </c>
      <c r="D93" s="14" t="s">
        <v>6</v>
      </c>
      <c r="E93" s="14" t="s">
        <v>7</v>
      </c>
      <c r="F93" s="14" t="s">
        <v>8</v>
      </c>
      <c r="G93" s="15" t="s">
        <v>9</v>
      </c>
      <c r="H93" s="15" t="s">
        <v>10</v>
      </c>
      <c r="I93" s="15" t="s">
        <v>11</v>
      </c>
      <c r="J93" s="15" t="s">
        <v>12</v>
      </c>
      <c r="K93" s="16" t="s">
        <v>13</v>
      </c>
    </row>
    <row r="94" spans="1:11" s="21" customFormat="1" ht="12" customHeight="1" thickBot="1">
      <c r="A94" s="85" t="s">
        <v>14</v>
      </c>
      <c r="B94" s="86" t="s">
        <v>15</v>
      </c>
      <c r="C94" s="86" t="s">
        <v>16</v>
      </c>
      <c r="D94" s="18" t="s">
        <v>17</v>
      </c>
      <c r="E94" s="19" t="s">
        <v>18</v>
      </c>
      <c r="F94" s="19" t="s">
        <v>19</v>
      </c>
      <c r="G94" s="19" t="s">
        <v>20</v>
      </c>
      <c r="H94" s="19" t="s">
        <v>21</v>
      </c>
      <c r="I94" s="19" t="s">
        <v>22</v>
      </c>
      <c r="J94" s="19" t="s">
        <v>23</v>
      </c>
      <c r="K94" s="87" t="s">
        <v>24</v>
      </c>
    </row>
    <row r="95" spans="1:11" ht="12" customHeight="1" thickBot="1">
      <c r="A95" s="88" t="s">
        <v>25</v>
      </c>
      <c r="B95" s="89" t="s">
        <v>194</v>
      </c>
      <c r="C95" s="90">
        <f>C96+C97+C98+C99+C100+C113</f>
        <v>576804366</v>
      </c>
      <c r="D95" s="91">
        <f t="shared" ref="D95:J95" si="23">D96+D97+D98+D99+D100+D113</f>
        <v>1214637</v>
      </c>
      <c r="E95" s="91">
        <f t="shared" si="23"/>
        <v>0</v>
      </c>
      <c r="F95" s="91">
        <f t="shared" si="23"/>
        <v>0</v>
      </c>
      <c r="G95" s="91">
        <f>G96+G97+G105+G99+G100+G113</f>
        <v>0</v>
      </c>
      <c r="H95" s="91">
        <f t="shared" si="23"/>
        <v>0</v>
      </c>
      <c r="I95" s="91">
        <f t="shared" si="23"/>
        <v>0</v>
      </c>
      <c r="J95" s="91">
        <f t="shared" si="23"/>
        <v>1214637</v>
      </c>
      <c r="K95" s="92">
        <f>K96+K97+K98+K99+K100+K113</f>
        <v>578019003</v>
      </c>
    </row>
    <row r="96" spans="1:11" ht="12" customHeight="1">
      <c r="A96" s="93" t="s">
        <v>27</v>
      </c>
      <c r="B96" s="94" t="s">
        <v>195</v>
      </c>
      <c r="C96" s="95">
        <v>294805064</v>
      </c>
      <c r="D96" s="96">
        <v>930000</v>
      </c>
      <c r="E96" s="96"/>
      <c r="F96" s="96"/>
      <c r="G96" s="96"/>
      <c r="H96" s="96"/>
      <c r="I96" s="96"/>
      <c r="J96" s="97">
        <f t="shared" ref="J96:J129" si="24">D96+E96+F96+G95:G96+H96+I96</f>
        <v>930000</v>
      </c>
      <c r="K96" s="98">
        <f t="shared" ref="K96:K129" si="25">C96+J96</f>
        <v>295735064</v>
      </c>
    </row>
    <row r="97" spans="1:11" ht="12" customHeight="1">
      <c r="A97" s="34" t="s">
        <v>29</v>
      </c>
      <c r="B97" s="99" t="s">
        <v>196</v>
      </c>
      <c r="C97" s="36">
        <v>43712707</v>
      </c>
      <c r="D97" s="37">
        <v>185798</v>
      </c>
      <c r="E97" s="37"/>
      <c r="F97" s="37"/>
      <c r="G97" s="37"/>
      <c r="H97" s="37"/>
      <c r="I97" s="37"/>
      <c r="J97" s="100">
        <f t="shared" si="24"/>
        <v>185798</v>
      </c>
      <c r="K97" s="101">
        <f t="shared" si="25"/>
        <v>43898505</v>
      </c>
    </row>
    <row r="98" spans="1:11" ht="12" customHeight="1">
      <c r="A98" s="34" t="s">
        <v>31</v>
      </c>
      <c r="B98" s="99" t="s">
        <v>197</v>
      </c>
      <c r="C98" s="42">
        <v>154683682</v>
      </c>
      <c r="D98" s="43">
        <v>78058</v>
      </c>
      <c r="E98" s="43"/>
      <c r="F98" s="43"/>
      <c r="H98" s="43"/>
      <c r="I98" s="43"/>
      <c r="J98" s="102">
        <f>D98+E98+F98+G97:G105+H98+I98</f>
        <v>78058</v>
      </c>
      <c r="K98" s="103">
        <f t="shared" si="25"/>
        <v>154761740</v>
      </c>
    </row>
    <row r="99" spans="1:11" ht="12" customHeight="1">
      <c r="A99" s="34" t="s">
        <v>33</v>
      </c>
      <c r="B99" s="104" t="s">
        <v>198</v>
      </c>
      <c r="C99" s="42">
        <v>36831000</v>
      </c>
      <c r="D99" s="43"/>
      <c r="E99" s="43"/>
      <c r="F99" s="43"/>
      <c r="G99" s="43"/>
      <c r="H99" s="43"/>
      <c r="I99" s="43"/>
      <c r="J99" s="102">
        <f t="shared" si="24"/>
        <v>0</v>
      </c>
      <c r="K99" s="103">
        <f t="shared" si="25"/>
        <v>36831000</v>
      </c>
    </row>
    <row r="100" spans="1:11" ht="12" customHeight="1">
      <c r="A100" s="34" t="s">
        <v>199</v>
      </c>
      <c r="B100" s="105" t="s">
        <v>200</v>
      </c>
      <c r="C100" s="42">
        <f>SUM(C101:C112)</f>
        <v>45771913</v>
      </c>
      <c r="D100" s="42">
        <f>SUM(D101:D112)</f>
        <v>20781</v>
      </c>
      <c r="E100" s="43"/>
      <c r="F100" s="43"/>
      <c r="G100" s="43"/>
      <c r="H100" s="43"/>
      <c r="I100" s="43"/>
      <c r="J100" s="102">
        <f t="shared" si="24"/>
        <v>20781</v>
      </c>
      <c r="K100" s="103">
        <f t="shared" si="25"/>
        <v>45792694</v>
      </c>
    </row>
    <row r="101" spans="1:11" ht="12" customHeight="1">
      <c r="A101" s="34" t="s">
        <v>37</v>
      </c>
      <c r="B101" s="99" t="s">
        <v>201</v>
      </c>
      <c r="C101" s="42"/>
      <c r="D101" s="43"/>
      <c r="E101" s="43"/>
      <c r="F101" s="43"/>
      <c r="G101" s="43"/>
      <c r="H101" s="43"/>
      <c r="I101" s="43"/>
      <c r="J101" s="102">
        <f t="shared" si="24"/>
        <v>0</v>
      </c>
      <c r="K101" s="103">
        <f t="shared" si="25"/>
        <v>0</v>
      </c>
    </row>
    <row r="102" spans="1:11" ht="12" customHeight="1">
      <c r="A102" s="34" t="s">
        <v>202</v>
      </c>
      <c r="B102" s="106" t="s">
        <v>203</v>
      </c>
      <c r="C102" s="42"/>
      <c r="D102" s="43"/>
      <c r="E102" s="43"/>
      <c r="F102" s="43"/>
      <c r="G102" s="43"/>
      <c r="H102" s="43"/>
      <c r="I102" s="43"/>
      <c r="J102" s="102">
        <f t="shared" si="24"/>
        <v>0</v>
      </c>
      <c r="K102" s="103">
        <f t="shared" si="25"/>
        <v>0</v>
      </c>
    </row>
    <row r="103" spans="1:11" ht="12" customHeight="1">
      <c r="A103" s="34" t="s">
        <v>204</v>
      </c>
      <c r="B103" s="106" t="s">
        <v>205</v>
      </c>
      <c r="C103" s="42">
        <v>1268909</v>
      </c>
      <c r="D103" s="43"/>
      <c r="E103" s="43"/>
      <c r="F103" s="43"/>
      <c r="G103" s="43"/>
      <c r="H103" s="43"/>
      <c r="I103" s="43"/>
      <c r="J103" s="102">
        <f t="shared" si="24"/>
        <v>0</v>
      </c>
      <c r="K103" s="103">
        <f t="shared" si="25"/>
        <v>1268909</v>
      </c>
    </row>
    <row r="104" spans="1:11" ht="12" customHeight="1">
      <c r="A104" s="34" t="s">
        <v>206</v>
      </c>
      <c r="B104" s="107" t="s">
        <v>207</v>
      </c>
      <c r="C104" s="42"/>
      <c r="D104" s="43"/>
      <c r="E104" s="43"/>
      <c r="F104" s="43"/>
      <c r="G104" s="43"/>
      <c r="H104" s="43"/>
      <c r="I104" s="43"/>
      <c r="J104" s="102">
        <f t="shared" si="24"/>
        <v>0</v>
      </c>
      <c r="K104" s="103">
        <f t="shared" si="25"/>
        <v>0</v>
      </c>
    </row>
    <row r="105" spans="1:11" ht="21.75" customHeight="1">
      <c r="A105" s="34" t="s">
        <v>208</v>
      </c>
      <c r="B105" s="108" t="s">
        <v>209</v>
      </c>
      <c r="C105" s="42"/>
      <c r="D105" s="43"/>
      <c r="E105" s="43"/>
      <c r="F105" s="43"/>
      <c r="G105" s="43"/>
      <c r="H105" s="43"/>
      <c r="I105" s="43"/>
      <c r="J105" s="102">
        <f>D105+E105+F105+G104:G105+H105+I105</f>
        <v>0</v>
      </c>
      <c r="K105" s="103">
        <f t="shared" si="25"/>
        <v>0</v>
      </c>
    </row>
    <row r="106" spans="1:11" ht="20.25" customHeight="1">
      <c r="A106" s="34" t="s">
        <v>210</v>
      </c>
      <c r="B106" s="108" t="s">
        <v>211</v>
      </c>
      <c r="C106" s="42"/>
      <c r="D106" s="43"/>
      <c r="E106" s="43"/>
      <c r="F106" s="43"/>
      <c r="G106" s="43"/>
      <c r="H106" s="43"/>
      <c r="I106" s="43"/>
      <c r="J106" s="102">
        <f>D106+E106+F106+G105:G106+H106+I106</f>
        <v>0</v>
      </c>
      <c r="K106" s="103">
        <f t="shared" si="25"/>
        <v>0</v>
      </c>
    </row>
    <row r="107" spans="1:11" ht="12" customHeight="1">
      <c r="A107" s="34" t="s">
        <v>212</v>
      </c>
      <c r="B107" s="107" t="s">
        <v>213</v>
      </c>
      <c r="C107" s="42">
        <v>25303004</v>
      </c>
      <c r="D107" s="43"/>
      <c r="E107" s="43"/>
      <c r="F107" s="43"/>
      <c r="G107" s="43"/>
      <c r="H107" s="43"/>
      <c r="I107" s="43"/>
      <c r="J107" s="102">
        <f t="shared" si="24"/>
        <v>0</v>
      </c>
      <c r="K107" s="103">
        <f t="shared" si="25"/>
        <v>25303004</v>
      </c>
    </row>
    <row r="108" spans="1:11" ht="12" customHeight="1">
      <c r="A108" s="34" t="s">
        <v>214</v>
      </c>
      <c r="B108" s="107" t="s">
        <v>215</v>
      </c>
      <c r="C108" s="42"/>
      <c r="D108" s="43"/>
      <c r="E108" s="43"/>
      <c r="F108" s="43"/>
      <c r="G108" s="43"/>
      <c r="H108" s="43"/>
      <c r="I108" s="43"/>
      <c r="J108" s="102">
        <f t="shared" si="24"/>
        <v>0</v>
      </c>
      <c r="K108" s="103">
        <f t="shared" si="25"/>
        <v>0</v>
      </c>
    </row>
    <row r="109" spans="1:11" ht="21.75" customHeight="1">
      <c r="A109" s="34" t="s">
        <v>216</v>
      </c>
      <c r="B109" s="108" t="s">
        <v>217</v>
      </c>
      <c r="C109" s="42"/>
      <c r="D109" s="43"/>
      <c r="E109" s="43"/>
      <c r="F109" s="43"/>
      <c r="G109" s="43"/>
      <c r="H109" s="43"/>
      <c r="I109" s="43"/>
      <c r="J109" s="102">
        <f t="shared" si="24"/>
        <v>0</v>
      </c>
      <c r="K109" s="103">
        <f t="shared" si="25"/>
        <v>0</v>
      </c>
    </row>
    <row r="110" spans="1:11" ht="12" customHeight="1">
      <c r="A110" s="109" t="s">
        <v>218</v>
      </c>
      <c r="B110" s="106" t="s">
        <v>219</v>
      </c>
      <c r="C110" s="42"/>
      <c r="D110" s="43"/>
      <c r="E110" s="43"/>
      <c r="F110" s="43"/>
      <c r="G110" s="43"/>
      <c r="H110" s="43"/>
      <c r="I110" s="43"/>
      <c r="J110" s="102">
        <f t="shared" si="24"/>
        <v>0</v>
      </c>
      <c r="K110" s="103">
        <f t="shared" si="25"/>
        <v>0</v>
      </c>
    </row>
    <row r="111" spans="1:11" ht="12" customHeight="1">
      <c r="A111" s="34" t="s">
        <v>220</v>
      </c>
      <c r="B111" s="106" t="s">
        <v>221</v>
      </c>
      <c r="C111" s="42"/>
      <c r="D111" s="43"/>
      <c r="E111" s="43"/>
      <c r="F111" s="43"/>
      <c r="G111" s="43"/>
      <c r="H111" s="43"/>
      <c r="I111" s="43"/>
      <c r="J111" s="102">
        <f t="shared" si="24"/>
        <v>0</v>
      </c>
      <c r="K111" s="103">
        <f t="shared" si="25"/>
        <v>0</v>
      </c>
    </row>
    <row r="112" spans="1:11" ht="12" customHeight="1">
      <c r="A112" s="39" t="s">
        <v>222</v>
      </c>
      <c r="B112" s="106" t="s">
        <v>223</v>
      </c>
      <c r="C112" s="42">
        <v>19200000</v>
      </c>
      <c r="D112" s="43">
        <v>20781</v>
      </c>
      <c r="E112" s="43"/>
      <c r="F112" s="43"/>
      <c r="G112" s="43"/>
      <c r="H112" s="43"/>
      <c r="I112" s="43"/>
      <c r="J112" s="102">
        <f t="shared" si="24"/>
        <v>20781</v>
      </c>
      <c r="K112" s="103">
        <f t="shared" si="25"/>
        <v>19220781</v>
      </c>
    </row>
    <row r="113" spans="1:11" ht="12" customHeight="1">
      <c r="A113" s="34" t="s">
        <v>224</v>
      </c>
      <c r="B113" s="104" t="s">
        <v>225</v>
      </c>
      <c r="C113" s="36">
        <f>SUM(C114:C115)</f>
        <v>1000000</v>
      </c>
      <c r="D113" s="37"/>
      <c r="E113" s="37"/>
      <c r="F113" s="37"/>
      <c r="G113" s="37"/>
      <c r="H113" s="37"/>
      <c r="I113" s="37"/>
      <c r="J113" s="100">
        <f t="shared" si="24"/>
        <v>0</v>
      </c>
      <c r="K113" s="101">
        <f t="shared" si="25"/>
        <v>1000000</v>
      </c>
    </row>
    <row r="114" spans="1:11" ht="12" customHeight="1">
      <c r="A114" s="34" t="s">
        <v>226</v>
      </c>
      <c r="B114" s="99" t="s">
        <v>227</v>
      </c>
      <c r="C114" s="36">
        <v>500000</v>
      </c>
      <c r="D114" s="37"/>
      <c r="E114" s="37"/>
      <c r="F114" s="37"/>
      <c r="G114" s="37"/>
      <c r="H114" s="37"/>
      <c r="I114" s="37"/>
      <c r="J114" s="100">
        <f t="shared" si="24"/>
        <v>0</v>
      </c>
      <c r="K114" s="101">
        <f t="shared" si="25"/>
        <v>500000</v>
      </c>
    </row>
    <row r="115" spans="1:11" ht="12" customHeight="1" thickBot="1">
      <c r="A115" s="110" t="s">
        <v>228</v>
      </c>
      <c r="B115" s="111" t="s">
        <v>229</v>
      </c>
      <c r="C115" s="112">
        <v>500000</v>
      </c>
      <c r="D115" s="113"/>
      <c r="E115" s="113"/>
      <c r="F115" s="113"/>
      <c r="G115" s="113"/>
      <c r="H115" s="113"/>
      <c r="I115" s="113"/>
      <c r="J115" s="114">
        <f t="shared" si="24"/>
        <v>0</v>
      </c>
      <c r="K115" s="115">
        <f t="shared" si="25"/>
        <v>500000</v>
      </c>
    </row>
    <row r="116" spans="1:11" ht="12" customHeight="1" thickBot="1">
      <c r="A116" s="116" t="s">
        <v>39</v>
      </c>
      <c r="B116" s="117" t="s">
        <v>230</v>
      </c>
      <c r="C116" s="118">
        <f>+C117+C119+C121</f>
        <v>665275328</v>
      </c>
      <c r="D116" s="25">
        <f t="shared" ref="D116:J116" si="26">+D117+D119+D121</f>
        <v>109000</v>
      </c>
      <c r="E116" s="119">
        <f t="shared" si="26"/>
        <v>0</v>
      </c>
      <c r="F116" s="119">
        <f t="shared" si="26"/>
        <v>0</v>
      </c>
      <c r="G116" s="119">
        <f t="shared" si="26"/>
        <v>0</v>
      </c>
      <c r="H116" s="119">
        <f t="shared" si="26"/>
        <v>0</v>
      </c>
      <c r="I116" s="119">
        <f t="shared" si="26"/>
        <v>0</v>
      </c>
      <c r="J116" s="119">
        <f t="shared" si="26"/>
        <v>109000</v>
      </c>
      <c r="K116" s="120">
        <f>+K117+K119+K121</f>
        <v>665384328</v>
      </c>
    </row>
    <row r="117" spans="1:11" ht="12" customHeight="1">
      <c r="A117" s="28" t="s">
        <v>41</v>
      </c>
      <c r="B117" s="99" t="s">
        <v>231</v>
      </c>
      <c r="C117" s="30">
        <v>510091434</v>
      </c>
      <c r="D117" s="121">
        <v>109000</v>
      </c>
      <c r="E117" s="31"/>
      <c r="F117" s="31"/>
      <c r="G117" s="31"/>
      <c r="H117" s="31"/>
      <c r="I117" s="31"/>
      <c r="J117" s="32">
        <f t="shared" si="24"/>
        <v>109000</v>
      </c>
      <c r="K117" s="33">
        <f t="shared" si="25"/>
        <v>510200434</v>
      </c>
    </row>
    <row r="118" spans="1:11" ht="12" customHeight="1">
      <c r="A118" s="28" t="s">
        <v>43</v>
      </c>
      <c r="B118" s="122" t="s">
        <v>232</v>
      </c>
      <c r="C118" s="30">
        <v>393345326</v>
      </c>
      <c r="D118" s="121"/>
      <c r="E118" s="31"/>
      <c r="F118" s="31"/>
      <c r="G118" s="31"/>
      <c r="H118" s="31"/>
      <c r="I118" s="31"/>
      <c r="J118" s="32">
        <f t="shared" si="24"/>
        <v>0</v>
      </c>
      <c r="K118" s="33">
        <f t="shared" si="25"/>
        <v>393345326</v>
      </c>
    </row>
    <row r="119" spans="1:11" ht="12" customHeight="1">
      <c r="A119" s="28" t="s">
        <v>45</v>
      </c>
      <c r="B119" s="122" t="s">
        <v>233</v>
      </c>
      <c r="C119" s="36">
        <v>155183894</v>
      </c>
      <c r="D119" s="123"/>
      <c r="E119" s="37"/>
      <c r="F119" s="37"/>
      <c r="G119" s="37"/>
      <c r="H119" s="37"/>
      <c r="I119" s="37"/>
      <c r="J119" s="100">
        <f t="shared" si="24"/>
        <v>0</v>
      </c>
      <c r="K119" s="101">
        <f t="shared" si="25"/>
        <v>155183894</v>
      </c>
    </row>
    <row r="120" spans="1:11" ht="12" customHeight="1">
      <c r="A120" s="28" t="s">
        <v>47</v>
      </c>
      <c r="B120" s="122" t="s">
        <v>234</v>
      </c>
      <c r="C120" s="124">
        <v>121712648</v>
      </c>
      <c r="D120" s="123"/>
      <c r="E120" s="37"/>
      <c r="F120" s="37"/>
      <c r="G120" s="37"/>
      <c r="H120" s="37"/>
      <c r="I120" s="37"/>
      <c r="J120" s="100">
        <f t="shared" si="24"/>
        <v>0</v>
      </c>
      <c r="K120" s="101">
        <f t="shared" si="25"/>
        <v>121712648</v>
      </c>
    </row>
    <row r="121" spans="1:11" ht="12" customHeight="1">
      <c r="A121" s="28" t="s">
        <v>49</v>
      </c>
      <c r="B121" s="40" t="s">
        <v>235</v>
      </c>
      <c r="C121" s="124"/>
      <c r="D121" s="123"/>
      <c r="E121" s="37"/>
      <c r="F121" s="37"/>
      <c r="G121" s="37"/>
      <c r="H121" s="37"/>
      <c r="I121" s="37"/>
      <c r="J121" s="100">
        <f t="shared" si="24"/>
        <v>0</v>
      </c>
      <c r="K121" s="101">
        <f t="shared" si="25"/>
        <v>0</v>
      </c>
    </row>
    <row r="122" spans="1:11" ht="12" customHeight="1">
      <c r="A122" s="28" t="s">
        <v>51</v>
      </c>
      <c r="B122" s="38" t="s">
        <v>236</v>
      </c>
      <c r="C122" s="124"/>
      <c r="D122" s="123"/>
      <c r="E122" s="37"/>
      <c r="F122" s="37"/>
      <c r="G122" s="37"/>
      <c r="H122" s="37"/>
      <c r="I122" s="37"/>
      <c r="J122" s="100">
        <f t="shared" si="24"/>
        <v>0</v>
      </c>
      <c r="K122" s="101">
        <f t="shared" si="25"/>
        <v>0</v>
      </c>
    </row>
    <row r="123" spans="1:11" ht="24.75" customHeight="1">
      <c r="A123" s="28" t="s">
        <v>237</v>
      </c>
      <c r="B123" s="125" t="s">
        <v>238</v>
      </c>
      <c r="C123" s="124"/>
      <c r="D123" s="123"/>
      <c r="E123" s="37"/>
      <c r="F123" s="37"/>
      <c r="G123" s="37"/>
      <c r="H123" s="37"/>
      <c r="I123" s="37"/>
      <c r="J123" s="100">
        <f t="shared" si="24"/>
        <v>0</v>
      </c>
      <c r="K123" s="101">
        <f t="shared" si="25"/>
        <v>0</v>
      </c>
    </row>
    <row r="124" spans="1:11" ht="22.5">
      <c r="A124" s="28" t="s">
        <v>239</v>
      </c>
      <c r="B124" s="108" t="s">
        <v>211</v>
      </c>
      <c r="C124" s="124"/>
      <c r="D124" s="123"/>
      <c r="E124" s="37"/>
      <c r="F124" s="37"/>
      <c r="G124" s="37"/>
      <c r="H124" s="37"/>
      <c r="I124" s="37"/>
      <c r="J124" s="100">
        <f t="shared" si="24"/>
        <v>0</v>
      </c>
      <c r="K124" s="101">
        <f t="shared" si="25"/>
        <v>0</v>
      </c>
    </row>
    <row r="125" spans="1:11" ht="12" customHeight="1">
      <c r="A125" s="28" t="s">
        <v>240</v>
      </c>
      <c r="B125" s="108" t="s">
        <v>241</v>
      </c>
      <c r="C125" s="124"/>
      <c r="D125" s="123"/>
      <c r="E125" s="37"/>
      <c r="F125" s="37"/>
      <c r="G125" s="37"/>
      <c r="H125" s="37"/>
      <c r="I125" s="37"/>
      <c r="J125" s="100">
        <f t="shared" si="24"/>
        <v>0</v>
      </c>
      <c r="K125" s="101">
        <f t="shared" si="25"/>
        <v>0</v>
      </c>
    </row>
    <row r="126" spans="1:11" ht="12" customHeight="1">
      <c r="A126" s="28" t="s">
        <v>242</v>
      </c>
      <c r="B126" s="108" t="s">
        <v>243</v>
      </c>
      <c r="C126" s="124"/>
      <c r="D126" s="123"/>
      <c r="E126" s="37"/>
      <c r="F126" s="37"/>
      <c r="G126" s="37"/>
      <c r="H126" s="37"/>
      <c r="I126" s="37"/>
      <c r="J126" s="100">
        <f t="shared" si="24"/>
        <v>0</v>
      </c>
      <c r="K126" s="101">
        <f t="shared" si="25"/>
        <v>0</v>
      </c>
    </row>
    <row r="127" spans="1:11" ht="22.5" customHeight="1">
      <c r="A127" s="28" t="s">
        <v>244</v>
      </c>
      <c r="B127" s="108" t="s">
        <v>217</v>
      </c>
      <c r="C127" s="124"/>
      <c r="D127" s="123"/>
      <c r="E127" s="37"/>
      <c r="F127" s="37"/>
      <c r="G127" s="37"/>
      <c r="H127" s="37"/>
      <c r="I127" s="37"/>
      <c r="J127" s="100">
        <f t="shared" si="24"/>
        <v>0</v>
      </c>
      <c r="K127" s="101">
        <f t="shared" si="25"/>
        <v>0</v>
      </c>
    </row>
    <row r="128" spans="1:11" ht="12" customHeight="1">
      <c r="A128" s="28" t="s">
        <v>245</v>
      </c>
      <c r="B128" s="108" t="s">
        <v>246</v>
      </c>
      <c r="C128" s="124"/>
      <c r="D128" s="123"/>
      <c r="E128" s="37"/>
      <c r="F128" s="37"/>
      <c r="G128" s="37"/>
      <c r="H128" s="37"/>
      <c r="I128" s="37"/>
      <c r="J128" s="100">
        <f t="shared" si="24"/>
        <v>0</v>
      </c>
      <c r="K128" s="101">
        <f t="shared" si="25"/>
        <v>0</v>
      </c>
    </row>
    <row r="129" spans="1:11" ht="23.25" thickBot="1">
      <c r="A129" s="109" t="s">
        <v>247</v>
      </c>
      <c r="B129" s="108" t="s">
        <v>248</v>
      </c>
      <c r="C129" s="126"/>
      <c r="D129" s="127"/>
      <c r="E129" s="43"/>
      <c r="F129" s="43"/>
      <c r="G129" s="43"/>
      <c r="H129" s="43"/>
      <c r="I129" s="43"/>
      <c r="J129" s="102">
        <f t="shared" si="24"/>
        <v>0</v>
      </c>
      <c r="K129" s="103">
        <f t="shared" si="25"/>
        <v>0</v>
      </c>
    </row>
    <row r="130" spans="1:11" ht="12" customHeight="1" thickBot="1">
      <c r="A130" s="22" t="s">
        <v>53</v>
      </c>
      <c r="B130" s="128" t="s">
        <v>249</v>
      </c>
      <c r="C130" s="24">
        <f>+C95+C116</f>
        <v>1242079694</v>
      </c>
      <c r="D130" s="129">
        <f t="shared" ref="D130:J130" si="27">+D95+D116</f>
        <v>1323637</v>
      </c>
      <c r="E130" s="25">
        <f t="shared" si="27"/>
        <v>0</v>
      </c>
      <c r="F130" s="25">
        <f t="shared" si="27"/>
        <v>0</v>
      </c>
      <c r="G130" s="25">
        <f t="shared" si="27"/>
        <v>0</v>
      </c>
      <c r="H130" s="25">
        <f t="shared" si="27"/>
        <v>0</v>
      </c>
      <c r="I130" s="25">
        <f t="shared" si="27"/>
        <v>0</v>
      </c>
      <c r="J130" s="25">
        <f t="shared" si="27"/>
        <v>1323637</v>
      </c>
      <c r="K130" s="26">
        <f>+K95+K116</f>
        <v>1243403331</v>
      </c>
    </row>
    <row r="131" spans="1:11" ht="12" customHeight="1" thickBot="1">
      <c r="A131" s="22" t="s">
        <v>250</v>
      </c>
      <c r="B131" s="128" t="s">
        <v>251</v>
      </c>
      <c r="C131" s="24">
        <f>+C132+C133+C134</f>
        <v>0</v>
      </c>
      <c r="D131" s="129">
        <f t="shared" ref="D131:J131" si="28">+D132+D133+D134</f>
        <v>0</v>
      </c>
      <c r="E131" s="25">
        <f t="shared" si="28"/>
        <v>0</v>
      </c>
      <c r="F131" s="25">
        <f t="shared" si="28"/>
        <v>0</v>
      </c>
      <c r="G131" s="25">
        <f t="shared" si="28"/>
        <v>0</v>
      </c>
      <c r="H131" s="25">
        <f t="shared" si="28"/>
        <v>0</v>
      </c>
      <c r="I131" s="25">
        <f t="shared" si="28"/>
        <v>0</v>
      </c>
      <c r="J131" s="25">
        <f t="shared" si="28"/>
        <v>0</v>
      </c>
      <c r="K131" s="26">
        <f>+K132+K133+K134</f>
        <v>0</v>
      </c>
    </row>
    <row r="132" spans="1:11" ht="12" customHeight="1">
      <c r="A132" s="28" t="s">
        <v>69</v>
      </c>
      <c r="B132" s="122" t="s">
        <v>252</v>
      </c>
      <c r="C132" s="124"/>
      <c r="D132" s="123"/>
      <c r="E132" s="37"/>
      <c r="F132" s="37"/>
      <c r="G132" s="37"/>
      <c r="H132" s="37"/>
      <c r="I132" s="37"/>
      <c r="J132" s="100">
        <f t="shared" ref="J132:J154" si="29">D132+E132+F132+G131:G132+H132+I132</f>
        <v>0</v>
      </c>
      <c r="K132" s="101">
        <f t="shared" ref="K132:K155" si="30">C132+J132</f>
        <v>0</v>
      </c>
    </row>
    <row r="133" spans="1:11" ht="12" customHeight="1">
      <c r="A133" s="28" t="s">
        <v>71</v>
      </c>
      <c r="B133" s="122" t="s">
        <v>253</v>
      </c>
      <c r="C133" s="124"/>
      <c r="D133" s="123"/>
      <c r="E133" s="37"/>
      <c r="F133" s="37"/>
      <c r="G133" s="37"/>
      <c r="H133" s="37"/>
      <c r="I133" s="37"/>
      <c r="J133" s="100">
        <f t="shared" si="29"/>
        <v>0</v>
      </c>
      <c r="K133" s="101">
        <f t="shared" si="30"/>
        <v>0</v>
      </c>
    </row>
    <row r="134" spans="1:11" ht="12" customHeight="1" thickBot="1">
      <c r="A134" s="109" t="s">
        <v>73</v>
      </c>
      <c r="B134" s="122" t="s">
        <v>254</v>
      </c>
      <c r="C134" s="124"/>
      <c r="D134" s="123"/>
      <c r="E134" s="37"/>
      <c r="F134" s="37"/>
      <c r="G134" s="37"/>
      <c r="H134" s="37"/>
      <c r="I134" s="37"/>
      <c r="J134" s="100">
        <f t="shared" si="29"/>
        <v>0</v>
      </c>
      <c r="K134" s="101">
        <f t="shared" si="30"/>
        <v>0</v>
      </c>
    </row>
    <row r="135" spans="1:11" ht="12" customHeight="1" thickBot="1">
      <c r="A135" s="22" t="s">
        <v>83</v>
      </c>
      <c r="B135" s="128" t="s">
        <v>255</v>
      </c>
      <c r="C135" s="24">
        <f>SUM(C136:C141)</f>
        <v>0</v>
      </c>
      <c r="D135" s="129">
        <f t="shared" ref="D135:J135" si="31">SUM(D136:D141)</f>
        <v>0</v>
      </c>
      <c r="E135" s="25">
        <f t="shared" si="31"/>
        <v>0</v>
      </c>
      <c r="F135" s="25">
        <f t="shared" si="31"/>
        <v>0</v>
      </c>
      <c r="G135" s="25">
        <f t="shared" si="31"/>
        <v>0</v>
      </c>
      <c r="H135" s="25">
        <f t="shared" si="31"/>
        <v>0</v>
      </c>
      <c r="I135" s="25">
        <f t="shared" si="31"/>
        <v>0</v>
      </c>
      <c r="J135" s="25">
        <f t="shared" si="31"/>
        <v>0</v>
      </c>
      <c r="K135" s="26">
        <f>SUM(K136:K141)</f>
        <v>0</v>
      </c>
    </row>
    <row r="136" spans="1:11" ht="12" customHeight="1">
      <c r="A136" s="28" t="s">
        <v>85</v>
      </c>
      <c r="B136" s="130" t="s">
        <v>256</v>
      </c>
      <c r="C136" s="124"/>
      <c r="D136" s="123"/>
      <c r="E136" s="37"/>
      <c r="F136" s="37"/>
      <c r="G136" s="37"/>
      <c r="H136" s="37"/>
      <c r="I136" s="37"/>
      <c r="J136" s="100">
        <f t="shared" si="29"/>
        <v>0</v>
      </c>
      <c r="K136" s="101">
        <f t="shared" si="30"/>
        <v>0</v>
      </c>
    </row>
    <row r="137" spans="1:11" ht="12" customHeight="1">
      <c r="A137" s="28" t="s">
        <v>87</v>
      </c>
      <c r="B137" s="130" t="s">
        <v>257</v>
      </c>
      <c r="C137" s="124"/>
      <c r="D137" s="123"/>
      <c r="E137" s="37"/>
      <c r="F137" s="37"/>
      <c r="G137" s="37"/>
      <c r="H137" s="37"/>
      <c r="I137" s="37"/>
      <c r="J137" s="100">
        <f t="shared" si="29"/>
        <v>0</v>
      </c>
      <c r="K137" s="101">
        <f t="shared" si="30"/>
        <v>0</v>
      </c>
    </row>
    <row r="138" spans="1:11" ht="12" customHeight="1">
      <c r="A138" s="28" t="s">
        <v>89</v>
      </c>
      <c r="B138" s="130" t="s">
        <v>258</v>
      </c>
      <c r="C138" s="124"/>
      <c r="D138" s="123"/>
      <c r="E138" s="37"/>
      <c r="F138" s="37"/>
      <c r="G138" s="37"/>
      <c r="H138" s="37"/>
      <c r="I138" s="37"/>
      <c r="J138" s="100">
        <f t="shared" si="29"/>
        <v>0</v>
      </c>
      <c r="K138" s="101">
        <f t="shared" si="30"/>
        <v>0</v>
      </c>
    </row>
    <row r="139" spans="1:11" ht="12" customHeight="1">
      <c r="A139" s="28" t="s">
        <v>91</v>
      </c>
      <c r="B139" s="130" t="s">
        <v>259</v>
      </c>
      <c r="C139" s="124"/>
      <c r="D139" s="123"/>
      <c r="E139" s="37"/>
      <c r="F139" s="37"/>
      <c r="G139" s="37"/>
      <c r="H139" s="37"/>
      <c r="I139" s="37"/>
      <c r="J139" s="100">
        <f t="shared" si="29"/>
        <v>0</v>
      </c>
      <c r="K139" s="101">
        <f t="shared" si="30"/>
        <v>0</v>
      </c>
    </row>
    <row r="140" spans="1:11" ht="12" customHeight="1">
      <c r="A140" s="28" t="s">
        <v>93</v>
      </c>
      <c r="B140" s="130" t="s">
        <v>260</v>
      </c>
      <c r="C140" s="124"/>
      <c r="D140" s="123"/>
      <c r="E140" s="37"/>
      <c r="F140" s="37"/>
      <c r="G140" s="37"/>
      <c r="H140" s="37"/>
      <c r="I140" s="37"/>
      <c r="J140" s="100">
        <f t="shared" si="29"/>
        <v>0</v>
      </c>
      <c r="K140" s="101">
        <f t="shared" si="30"/>
        <v>0</v>
      </c>
    </row>
    <row r="141" spans="1:11" ht="12" customHeight="1" thickBot="1">
      <c r="A141" s="109" t="s">
        <v>95</v>
      </c>
      <c r="B141" s="130" t="s">
        <v>261</v>
      </c>
      <c r="C141" s="124"/>
      <c r="D141" s="123"/>
      <c r="E141" s="37"/>
      <c r="F141" s="37"/>
      <c r="G141" s="37"/>
      <c r="H141" s="37"/>
      <c r="I141" s="37"/>
      <c r="J141" s="100">
        <f t="shared" si="29"/>
        <v>0</v>
      </c>
      <c r="K141" s="101">
        <f t="shared" si="30"/>
        <v>0</v>
      </c>
    </row>
    <row r="142" spans="1:11" ht="12" customHeight="1" thickBot="1">
      <c r="A142" s="22" t="s">
        <v>107</v>
      </c>
      <c r="B142" s="128" t="s">
        <v>262</v>
      </c>
      <c r="C142" s="48">
        <f>+C143+C144+C145+C146</f>
        <v>10855627</v>
      </c>
      <c r="D142" s="131">
        <f t="shared" ref="D142:J142" si="32">+D143+D144+D145+D146</f>
        <v>0</v>
      </c>
      <c r="E142" s="49">
        <f t="shared" si="32"/>
        <v>0</v>
      </c>
      <c r="F142" s="49">
        <f t="shared" si="32"/>
        <v>0</v>
      </c>
      <c r="G142" s="49">
        <f t="shared" si="32"/>
        <v>0</v>
      </c>
      <c r="H142" s="49">
        <f t="shared" si="32"/>
        <v>0</v>
      </c>
      <c r="I142" s="49">
        <f t="shared" si="32"/>
        <v>0</v>
      </c>
      <c r="J142" s="49">
        <f t="shared" si="32"/>
        <v>0</v>
      </c>
      <c r="K142" s="50">
        <f>+K143+K144+K145+K146</f>
        <v>10855627</v>
      </c>
    </row>
    <row r="143" spans="1:11" ht="12" customHeight="1">
      <c r="A143" s="28" t="s">
        <v>109</v>
      </c>
      <c r="B143" s="130" t="s">
        <v>263</v>
      </c>
      <c r="C143" s="124"/>
      <c r="D143" s="123"/>
      <c r="E143" s="37"/>
      <c r="F143" s="37"/>
      <c r="G143" s="37"/>
      <c r="H143" s="37"/>
      <c r="I143" s="37"/>
      <c r="J143" s="100">
        <f t="shared" si="29"/>
        <v>0</v>
      </c>
      <c r="K143" s="101">
        <f t="shared" si="30"/>
        <v>0</v>
      </c>
    </row>
    <row r="144" spans="1:11" ht="12" customHeight="1">
      <c r="A144" s="28" t="s">
        <v>111</v>
      </c>
      <c r="B144" s="130" t="s">
        <v>264</v>
      </c>
      <c r="C144" s="124">
        <v>10855627</v>
      </c>
      <c r="D144" s="123"/>
      <c r="E144" s="37"/>
      <c r="F144" s="37"/>
      <c r="G144" s="37"/>
      <c r="H144" s="37"/>
      <c r="I144" s="37"/>
      <c r="J144" s="100">
        <f t="shared" si="29"/>
        <v>0</v>
      </c>
      <c r="K144" s="101">
        <f t="shared" si="30"/>
        <v>10855627</v>
      </c>
    </row>
    <row r="145" spans="1:15" ht="12" customHeight="1">
      <c r="A145" s="28" t="s">
        <v>113</v>
      </c>
      <c r="B145" s="130" t="s">
        <v>265</v>
      </c>
      <c r="C145" s="124"/>
      <c r="D145" s="123"/>
      <c r="E145" s="37"/>
      <c r="F145" s="37"/>
      <c r="G145" s="37"/>
      <c r="H145" s="37"/>
      <c r="I145" s="37"/>
      <c r="J145" s="100">
        <f t="shared" si="29"/>
        <v>0</v>
      </c>
      <c r="K145" s="101">
        <f t="shared" si="30"/>
        <v>0</v>
      </c>
    </row>
    <row r="146" spans="1:15" ht="12" customHeight="1" thickBot="1">
      <c r="A146" s="109" t="s">
        <v>115</v>
      </c>
      <c r="B146" s="132" t="s">
        <v>266</v>
      </c>
      <c r="C146" s="124"/>
      <c r="D146" s="123"/>
      <c r="E146" s="37"/>
      <c r="F146" s="37"/>
      <c r="G146" s="37"/>
      <c r="H146" s="37"/>
      <c r="I146" s="37"/>
      <c r="J146" s="100">
        <f t="shared" si="29"/>
        <v>0</v>
      </c>
      <c r="K146" s="101">
        <f t="shared" si="30"/>
        <v>0</v>
      </c>
    </row>
    <row r="147" spans="1:15" ht="12" customHeight="1" thickBot="1">
      <c r="A147" s="22" t="s">
        <v>267</v>
      </c>
      <c r="B147" s="128" t="s">
        <v>268</v>
      </c>
      <c r="C147" s="133">
        <f>SUM(C148:C152)</f>
        <v>0</v>
      </c>
      <c r="D147" s="134">
        <f t="shared" ref="D147:J147" si="33">SUM(D148:D152)</f>
        <v>0</v>
      </c>
      <c r="E147" s="135">
        <f t="shared" si="33"/>
        <v>0</v>
      </c>
      <c r="F147" s="135">
        <f t="shared" si="33"/>
        <v>0</v>
      </c>
      <c r="G147" s="135">
        <f t="shared" si="33"/>
        <v>0</v>
      </c>
      <c r="H147" s="135">
        <f t="shared" si="33"/>
        <v>0</v>
      </c>
      <c r="I147" s="135">
        <f t="shared" si="33"/>
        <v>0</v>
      </c>
      <c r="J147" s="135">
        <f t="shared" si="33"/>
        <v>0</v>
      </c>
      <c r="K147" s="136">
        <f>SUM(K148:K152)</f>
        <v>0</v>
      </c>
    </row>
    <row r="148" spans="1:15" ht="12" customHeight="1">
      <c r="A148" s="28" t="s">
        <v>121</v>
      </c>
      <c r="B148" s="130" t="s">
        <v>269</v>
      </c>
      <c r="C148" s="124"/>
      <c r="D148" s="123"/>
      <c r="E148" s="37"/>
      <c r="F148" s="37"/>
      <c r="G148" s="37"/>
      <c r="H148" s="37"/>
      <c r="I148" s="37"/>
      <c r="J148" s="100">
        <f t="shared" si="29"/>
        <v>0</v>
      </c>
      <c r="K148" s="101">
        <f t="shared" si="30"/>
        <v>0</v>
      </c>
    </row>
    <row r="149" spans="1:15" ht="12" customHeight="1">
      <c r="A149" s="28" t="s">
        <v>123</v>
      </c>
      <c r="B149" s="130" t="s">
        <v>270</v>
      </c>
      <c r="C149" s="124"/>
      <c r="D149" s="123"/>
      <c r="E149" s="37"/>
      <c r="F149" s="37"/>
      <c r="G149" s="37"/>
      <c r="H149" s="37"/>
      <c r="I149" s="37"/>
      <c r="J149" s="100">
        <f t="shared" si="29"/>
        <v>0</v>
      </c>
      <c r="K149" s="101">
        <f t="shared" si="30"/>
        <v>0</v>
      </c>
    </row>
    <row r="150" spans="1:15" ht="12" customHeight="1">
      <c r="A150" s="28" t="s">
        <v>125</v>
      </c>
      <c r="B150" s="130" t="s">
        <v>271</v>
      </c>
      <c r="C150" s="124"/>
      <c r="D150" s="123"/>
      <c r="E150" s="37"/>
      <c r="F150" s="37"/>
      <c r="G150" s="37"/>
      <c r="H150" s="37"/>
      <c r="I150" s="37"/>
      <c r="J150" s="100">
        <f t="shared" si="29"/>
        <v>0</v>
      </c>
      <c r="K150" s="101">
        <f t="shared" si="30"/>
        <v>0</v>
      </c>
    </row>
    <row r="151" spans="1:15" ht="22.5" customHeight="1">
      <c r="A151" s="28" t="s">
        <v>127</v>
      </c>
      <c r="B151" s="130" t="s">
        <v>272</v>
      </c>
      <c r="C151" s="124"/>
      <c r="D151" s="123"/>
      <c r="E151" s="37"/>
      <c r="F151" s="37"/>
      <c r="G151" s="37"/>
      <c r="H151" s="37"/>
      <c r="I151" s="37"/>
      <c r="J151" s="100">
        <f t="shared" si="29"/>
        <v>0</v>
      </c>
      <c r="K151" s="101">
        <f t="shared" si="30"/>
        <v>0</v>
      </c>
    </row>
    <row r="152" spans="1:15" ht="12" customHeight="1" thickBot="1">
      <c r="A152" s="28" t="s">
        <v>273</v>
      </c>
      <c r="B152" s="130" t="s">
        <v>274</v>
      </c>
      <c r="C152" s="124"/>
      <c r="D152" s="123"/>
      <c r="E152" s="43"/>
      <c r="F152" s="43"/>
      <c r="G152" s="43"/>
      <c r="H152" s="43"/>
      <c r="I152" s="43"/>
      <c r="J152" s="102">
        <f t="shared" si="29"/>
        <v>0</v>
      </c>
      <c r="K152" s="103">
        <f t="shared" si="30"/>
        <v>0</v>
      </c>
    </row>
    <row r="153" spans="1:15" ht="12" customHeight="1" thickBot="1">
      <c r="A153" s="22" t="s">
        <v>129</v>
      </c>
      <c r="B153" s="128" t="s">
        <v>275</v>
      </c>
      <c r="C153" s="137"/>
      <c r="D153" s="138"/>
      <c r="E153" s="139"/>
      <c r="F153" s="139"/>
      <c r="G153" s="139"/>
      <c r="H153" s="139"/>
      <c r="I153" s="139"/>
      <c r="J153" s="135">
        <f t="shared" si="29"/>
        <v>0</v>
      </c>
      <c r="K153" s="140">
        <f t="shared" si="30"/>
        <v>0</v>
      </c>
    </row>
    <row r="154" spans="1:15" ht="12" customHeight="1" thickBot="1">
      <c r="A154" s="22" t="s">
        <v>276</v>
      </c>
      <c r="B154" s="128" t="s">
        <v>277</v>
      </c>
      <c r="C154" s="137"/>
      <c r="D154" s="138"/>
      <c r="E154" s="141"/>
      <c r="F154" s="141"/>
      <c r="G154" s="141"/>
      <c r="H154" s="141"/>
      <c r="I154" s="141"/>
      <c r="J154" s="142">
        <f t="shared" si="29"/>
        <v>0</v>
      </c>
      <c r="K154" s="33">
        <f>C154+D154</f>
        <v>0</v>
      </c>
    </row>
    <row r="155" spans="1:15" ht="15" customHeight="1" thickBot="1">
      <c r="A155" s="22" t="s">
        <v>278</v>
      </c>
      <c r="B155" s="128" t="s">
        <v>279</v>
      </c>
      <c r="C155" s="143">
        <f>+C131+C135+C142+C147+C153+C154</f>
        <v>10855627</v>
      </c>
      <c r="D155" s="144">
        <f t="shared" ref="D155:J155" si="34">+D131+D135+D142+D147+D153+D154</f>
        <v>0</v>
      </c>
      <c r="E155" s="145">
        <f t="shared" si="34"/>
        <v>0</v>
      </c>
      <c r="F155" s="145">
        <f t="shared" si="34"/>
        <v>0</v>
      </c>
      <c r="G155" s="145">
        <f t="shared" si="34"/>
        <v>0</v>
      </c>
      <c r="H155" s="145">
        <f t="shared" si="34"/>
        <v>0</v>
      </c>
      <c r="I155" s="145">
        <f t="shared" si="34"/>
        <v>0</v>
      </c>
      <c r="J155" s="145">
        <f t="shared" si="34"/>
        <v>0</v>
      </c>
      <c r="K155" s="146">
        <f t="shared" si="30"/>
        <v>10855627</v>
      </c>
      <c r="L155" s="147"/>
      <c r="M155" s="148"/>
      <c r="N155" s="148"/>
      <c r="O155" s="148"/>
    </row>
    <row r="156" spans="1:15" s="27" customFormat="1" ht="12.95" customHeight="1" thickBot="1">
      <c r="A156" s="149" t="s">
        <v>280</v>
      </c>
      <c r="B156" s="150" t="s">
        <v>281</v>
      </c>
      <c r="C156" s="143">
        <f>+C130+C155</f>
        <v>1252935321</v>
      </c>
      <c r="D156" s="144">
        <f t="shared" ref="D156:K156" si="35">+D130+D155</f>
        <v>1323637</v>
      </c>
      <c r="E156" s="145">
        <f t="shared" si="35"/>
        <v>0</v>
      </c>
      <c r="F156" s="145">
        <f t="shared" si="35"/>
        <v>0</v>
      </c>
      <c r="G156" s="145">
        <f t="shared" si="35"/>
        <v>0</v>
      </c>
      <c r="H156" s="145">
        <f t="shared" si="35"/>
        <v>0</v>
      </c>
      <c r="I156" s="145">
        <f t="shared" si="35"/>
        <v>0</v>
      </c>
      <c r="J156" s="145">
        <f t="shared" si="35"/>
        <v>1323637</v>
      </c>
      <c r="K156" s="146">
        <f t="shared" si="35"/>
        <v>1254258958</v>
      </c>
    </row>
    <row r="157" spans="1:15" ht="7.5" customHeight="1"/>
    <row r="158" spans="1:15">
      <c r="A158" s="153" t="s">
        <v>282</v>
      </c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</row>
    <row r="159" spans="1:15" ht="15" customHeight="1" thickBot="1">
      <c r="A159" s="3" t="s">
        <v>283</v>
      </c>
      <c r="B159" s="3"/>
      <c r="C159" s="154"/>
      <c r="K159" s="154" t="str">
        <f>K91</f>
        <v>Forintban!</v>
      </c>
    </row>
    <row r="160" spans="1:15" ht="25.5" customHeight="1" thickBot="1">
      <c r="A160" s="22">
        <v>1</v>
      </c>
      <c r="B160" s="155" t="s">
        <v>284</v>
      </c>
      <c r="C160" s="156">
        <f>+C63-C130</f>
        <v>-509359850</v>
      </c>
      <c r="D160" s="25">
        <f t="shared" ref="D160:J160" si="36">+D63-D130</f>
        <v>0</v>
      </c>
      <c r="E160" s="25">
        <f t="shared" si="36"/>
        <v>0</v>
      </c>
      <c r="F160" s="25">
        <f t="shared" si="36"/>
        <v>0</v>
      </c>
      <c r="G160" s="25">
        <f t="shared" si="36"/>
        <v>0</v>
      </c>
      <c r="H160" s="25">
        <f t="shared" si="36"/>
        <v>0</v>
      </c>
      <c r="I160" s="25">
        <f t="shared" si="36"/>
        <v>0</v>
      </c>
      <c r="J160" s="25">
        <f t="shared" si="36"/>
        <v>0</v>
      </c>
      <c r="K160" s="26">
        <f>+K63-K130</f>
        <v>-509359850</v>
      </c>
    </row>
    <row r="161" spans="1:11" ht="32.25" customHeight="1" thickBot="1">
      <c r="A161" s="22" t="s">
        <v>39</v>
      </c>
      <c r="B161" s="155" t="s">
        <v>285</v>
      </c>
      <c r="C161" s="25">
        <f>+C87-C155</f>
        <v>509359850</v>
      </c>
      <c r="D161" s="25">
        <f t="shared" ref="D161:J161" si="37">+D87-D155</f>
        <v>0</v>
      </c>
      <c r="E161" s="25">
        <f t="shared" si="37"/>
        <v>0</v>
      </c>
      <c r="F161" s="25">
        <f t="shared" si="37"/>
        <v>0</v>
      </c>
      <c r="G161" s="25">
        <f t="shared" si="37"/>
        <v>0</v>
      </c>
      <c r="H161" s="25">
        <f t="shared" si="37"/>
        <v>0</v>
      </c>
      <c r="I161" s="25">
        <f t="shared" si="37"/>
        <v>0</v>
      </c>
      <c r="J161" s="25">
        <f t="shared" si="37"/>
        <v>0</v>
      </c>
      <c r="K161" s="26">
        <f>+K87-K155</f>
        <v>509359850</v>
      </c>
    </row>
  </sheetData>
  <mergeCells count="12">
    <mergeCell ref="A91:B91"/>
    <mergeCell ref="A92:A93"/>
    <mergeCell ref="B92:B93"/>
    <mergeCell ref="C92:K92"/>
    <mergeCell ref="A158:K158"/>
    <mergeCell ref="A159:B159"/>
    <mergeCell ref="A1:K1"/>
    <mergeCell ref="A2:B2"/>
    <mergeCell ref="A3:A4"/>
    <mergeCell ref="B3:B4"/>
    <mergeCell ref="C3:K3"/>
    <mergeCell ref="A90:K90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2018-04-19T06:13:41Z</dcterms:modified>
</cp:coreProperties>
</file>