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i.PMH.001\Desktop\Timi\Előterjesztések\2015\július\"/>
    </mc:Choice>
  </mc:AlternateContent>
  <bookViews>
    <workbookView xWindow="0" yWindow="0" windowWidth="21570" windowHeight="8145" activeTab="9"/>
  </bookViews>
  <sheets>
    <sheet name="1.mell" sheetId="1" r:id="rId1"/>
    <sheet name="2.mell. " sheetId="38" r:id="rId2"/>
    <sheet name="3.mell." sheetId="39" r:id="rId3"/>
    <sheet name="4.mell." sheetId="44" r:id="rId4"/>
    <sheet name="5.mell." sheetId="43" r:id="rId5"/>
    <sheet name="6.mell." sheetId="45" r:id="rId6"/>
    <sheet name="7.mell. " sheetId="46" r:id="rId7"/>
    <sheet name="8. mell." sheetId="8" r:id="rId8"/>
    <sheet name="9.mell." sheetId="42" r:id="rId9"/>
    <sheet name="10.mell" sheetId="12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5" l="1"/>
  <c r="D16" i="45"/>
  <c r="D13" i="43"/>
  <c r="D29" i="46"/>
  <c r="D24" i="46"/>
  <c r="D13" i="46"/>
  <c r="D12" i="46" s="1"/>
  <c r="D33" i="46" s="1"/>
  <c r="D27" i="45"/>
  <c r="D24" i="45"/>
  <c r="D20" i="45"/>
  <c r="D19" i="45" s="1"/>
  <c r="D12" i="45"/>
  <c r="D27" i="44"/>
  <c r="D24" i="44"/>
  <c r="D20" i="44"/>
  <c r="D19" i="44" s="1"/>
  <c r="D12" i="44"/>
  <c r="D11" i="44" s="1"/>
  <c r="D11" i="45" l="1"/>
  <c r="D30" i="44"/>
  <c r="D29" i="43" l="1"/>
  <c r="D24" i="43"/>
  <c r="D12" i="43"/>
  <c r="D33" i="43" l="1"/>
  <c r="L13" i="42" l="1"/>
  <c r="K13" i="42"/>
  <c r="J13" i="42"/>
  <c r="I13" i="42"/>
  <c r="H13" i="42"/>
  <c r="G13" i="42"/>
  <c r="F13" i="42"/>
  <c r="E13" i="42"/>
  <c r="D13" i="42"/>
  <c r="C13" i="42"/>
  <c r="B13" i="42"/>
  <c r="M12" i="42"/>
  <c r="M11" i="42"/>
  <c r="M10" i="42"/>
  <c r="M13" i="42" l="1"/>
  <c r="D29" i="39" l="1"/>
  <c r="D24" i="39"/>
  <c r="D12" i="39"/>
  <c r="D27" i="38"/>
  <c r="D24" i="38"/>
  <c r="D20" i="38"/>
  <c r="D19" i="38"/>
  <c r="D12" i="38"/>
  <c r="D11" i="38" s="1"/>
  <c r="D34" i="39" l="1"/>
  <c r="D30" i="38"/>
  <c r="K14" i="12"/>
  <c r="J14" i="12"/>
  <c r="I14" i="12"/>
  <c r="H14" i="12"/>
  <c r="G14" i="12"/>
  <c r="F14" i="12"/>
  <c r="E14" i="12"/>
  <c r="D14" i="12"/>
  <c r="C14" i="12"/>
  <c r="B14" i="12"/>
  <c r="L13" i="12"/>
  <c r="L12" i="12"/>
  <c r="L11" i="12"/>
  <c r="L14" i="12" l="1"/>
  <c r="F17" i="8" l="1"/>
  <c r="C17" i="8"/>
  <c r="F9" i="8"/>
  <c r="F23" i="8" s="1"/>
  <c r="C9" i="8"/>
  <c r="C23" i="8" l="1"/>
  <c r="F24" i="1"/>
  <c r="F20" i="1"/>
  <c r="C20" i="1"/>
  <c r="C15" i="1"/>
  <c r="F13" i="1"/>
  <c r="F8" i="1" s="1"/>
  <c r="F27" i="1" s="1"/>
  <c r="C9" i="1"/>
  <c r="C8" i="1" l="1"/>
  <c r="C27" i="1" s="1"/>
</calcChain>
</file>

<file path=xl/sharedStrings.xml><?xml version="1.0" encoding="utf-8"?>
<sst xmlns="http://schemas.openxmlformats.org/spreadsheetml/2006/main" count="556" uniqueCount="191">
  <si>
    <t xml:space="preserve">a Nyírtelek Város Önkormányzati </t>
  </si>
  <si>
    <t>2015. évi összevont költségvetési mérlege</t>
  </si>
  <si>
    <t>Ezer Ft-ban</t>
  </si>
  <si>
    <t>Ssz.</t>
  </si>
  <si>
    <t>BEVÉTELEK</t>
  </si>
  <si>
    <t>ÖSSZEG</t>
  </si>
  <si>
    <t>KIADÁSOK</t>
  </si>
  <si>
    <t>MŰKÖDÉSI BEVÉTELEK (I+II+III+IV+V)</t>
  </si>
  <si>
    <t>MŰKÖDÉSI KIADÁSOK (I+II+…V)</t>
  </si>
  <si>
    <t>I.</t>
  </si>
  <si>
    <t>Működési célú támogatások Áht-on belülről (1+2)</t>
  </si>
  <si>
    <t>Személyi juttatások</t>
  </si>
  <si>
    <t>1.</t>
  </si>
  <si>
    <t>Önkormányzatok működési támogatásai</t>
  </si>
  <si>
    <t>II.</t>
  </si>
  <si>
    <t>Munkaadókat terhelő járulékok és szociális hozzájárulási adó</t>
  </si>
  <si>
    <t>2.</t>
  </si>
  <si>
    <t>Egyéb működési célú támogatások bevételei államháztartáson belülről</t>
  </si>
  <si>
    <t>III.</t>
  </si>
  <si>
    <t>Dologi kiadások</t>
  </si>
  <si>
    <t>IV.</t>
  </si>
  <si>
    <t>Ellátottak pénzbeli juttatásai</t>
  </si>
  <si>
    <t>Közhatalmi bevételek</t>
  </si>
  <si>
    <t>V.</t>
  </si>
  <si>
    <t>Egyéb működési célú kiadások</t>
  </si>
  <si>
    <t>Működési célú kiadás Áh-on belülre</t>
  </si>
  <si>
    <t>Működési bevételek</t>
  </si>
  <si>
    <t>Működési célú kiadás Áh-on kivülre</t>
  </si>
  <si>
    <t>Egyéb működési bevételek</t>
  </si>
  <si>
    <t>3.</t>
  </si>
  <si>
    <t>Tartalék</t>
  </si>
  <si>
    <t>Központi irányító szervi támogatás</t>
  </si>
  <si>
    <t>Működési célú átvett pénzeszközök</t>
  </si>
  <si>
    <t>Működési finanszírozási bevétel (pénzmaradvány)</t>
  </si>
  <si>
    <t>FELHALMOZÁSI BEVÉTELEK         (VI+VII+VIII+IX)</t>
  </si>
  <si>
    <t>FELHALMOZÁSI KIADÁSOK (VI+VII+VIII)</t>
  </si>
  <si>
    <t>VI.</t>
  </si>
  <si>
    <t>Felhalmozási célú támogatások Aht.-on belülről</t>
  </si>
  <si>
    <t>Beruházások</t>
  </si>
  <si>
    <t>Egyéb felhalmozási célú támogatások bevételei államháztartáson belülről</t>
  </si>
  <si>
    <t>VII.</t>
  </si>
  <si>
    <t>Felújítások</t>
  </si>
  <si>
    <t>Felhalmozási bevételek</t>
  </si>
  <si>
    <t>VIII.</t>
  </si>
  <si>
    <t>Egyéb felhalmozási kiadások</t>
  </si>
  <si>
    <t>Felhalmozási célú átvett pénzeszközök</t>
  </si>
  <si>
    <t>Felhalmozási finanszírozási bevétel</t>
  </si>
  <si>
    <t>K 914 államháztartáon belüli megelőlegezés</t>
  </si>
  <si>
    <t>IX.</t>
  </si>
  <si>
    <t>Költségvetési maradvány, vállalkozási maradvány</t>
  </si>
  <si>
    <t>K915 központi irányítószervi folyósítás</t>
  </si>
  <si>
    <t>BEVÉTELEK MINDÖSSZESEN</t>
  </si>
  <si>
    <t>KIADÁSOK MINDÖSSZESEN</t>
  </si>
  <si>
    <t>ROVAT MEGNEVEZÉSE</t>
  </si>
  <si>
    <t>Eredeti előirányzat</t>
  </si>
  <si>
    <t>Működési célú támogatások Áht-on belülről</t>
  </si>
  <si>
    <t>KIADÁS</t>
  </si>
  <si>
    <t>Rovat        száma</t>
  </si>
  <si>
    <t xml:space="preserve">Eredeti előirányzat </t>
  </si>
  <si>
    <t>MŰKÖDÉSI KÖLTSÉGVETÉSI KIADÁSOK (I+II+…V)</t>
  </si>
  <si>
    <t>K1</t>
  </si>
  <si>
    <t>Foglalkoztatottak személyi juttatásai</t>
  </si>
  <si>
    <t>K11</t>
  </si>
  <si>
    <t>Külső személyi juttatások</t>
  </si>
  <si>
    <t>K12</t>
  </si>
  <si>
    <t xml:space="preserve"> = Ebből: választott tisztségviselők juttatásai</t>
  </si>
  <si>
    <t>K121</t>
  </si>
  <si>
    <t>K2</t>
  </si>
  <si>
    <t>K3</t>
  </si>
  <si>
    <t>K4</t>
  </si>
  <si>
    <t xml:space="preserve">Egyéb működési célú kiadások </t>
  </si>
  <si>
    <t>K5</t>
  </si>
  <si>
    <t>Egyéb működési célú támogatások Áh-on belülre</t>
  </si>
  <si>
    <t>K506</t>
  </si>
  <si>
    <t>Egyéb működési célú támogatások Áh-on kívülre</t>
  </si>
  <si>
    <t>K511</t>
  </si>
  <si>
    <t>Tartalékok</t>
  </si>
  <si>
    <t>K512</t>
  </si>
  <si>
    <t>FELHALMOZÁSI KÖLTSÉGVETÉSI KIADÁSOK (VI+VII+VIII)</t>
  </si>
  <si>
    <t>K6</t>
  </si>
  <si>
    <t>K7</t>
  </si>
  <si>
    <t>K8</t>
  </si>
  <si>
    <t>Egyéb felhalmozási célú támogatások Áh-on belülre</t>
  </si>
  <si>
    <t>K84</t>
  </si>
  <si>
    <t>MŰKÖDÉSI FINANSZÍROZÁSI KIADÁSOK</t>
  </si>
  <si>
    <t>K9</t>
  </si>
  <si>
    <t>Központi irányító szervi támogatások folyósítása</t>
  </si>
  <si>
    <t>K915</t>
  </si>
  <si>
    <t>FELHALMOZÁSI FINANSZÍROZÁSI KIADÁSOK</t>
  </si>
  <si>
    <t>a Nyírtelek Város Önkormányzat és Intézményei  2015. évi bevételi és kiadási előirányzatai kötelező feladatok, önként vállalt feladatok, államigazgatási feladatok szerinti bontásban</t>
  </si>
  <si>
    <t>Bevételek</t>
  </si>
  <si>
    <t>Kiadások</t>
  </si>
  <si>
    <t>Eredei előirányzat</t>
  </si>
  <si>
    <t>KÖTELEZŐ FELADAT</t>
  </si>
  <si>
    <t>MŰKÖDÉSI BEVÉTELEK</t>
  </si>
  <si>
    <t>MŰKÖDÉSI KIADÁSOK</t>
  </si>
  <si>
    <t>Önkormányzatok működési támogatása</t>
  </si>
  <si>
    <t>4.</t>
  </si>
  <si>
    <t>5.</t>
  </si>
  <si>
    <t>Működési célú átvett pénzeszköz</t>
  </si>
  <si>
    <t>Költségvetési maradvány</t>
  </si>
  <si>
    <t>6.</t>
  </si>
  <si>
    <t>Általános tartalék</t>
  </si>
  <si>
    <t>7.</t>
  </si>
  <si>
    <t>Céltartalék</t>
  </si>
  <si>
    <t>FELHALMOZÁSI BEVÉTELEK</t>
  </si>
  <si>
    <t>FELHALMOZÁSI KIADÁSOK</t>
  </si>
  <si>
    <t>Felhalmozási célú támogatás Áht-on belülről</t>
  </si>
  <si>
    <t>Felhalmozási bevétel</t>
  </si>
  <si>
    <t>Felhalmozási célú átvett pénzeszköz</t>
  </si>
  <si>
    <t>Finanszírozási kiadás</t>
  </si>
  <si>
    <t>BEVÉTELEK ÖSSZESEN:</t>
  </si>
  <si>
    <t>KIADÁSOK ÖSSZESEN:</t>
  </si>
  <si>
    <t>INTÉZMÉNYEK MEGNEVEZÉSE</t>
  </si>
  <si>
    <t>Nyírtelek Város Polgármesteri Hivatal</t>
  </si>
  <si>
    <t>Kastélykert Óvoda</t>
  </si>
  <si>
    <t xml:space="preserve">a Nyírtelek Város Önkormányzata </t>
  </si>
  <si>
    <t>2015. évi kiemelt kiadási előirányzatai</t>
  </si>
  <si>
    <t>Működési költségvetési kiadások</t>
  </si>
  <si>
    <t>Felhalmozási költségvetési kiadások</t>
  </si>
  <si>
    <t>Működési finanszírozási kiadások</t>
  </si>
  <si>
    <t>Kiadások összesen</t>
  </si>
  <si>
    <t>Munkaadókat terhelő járulékok és szoc.hó</t>
  </si>
  <si>
    <t>Ellátottak pénzbeli ellátása</t>
  </si>
  <si>
    <t>Egyéb működési célú kiadások (tartalékokkal együtt)</t>
  </si>
  <si>
    <t>Államháztartáson belüli megelőlkegezések visszafizetése</t>
  </si>
  <si>
    <t>Irányító szervi támogatásként folyósított támogatás</t>
  </si>
  <si>
    <t>Nyírtelek Város Önkormányzata</t>
  </si>
  <si>
    <t>0</t>
  </si>
  <si>
    <t>Nyírtelek Város Önkormányzata  összesen:</t>
  </si>
  <si>
    <t xml:space="preserve"> 1.  számú melléklet a 2/2015. (II.17.) önkormányzati rendelethez </t>
  </si>
  <si>
    <t>1. számú melléklet</t>
  </si>
  <si>
    <t>5/a.  számú melléklet a 2/2015. (II.17.) önkormányzati rendelethez</t>
  </si>
  <si>
    <t>3. számú melléklet</t>
  </si>
  <si>
    <t>4. számú melléklet</t>
  </si>
  <si>
    <t>6/b.  számú melléklet a 2/2015. (II.17.) önkormányzati rendelethez</t>
  </si>
  <si>
    <t>a Nyírtelek Város Önkormányzata 2015. évi költségvetési mérlege</t>
  </si>
  <si>
    <t>BEVÉTEL</t>
  </si>
  <si>
    <t>Rovat          száma</t>
  </si>
  <si>
    <t>MŰKÖDÉSI KÖLTSÉGVETÉSI BEVÉTELEK (I+II+III+IV)</t>
  </si>
  <si>
    <t>B1</t>
  </si>
  <si>
    <t>B111</t>
  </si>
  <si>
    <t>B16</t>
  </si>
  <si>
    <t>B3</t>
  </si>
  <si>
    <t>B4</t>
  </si>
  <si>
    <t>B410</t>
  </si>
  <si>
    <t>B6</t>
  </si>
  <si>
    <t>FELHALMOZÁSI KÖLTSÉGVETÉSI BEVÉTELEK (V+VI+VII)</t>
  </si>
  <si>
    <t>Felhalmozási célú támogatások Áht.-on belülről</t>
  </si>
  <si>
    <t>B2</t>
  </si>
  <si>
    <t>B25</t>
  </si>
  <si>
    <t>B5</t>
  </si>
  <si>
    <t>B7</t>
  </si>
  <si>
    <t>MŰKÖDÉSI FINANSZÍROZÁSI BEVÉTELEK</t>
  </si>
  <si>
    <t>B8</t>
  </si>
  <si>
    <t>Előző év költségvetési maradványának igénybevétele</t>
  </si>
  <si>
    <t>B8131</t>
  </si>
  <si>
    <t>B816</t>
  </si>
  <si>
    <t>FELHALMOZÁSI FINANSZÍROZÁSI BEVÉTELEK</t>
  </si>
  <si>
    <t>a Nyírtelek Város Önkormányzat 2015. évi költségvetési mérlege</t>
  </si>
  <si>
    <t>K914</t>
  </si>
  <si>
    <t>Nyírtelek Város Önkormányzat</t>
  </si>
  <si>
    <t>Felhalmozási költségvetési bevételek</t>
  </si>
  <si>
    <t xml:space="preserve">a Nyírtelek Város  Önkormányzati </t>
  </si>
  <si>
    <t>2015. évi kiemelt bevételi előirányzatai</t>
  </si>
  <si>
    <t>Működési költségvetési bevételek</t>
  </si>
  <si>
    <t>Működési/felhalmozási  finanszírozási bevételek</t>
  </si>
  <si>
    <t>Bevételek összesen</t>
  </si>
  <si>
    <t>Egyéb működési támogatás Áh-n belülről</t>
  </si>
  <si>
    <t>Felhalmozási célú támogatások Áh-n belülről</t>
  </si>
  <si>
    <t>Egyéb működési bevétel</t>
  </si>
  <si>
    <t>Irányító szerv támogatás folyósítása</t>
  </si>
  <si>
    <t>összesen:</t>
  </si>
  <si>
    <t>2. számú melléklet</t>
  </si>
  <si>
    <t>5. számú melléklet</t>
  </si>
  <si>
    <t>6. számú melléklet</t>
  </si>
  <si>
    <t>3/b.  számú melléklet a 2/2015. (II.17.) önkormányzati rendelethez</t>
  </si>
  <si>
    <t>a Nyírtelek Város Polgármesteri Hivatal 2015. évi költségvetési mérlege</t>
  </si>
  <si>
    <t>a Nyírtelek Város Önkormányzat  Polgármesteri Hivatal 2015. évi költségvetési mérlege</t>
  </si>
  <si>
    <t>a Nyírtelek Város Önkormányzat  Óvoda 2015. évi költségvetési mérlege</t>
  </si>
  <si>
    <t>a Nyírtelek Város Önkormányzat  Kastélykert Óvoda 2015. évi költségvetési mérlege</t>
  </si>
  <si>
    <t>2/a.  számú melléklet a 2/2015. (II.17.) önkormányzati rendelethez</t>
  </si>
  <si>
    <t>2/b.  számú melléklet a  2/2015. (II.17.) önkormányzati rendelethez</t>
  </si>
  <si>
    <t>3/a.  számú melléklet a  2/2015. (II.17.) önkormányzati rendelethez</t>
  </si>
  <si>
    <t>4/a.  számú melléklet a 2/2015. (II.17.) önkormányzati rendelethez</t>
  </si>
  <si>
    <t>7. számú melléklet</t>
  </si>
  <si>
    <t>4/b.  számú melléklet a  2/2015. (II.17.) önkormányzati rendelethez</t>
  </si>
  <si>
    <t>8. számú melléklet</t>
  </si>
  <si>
    <t>9. számú melléklet</t>
  </si>
  <si>
    <t>6/a.  számú melléklet a 2/2015. (II.17.) önkormányzati rendelethez</t>
  </si>
  <si>
    <t>10.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</si>
</sst>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/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2" xfId="0" applyFont="1" applyBorder="1" applyAlignment="1"/>
    <xf numFmtId="3" fontId="3" fillId="0" borderId="1" xfId="0" applyNumberFormat="1" applyFont="1" applyBorder="1"/>
    <xf numFmtId="0" fontId="4" fillId="0" borderId="2" xfId="0" applyFont="1" applyBorder="1" applyAlignment="1"/>
    <xf numFmtId="3" fontId="4" fillId="0" borderId="1" xfId="0" applyNumberFormat="1" applyFont="1" applyBorder="1"/>
    <xf numFmtId="3" fontId="2" fillId="0" borderId="1" xfId="0" applyNumberFormat="1" applyFont="1" applyBorder="1"/>
    <xf numFmtId="0" fontId="2" fillId="3" borderId="2" xfId="0" applyFont="1" applyFill="1" applyBorder="1" applyAlignment="1"/>
    <xf numFmtId="0" fontId="3" fillId="3" borderId="1" xfId="0" applyFont="1" applyFill="1" applyBorder="1" applyAlignment="1">
      <alignment vertical="center" wrapText="1"/>
    </xf>
    <xf numFmtId="3" fontId="3" fillId="3" borderId="3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3" fillId="3" borderId="1" xfId="0" applyNumberFormat="1" applyFont="1" applyFill="1" applyBorder="1"/>
    <xf numFmtId="3" fontId="2" fillId="2" borderId="3" xfId="0" applyNumberFormat="1" applyFont="1" applyFill="1" applyBorder="1"/>
    <xf numFmtId="0" fontId="2" fillId="2" borderId="2" xfId="0" applyFont="1" applyFill="1" applyBorder="1" applyAlignment="1">
      <alignment horizontal="left"/>
    </xf>
    <xf numFmtId="3" fontId="2" fillId="2" borderId="1" xfId="0" applyNumberFormat="1" applyFont="1" applyFill="1" applyBorder="1"/>
    <xf numFmtId="3" fontId="2" fillId="0" borderId="3" xfId="0" applyNumberFormat="1" applyFont="1" applyBorder="1"/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/>
    <xf numFmtId="3" fontId="3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5" fillId="0" borderId="0" xfId="0" applyFont="1"/>
    <xf numFmtId="0" fontId="6" fillId="0" borderId="0" xfId="0" applyFont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3" fontId="1" fillId="3" borderId="1" xfId="0" applyNumberFormat="1" applyFont="1" applyFill="1" applyBorder="1"/>
    <xf numFmtId="0" fontId="7" fillId="0" borderId="0" xfId="0" applyFont="1"/>
    <xf numFmtId="0" fontId="8" fillId="0" borderId="0" xfId="0" applyFont="1" applyAlignment="1"/>
    <xf numFmtId="3" fontId="11" fillId="3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3" fontId="10" fillId="2" borderId="1" xfId="0" applyNumberFormat="1" applyFont="1" applyFill="1" applyBorder="1"/>
    <xf numFmtId="0" fontId="4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49" fontId="1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/>
    <xf numFmtId="0" fontId="17" fillId="0" borderId="0" xfId="0" applyFont="1"/>
    <xf numFmtId="3" fontId="11" fillId="0" borderId="1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Border="1" applyAlignment="1"/>
    <xf numFmtId="0" fontId="14" fillId="0" borderId="3" xfId="0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workbookViewId="0">
      <selection activeCell="D2" sqref="D2:F2"/>
    </sheetView>
  </sheetViews>
  <sheetFormatPr defaultRowHeight="15" x14ac:dyDescent="0.25"/>
  <cols>
    <col min="1" max="1" width="7.140625" style="1" customWidth="1"/>
    <col min="2" max="2" width="47.5703125" style="1" customWidth="1"/>
    <col min="3" max="3" width="12.28515625" style="1" customWidth="1"/>
    <col min="4" max="4" width="6.85546875" style="1" customWidth="1"/>
    <col min="5" max="5" width="43.85546875" style="1" customWidth="1"/>
    <col min="6" max="6" width="12.5703125" style="1" customWidth="1"/>
    <col min="7" max="16384" width="9.140625" style="1"/>
  </cols>
  <sheetData>
    <row r="1" spans="1:6" s="77" customFormat="1" ht="15.75" x14ac:dyDescent="0.25">
      <c r="D1" s="101" t="s">
        <v>131</v>
      </c>
      <c r="E1" s="101"/>
      <c r="F1" s="101"/>
    </row>
    <row r="2" spans="1:6" x14ac:dyDescent="0.25">
      <c r="D2" s="98" t="s">
        <v>130</v>
      </c>
      <c r="E2" s="98"/>
      <c r="F2" s="98"/>
    </row>
    <row r="3" spans="1:6" x14ac:dyDescent="0.25">
      <c r="E3" s="2"/>
      <c r="F3" s="2"/>
    </row>
    <row r="4" spans="1:6" ht="15.75" x14ac:dyDescent="0.25">
      <c r="A4" s="99" t="s">
        <v>0</v>
      </c>
      <c r="B4" s="100"/>
      <c r="C4" s="100"/>
      <c r="D4" s="100"/>
      <c r="E4" s="100"/>
      <c r="F4" s="100"/>
    </row>
    <row r="5" spans="1:6" ht="15.75" x14ac:dyDescent="0.25">
      <c r="A5" s="99" t="s">
        <v>1</v>
      </c>
      <c r="B5" s="99"/>
      <c r="C5" s="99"/>
      <c r="D5" s="99"/>
      <c r="E5" s="99"/>
      <c r="F5" s="99"/>
    </row>
    <row r="6" spans="1:6" x14ac:dyDescent="0.25">
      <c r="F6" s="4" t="s">
        <v>2</v>
      </c>
    </row>
    <row r="7" spans="1:6" x14ac:dyDescent="0.25">
      <c r="A7" s="5" t="s">
        <v>3</v>
      </c>
      <c r="B7" s="5" t="s">
        <v>4</v>
      </c>
      <c r="C7" s="5" t="s">
        <v>5</v>
      </c>
      <c r="D7" s="5" t="s">
        <v>3</v>
      </c>
      <c r="E7" s="5" t="s">
        <v>6</v>
      </c>
      <c r="F7" s="5" t="s">
        <v>5</v>
      </c>
    </row>
    <row r="8" spans="1:6" x14ac:dyDescent="0.25">
      <c r="A8" s="6"/>
      <c r="B8" s="7" t="s">
        <v>7</v>
      </c>
      <c r="C8" s="8">
        <f>SUM(C9+C13+C15+C18+C19)</f>
        <v>747259</v>
      </c>
      <c r="D8" s="6"/>
      <c r="E8" s="9" t="s">
        <v>8</v>
      </c>
      <c r="F8" s="8">
        <f>SUM(F9+F10+F11+F12+F13)</f>
        <v>739535</v>
      </c>
    </row>
    <row r="9" spans="1:6" ht="28.5" x14ac:dyDescent="0.25">
      <c r="A9" s="10" t="s">
        <v>9</v>
      </c>
      <c r="B9" s="11" t="s">
        <v>10</v>
      </c>
      <c r="C9" s="12">
        <f>C10+C11</f>
        <v>522912</v>
      </c>
      <c r="D9" s="13" t="s">
        <v>9</v>
      </c>
      <c r="E9" s="14" t="s">
        <v>11</v>
      </c>
      <c r="F9" s="15">
        <v>272006</v>
      </c>
    </row>
    <row r="10" spans="1:6" ht="30" x14ac:dyDescent="0.25">
      <c r="A10" s="16" t="s">
        <v>12</v>
      </c>
      <c r="B10" s="14" t="s">
        <v>13</v>
      </c>
      <c r="C10" s="17">
        <v>423942</v>
      </c>
      <c r="D10" s="13" t="s">
        <v>14</v>
      </c>
      <c r="E10" s="14" t="s">
        <v>15</v>
      </c>
      <c r="F10" s="17">
        <v>62870</v>
      </c>
    </row>
    <row r="11" spans="1:6" ht="30" x14ac:dyDescent="0.25">
      <c r="A11" s="16" t="s">
        <v>16</v>
      </c>
      <c r="B11" s="14" t="s">
        <v>17</v>
      </c>
      <c r="C11" s="17">
        <v>98970</v>
      </c>
      <c r="D11" s="18" t="s">
        <v>18</v>
      </c>
      <c r="E11" s="14" t="s">
        <v>19</v>
      </c>
      <c r="F11" s="17">
        <v>204530</v>
      </c>
    </row>
    <row r="12" spans="1:6" x14ac:dyDescent="0.25">
      <c r="A12" s="19"/>
      <c r="B12" s="20"/>
      <c r="C12" s="17"/>
      <c r="D12" s="19" t="s">
        <v>20</v>
      </c>
      <c r="E12" s="14" t="s">
        <v>21</v>
      </c>
      <c r="F12" s="15">
        <v>38252</v>
      </c>
    </row>
    <row r="13" spans="1:6" x14ac:dyDescent="0.25">
      <c r="A13" s="19" t="s">
        <v>14</v>
      </c>
      <c r="B13" s="20" t="s">
        <v>22</v>
      </c>
      <c r="C13" s="17">
        <v>181600</v>
      </c>
      <c r="D13" s="10" t="s">
        <v>23</v>
      </c>
      <c r="E13" s="13" t="s">
        <v>24</v>
      </c>
      <c r="F13" s="12">
        <f>SUM(F14+F16+F15)</f>
        <v>161877</v>
      </c>
    </row>
    <row r="14" spans="1:6" x14ac:dyDescent="0.25">
      <c r="A14" s="21"/>
      <c r="B14" s="20"/>
      <c r="C14" s="17"/>
      <c r="D14" s="22" t="s">
        <v>12</v>
      </c>
      <c r="E14" s="16" t="s">
        <v>25</v>
      </c>
      <c r="F14" s="23">
        <v>29433</v>
      </c>
    </row>
    <row r="15" spans="1:6" x14ac:dyDescent="0.25">
      <c r="A15" s="24" t="s">
        <v>18</v>
      </c>
      <c r="B15" s="20" t="s">
        <v>26</v>
      </c>
      <c r="C15" s="25">
        <f>C16+C17</f>
        <v>32606</v>
      </c>
      <c r="D15" s="22" t="s">
        <v>16</v>
      </c>
      <c r="E15" s="16" t="s">
        <v>27</v>
      </c>
      <c r="F15" s="23">
        <v>128810</v>
      </c>
    </row>
    <row r="16" spans="1:6" x14ac:dyDescent="0.25">
      <c r="A16" s="26" t="s">
        <v>12</v>
      </c>
      <c r="B16" s="14" t="s">
        <v>28</v>
      </c>
      <c r="C16" s="17">
        <v>32606</v>
      </c>
      <c r="D16" s="22" t="s">
        <v>29</v>
      </c>
      <c r="E16" s="16" t="s">
        <v>30</v>
      </c>
      <c r="F16" s="27">
        <v>3634</v>
      </c>
    </row>
    <row r="17" spans="1:6" x14ac:dyDescent="0.25">
      <c r="A17" s="26"/>
      <c r="B17" s="14" t="s">
        <v>31</v>
      </c>
      <c r="C17" s="17"/>
      <c r="D17" s="22"/>
      <c r="E17" s="16"/>
      <c r="F17" s="28"/>
    </row>
    <row r="18" spans="1:6" x14ac:dyDescent="0.25">
      <c r="A18" s="24" t="s">
        <v>20</v>
      </c>
      <c r="B18" s="20" t="s">
        <v>32</v>
      </c>
      <c r="C18" s="17">
        <v>0</v>
      </c>
      <c r="D18" s="24"/>
      <c r="E18" s="14"/>
      <c r="F18" s="27"/>
    </row>
    <row r="19" spans="1:6" ht="28.5" x14ac:dyDescent="0.25">
      <c r="A19" s="29" t="s">
        <v>23</v>
      </c>
      <c r="B19" s="30" t="s">
        <v>33</v>
      </c>
      <c r="C19" s="31">
        <v>10141</v>
      </c>
      <c r="D19" s="32"/>
      <c r="E19" s="30"/>
      <c r="F19" s="33"/>
    </row>
    <row r="20" spans="1:6" ht="28.5" x14ac:dyDescent="0.25">
      <c r="A20" s="6"/>
      <c r="B20" s="7" t="s">
        <v>34</v>
      </c>
      <c r="C20" s="34">
        <f>SUM(C23+C22)</f>
        <v>44604</v>
      </c>
      <c r="D20" s="35"/>
      <c r="E20" s="7" t="s">
        <v>35</v>
      </c>
      <c r="F20" s="36">
        <f>SUM(F21:F23)</f>
        <v>75769</v>
      </c>
    </row>
    <row r="21" spans="1:6" x14ac:dyDescent="0.25">
      <c r="A21" s="24" t="s">
        <v>36</v>
      </c>
      <c r="B21" s="20" t="s">
        <v>37</v>
      </c>
      <c r="C21" s="37"/>
      <c r="D21" s="38" t="s">
        <v>36</v>
      </c>
      <c r="E21" s="14" t="s">
        <v>38</v>
      </c>
      <c r="F21" s="27">
        <v>75769</v>
      </c>
    </row>
    <row r="22" spans="1:6" ht="30" x14ac:dyDescent="0.25">
      <c r="A22" s="39" t="s">
        <v>12</v>
      </c>
      <c r="B22" s="14" t="s">
        <v>39</v>
      </c>
      <c r="C22" s="40">
        <v>40509</v>
      </c>
      <c r="D22" s="24" t="s">
        <v>40</v>
      </c>
      <c r="E22" s="14" t="s">
        <v>41</v>
      </c>
      <c r="F22" s="15">
        <v>0</v>
      </c>
    </row>
    <row r="23" spans="1:6" x14ac:dyDescent="0.25">
      <c r="A23" s="19" t="s">
        <v>40</v>
      </c>
      <c r="B23" s="20" t="s">
        <v>42</v>
      </c>
      <c r="C23" s="40">
        <v>4095</v>
      </c>
      <c r="D23" s="24" t="s">
        <v>43</v>
      </c>
      <c r="E23" s="14" t="s">
        <v>44</v>
      </c>
      <c r="F23" s="17"/>
    </row>
    <row r="24" spans="1:6" x14ac:dyDescent="0.25">
      <c r="A24" s="41" t="s">
        <v>43</v>
      </c>
      <c r="B24" s="20" t="s">
        <v>45</v>
      </c>
      <c r="C24" s="17"/>
      <c r="D24" s="24"/>
      <c r="E24" s="20" t="s">
        <v>120</v>
      </c>
      <c r="F24" s="28">
        <f>F25+F26</f>
        <v>11819</v>
      </c>
    </row>
    <row r="25" spans="1:6" x14ac:dyDescent="0.25">
      <c r="A25" s="42"/>
      <c r="B25" s="14" t="s">
        <v>46</v>
      </c>
      <c r="C25" s="17"/>
      <c r="D25" s="24"/>
      <c r="E25" s="14" t="s">
        <v>47</v>
      </c>
      <c r="F25" s="27">
        <v>11819</v>
      </c>
    </row>
    <row r="26" spans="1:6" ht="28.5" x14ac:dyDescent="0.25">
      <c r="A26" s="41" t="s">
        <v>48</v>
      </c>
      <c r="B26" s="20" t="s">
        <v>49</v>
      </c>
      <c r="C26" s="25">
        <v>35260</v>
      </c>
      <c r="D26" s="24"/>
      <c r="E26" s="14" t="s">
        <v>50</v>
      </c>
      <c r="F26" s="27"/>
    </row>
    <row r="27" spans="1:6" x14ac:dyDescent="0.25">
      <c r="A27" s="43"/>
      <c r="B27" s="7" t="s">
        <v>51</v>
      </c>
      <c r="C27" s="44">
        <f>SUM(C8+C20+C26)</f>
        <v>827123</v>
      </c>
      <c r="D27" s="43"/>
      <c r="E27" s="9" t="s">
        <v>52</v>
      </c>
      <c r="F27" s="44">
        <f>SUM(F8+F20+F25)</f>
        <v>827123</v>
      </c>
    </row>
    <row r="28" spans="1:6" x14ac:dyDescent="0.25">
      <c r="B28" s="45"/>
    </row>
    <row r="29" spans="1:6" ht="16.5" x14ac:dyDescent="0.25">
      <c r="A29" s="46"/>
      <c r="B29" s="47"/>
      <c r="C29" s="48"/>
    </row>
    <row r="30" spans="1:6" ht="16.5" x14ac:dyDescent="0.25">
      <c r="A30" s="49"/>
      <c r="B30" s="50"/>
    </row>
    <row r="31" spans="1:6" ht="15.75" customHeight="1" x14ac:dyDescent="0.25">
      <c r="A31" s="49"/>
      <c r="B31" s="50"/>
    </row>
  </sheetData>
  <mergeCells count="4">
    <mergeCell ref="D2:F2"/>
    <mergeCell ref="A4:F4"/>
    <mergeCell ref="A5:F5"/>
    <mergeCell ref="D1:F1"/>
  </mergeCells>
  <pageMargins left="0.70866141732283472" right="0.70866141732283472" top="0.74803149606299213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C24" sqref="C24"/>
    </sheetView>
  </sheetViews>
  <sheetFormatPr defaultRowHeight="15" x14ac:dyDescent="0.25"/>
  <cols>
    <col min="1" max="1" width="27.140625" style="1" customWidth="1"/>
    <col min="2" max="2" width="15.7109375" style="1" customWidth="1"/>
    <col min="3" max="3" width="14.28515625" style="1" customWidth="1"/>
    <col min="4" max="5" width="12.28515625" style="1" customWidth="1"/>
    <col min="6" max="6" width="14.5703125" style="1" customWidth="1"/>
    <col min="7" max="7" width="13.42578125" style="1" customWidth="1"/>
    <col min="8" max="8" width="13" style="1" customWidth="1"/>
    <col min="9" max="9" width="11" style="1" customWidth="1"/>
    <col min="10" max="10" width="13.5703125" style="1" customWidth="1"/>
    <col min="11" max="11" width="13" style="1" customWidth="1"/>
    <col min="12" max="12" width="11.5703125" style="1" customWidth="1"/>
    <col min="13" max="16384" width="9.140625" style="1"/>
  </cols>
  <sheetData>
    <row r="1" spans="1:12" s="77" customFormat="1" ht="15.75" x14ac:dyDescent="0.25">
      <c r="L1" s="79" t="s">
        <v>190</v>
      </c>
    </row>
    <row r="2" spans="1:12" x14ac:dyDescent="0.25">
      <c r="G2" s="75"/>
      <c r="H2" s="98" t="s">
        <v>135</v>
      </c>
      <c r="I2" s="98"/>
      <c r="J2" s="98"/>
      <c r="K2" s="98"/>
      <c r="L2" s="98"/>
    </row>
    <row r="4" spans="1:12" ht="15.75" x14ac:dyDescent="0.25">
      <c r="A4" s="99" t="s">
        <v>116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15.75" x14ac:dyDescent="0.25">
      <c r="A5" s="99" t="s">
        <v>117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5">
      <c r="I8" s="70"/>
      <c r="J8" s="70"/>
      <c r="L8" s="1" t="s">
        <v>2</v>
      </c>
    </row>
    <row r="9" spans="1:12" x14ac:dyDescent="0.25">
      <c r="A9" s="121" t="s">
        <v>113</v>
      </c>
      <c r="B9" s="123" t="s">
        <v>118</v>
      </c>
      <c r="C9" s="124"/>
      <c r="D9" s="124"/>
      <c r="E9" s="124"/>
      <c r="F9" s="125"/>
      <c r="G9" s="123" t="s">
        <v>119</v>
      </c>
      <c r="H9" s="124"/>
      <c r="I9" s="125"/>
      <c r="J9" s="123" t="s">
        <v>120</v>
      </c>
      <c r="K9" s="125"/>
      <c r="L9" s="126" t="s">
        <v>121</v>
      </c>
    </row>
    <row r="10" spans="1:12" ht="85.5" x14ac:dyDescent="0.25">
      <c r="A10" s="122"/>
      <c r="B10" s="71" t="s">
        <v>11</v>
      </c>
      <c r="C10" s="71" t="s">
        <v>122</v>
      </c>
      <c r="D10" s="72" t="s">
        <v>19</v>
      </c>
      <c r="E10" s="71" t="s">
        <v>123</v>
      </c>
      <c r="F10" s="71" t="s">
        <v>124</v>
      </c>
      <c r="G10" s="71" t="s">
        <v>38</v>
      </c>
      <c r="H10" s="71" t="s">
        <v>41</v>
      </c>
      <c r="I10" s="71" t="s">
        <v>44</v>
      </c>
      <c r="J10" s="71" t="s">
        <v>125</v>
      </c>
      <c r="K10" s="72" t="s">
        <v>126</v>
      </c>
      <c r="L10" s="127"/>
    </row>
    <row r="11" spans="1:12" ht="31.5" x14ac:dyDescent="0.25">
      <c r="A11" s="73" t="s">
        <v>127</v>
      </c>
      <c r="B11" s="74">
        <v>114158</v>
      </c>
      <c r="C11" s="74">
        <v>18840</v>
      </c>
      <c r="D11" s="74">
        <v>115163</v>
      </c>
      <c r="E11" s="74">
        <v>14866</v>
      </c>
      <c r="F11" s="74">
        <v>161571</v>
      </c>
      <c r="G11" s="74">
        <v>52509</v>
      </c>
      <c r="H11" s="74">
        <v>0</v>
      </c>
      <c r="I11" s="74">
        <v>0</v>
      </c>
      <c r="J11" s="74">
        <v>11819</v>
      </c>
      <c r="K11" s="74"/>
      <c r="L11" s="67">
        <f>SUM(B11:K11)</f>
        <v>488926</v>
      </c>
    </row>
    <row r="12" spans="1:12" ht="31.5" x14ac:dyDescent="0.25">
      <c r="A12" s="73" t="s">
        <v>114</v>
      </c>
      <c r="B12" s="74">
        <v>59936</v>
      </c>
      <c r="C12" s="74">
        <v>16899</v>
      </c>
      <c r="D12" s="74">
        <v>42627</v>
      </c>
      <c r="E12" s="74">
        <v>23386</v>
      </c>
      <c r="F12" s="74">
        <v>306</v>
      </c>
      <c r="G12" s="74">
        <v>10270</v>
      </c>
      <c r="H12" s="74">
        <v>0</v>
      </c>
      <c r="I12" s="74">
        <v>0</v>
      </c>
      <c r="J12" s="74">
        <v>0</v>
      </c>
      <c r="K12" s="74">
        <v>0</v>
      </c>
      <c r="L12" s="67">
        <f>SUM(B12:K12)</f>
        <v>153424</v>
      </c>
    </row>
    <row r="13" spans="1:12" ht="15.75" x14ac:dyDescent="0.25">
      <c r="A13" s="73" t="s">
        <v>115</v>
      </c>
      <c r="B13" s="74">
        <v>97912</v>
      </c>
      <c r="C13" s="74">
        <v>27131</v>
      </c>
      <c r="D13" s="74">
        <v>46740</v>
      </c>
      <c r="E13" s="74">
        <v>0</v>
      </c>
      <c r="F13" s="74">
        <v>0</v>
      </c>
      <c r="G13" s="74">
        <v>12990</v>
      </c>
      <c r="H13" s="74">
        <v>0</v>
      </c>
      <c r="I13" s="74">
        <v>0</v>
      </c>
      <c r="J13" s="74">
        <v>0</v>
      </c>
      <c r="K13" s="76" t="s">
        <v>128</v>
      </c>
      <c r="L13" s="67">
        <f>SUM(B13:K13)</f>
        <v>184773</v>
      </c>
    </row>
    <row r="14" spans="1:12" ht="31.5" x14ac:dyDescent="0.25">
      <c r="A14" s="68" t="s">
        <v>129</v>
      </c>
      <c r="B14" s="69">
        <f t="shared" ref="B14:L14" si="0">SUM(B11:B13)</f>
        <v>272006</v>
      </c>
      <c r="C14" s="69">
        <f t="shared" si="0"/>
        <v>62870</v>
      </c>
      <c r="D14" s="69">
        <f t="shared" si="0"/>
        <v>204530</v>
      </c>
      <c r="E14" s="69">
        <f>SUM(E11:E13)</f>
        <v>38252</v>
      </c>
      <c r="F14" s="69">
        <f t="shared" si="0"/>
        <v>161877</v>
      </c>
      <c r="G14" s="69">
        <f t="shared" si="0"/>
        <v>75769</v>
      </c>
      <c r="H14" s="69">
        <f t="shared" si="0"/>
        <v>0</v>
      </c>
      <c r="I14" s="69">
        <f t="shared" si="0"/>
        <v>0</v>
      </c>
      <c r="J14" s="69">
        <f>SUM(J11:J13)</f>
        <v>11819</v>
      </c>
      <c r="K14" s="69">
        <f t="shared" si="0"/>
        <v>0</v>
      </c>
      <c r="L14" s="69">
        <f t="shared" si="0"/>
        <v>827123</v>
      </c>
    </row>
    <row r="16" spans="1:12" ht="15" customHeight="1" x14ac:dyDescent="0.25">
      <c r="A16" s="65"/>
      <c r="B16" s="65"/>
      <c r="C16" s="65"/>
      <c r="D16" s="65"/>
      <c r="E16" s="65"/>
      <c r="F16" s="65"/>
    </row>
    <row r="17" spans="1:3" ht="15" customHeight="1" x14ac:dyDescent="0.25">
      <c r="A17" s="65"/>
      <c r="B17" s="65"/>
      <c r="C17" s="65"/>
    </row>
    <row r="18" spans="1:3" x14ac:dyDescent="0.25">
      <c r="A18" s="65"/>
      <c r="B18" s="65"/>
      <c r="C18" s="65"/>
    </row>
  </sheetData>
  <mergeCells count="8">
    <mergeCell ref="H2:L2"/>
    <mergeCell ref="A4:L4"/>
    <mergeCell ref="A5:L5"/>
    <mergeCell ref="A9:A10"/>
    <mergeCell ref="B9:F9"/>
    <mergeCell ref="G9:I9"/>
    <mergeCell ref="J9:K9"/>
    <mergeCell ref="L9:L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zoomScaleSheetLayoutView="100" workbookViewId="0">
      <selection activeCell="B2" sqref="B2:D2"/>
    </sheetView>
  </sheetViews>
  <sheetFormatPr defaultRowHeight="15" x14ac:dyDescent="0.25"/>
  <cols>
    <col min="1" max="1" width="5" style="77" customWidth="1"/>
    <col min="2" max="2" width="64.140625" style="77" customWidth="1"/>
    <col min="3" max="3" width="12.28515625" style="77" customWidth="1"/>
    <col min="4" max="4" width="11.7109375" style="77" customWidth="1"/>
    <col min="5" max="16384" width="9.140625" style="77"/>
  </cols>
  <sheetData>
    <row r="1" spans="1:4" s="84" customFormat="1" x14ac:dyDescent="0.25">
      <c r="C1" s="106" t="s">
        <v>173</v>
      </c>
      <c r="D1" s="106"/>
    </row>
    <row r="2" spans="1:4" x14ac:dyDescent="0.25">
      <c r="B2" s="98" t="s">
        <v>181</v>
      </c>
      <c r="C2" s="98"/>
      <c r="D2" s="98"/>
    </row>
    <row r="3" spans="1:4" x14ac:dyDescent="0.25">
      <c r="B3" s="107"/>
      <c r="C3" s="107"/>
      <c r="D3" s="107"/>
    </row>
    <row r="5" spans="1:4" x14ac:dyDescent="0.25">
      <c r="A5" s="108" t="s">
        <v>136</v>
      </c>
      <c r="B5" s="108"/>
      <c r="C5" s="108"/>
      <c r="D5" s="108"/>
    </row>
    <row r="6" spans="1:4" x14ac:dyDescent="0.25">
      <c r="A6" s="108" t="s">
        <v>137</v>
      </c>
      <c r="B6" s="108"/>
      <c r="C6" s="108"/>
      <c r="D6" s="108"/>
    </row>
    <row r="8" spans="1:4" x14ac:dyDescent="0.25">
      <c r="C8" s="4"/>
      <c r="D8" s="77" t="s">
        <v>2</v>
      </c>
    </row>
    <row r="9" spans="1:4" x14ac:dyDescent="0.25">
      <c r="A9" s="102" t="s">
        <v>3</v>
      </c>
      <c r="B9" s="102" t="s">
        <v>53</v>
      </c>
      <c r="C9" s="104" t="s">
        <v>138</v>
      </c>
      <c r="D9" s="104" t="s">
        <v>54</v>
      </c>
    </row>
    <row r="10" spans="1:4" x14ac:dyDescent="0.25">
      <c r="A10" s="103"/>
      <c r="B10" s="103"/>
      <c r="C10" s="105"/>
      <c r="D10" s="105"/>
    </row>
    <row r="11" spans="1:4" x14ac:dyDescent="0.25">
      <c r="A11" s="43"/>
      <c r="B11" s="51" t="s">
        <v>139</v>
      </c>
      <c r="C11" s="52"/>
      <c r="D11" s="44">
        <f>SUM(D12+D15+D16+D17+D18)</f>
        <v>731494</v>
      </c>
    </row>
    <row r="12" spans="1:4" x14ac:dyDescent="0.25">
      <c r="A12" s="51" t="s">
        <v>9</v>
      </c>
      <c r="B12" s="51" t="s">
        <v>55</v>
      </c>
      <c r="C12" s="53" t="s">
        <v>140</v>
      </c>
      <c r="D12" s="44">
        <f>SUM(D13:D14)</f>
        <v>522912</v>
      </c>
    </row>
    <row r="13" spans="1:4" x14ac:dyDescent="0.25">
      <c r="A13" s="16" t="s">
        <v>12</v>
      </c>
      <c r="B13" s="16" t="s">
        <v>13</v>
      </c>
      <c r="C13" s="54" t="s">
        <v>141</v>
      </c>
      <c r="D13" s="17">
        <v>423942</v>
      </c>
    </row>
    <row r="14" spans="1:4" x14ac:dyDescent="0.25">
      <c r="A14" s="16" t="s">
        <v>16</v>
      </c>
      <c r="B14" s="16" t="s">
        <v>17</v>
      </c>
      <c r="C14" s="54" t="s">
        <v>142</v>
      </c>
      <c r="D14" s="17">
        <v>98970</v>
      </c>
    </row>
    <row r="15" spans="1:4" x14ac:dyDescent="0.25">
      <c r="A15" s="51" t="s">
        <v>14</v>
      </c>
      <c r="B15" s="51" t="s">
        <v>22</v>
      </c>
      <c r="C15" s="53" t="s">
        <v>143</v>
      </c>
      <c r="D15" s="44">
        <v>181600</v>
      </c>
    </row>
    <row r="16" spans="1:4" x14ac:dyDescent="0.25">
      <c r="A16" s="51" t="s">
        <v>18</v>
      </c>
      <c r="B16" s="51" t="s">
        <v>26</v>
      </c>
      <c r="C16" s="53" t="s">
        <v>144</v>
      </c>
      <c r="D16" s="44">
        <v>26982</v>
      </c>
    </row>
    <row r="17" spans="1:4" x14ac:dyDescent="0.25">
      <c r="A17" s="16" t="s">
        <v>12</v>
      </c>
      <c r="B17" s="16" t="s">
        <v>28</v>
      </c>
      <c r="C17" s="54" t="s">
        <v>145</v>
      </c>
      <c r="D17" s="17"/>
    </row>
    <row r="18" spans="1:4" x14ac:dyDescent="0.25">
      <c r="A18" s="51" t="s">
        <v>20</v>
      </c>
      <c r="B18" s="51" t="s">
        <v>32</v>
      </c>
      <c r="C18" s="53" t="s">
        <v>146</v>
      </c>
      <c r="D18" s="44">
        <v>0</v>
      </c>
    </row>
    <row r="19" spans="1:4" x14ac:dyDescent="0.25">
      <c r="A19" s="43"/>
      <c r="B19" s="51" t="s">
        <v>147</v>
      </c>
      <c r="C19" s="53"/>
      <c r="D19" s="44">
        <f>SUM(D20+D22+D23)</f>
        <v>44604</v>
      </c>
    </row>
    <row r="20" spans="1:4" x14ac:dyDescent="0.25">
      <c r="A20" s="51" t="s">
        <v>23</v>
      </c>
      <c r="B20" s="51" t="s">
        <v>148</v>
      </c>
      <c r="C20" s="53" t="s">
        <v>149</v>
      </c>
      <c r="D20" s="44">
        <f>SUM(D21)</f>
        <v>40509</v>
      </c>
    </row>
    <row r="21" spans="1:4" x14ac:dyDescent="0.25">
      <c r="A21" s="16" t="s">
        <v>12</v>
      </c>
      <c r="B21" s="55" t="s">
        <v>39</v>
      </c>
      <c r="C21" s="54" t="s">
        <v>150</v>
      </c>
      <c r="D21" s="17">
        <v>40509</v>
      </c>
    </row>
    <row r="22" spans="1:4" x14ac:dyDescent="0.25">
      <c r="A22" s="51" t="s">
        <v>36</v>
      </c>
      <c r="B22" s="51" t="s">
        <v>42</v>
      </c>
      <c r="C22" s="53" t="s">
        <v>151</v>
      </c>
      <c r="D22" s="44">
        <v>4095</v>
      </c>
    </row>
    <row r="23" spans="1:4" x14ac:dyDescent="0.25">
      <c r="A23" s="51" t="s">
        <v>40</v>
      </c>
      <c r="B23" s="51" t="s">
        <v>45</v>
      </c>
      <c r="C23" s="53" t="s">
        <v>152</v>
      </c>
      <c r="D23" s="44"/>
    </row>
    <row r="24" spans="1:4" x14ac:dyDescent="0.25">
      <c r="A24" s="43"/>
      <c r="B24" s="51" t="s">
        <v>153</v>
      </c>
      <c r="C24" s="53" t="s">
        <v>154</v>
      </c>
      <c r="D24" s="44">
        <f>SUM(D25+D26)</f>
        <v>0</v>
      </c>
    </row>
    <row r="25" spans="1:4" x14ac:dyDescent="0.25">
      <c r="A25" s="16" t="s">
        <v>12</v>
      </c>
      <c r="B25" s="16" t="s">
        <v>155</v>
      </c>
      <c r="C25" s="54" t="s">
        <v>156</v>
      </c>
      <c r="D25" s="17"/>
    </row>
    <row r="26" spans="1:4" x14ac:dyDescent="0.25">
      <c r="A26" s="16" t="s">
        <v>16</v>
      </c>
      <c r="B26" s="55" t="s">
        <v>31</v>
      </c>
      <c r="C26" s="54" t="s">
        <v>157</v>
      </c>
      <c r="D26" s="17">
        <v>0</v>
      </c>
    </row>
    <row r="27" spans="1:4" x14ac:dyDescent="0.25">
      <c r="A27" s="43"/>
      <c r="B27" s="51" t="s">
        <v>158</v>
      </c>
      <c r="C27" s="53"/>
      <c r="D27" s="44">
        <f>SUM(D28+D29)</f>
        <v>42401</v>
      </c>
    </row>
    <row r="28" spans="1:4" x14ac:dyDescent="0.25">
      <c r="A28" s="16" t="s">
        <v>12</v>
      </c>
      <c r="B28" s="16" t="s">
        <v>155</v>
      </c>
      <c r="C28" s="54" t="s">
        <v>156</v>
      </c>
      <c r="D28" s="17">
        <v>42401</v>
      </c>
    </row>
    <row r="29" spans="1:4" x14ac:dyDescent="0.25">
      <c r="A29" s="16" t="s">
        <v>16</v>
      </c>
      <c r="B29" s="55" t="s">
        <v>31</v>
      </c>
      <c r="C29" s="54" t="s">
        <v>157</v>
      </c>
      <c r="D29" s="17">
        <v>0</v>
      </c>
    </row>
    <row r="30" spans="1:4" x14ac:dyDescent="0.25">
      <c r="A30" s="51"/>
      <c r="B30" s="51" t="s">
        <v>51</v>
      </c>
      <c r="C30" s="53"/>
      <c r="D30" s="44">
        <f>SUM(D11+D19+D24+D27)</f>
        <v>818499</v>
      </c>
    </row>
    <row r="32" spans="1:4" ht="16.5" x14ac:dyDescent="0.25">
      <c r="A32" s="49"/>
      <c r="B32" s="50"/>
    </row>
    <row r="33" spans="1:2" ht="16.5" x14ac:dyDescent="0.25">
      <c r="A33" s="49"/>
      <c r="B33" s="50"/>
    </row>
    <row r="34" spans="1:2" ht="16.5" x14ac:dyDescent="0.25">
      <c r="A34" s="49"/>
      <c r="B34" s="50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Normal="100" zoomScaleSheetLayoutView="100" workbookViewId="0">
      <selection activeCell="A7" sqref="A7:D7"/>
    </sheetView>
  </sheetViews>
  <sheetFormatPr defaultRowHeight="15" x14ac:dyDescent="0.25"/>
  <cols>
    <col min="1" max="1" width="5.85546875" style="77" customWidth="1"/>
    <col min="2" max="2" width="58.28515625" style="77" customWidth="1"/>
    <col min="3" max="4" width="13.140625" style="77" customWidth="1"/>
    <col min="5" max="16384" width="9.140625" style="77"/>
  </cols>
  <sheetData>
    <row r="1" spans="1:4" s="84" customFormat="1" x14ac:dyDescent="0.25">
      <c r="C1" s="106" t="s">
        <v>133</v>
      </c>
      <c r="D1" s="106"/>
    </row>
    <row r="2" spans="1:4" x14ac:dyDescent="0.25">
      <c r="B2" s="98" t="s">
        <v>182</v>
      </c>
      <c r="C2" s="98"/>
      <c r="D2" s="98"/>
    </row>
    <row r="3" spans="1:4" x14ac:dyDescent="0.25">
      <c r="B3" s="107"/>
      <c r="C3" s="107"/>
      <c r="D3" s="107"/>
    </row>
    <row r="5" spans="1:4" ht="15" customHeight="1" x14ac:dyDescent="0.25">
      <c r="A5" s="108" t="s">
        <v>159</v>
      </c>
      <c r="B5" s="108"/>
      <c r="C5" s="108"/>
      <c r="D5" s="108"/>
    </row>
    <row r="6" spans="1:4" ht="15" customHeight="1" x14ac:dyDescent="0.25">
      <c r="A6" s="78"/>
      <c r="B6" s="78"/>
      <c r="C6" s="78"/>
      <c r="D6" s="78"/>
    </row>
    <row r="7" spans="1:4" ht="15" customHeight="1" x14ac:dyDescent="0.25">
      <c r="A7" s="108" t="s">
        <v>56</v>
      </c>
      <c r="B7" s="108"/>
      <c r="C7" s="108"/>
      <c r="D7" s="108"/>
    </row>
    <row r="9" spans="1:4" x14ac:dyDescent="0.25">
      <c r="D9" s="4" t="s">
        <v>2</v>
      </c>
    </row>
    <row r="10" spans="1:4" x14ac:dyDescent="0.25">
      <c r="A10" s="102" t="s">
        <v>3</v>
      </c>
      <c r="B10" s="102" t="s">
        <v>53</v>
      </c>
      <c r="C10" s="104" t="s">
        <v>57</v>
      </c>
      <c r="D10" s="104" t="s">
        <v>58</v>
      </c>
    </row>
    <row r="11" spans="1:4" x14ac:dyDescent="0.25">
      <c r="A11" s="103"/>
      <c r="B11" s="103"/>
      <c r="C11" s="105"/>
      <c r="D11" s="105"/>
    </row>
    <row r="12" spans="1:4" x14ac:dyDescent="0.25">
      <c r="A12" s="43"/>
      <c r="B12" s="51" t="s">
        <v>59</v>
      </c>
      <c r="C12" s="44"/>
      <c r="D12" s="44">
        <f>SUM(D13+D17+D18+D19+D20)</f>
        <v>424598</v>
      </c>
    </row>
    <row r="13" spans="1:4" x14ac:dyDescent="0.25">
      <c r="A13" s="16" t="s">
        <v>9</v>
      </c>
      <c r="B13" s="16" t="s">
        <v>11</v>
      </c>
      <c r="C13" s="54" t="s">
        <v>60</v>
      </c>
      <c r="D13" s="17">
        <v>114158</v>
      </c>
    </row>
    <row r="14" spans="1:4" x14ac:dyDescent="0.25">
      <c r="A14" s="16" t="s">
        <v>12</v>
      </c>
      <c r="B14" s="16" t="s">
        <v>61</v>
      </c>
      <c r="C14" s="54" t="s">
        <v>62</v>
      </c>
      <c r="D14" s="17">
        <v>93538</v>
      </c>
    </row>
    <row r="15" spans="1:4" x14ac:dyDescent="0.25">
      <c r="A15" s="16" t="s">
        <v>16</v>
      </c>
      <c r="B15" s="16" t="s">
        <v>63</v>
      </c>
      <c r="C15" s="54" t="s">
        <v>64</v>
      </c>
      <c r="D15" s="17">
        <v>20620</v>
      </c>
    </row>
    <row r="16" spans="1:4" x14ac:dyDescent="0.25">
      <c r="A16" s="16"/>
      <c r="B16" s="16" t="s">
        <v>65</v>
      </c>
      <c r="C16" s="54" t="s">
        <v>66</v>
      </c>
      <c r="D16" s="17">
        <v>20120</v>
      </c>
    </row>
    <row r="17" spans="1:4" x14ac:dyDescent="0.25">
      <c r="A17" s="16" t="s">
        <v>14</v>
      </c>
      <c r="B17" s="16" t="s">
        <v>15</v>
      </c>
      <c r="C17" s="54" t="s">
        <v>67</v>
      </c>
      <c r="D17" s="17">
        <v>18840</v>
      </c>
    </row>
    <row r="18" spans="1:4" x14ac:dyDescent="0.25">
      <c r="A18" s="16" t="s">
        <v>18</v>
      </c>
      <c r="B18" s="16" t="s">
        <v>19</v>
      </c>
      <c r="C18" s="54" t="s">
        <v>68</v>
      </c>
      <c r="D18" s="17">
        <v>115163</v>
      </c>
    </row>
    <row r="19" spans="1:4" x14ac:dyDescent="0.25">
      <c r="A19" s="16" t="s">
        <v>20</v>
      </c>
      <c r="B19" s="16" t="s">
        <v>21</v>
      </c>
      <c r="C19" s="54" t="s">
        <v>69</v>
      </c>
      <c r="D19" s="17">
        <v>14866</v>
      </c>
    </row>
    <row r="20" spans="1:4" x14ac:dyDescent="0.25">
      <c r="A20" s="16" t="s">
        <v>23</v>
      </c>
      <c r="B20" s="16" t="s">
        <v>70</v>
      </c>
      <c r="C20" s="54" t="s">
        <v>71</v>
      </c>
      <c r="D20" s="17">
        <v>161571</v>
      </c>
    </row>
    <row r="21" spans="1:4" x14ac:dyDescent="0.25">
      <c r="A21" s="16" t="s">
        <v>12</v>
      </c>
      <c r="B21" s="16" t="s">
        <v>72</v>
      </c>
      <c r="C21" s="54" t="s">
        <v>73</v>
      </c>
      <c r="D21" s="17"/>
    </row>
    <row r="22" spans="1:4" x14ac:dyDescent="0.25">
      <c r="A22" s="16" t="s">
        <v>16</v>
      </c>
      <c r="B22" s="16" t="s">
        <v>74</v>
      </c>
      <c r="C22" s="54" t="s">
        <v>75</v>
      </c>
      <c r="D22" s="17"/>
    </row>
    <row r="23" spans="1:4" x14ac:dyDescent="0.25">
      <c r="A23" s="16" t="s">
        <v>29</v>
      </c>
      <c r="B23" s="16" t="s">
        <v>76</v>
      </c>
      <c r="C23" s="54" t="s">
        <v>77</v>
      </c>
      <c r="D23" s="17">
        <v>3634</v>
      </c>
    </row>
    <row r="24" spans="1:4" x14ac:dyDescent="0.25">
      <c r="A24" s="43"/>
      <c r="B24" s="51" t="s">
        <v>78</v>
      </c>
      <c r="C24" s="52"/>
      <c r="D24" s="44">
        <f>SUM(D25+D26+D27+D28)</f>
        <v>52509</v>
      </c>
    </row>
    <row r="25" spans="1:4" x14ac:dyDescent="0.25">
      <c r="A25" s="16" t="s">
        <v>36</v>
      </c>
      <c r="B25" s="16" t="s">
        <v>38</v>
      </c>
      <c r="C25" s="54" t="s">
        <v>79</v>
      </c>
      <c r="D25" s="17">
        <v>52509</v>
      </c>
    </row>
    <row r="26" spans="1:4" x14ac:dyDescent="0.25">
      <c r="A26" s="16" t="s">
        <v>40</v>
      </c>
      <c r="B26" s="16" t="s">
        <v>41</v>
      </c>
      <c r="C26" s="54" t="s">
        <v>80</v>
      </c>
      <c r="D26" s="17">
        <v>0</v>
      </c>
    </row>
    <row r="27" spans="1:4" x14ac:dyDescent="0.25">
      <c r="A27" s="16" t="s">
        <v>43</v>
      </c>
      <c r="B27" s="16" t="s">
        <v>44</v>
      </c>
      <c r="C27" s="54" t="s">
        <v>81</v>
      </c>
      <c r="D27" s="17"/>
    </row>
    <row r="28" spans="1:4" x14ac:dyDescent="0.25">
      <c r="A28" s="16" t="s">
        <v>12</v>
      </c>
      <c r="B28" s="16" t="s">
        <v>82</v>
      </c>
      <c r="C28" s="54" t="s">
        <v>83</v>
      </c>
      <c r="D28" s="17">
        <v>0</v>
      </c>
    </row>
    <row r="29" spans="1:4" x14ac:dyDescent="0.25">
      <c r="A29" s="43"/>
      <c r="B29" s="51" t="s">
        <v>84</v>
      </c>
      <c r="C29" s="53" t="s">
        <v>85</v>
      </c>
      <c r="D29" s="44">
        <f>SUM(D30+D31)</f>
        <v>341392</v>
      </c>
    </row>
    <row r="30" spans="1:4" x14ac:dyDescent="0.25">
      <c r="A30" s="16" t="s">
        <v>12</v>
      </c>
      <c r="B30" s="16" t="s">
        <v>86</v>
      </c>
      <c r="C30" s="54" t="s">
        <v>160</v>
      </c>
      <c r="D30" s="17">
        <v>11819</v>
      </c>
    </row>
    <row r="31" spans="1:4" x14ac:dyDescent="0.25">
      <c r="A31" s="16"/>
      <c r="B31" s="16"/>
      <c r="C31" s="54" t="s">
        <v>87</v>
      </c>
      <c r="D31" s="17">
        <v>329573</v>
      </c>
    </row>
    <row r="32" spans="1:4" x14ac:dyDescent="0.25">
      <c r="A32" s="43"/>
      <c r="B32" s="51" t="s">
        <v>88</v>
      </c>
      <c r="C32" s="53" t="s">
        <v>85</v>
      </c>
      <c r="D32" s="44"/>
    </row>
    <row r="33" spans="1:4" x14ac:dyDescent="0.25">
      <c r="A33" s="16" t="s">
        <v>12</v>
      </c>
      <c r="B33" s="16" t="s">
        <v>86</v>
      </c>
      <c r="C33" s="54"/>
      <c r="D33" s="17"/>
    </row>
    <row r="34" spans="1:4" x14ac:dyDescent="0.25">
      <c r="A34" s="43"/>
      <c r="B34" s="51"/>
      <c r="C34" s="52"/>
      <c r="D34" s="44">
        <f>D12+D24+D29+D32</f>
        <v>818499</v>
      </c>
    </row>
    <row r="36" spans="1:4" x14ac:dyDescent="0.25">
      <c r="A36" s="57"/>
      <c r="B36" s="50"/>
    </row>
    <row r="37" spans="1:4" x14ac:dyDescent="0.25">
      <c r="A37" s="57"/>
      <c r="B37" s="50"/>
    </row>
    <row r="38" spans="1:4" x14ac:dyDescent="0.25">
      <c r="A38" s="57"/>
      <c r="B38" s="50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4"/>
  <sheetViews>
    <sheetView workbookViewId="0">
      <selection activeCell="B2" sqref="B2:D2"/>
    </sheetView>
  </sheetViews>
  <sheetFormatPr defaultRowHeight="15" x14ac:dyDescent="0.25"/>
  <cols>
    <col min="1" max="1" width="5" style="97" customWidth="1"/>
    <col min="2" max="2" width="64.140625" style="97" customWidth="1"/>
    <col min="3" max="3" width="12.28515625" style="97" customWidth="1"/>
    <col min="4" max="4" width="11.7109375" style="97" customWidth="1"/>
    <col min="5" max="16384" width="9.140625" style="97"/>
  </cols>
  <sheetData>
    <row r="1" spans="1:4" ht="15.75" x14ac:dyDescent="0.25">
      <c r="C1" s="101" t="s">
        <v>134</v>
      </c>
      <c r="D1" s="101"/>
    </row>
    <row r="2" spans="1:4" x14ac:dyDescent="0.25">
      <c r="B2" s="98" t="s">
        <v>183</v>
      </c>
      <c r="C2" s="98"/>
      <c r="D2" s="98"/>
    </row>
    <row r="3" spans="1:4" x14ac:dyDescent="0.25">
      <c r="B3" s="107"/>
      <c r="C3" s="107"/>
      <c r="D3" s="107"/>
    </row>
    <row r="5" spans="1:4" x14ac:dyDescent="0.25">
      <c r="A5" s="108" t="s">
        <v>178</v>
      </c>
      <c r="B5" s="108"/>
      <c r="C5" s="108"/>
      <c r="D5" s="108"/>
    </row>
    <row r="6" spans="1:4" x14ac:dyDescent="0.25">
      <c r="A6" s="108" t="s">
        <v>137</v>
      </c>
      <c r="B6" s="108"/>
      <c r="C6" s="108"/>
      <c r="D6" s="108"/>
    </row>
    <row r="8" spans="1:4" x14ac:dyDescent="0.25">
      <c r="C8" s="4"/>
      <c r="D8" s="97" t="s">
        <v>2</v>
      </c>
    </row>
    <row r="9" spans="1:4" x14ac:dyDescent="0.25">
      <c r="A9" s="102" t="s">
        <v>3</v>
      </c>
      <c r="B9" s="102" t="s">
        <v>53</v>
      </c>
      <c r="C9" s="104" t="s">
        <v>138</v>
      </c>
      <c r="D9" s="104" t="s">
        <v>54</v>
      </c>
    </row>
    <row r="10" spans="1:4" x14ac:dyDescent="0.25">
      <c r="A10" s="103"/>
      <c r="B10" s="103"/>
      <c r="C10" s="105"/>
      <c r="D10" s="105"/>
    </row>
    <row r="11" spans="1:4" x14ac:dyDescent="0.25">
      <c r="A11" s="43"/>
      <c r="B11" s="51" t="s">
        <v>139</v>
      </c>
      <c r="C11" s="52"/>
      <c r="D11" s="44">
        <f>SUM(D12+D15+D16+D17+D18)</f>
        <v>0</v>
      </c>
    </row>
    <row r="12" spans="1:4" x14ac:dyDescent="0.25">
      <c r="A12" s="51" t="s">
        <v>9</v>
      </c>
      <c r="B12" s="51" t="s">
        <v>55</v>
      </c>
      <c r="C12" s="53" t="s">
        <v>140</v>
      </c>
      <c r="D12" s="44">
        <f>SUM(D13:D14)</f>
        <v>0</v>
      </c>
    </row>
    <row r="13" spans="1:4" x14ac:dyDescent="0.25">
      <c r="A13" s="16" t="s">
        <v>12</v>
      </c>
      <c r="B13" s="16" t="s">
        <v>13</v>
      </c>
      <c r="C13" s="54" t="s">
        <v>141</v>
      </c>
      <c r="D13" s="17"/>
    </row>
    <row r="14" spans="1:4" x14ac:dyDescent="0.25">
      <c r="A14" s="16" t="s">
        <v>16</v>
      </c>
      <c r="B14" s="16" t="s">
        <v>17</v>
      </c>
      <c r="C14" s="54" t="s">
        <v>142</v>
      </c>
      <c r="D14" s="17"/>
    </row>
    <row r="15" spans="1:4" x14ac:dyDescent="0.25">
      <c r="A15" s="51" t="s">
        <v>14</v>
      </c>
      <c r="B15" s="51" t="s">
        <v>22</v>
      </c>
      <c r="C15" s="53" t="s">
        <v>143</v>
      </c>
      <c r="D15" s="44">
        <v>0</v>
      </c>
    </row>
    <row r="16" spans="1:4" x14ac:dyDescent="0.25">
      <c r="A16" s="51" t="s">
        <v>18</v>
      </c>
      <c r="B16" s="51" t="s">
        <v>26</v>
      </c>
      <c r="C16" s="53" t="s">
        <v>144</v>
      </c>
      <c r="D16" s="44">
        <v>0</v>
      </c>
    </row>
    <row r="17" spans="1:4" x14ac:dyDescent="0.25">
      <c r="A17" s="16" t="s">
        <v>12</v>
      </c>
      <c r="B17" s="16" t="s">
        <v>28</v>
      </c>
      <c r="C17" s="54" t="s">
        <v>145</v>
      </c>
      <c r="D17" s="17"/>
    </row>
    <row r="18" spans="1:4" x14ac:dyDescent="0.25">
      <c r="A18" s="51" t="s">
        <v>20</v>
      </c>
      <c r="B18" s="51" t="s">
        <v>32</v>
      </c>
      <c r="C18" s="53" t="s">
        <v>146</v>
      </c>
      <c r="D18" s="44">
        <v>0</v>
      </c>
    </row>
    <row r="19" spans="1:4" x14ac:dyDescent="0.25">
      <c r="A19" s="43"/>
      <c r="B19" s="51" t="s">
        <v>147</v>
      </c>
      <c r="C19" s="53"/>
      <c r="D19" s="44">
        <f>SUM(D20+D22+D23)</f>
        <v>0</v>
      </c>
    </row>
    <row r="20" spans="1:4" x14ac:dyDescent="0.25">
      <c r="A20" s="51" t="s">
        <v>23</v>
      </c>
      <c r="B20" s="51" t="s">
        <v>148</v>
      </c>
      <c r="C20" s="53" t="s">
        <v>149</v>
      </c>
      <c r="D20" s="44">
        <f>SUM(D21)</f>
        <v>0</v>
      </c>
    </row>
    <row r="21" spans="1:4" x14ac:dyDescent="0.25">
      <c r="A21" s="16" t="s">
        <v>12</v>
      </c>
      <c r="B21" s="55" t="s">
        <v>39</v>
      </c>
      <c r="C21" s="54" t="s">
        <v>150</v>
      </c>
      <c r="D21" s="17"/>
    </row>
    <row r="22" spans="1:4" x14ac:dyDescent="0.25">
      <c r="A22" s="51" t="s">
        <v>36</v>
      </c>
      <c r="B22" s="51" t="s">
        <v>42</v>
      </c>
      <c r="C22" s="53" t="s">
        <v>151</v>
      </c>
      <c r="D22" s="44"/>
    </row>
    <row r="23" spans="1:4" x14ac:dyDescent="0.25">
      <c r="A23" s="51" t="s">
        <v>40</v>
      </c>
      <c r="B23" s="51" t="s">
        <v>45</v>
      </c>
      <c r="C23" s="53" t="s">
        <v>152</v>
      </c>
      <c r="D23" s="44"/>
    </row>
    <row r="24" spans="1:4" x14ac:dyDescent="0.25">
      <c r="A24" s="43"/>
      <c r="B24" s="51" t="s">
        <v>153</v>
      </c>
      <c r="C24" s="53" t="s">
        <v>154</v>
      </c>
      <c r="D24" s="44">
        <f>SUM(D25+D26)</f>
        <v>151924</v>
      </c>
    </row>
    <row r="25" spans="1:4" x14ac:dyDescent="0.25">
      <c r="A25" s="16" t="s">
        <v>12</v>
      </c>
      <c r="B25" s="16" t="s">
        <v>155</v>
      </c>
      <c r="C25" s="54" t="s">
        <v>156</v>
      </c>
      <c r="D25" s="17"/>
    </row>
    <row r="26" spans="1:4" x14ac:dyDescent="0.25">
      <c r="A26" s="16" t="s">
        <v>16</v>
      </c>
      <c r="B26" s="55" t="s">
        <v>31</v>
      </c>
      <c r="C26" s="54" t="s">
        <v>157</v>
      </c>
      <c r="D26" s="17">
        <v>151924</v>
      </c>
    </row>
    <row r="27" spans="1:4" x14ac:dyDescent="0.25">
      <c r="A27" s="43"/>
      <c r="B27" s="51" t="s">
        <v>158</v>
      </c>
      <c r="C27" s="53"/>
      <c r="D27" s="44">
        <f>SUM(D28+D29)</f>
        <v>1500</v>
      </c>
    </row>
    <row r="28" spans="1:4" x14ac:dyDescent="0.25">
      <c r="A28" s="16" t="s">
        <v>12</v>
      </c>
      <c r="B28" s="16" t="s">
        <v>155</v>
      </c>
      <c r="C28" s="54" t="s">
        <v>156</v>
      </c>
      <c r="D28" s="17">
        <v>1500</v>
      </c>
    </row>
    <row r="29" spans="1:4" x14ac:dyDescent="0.25">
      <c r="A29" s="16" t="s">
        <v>16</v>
      </c>
      <c r="B29" s="55" t="s">
        <v>31</v>
      </c>
      <c r="C29" s="54" t="s">
        <v>157</v>
      </c>
      <c r="D29" s="17">
        <v>0</v>
      </c>
    </row>
    <row r="30" spans="1:4" x14ac:dyDescent="0.25">
      <c r="A30" s="51"/>
      <c r="B30" s="51" t="s">
        <v>51</v>
      </c>
      <c r="C30" s="53"/>
      <c r="D30" s="44">
        <f>SUM(D11+D19+D24+D27)</f>
        <v>153424</v>
      </c>
    </row>
    <row r="32" spans="1:4" ht="16.5" x14ac:dyDescent="0.25">
      <c r="A32" s="49"/>
      <c r="B32" s="50"/>
    </row>
    <row r="33" spans="1:2" ht="16.5" x14ac:dyDescent="0.25">
      <c r="A33" s="49"/>
      <c r="B33" s="50"/>
    </row>
    <row r="34" spans="1:2" ht="16.5" x14ac:dyDescent="0.25">
      <c r="A34" s="49"/>
      <c r="B34" s="50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7"/>
  <sheetViews>
    <sheetView workbookViewId="0">
      <selection activeCell="B2" sqref="B2:D2"/>
    </sheetView>
  </sheetViews>
  <sheetFormatPr defaultRowHeight="15" x14ac:dyDescent="0.25"/>
  <cols>
    <col min="1" max="1" width="5.85546875" style="97" customWidth="1"/>
    <col min="2" max="2" width="58.28515625" style="97" customWidth="1"/>
    <col min="3" max="4" width="13.140625" style="97" customWidth="1"/>
    <col min="5" max="16384" width="9.140625" style="97"/>
  </cols>
  <sheetData>
    <row r="1" spans="1:4" ht="15.75" x14ac:dyDescent="0.25">
      <c r="D1" s="94" t="s">
        <v>174</v>
      </c>
    </row>
    <row r="2" spans="1:4" x14ac:dyDescent="0.25">
      <c r="B2" s="98" t="s">
        <v>176</v>
      </c>
      <c r="C2" s="98"/>
      <c r="D2" s="98"/>
    </row>
    <row r="3" spans="1:4" x14ac:dyDescent="0.25">
      <c r="B3" s="95"/>
      <c r="C3" s="95"/>
      <c r="D3" s="95"/>
    </row>
    <row r="5" spans="1:4" ht="15" customHeight="1" x14ac:dyDescent="0.25">
      <c r="A5" s="108" t="s">
        <v>177</v>
      </c>
      <c r="B5" s="108"/>
      <c r="C5" s="108"/>
      <c r="D5" s="108"/>
    </row>
    <row r="6" spans="1:4" ht="15" customHeight="1" x14ac:dyDescent="0.25">
      <c r="A6" s="96"/>
      <c r="B6" s="96"/>
      <c r="C6" s="96"/>
      <c r="D6" s="96"/>
    </row>
    <row r="7" spans="1:4" ht="15" customHeight="1" x14ac:dyDescent="0.25">
      <c r="A7" s="108" t="s">
        <v>56</v>
      </c>
      <c r="B7" s="108"/>
      <c r="C7" s="108"/>
      <c r="D7" s="108"/>
    </row>
    <row r="9" spans="1:4" x14ac:dyDescent="0.25">
      <c r="D9" s="4" t="s">
        <v>2</v>
      </c>
    </row>
    <row r="10" spans="1:4" x14ac:dyDescent="0.25">
      <c r="A10" s="102" t="s">
        <v>3</v>
      </c>
      <c r="B10" s="102" t="s">
        <v>53</v>
      </c>
      <c r="C10" s="104" t="s">
        <v>57</v>
      </c>
      <c r="D10" s="104" t="s">
        <v>58</v>
      </c>
    </row>
    <row r="11" spans="1:4" x14ac:dyDescent="0.25">
      <c r="A11" s="103"/>
      <c r="B11" s="103"/>
      <c r="C11" s="105"/>
      <c r="D11" s="105"/>
    </row>
    <row r="12" spans="1:4" x14ac:dyDescent="0.25">
      <c r="A12" s="43"/>
      <c r="B12" s="51" t="s">
        <v>59</v>
      </c>
      <c r="C12" s="44"/>
      <c r="D12" s="44">
        <f>SUM(D13+D17+D18+D19+D20+D21)</f>
        <v>143154</v>
      </c>
    </row>
    <row r="13" spans="1:4" x14ac:dyDescent="0.25">
      <c r="A13" s="16" t="s">
        <v>9</v>
      </c>
      <c r="B13" s="16" t="s">
        <v>11</v>
      </c>
      <c r="C13" s="54" t="s">
        <v>60</v>
      </c>
      <c r="D13" s="17">
        <f>D14+D15</f>
        <v>59936</v>
      </c>
    </row>
    <row r="14" spans="1:4" x14ac:dyDescent="0.25">
      <c r="A14" s="16" t="s">
        <v>12</v>
      </c>
      <c r="B14" s="16" t="s">
        <v>61</v>
      </c>
      <c r="C14" s="54" t="s">
        <v>62</v>
      </c>
      <c r="D14" s="17">
        <v>59436</v>
      </c>
    </row>
    <row r="15" spans="1:4" x14ac:dyDescent="0.25">
      <c r="A15" s="16" t="s">
        <v>16</v>
      </c>
      <c r="B15" s="16" t="s">
        <v>63</v>
      </c>
      <c r="C15" s="54" t="s">
        <v>64</v>
      </c>
      <c r="D15" s="17">
        <v>500</v>
      </c>
    </row>
    <row r="16" spans="1:4" x14ac:dyDescent="0.25">
      <c r="A16" s="16"/>
      <c r="B16" s="16" t="s">
        <v>65</v>
      </c>
      <c r="C16" s="54" t="s">
        <v>66</v>
      </c>
      <c r="D16" s="17"/>
    </row>
    <row r="17" spans="1:4" x14ac:dyDescent="0.25">
      <c r="A17" s="16" t="s">
        <v>14</v>
      </c>
      <c r="B17" s="16" t="s">
        <v>15</v>
      </c>
      <c r="C17" s="54" t="s">
        <v>67</v>
      </c>
      <c r="D17" s="17">
        <v>16899</v>
      </c>
    </row>
    <row r="18" spans="1:4" x14ac:dyDescent="0.25">
      <c r="A18" s="16" t="s">
        <v>18</v>
      </c>
      <c r="B18" s="16" t="s">
        <v>19</v>
      </c>
      <c r="C18" s="54" t="s">
        <v>68</v>
      </c>
      <c r="D18" s="17">
        <v>42627</v>
      </c>
    </row>
    <row r="19" spans="1:4" x14ac:dyDescent="0.25">
      <c r="A19" s="16" t="s">
        <v>20</v>
      </c>
      <c r="B19" s="16" t="s">
        <v>21</v>
      </c>
      <c r="C19" s="54" t="s">
        <v>69</v>
      </c>
      <c r="D19" s="17">
        <v>23386</v>
      </c>
    </row>
    <row r="20" spans="1:4" x14ac:dyDescent="0.25">
      <c r="A20" s="16" t="s">
        <v>23</v>
      </c>
      <c r="B20" s="16" t="s">
        <v>70</v>
      </c>
      <c r="C20" s="54" t="s">
        <v>71</v>
      </c>
      <c r="D20" s="17"/>
    </row>
    <row r="21" spans="1:4" x14ac:dyDescent="0.25">
      <c r="A21" s="16" t="s">
        <v>12</v>
      </c>
      <c r="B21" s="16" t="s">
        <v>72</v>
      </c>
      <c r="C21" s="54" t="s">
        <v>73</v>
      </c>
      <c r="D21" s="17">
        <v>306</v>
      </c>
    </row>
    <row r="22" spans="1:4" x14ac:dyDescent="0.25">
      <c r="A22" s="16" t="s">
        <v>16</v>
      </c>
      <c r="B22" s="16" t="s">
        <v>74</v>
      </c>
      <c r="C22" s="54" t="s">
        <v>75</v>
      </c>
      <c r="D22" s="17"/>
    </row>
    <row r="23" spans="1:4" x14ac:dyDescent="0.25">
      <c r="A23" s="16" t="s">
        <v>29</v>
      </c>
      <c r="B23" s="16" t="s">
        <v>76</v>
      </c>
      <c r="C23" s="54" t="s">
        <v>77</v>
      </c>
      <c r="D23" s="17"/>
    </row>
    <row r="24" spans="1:4" x14ac:dyDescent="0.25">
      <c r="A24" s="43"/>
      <c r="B24" s="51" t="s">
        <v>78</v>
      </c>
      <c r="C24" s="52"/>
      <c r="D24" s="44">
        <f>SUM(D25+D26+D27+D28)</f>
        <v>10270</v>
      </c>
    </row>
    <row r="25" spans="1:4" x14ac:dyDescent="0.25">
      <c r="A25" s="16" t="s">
        <v>36</v>
      </c>
      <c r="B25" s="16" t="s">
        <v>38</v>
      </c>
      <c r="C25" s="54" t="s">
        <v>79</v>
      </c>
      <c r="D25" s="17">
        <v>10270</v>
      </c>
    </row>
    <row r="26" spans="1:4" x14ac:dyDescent="0.25">
      <c r="A26" s="16" t="s">
        <v>40</v>
      </c>
      <c r="B26" s="16" t="s">
        <v>41</v>
      </c>
      <c r="C26" s="54" t="s">
        <v>80</v>
      </c>
      <c r="D26" s="17">
        <v>0</v>
      </c>
    </row>
    <row r="27" spans="1:4" x14ac:dyDescent="0.25">
      <c r="A27" s="16" t="s">
        <v>43</v>
      </c>
      <c r="B27" s="16" t="s">
        <v>44</v>
      </c>
      <c r="C27" s="54" t="s">
        <v>81</v>
      </c>
      <c r="D27" s="17"/>
    </row>
    <row r="28" spans="1:4" x14ac:dyDescent="0.25">
      <c r="A28" s="16" t="s">
        <v>12</v>
      </c>
      <c r="B28" s="16" t="s">
        <v>82</v>
      </c>
      <c r="C28" s="54" t="s">
        <v>83</v>
      </c>
      <c r="D28" s="17">
        <v>0</v>
      </c>
    </row>
    <row r="29" spans="1:4" x14ac:dyDescent="0.25">
      <c r="A29" s="43"/>
      <c r="B29" s="51" t="s">
        <v>84</v>
      </c>
      <c r="C29" s="53" t="s">
        <v>85</v>
      </c>
      <c r="D29" s="44">
        <f>SUM(D30)</f>
        <v>0</v>
      </c>
    </row>
    <row r="30" spans="1:4" x14ac:dyDescent="0.25">
      <c r="A30" s="16" t="s">
        <v>12</v>
      </c>
      <c r="B30" s="16" t="s">
        <v>86</v>
      </c>
      <c r="C30" s="54" t="s">
        <v>87</v>
      </c>
      <c r="D30" s="17"/>
    </row>
    <row r="31" spans="1:4" x14ac:dyDescent="0.25">
      <c r="A31" s="43"/>
      <c r="B31" s="51" t="s">
        <v>88</v>
      </c>
      <c r="C31" s="53" t="s">
        <v>85</v>
      </c>
      <c r="D31" s="44"/>
    </row>
    <row r="32" spans="1:4" x14ac:dyDescent="0.25">
      <c r="A32" s="16" t="s">
        <v>12</v>
      </c>
      <c r="B32" s="16" t="s">
        <v>86</v>
      </c>
      <c r="C32" s="54"/>
      <c r="D32" s="17"/>
    </row>
    <row r="33" spans="1:4" x14ac:dyDescent="0.25">
      <c r="A33" s="43"/>
      <c r="B33" s="51"/>
      <c r="C33" s="52"/>
      <c r="D33" s="44">
        <f>D12+D24+D29+D31</f>
        <v>153424</v>
      </c>
    </row>
    <row r="35" spans="1:4" x14ac:dyDescent="0.25">
      <c r="A35" s="57"/>
      <c r="B35" s="50"/>
    </row>
    <row r="36" spans="1:4" x14ac:dyDescent="0.25">
      <c r="A36" s="57"/>
      <c r="B36" s="50"/>
    </row>
    <row r="37" spans="1:4" x14ac:dyDescent="0.25">
      <c r="A37" s="57"/>
      <c r="B37" s="50"/>
    </row>
  </sheetData>
  <mergeCells count="7">
    <mergeCell ref="B2:D2"/>
    <mergeCell ref="A5:D5"/>
    <mergeCell ref="A7:D7"/>
    <mergeCell ref="A10:A11"/>
    <mergeCell ref="B10:B11"/>
    <mergeCell ref="C10:C11"/>
    <mergeCell ref="D10:D11"/>
  </mergeCells>
  <pageMargins left="0.7" right="0.7" top="0.75" bottom="0.75" header="0.3" footer="0.3"/>
  <pageSetup paperSize="9" scale="9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4"/>
  <sheetViews>
    <sheetView workbookViewId="0">
      <selection activeCell="B3" sqref="B3:D3"/>
    </sheetView>
  </sheetViews>
  <sheetFormatPr defaultRowHeight="15" x14ac:dyDescent="0.25"/>
  <cols>
    <col min="1" max="1" width="5" style="97" customWidth="1"/>
    <col min="2" max="2" width="64.140625" style="97" customWidth="1"/>
    <col min="3" max="3" width="12.28515625" style="97" customWidth="1"/>
    <col min="4" max="4" width="11.7109375" style="97" customWidth="1"/>
    <col min="5" max="16384" width="9.140625" style="97"/>
  </cols>
  <sheetData>
    <row r="1" spans="1:4" ht="15.75" x14ac:dyDescent="0.25">
      <c r="C1" s="101" t="s">
        <v>175</v>
      </c>
      <c r="D1" s="101"/>
    </row>
    <row r="2" spans="1:4" x14ac:dyDescent="0.25">
      <c r="B2" s="98" t="s">
        <v>184</v>
      </c>
      <c r="C2" s="98"/>
      <c r="D2" s="98"/>
    </row>
    <row r="3" spans="1:4" x14ac:dyDescent="0.25">
      <c r="B3" s="107"/>
      <c r="C3" s="107"/>
      <c r="D3" s="107"/>
    </row>
    <row r="5" spans="1:4" x14ac:dyDescent="0.25">
      <c r="A5" s="108" t="s">
        <v>179</v>
      </c>
      <c r="B5" s="108"/>
      <c r="C5" s="108"/>
      <c r="D5" s="108"/>
    </row>
    <row r="6" spans="1:4" x14ac:dyDescent="0.25">
      <c r="A6" s="108" t="s">
        <v>137</v>
      </c>
      <c r="B6" s="108"/>
      <c r="C6" s="108"/>
      <c r="D6" s="108"/>
    </row>
    <row r="8" spans="1:4" x14ac:dyDescent="0.25">
      <c r="C8" s="4"/>
      <c r="D8" s="97" t="s">
        <v>2</v>
      </c>
    </row>
    <row r="9" spans="1:4" x14ac:dyDescent="0.25">
      <c r="A9" s="102" t="s">
        <v>3</v>
      </c>
      <c r="B9" s="102" t="s">
        <v>53</v>
      </c>
      <c r="C9" s="104" t="s">
        <v>138</v>
      </c>
      <c r="D9" s="104" t="s">
        <v>54</v>
      </c>
    </row>
    <row r="10" spans="1:4" x14ac:dyDescent="0.25">
      <c r="A10" s="103"/>
      <c r="B10" s="103"/>
      <c r="C10" s="105"/>
      <c r="D10" s="105"/>
    </row>
    <row r="11" spans="1:4" x14ac:dyDescent="0.25">
      <c r="A11" s="43"/>
      <c r="B11" s="51" t="s">
        <v>139</v>
      </c>
      <c r="C11" s="52"/>
      <c r="D11" s="44">
        <f>D12+D16+D18+D24</f>
        <v>183273</v>
      </c>
    </row>
    <row r="12" spans="1:4" x14ac:dyDescent="0.25">
      <c r="A12" s="51" t="s">
        <v>9</v>
      </c>
      <c r="B12" s="51" t="s">
        <v>55</v>
      </c>
      <c r="C12" s="53" t="s">
        <v>140</v>
      </c>
      <c r="D12" s="44">
        <f>SUM(D13:D14)</f>
        <v>0</v>
      </c>
    </row>
    <row r="13" spans="1:4" x14ac:dyDescent="0.25">
      <c r="A13" s="16" t="s">
        <v>12</v>
      </c>
      <c r="B13" s="16" t="s">
        <v>13</v>
      </c>
      <c r="C13" s="54" t="s">
        <v>141</v>
      </c>
      <c r="D13" s="17"/>
    </row>
    <row r="14" spans="1:4" x14ac:dyDescent="0.25">
      <c r="A14" s="16" t="s">
        <v>16</v>
      </c>
      <c r="B14" s="16" t="s">
        <v>17</v>
      </c>
      <c r="C14" s="54" t="s">
        <v>142</v>
      </c>
      <c r="D14" s="17"/>
    </row>
    <row r="15" spans="1:4" x14ac:dyDescent="0.25">
      <c r="A15" s="51" t="s">
        <v>14</v>
      </c>
      <c r="B15" s="51" t="s">
        <v>22</v>
      </c>
      <c r="C15" s="53" t="s">
        <v>143</v>
      </c>
      <c r="D15" s="44">
        <v>0</v>
      </c>
    </row>
    <row r="16" spans="1:4" x14ac:dyDescent="0.25">
      <c r="A16" s="51" t="s">
        <v>18</v>
      </c>
      <c r="B16" s="51" t="s">
        <v>26</v>
      </c>
      <c r="C16" s="53" t="s">
        <v>144</v>
      </c>
      <c r="D16" s="44">
        <f>D17</f>
        <v>5624</v>
      </c>
    </row>
    <row r="17" spans="1:4" x14ac:dyDescent="0.25">
      <c r="A17" s="16" t="s">
        <v>12</v>
      </c>
      <c r="B17" s="16" t="s">
        <v>28</v>
      </c>
      <c r="C17" s="54" t="s">
        <v>145</v>
      </c>
      <c r="D17" s="17">
        <v>5624</v>
      </c>
    </row>
    <row r="18" spans="1:4" x14ac:dyDescent="0.25">
      <c r="A18" s="51" t="s">
        <v>20</v>
      </c>
      <c r="B18" s="51" t="s">
        <v>32</v>
      </c>
      <c r="C18" s="53" t="s">
        <v>146</v>
      </c>
      <c r="D18" s="44">
        <v>0</v>
      </c>
    </row>
    <row r="19" spans="1:4" x14ac:dyDescent="0.25">
      <c r="A19" s="43"/>
      <c r="B19" s="51" t="s">
        <v>147</v>
      </c>
      <c r="C19" s="53"/>
      <c r="D19" s="44">
        <f>SUM(D20+D22+D23)</f>
        <v>0</v>
      </c>
    </row>
    <row r="20" spans="1:4" x14ac:dyDescent="0.25">
      <c r="A20" s="51" t="s">
        <v>23</v>
      </c>
      <c r="B20" s="51" t="s">
        <v>148</v>
      </c>
      <c r="C20" s="53" t="s">
        <v>149</v>
      </c>
      <c r="D20" s="44">
        <f>SUM(D21)</f>
        <v>0</v>
      </c>
    </row>
    <row r="21" spans="1:4" x14ac:dyDescent="0.25">
      <c r="A21" s="16" t="s">
        <v>12</v>
      </c>
      <c r="B21" s="55" t="s">
        <v>39</v>
      </c>
      <c r="C21" s="54" t="s">
        <v>150</v>
      </c>
      <c r="D21" s="17"/>
    </row>
    <row r="22" spans="1:4" x14ac:dyDescent="0.25">
      <c r="A22" s="51" t="s">
        <v>36</v>
      </c>
      <c r="B22" s="51" t="s">
        <v>42</v>
      </c>
      <c r="C22" s="53" t="s">
        <v>151</v>
      </c>
      <c r="D22" s="44"/>
    </row>
    <row r="23" spans="1:4" x14ac:dyDescent="0.25">
      <c r="A23" s="51" t="s">
        <v>40</v>
      </c>
      <c r="B23" s="51" t="s">
        <v>45</v>
      </c>
      <c r="C23" s="53" t="s">
        <v>152</v>
      </c>
      <c r="D23" s="44"/>
    </row>
    <row r="24" spans="1:4" x14ac:dyDescent="0.25">
      <c r="A24" s="43"/>
      <c r="B24" s="51" t="s">
        <v>153</v>
      </c>
      <c r="C24" s="53" t="s">
        <v>154</v>
      </c>
      <c r="D24" s="44">
        <f>SUM(D25+D26)</f>
        <v>177649</v>
      </c>
    </row>
    <row r="25" spans="1:4" x14ac:dyDescent="0.25">
      <c r="A25" s="16" t="s">
        <v>12</v>
      </c>
      <c r="B25" s="16" t="s">
        <v>155</v>
      </c>
      <c r="C25" s="54" t="s">
        <v>156</v>
      </c>
      <c r="D25" s="17"/>
    </row>
    <row r="26" spans="1:4" x14ac:dyDescent="0.25">
      <c r="A26" s="16" t="s">
        <v>16</v>
      </c>
      <c r="B26" s="55" t="s">
        <v>31</v>
      </c>
      <c r="C26" s="54" t="s">
        <v>157</v>
      </c>
      <c r="D26" s="17">
        <v>177649</v>
      </c>
    </row>
    <row r="27" spans="1:4" x14ac:dyDescent="0.25">
      <c r="A27" s="43"/>
      <c r="B27" s="51" t="s">
        <v>158</v>
      </c>
      <c r="C27" s="53"/>
      <c r="D27" s="44">
        <f>SUM(D28+D29)</f>
        <v>1500</v>
      </c>
    </row>
    <row r="28" spans="1:4" x14ac:dyDescent="0.25">
      <c r="A28" s="16" t="s">
        <v>12</v>
      </c>
      <c r="B28" s="16" t="s">
        <v>155</v>
      </c>
      <c r="C28" s="54" t="s">
        <v>156</v>
      </c>
      <c r="D28" s="17">
        <v>1500</v>
      </c>
    </row>
    <row r="29" spans="1:4" x14ac:dyDescent="0.25">
      <c r="A29" s="16" t="s">
        <v>16</v>
      </c>
      <c r="B29" s="55" t="s">
        <v>31</v>
      </c>
      <c r="C29" s="54" t="s">
        <v>157</v>
      </c>
      <c r="D29" s="17">
        <v>0</v>
      </c>
    </row>
    <row r="30" spans="1:4" x14ac:dyDescent="0.25">
      <c r="A30" s="51"/>
      <c r="B30" s="51" t="s">
        <v>51</v>
      </c>
      <c r="C30" s="53"/>
      <c r="D30" s="44">
        <f>D11+D27</f>
        <v>184773</v>
      </c>
    </row>
    <row r="32" spans="1:4" ht="16.5" x14ac:dyDescent="0.25">
      <c r="A32" s="49"/>
      <c r="B32" s="50"/>
    </row>
    <row r="33" spans="1:2" ht="16.5" x14ac:dyDescent="0.25">
      <c r="A33" s="49"/>
      <c r="B33" s="50"/>
    </row>
    <row r="34" spans="1:2" ht="16.5" x14ac:dyDescent="0.25">
      <c r="A34" s="49"/>
      <c r="B34" s="50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7"/>
  <sheetViews>
    <sheetView workbookViewId="0">
      <selection activeCell="B4" sqref="B4"/>
    </sheetView>
  </sheetViews>
  <sheetFormatPr defaultRowHeight="15" x14ac:dyDescent="0.25"/>
  <cols>
    <col min="1" max="1" width="5.85546875" style="97" customWidth="1"/>
    <col min="2" max="2" width="58.28515625" style="97" customWidth="1"/>
    <col min="3" max="4" width="13.140625" style="97" customWidth="1"/>
    <col min="5" max="16384" width="9.140625" style="97"/>
  </cols>
  <sheetData>
    <row r="1" spans="1:4" x14ac:dyDescent="0.25">
      <c r="C1" s="106" t="s">
        <v>185</v>
      </c>
      <c r="D1" s="106"/>
    </row>
    <row r="2" spans="1:4" x14ac:dyDescent="0.25">
      <c r="B2" s="98" t="s">
        <v>186</v>
      </c>
      <c r="C2" s="98"/>
      <c r="D2" s="98"/>
    </row>
    <row r="3" spans="1:4" x14ac:dyDescent="0.25">
      <c r="B3" s="107"/>
      <c r="C3" s="107"/>
      <c r="D3" s="107"/>
    </row>
    <row r="5" spans="1:4" ht="15" customHeight="1" x14ac:dyDescent="0.25">
      <c r="A5" s="108" t="s">
        <v>180</v>
      </c>
      <c r="B5" s="108"/>
      <c r="C5" s="108"/>
      <c r="D5" s="108"/>
    </row>
    <row r="6" spans="1:4" ht="15" customHeight="1" x14ac:dyDescent="0.25">
      <c r="A6" s="96"/>
      <c r="B6" s="96"/>
      <c r="C6" s="96"/>
      <c r="D6" s="96"/>
    </row>
    <row r="7" spans="1:4" ht="15" customHeight="1" x14ac:dyDescent="0.25">
      <c r="A7" s="108" t="s">
        <v>56</v>
      </c>
      <c r="B7" s="108"/>
      <c r="C7" s="108"/>
      <c r="D7" s="108"/>
    </row>
    <row r="9" spans="1:4" x14ac:dyDescent="0.25">
      <c r="D9" s="4" t="s">
        <v>2</v>
      </c>
    </row>
    <row r="10" spans="1:4" x14ac:dyDescent="0.25">
      <c r="A10" s="102" t="s">
        <v>3</v>
      </c>
      <c r="B10" s="102" t="s">
        <v>53</v>
      </c>
      <c r="C10" s="104" t="s">
        <v>57</v>
      </c>
      <c r="D10" s="104" t="s">
        <v>58</v>
      </c>
    </row>
    <row r="11" spans="1:4" x14ac:dyDescent="0.25">
      <c r="A11" s="103"/>
      <c r="B11" s="103"/>
      <c r="C11" s="105"/>
      <c r="D11" s="105"/>
    </row>
    <row r="12" spans="1:4" x14ac:dyDescent="0.25">
      <c r="A12" s="43"/>
      <c r="B12" s="51" t="s">
        <v>59</v>
      </c>
      <c r="C12" s="44"/>
      <c r="D12" s="44">
        <f>SUM(D13+D17+D18+D19+D20)</f>
        <v>171783</v>
      </c>
    </row>
    <row r="13" spans="1:4" x14ac:dyDescent="0.25">
      <c r="A13" s="16" t="s">
        <v>9</v>
      </c>
      <c r="B13" s="16" t="s">
        <v>11</v>
      </c>
      <c r="C13" s="54" t="s">
        <v>60</v>
      </c>
      <c r="D13" s="17">
        <f>D14+D15+D16</f>
        <v>97912</v>
      </c>
    </row>
    <row r="14" spans="1:4" x14ac:dyDescent="0.25">
      <c r="A14" s="16" t="s">
        <v>12</v>
      </c>
      <c r="B14" s="16" t="s">
        <v>61</v>
      </c>
      <c r="C14" s="54" t="s">
        <v>62</v>
      </c>
      <c r="D14" s="17">
        <v>97812</v>
      </c>
    </row>
    <row r="15" spans="1:4" x14ac:dyDescent="0.25">
      <c r="A15" s="16" t="s">
        <v>16</v>
      </c>
      <c r="B15" s="16" t="s">
        <v>63</v>
      </c>
      <c r="C15" s="54" t="s">
        <v>64</v>
      </c>
      <c r="D15" s="17">
        <v>100</v>
      </c>
    </row>
    <row r="16" spans="1:4" x14ac:dyDescent="0.25">
      <c r="A16" s="16"/>
      <c r="B16" s="16" t="s">
        <v>65</v>
      </c>
      <c r="C16" s="54" t="s">
        <v>66</v>
      </c>
      <c r="D16" s="17"/>
    </row>
    <row r="17" spans="1:4" x14ac:dyDescent="0.25">
      <c r="A17" s="16" t="s">
        <v>14</v>
      </c>
      <c r="B17" s="16" t="s">
        <v>15</v>
      </c>
      <c r="C17" s="54" t="s">
        <v>67</v>
      </c>
      <c r="D17" s="17">
        <v>27131</v>
      </c>
    </row>
    <row r="18" spans="1:4" x14ac:dyDescent="0.25">
      <c r="A18" s="16" t="s">
        <v>18</v>
      </c>
      <c r="B18" s="16" t="s">
        <v>19</v>
      </c>
      <c r="C18" s="54" t="s">
        <v>68</v>
      </c>
      <c r="D18" s="17">
        <v>46740</v>
      </c>
    </row>
    <row r="19" spans="1:4" x14ac:dyDescent="0.25">
      <c r="A19" s="16" t="s">
        <v>20</v>
      </c>
      <c r="B19" s="16" t="s">
        <v>21</v>
      </c>
      <c r="C19" s="54" t="s">
        <v>69</v>
      </c>
      <c r="D19" s="17"/>
    </row>
    <row r="20" spans="1:4" x14ac:dyDescent="0.25">
      <c r="A20" s="16" t="s">
        <v>23</v>
      </c>
      <c r="B20" s="16" t="s">
        <v>70</v>
      </c>
      <c r="C20" s="54" t="s">
        <v>71</v>
      </c>
      <c r="D20" s="17"/>
    </row>
    <row r="21" spans="1:4" x14ac:dyDescent="0.25">
      <c r="A21" s="16" t="s">
        <v>12</v>
      </c>
      <c r="B21" s="16" t="s">
        <v>72</v>
      </c>
      <c r="C21" s="54" t="s">
        <v>73</v>
      </c>
      <c r="D21" s="17"/>
    </row>
    <row r="22" spans="1:4" x14ac:dyDescent="0.25">
      <c r="A22" s="16" t="s">
        <v>16</v>
      </c>
      <c r="B22" s="16" t="s">
        <v>74</v>
      </c>
      <c r="C22" s="54" t="s">
        <v>75</v>
      </c>
      <c r="D22" s="17"/>
    </row>
    <row r="23" spans="1:4" x14ac:dyDescent="0.25">
      <c r="A23" s="16" t="s">
        <v>29</v>
      </c>
      <c r="B23" s="16" t="s">
        <v>76</v>
      </c>
      <c r="C23" s="54" t="s">
        <v>77</v>
      </c>
      <c r="D23" s="17"/>
    </row>
    <row r="24" spans="1:4" x14ac:dyDescent="0.25">
      <c r="A24" s="43"/>
      <c r="B24" s="51" t="s">
        <v>78</v>
      </c>
      <c r="C24" s="52"/>
      <c r="D24" s="44">
        <f>SUM(D25+D26+D27+D28)</f>
        <v>12990</v>
      </c>
    </row>
    <row r="25" spans="1:4" x14ac:dyDescent="0.25">
      <c r="A25" s="16" t="s">
        <v>36</v>
      </c>
      <c r="B25" s="16" t="s">
        <v>38</v>
      </c>
      <c r="C25" s="54" t="s">
        <v>79</v>
      </c>
      <c r="D25" s="17">
        <v>12990</v>
      </c>
    </row>
    <row r="26" spans="1:4" x14ac:dyDescent="0.25">
      <c r="A26" s="16" t="s">
        <v>40</v>
      </c>
      <c r="B26" s="16" t="s">
        <v>41</v>
      </c>
      <c r="C26" s="54" t="s">
        <v>80</v>
      </c>
      <c r="D26" s="17">
        <v>0</v>
      </c>
    </row>
    <row r="27" spans="1:4" x14ac:dyDescent="0.25">
      <c r="A27" s="16" t="s">
        <v>43</v>
      </c>
      <c r="B27" s="16" t="s">
        <v>44</v>
      </c>
      <c r="C27" s="54" t="s">
        <v>81</v>
      </c>
      <c r="D27" s="17"/>
    </row>
    <row r="28" spans="1:4" x14ac:dyDescent="0.25">
      <c r="A28" s="16" t="s">
        <v>12</v>
      </c>
      <c r="B28" s="16" t="s">
        <v>82</v>
      </c>
      <c r="C28" s="54" t="s">
        <v>83</v>
      </c>
      <c r="D28" s="17">
        <v>0</v>
      </c>
    </row>
    <row r="29" spans="1:4" x14ac:dyDescent="0.25">
      <c r="A29" s="43"/>
      <c r="B29" s="51" t="s">
        <v>84</v>
      </c>
      <c r="C29" s="53" t="s">
        <v>85</v>
      </c>
      <c r="D29" s="44">
        <f>SUM(D30)</f>
        <v>0</v>
      </c>
    </row>
    <row r="30" spans="1:4" x14ac:dyDescent="0.25">
      <c r="A30" s="16" t="s">
        <v>12</v>
      </c>
      <c r="B30" s="16" t="s">
        <v>86</v>
      </c>
      <c r="C30" s="54" t="s">
        <v>87</v>
      </c>
      <c r="D30" s="17"/>
    </row>
    <row r="31" spans="1:4" x14ac:dyDescent="0.25">
      <c r="A31" s="43"/>
      <c r="B31" s="51" t="s">
        <v>88</v>
      </c>
      <c r="C31" s="53" t="s">
        <v>85</v>
      </c>
      <c r="D31" s="44"/>
    </row>
    <row r="32" spans="1:4" x14ac:dyDescent="0.25">
      <c r="A32" s="16" t="s">
        <v>12</v>
      </c>
      <c r="B32" s="16" t="s">
        <v>86</v>
      </c>
      <c r="C32" s="54"/>
      <c r="D32" s="17"/>
    </row>
    <row r="33" spans="1:4" x14ac:dyDescent="0.25">
      <c r="A33" s="43"/>
      <c r="B33" s="51"/>
      <c r="C33" s="52"/>
      <c r="D33" s="44">
        <f>D12+D24+D29+D31</f>
        <v>184773</v>
      </c>
    </row>
    <row r="35" spans="1:4" x14ac:dyDescent="0.25">
      <c r="A35" s="57"/>
      <c r="B35" s="50"/>
    </row>
    <row r="36" spans="1:4" x14ac:dyDescent="0.25">
      <c r="A36" s="57"/>
      <c r="B36" s="50"/>
    </row>
    <row r="37" spans="1:4" x14ac:dyDescent="0.25">
      <c r="A37" s="57"/>
      <c r="B37" s="50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workbookViewId="0">
      <selection activeCell="D2" sqref="D2:F2"/>
    </sheetView>
  </sheetViews>
  <sheetFormatPr defaultRowHeight="15" x14ac:dyDescent="0.25"/>
  <cols>
    <col min="1" max="1" width="7.85546875" style="1" customWidth="1"/>
    <col min="2" max="2" width="44.28515625" style="1" customWidth="1"/>
    <col min="3" max="3" width="13.140625" style="1" customWidth="1"/>
    <col min="4" max="4" width="7.85546875" style="1" customWidth="1"/>
    <col min="5" max="5" width="44.28515625" style="1" customWidth="1"/>
    <col min="6" max="6" width="13.140625" style="1" customWidth="1"/>
    <col min="7" max="16384" width="9.140625" style="1"/>
  </cols>
  <sheetData>
    <row r="1" spans="1:7" s="77" customFormat="1" ht="15.75" x14ac:dyDescent="0.25">
      <c r="F1" s="79" t="s">
        <v>187</v>
      </c>
    </row>
    <row r="2" spans="1:7" x14ac:dyDescent="0.25">
      <c r="D2" s="98" t="s">
        <v>132</v>
      </c>
      <c r="E2" s="98"/>
      <c r="F2" s="98"/>
      <c r="G2" s="66"/>
    </row>
    <row r="4" spans="1:7" ht="30.75" customHeight="1" x14ac:dyDescent="0.25">
      <c r="A4" s="108" t="s">
        <v>89</v>
      </c>
      <c r="B4" s="108"/>
      <c r="C4" s="108"/>
      <c r="D4" s="108"/>
      <c r="E4" s="108"/>
      <c r="F4" s="108"/>
    </row>
    <row r="5" spans="1:7" x14ac:dyDescent="0.25">
      <c r="A5" s="56"/>
      <c r="B5" s="56"/>
      <c r="C5" s="56"/>
      <c r="D5" s="56"/>
      <c r="E5" s="56"/>
      <c r="F5" s="56"/>
    </row>
    <row r="6" spans="1:7" x14ac:dyDescent="0.25">
      <c r="F6" s="1" t="s">
        <v>2</v>
      </c>
    </row>
    <row r="7" spans="1:7" ht="28.5" x14ac:dyDescent="0.25">
      <c r="A7" s="58" t="s">
        <v>3</v>
      </c>
      <c r="B7" s="58" t="s">
        <v>90</v>
      </c>
      <c r="C7" s="59" t="s">
        <v>54</v>
      </c>
      <c r="D7" s="58" t="s">
        <v>3</v>
      </c>
      <c r="E7" s="58" t="s">
        <v>91</v>
      </c>
      <c r="F7" s="59" t="s">
        <v>92</v>
      </c>
    </row>
    <row r="8" spans="1:7" x14ac:dyDescent="0.25">
      <c r="A8" s="109" t="s">
        <v>93</v>
      </c>
      <c r="B8" s="110"/>
      <c r="C8" s="110"/>
      <c r="D8" s="110"/>
      <c r="E8" s="110"/>
      <c r="F8" s="111"/>
    </row>
    <row r="9" spans="1:7" x14ac:dyDescent="0.25">
      <c r="A9" s="60" t="s">
        <v>9</v>
      </c>
      <c r="B9" s="60" t="s">
        <v>94</v>
      </c>
      <c r="C9" s="61">
        <f>SUM(C10:C16)</f>
        <v>781019</v>
      </c>
      <c r="D9" s="60" t="s">
        <v>9</v>
      </c>
      <c r="E9" s="60" t="s">
        <v>95</v>
      </c>
      <c r="F9" s="61">
        <f>SUM(F10:F16)</f>
        <v>738035</v>
      </c>
    </row>
    <row r="10" spans="1:7" x14ac:dyDescent="0.25">
      <c r="A10" s="62" t="s">
        <v>12</v>
      </c>
      <c r="B10" s="16" t="s">
        <v>96</v>
      </c>
      <c r="C10" s="17">
        <v>423942</v>
      </c>
      <c r="D10" s="62" t="s">
        <v>12</v>
      </c>
      <c r="E10" s="16" t="s">
        <v>11</v>
      </c>
      <c r="F10" s="17">
        <v>272006</v>
      </c>
    </row>
    <row r="11" spans="1:7" ht="30" x14ac:dyDescent="0.25">
      <c r="A11" s="63" t="s">
        <v>16</v>
      </c>
      <c r="B11" s="16" t="s">
        <v>55</v>
      </c>
      <c r="C11" s="17">
        <v>98970</v>
      </c>
      <c r="D11" s="62" t="s">
        <v>16</v>
      </c>
      <c r="E11" s="55" t="s">
        <v>15</v>
      </c>
      <c r="F11" s="17">
        <v>62870</v>
      </c>
    </row>
    <row r="12" spans="1:7" x14ac:dyDescent="0.25">
      <c r="A12" s="62" t="s">
        <v>29</v>
      </c>
      <c r="B12" s="39" t="s">
        <v>22</v>
      </c>
      <c r="C12" s="15">
        <v>181600</v>
      </c>
      <c r="D12" s="62" t="s">
        <v>29</v>
      </c>
      <c r="E12" s="16" t="s">
        <v>19</v>
      </c>
      <c r="F12" s="17">
        <v>204530</v>
      </c>
    </row>
    <row r="13" spans="1:7" x14ac:dyDescent="0.25">
      <c r="A13" s="62" t="s">
        <v>97</v>
      </c>
      <c r="B13" s="16" t="s">
        <v>26</v>
      </c>
      <c r="C13" s="17">
        <v>32606</v>
      </c>
      <c r="D13" s="62" t="s">
        <v>97</v>
      </c>
      <c r="E13" s="16" t="s">
        <v>21</v>
      </c>
      <c r="F13" s="17">
        <v>38252</v>
      </c>
    </row>
    <row r="14" spans="1:7" x14ac:dyDescent="0.25">
      <c r="A14" s="62" t="s">
        <v>98</v>
      </c>
      <c r="B14" s="16" t="s">
        <v>99</v>
      </c>
      <c r="C14" s="17">
        <v>0</v>
      </c>
      <c r="D14" s="62" t="s">
        <v>98</v>
      </c>
      <c r="E14" s="16" t="s">
        <v>24</v>
      </c>
      <c r="F14" s="64">
        <v>156743</v>
      </c>
    </row>
    <row r="15" spans="1:7" x14ac:dyDescent="0.25">
      <c r="A15" s="62"/>
      <c r="B15" s="16" t="s">
        <v>100</v>
      </c>
      <c r="C15" s="64">
        <v>43901</v>
      </c>
      <c r="D15" s="62" t="s">
        <v>101</v>
      </c>
      <c r="E15" s="16" t="s">
        <v>102</v>
      </c>
      <c r="F15" s="17">
        <v>3634</v>
      </c>
    </row>
    <row r="16" spans="1:7" x14ac:dyDescent="0.25">
      <c r="A16" s="62"/>
      <c r="B16" s="16"/>
      <c r="C16" s="17"/>
      <c r="D16" s="62" t="s">
        <v>103</v>
      </c>
      <c r="E16" s="16" t="s">
        <v>104</v>
      </c>
      <c r="F16" s="17">
        <v>0</v>
      </c>
    </row>
    <row r="17" spans="1:6" x14ac:dyDescent="0.25">
      <c r="A17" s="60" t="s">
        <v>14</v>
      </c>
      <c r="B17" s="60" t="s">
        <v>105</v>
      </c>
      <c r="C17" s="44">
        <f>SUM(C18:C22)</f>
        <v>44604</v>
      </c>
      <c r="D17" s="60" t="s">
        <v>14</v>
      </c>
      <c r="E17" s="60" t="s">
        <v>106</v>
      </c>
      <c r="F17" s="44">
        <f>SUM(F18:F22)</f>
        <v>87588</v>
      </c>
    </row>
    <row r="18" spans="1:6" x14ac:dyDescent="0.25">
      <c r="A18" s="16" t="s">
        <v>12</v>
      </c>
      <c r="B18" s="62" t="s">
        <v>107</v>
      </c>
      <c r="C18" s="17">
        <v>40509</v>
      </c>
      <c r="D18" s="16" t="s">
        <v>12</v>
      </c>
      <c r="E18" s="62" t="s">
        <v>38</v>
      </c>
      <c r="F18" s="17">
        <v>75769</v>
      </c>
    </row>
    <row r="19" spans="1:6" x14ac:dyDescent="0.25">
      <c r="A19" s="16" t="s">
        <v>16</v>
      </c>
      <c r="B19" s="62" t="s">
        <v>108</v>
      </c>
      <c r="C19" s="17">
        <v>4095</v>
      </c>
      <c r="D19" s="16" t="s">
        <v>16</v>
      </c>
      <c r="E19" s="62" t="s">
        <v>41</v>
      </c>
      <c r="F19" s="17">
        <v>0</v>
      </c>
    </row>
    <row r="20" spans="1:6" x14ac:dyDescent="0.25">
      <c r="A20" s="16" t="s">
        <v>29</v>
      </c>
      <c r="B20" s="62" t="s">
        <v>109</v>
      </c>
      <c r="C20" s="17"/>
      <c r="D20" s="16" t="s">
        <v>29</v>
      </c>
      <c r="E20" s="62" t="s">
        <v>44</v>
      </c>
      <c r="F20" s="17"/>
    </row>
    <row r="21" spans="1:6" x14ac:dyDescent="0.25">
      <c r="A21" s="16" t="s">
        <v>97</v>
      </c>
      <c r="B21" s="62" t="s">
        <v>100</v>
      </c>
      <c r="C21" s="17"/>
      <c r="D21" s="16" t="s">
        <v>97</v>
      </c>
      <c r="E21" s="62" t="s">
        <v>110</v>
      </c>
      <c r="F21" s="17">
        <v>11819</v>
      </c>
    </row>
    <row r="22" spans="1:6" x14ac:dyDescent="0.25">
      <c r="A22" s="16"/>
      <c r="B22" s="62"/>
      <c r="C22" s="17"/>
      <c r="D22" s="16" t="s">
        <v>98</v>
      </c>
      <c r="E22" s="62"/>
      <c r="F22" s="17">
        <v>0</v>
      </c>
    </row>
    <row r="23" spans="1:6" x14ac:dyDescent="0.25">
      <c r="A23" s="43"/>
      <c r="B23" s="60" t="s">
        <v>111</v>
      </c>
      <c r="C23" s="44">
        <f>SUM(C9+C17)</f>
        <v>825623</v>
      </c>
      <c r="D23" s="43"/>
      <c r="E23" s="60" t="s">
        <v>112</v>
      </c>
      <c r="F23" s="44">
        <f>SUM(F9+F17)</f>
        <v>825623</v>
      </c>
    </row>
    <row r="25" spans="1:6" x14ac:dyDescent="0.25">
      <c r="A25" s="57"/>
      <c r="B25" s="50"/>
      <c r="C25" s="65"/>
    </row>
    <row r="26" spans="1:6" x14ac:dyDescent="0.25">
      <c r="A26" s="57"/>
      <c r="B26" s="50"/>
      <c r="C26" s="65"/>
    </row>
    <row r="27" spans="1:6" x14ac:dyDescent="0.25">
      <c r="A27" s="57"/>
      <c r="B27" s="50"/>
      <c r="C27" s="65"/>
    </row>
  </sheetData>
  <mergeCells count="3">
    <mergeCell ref="A4:F4"/>
    <mergeCell ref="A8:F8"/>
    <mergeCell ref="D2:F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"/>
  <sheetViews>
    <sheetView zoomScaleNormal="100" zoomScaleSheetLayoutView="84" workbookViewId="0">
      <selection activeCell="J3" sqref="J3"/>
    </sheetView>
  </sheetViews>
  <sheetFormatPr defaultRowHeight="15" x14ac:dyDescent="0.25"/>
  <cols>
    <col min="1" max="1" width="29.7109375" style="80" customWidth="1"/>
    <col min="2" max="2" width="17.140625" style="80" customWidth="1"/>
    <col min="3" max="3" width="15" style="80" customWidth="1"/>
    <col min="4" max="4" width="11.42578125" style="80" bestFit="1" customWidth="1"/>
    <col min="5" max="5" width="12.7109375" style="80" customWidth="1"/>
    <col min="6" max="6" width="14.140625" style="80" customWidth="1"/>
    <col min="7" max="7" width="13.140625" style="80" customWidth="1"/>
    <col min="8" max="9" width="13" style="80" customWidth="1"/>
    <col min="10" max="11" width="12.42578125" style="80" customWidth="1"/>
    <col min="12" max="12" width="11.85546875" style="80" customWidth="1"/>
    <col min="13" max="13" width="12.140625" style="80" customWidth="1"/>
    <col min="14" max="16384" width="9.140625" style="80"/>
  </cols>
  <sheetData>
    <row r="1" spans="1:13" s="84" customFormat="1" x14ac:dyDescent="0.25">
      <c r="M1" s="93" t="s">
        <v>188</v>
      </c>
    </row>
    <row r="2" spans="1:13" x14ac:dyDescent="0.25">
      <c r="I2" s="98" t="s">
        <v>189</v>
      </c>
      <c r="J2" s="98"/>
      <c r="K2" s="98"/>
      <c r="L2" s="98"/>
      <c r="M2" s="98"/>
    </row>
    <row r="4" spans="1:13" ht="15.75" x14ac:dyDescent="0.25">
      <c r="A4" s="99" t="s">
        <v>163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15.75" x14ac:dyDescent="0.25">
      <c r="A5" s="99" t="s">
        <v>164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81"/>
      <c r="L6" s="81"/>
      <c r="M6" s="3"/>
    </row>
    <row r="7" spans="1:13" ht="15.75" thickBot="1" x14ac:dyDescent="0.3">
      <c r="A7" s="82"/>
      <c r="I7" s="70"/>
      <c r="K7" s="85"/>
      <c r="L7" s="85"/>
      <c r="M7" s="80" t="s">
        <v>2</v>
      </c>
    </row>
    <row r="8" spans="1:13" x14ac:dyDescent="0.25">
      <c r="A8" s="113" t="s">
        <v>113</v>
      </c>
      <c r="B8" s="115" t="s">
        <v>165</v>
      </c>
      <c r="C8" s="116"/>
      <c r="D8" s="116"/>
      <c r="E8" s="116"/>
      <c r="F8" s="117"/>
      <c r="G8" s="115" t="s">
        <v>162</v>
      </c>
      <c r="H8" s="116"/>
      <c r="I8" s="117"/>
      <c r="J8" s="118" t="s">
        <v>166</v>
      </c>
      <c r="K8" s="118"/>
      <c r="L8" s="118"/>
      <c r="M8" s="119" t="s">
        <v>167</v>
      </c>
    </row>
    <row r="9" spans="1:13" ht="72" thickBot="1" x14ac:dyDescent="0.3">
      <c r="A9" s="114"/>
      <c r="B9" s="90" t="s">
        <v>13</v>
      </c>
      <c r="C9" s="90" t="s">
        <v>168</v>
      </c>
      <c r="D9" s="90" t="s">
        <v>22</v>
      </c>
      <c r="E9" s="91" t="s">
        <v>26</v>
      </c>
      <c r="F9" s="90" t="s">
        <v>32</v>
      </c>
      <c r="G9" s="90" t="s">
        <v>169</v>
      </c>
      <c r="H9" s="90" t="s">
        <v>42</v>
      </c>
      <c r="I9" s="90" t="s">
        <v>109</v>
      </c>
      <c r="J9" s="91" t="s">
        <v>100</v>
      </c>
      <c r="K9" s="91" t="s">
        <v>170</v>
      </c>
      <c r="L9" s="92" t="s">
        <v>171</v>
      </c>
      <c r="M9" s="120"/>
    </row>
    <row r="10" spans="1:13" ht="15.75" x14ac:dyDescent="0.25">
      <c r="A10" s="86" t="s">
        <v>161</v>
      </c>
      <c r="B10" s="87">
        <v>94369</v>
      </c>
      <c r="C10" s="87">
        <v>98970</v>
      </c>
      <c r="D10" s="87">
        <v>181600</v>
      </c>
      <c r="E10" s="87">
        <v>26982</v>
      </c>
      <c r="F10" s="87">
        <v>0</v>
      </c>
      <c r="G10" s="87">
        <v>40509</v>
      </c>
      <c r="H10" s="87">
        <v>4095</v>
      </c>
      <c r="I10" s="87"/>
      <c r="J10" s="87">
        <v>42401</v>
      </c>
      <c r="K10" s="87"/>
      <c r="L10" s="88">
        <v>0</v>
      </c>
      <c r="M10" s="89">
        <f>SUM(B10:L10)</f>
        <v>488926</v>
      </c>
    </row>
    <row r="11" spans="1:13" ht="31.5" x14ac:dyDescent="0.25">
      <c r="A11" s="73" t="s">
        <v>114</v>
      </c>
      <c r="B11" s="74"/>
      <c r="C11" s="74"/>
      <c r="D11" s="74"/>
      <c r="E11" s="74"/>
      <c r="F11" s="74"/>
      <c r="G11" s="74"/>
      <c r="H11" s="74"/>
      <c r="I11" s="74"/>
      <c r="J11" s="74">
        <v>1500</v>
      </c>
      <c r="K11" s="74"/>
      <c r="L11" s="83">
        <v>151924</v>
      </c>
      <c r="M11" s="67">
        <f>SUM(B11:L11)</f>
        <v>153424</v>
      </c>
    </row>
    <row r="12" spans="1:13" ht="15.75" x14ac:dyDescent="0.25">
      <c r="A12" s="73" t="s">
        <v>115</v>
      </c>
      <c r="B12" s="74"/>
      <c r="C12" s="74"/>
      <c r="D12" s="74"/>
      <c r="E12" s="74">
        <v>5624</v>
      </c>
      <c r="F12" s="74"/>
      <c r="G12" s="74"/>
      <c r="H12" s="74"/>
      <c r="I12" s="74"/>
      <c r="J12" s="74">
        <v>1500</v>
      </c>
      <c r="K12" s="74"/>
      <c r="L12" s="83">
        <v>177649</v>
      </c>
      <c r="M12" s="67">
        <f>SUM(B12:L12)</f>
        <v>184773</v>
      </c>
    </row>
    <row r="13" spans="1:13" ht="15.75" x14ac:dyDescent="0.25">
      <c r="A13" s="68" t="s">
        <v>172</v>
      </c>
      <c r="B13" s="69">
        <f t="shared" ref="B13:M13" si="0">SUM(B10:B12)</f>
        <v>94369</v>
      </c>
      <c r="C13" s="69">
        <f t="shared" si="0"/>
        <v>98970</v>
      </c>
      <c r="D13" s="69">
        <f>SUM(D10:D12)</f>
        <v>181600</v>
      </c>
      <c r="E13" s="69">
        <f t="shared" si="0"/>
        <v>32606</v>
      </c>
      <c r="F13" s="69">
        <f t="shared" si="0"/>
        <v>0</v>
      </c>
      <c r="G13" s="69">
        <f t="shared" si="0"/>
        <v>40509</v>
      </c>
      <c r="H13" s="69">
        <f t="shared" si="0"/>
        <v>4095</v>
      </c>
      <c r="I13" s="69">
        <f t="shared" si="0"/>
        <v>0</v>
      </c>
      <c r="J13" s="69">
        <f>SUM(J10:J12)</f>
        <v>45401</v>
      </c>
      <c r="K13" s="69">
        <f>SUM(K10:K12)</f>
        <v>0</v>
      </c>
      <c r="L13" s="69">
        <f t="shared" si="0"/>
        <v>329573</v>
      </c>
      <c r="M13" s="69">
        <f t="shared" si="0"/>
        <v>827123</v>
      </c>
    </row>
    <row r="15" spans="1:13" x14ac:dyDescent="0.25">
      <c r="A15" s="112"/>
      <c r="B15" s="112"/>
      <c r="C15" s="112"/>
      <c r="D15" s="112"/>
      <c r="E15" s="112"/>
      <c r="F15" s="112"/>
    </row>
    <row r="16" spans="1:13" x14ac:dyDescent="0.25">
      <c r="A16" s="112"/>
      <c r="B16" s="112"/>
      <c r="C16" s="112"/>
      <c r="D16" s="112"/>
      <c r="E16" s="112"/>
      <c r="F16" s="112"/>
    </row>
    <row r="17" spans="1:6" x14ac:dyDescent="0.25">
      <c r="A17" s="112"/>
      <c r="B17" s="112"/>
      <c r="C17" s="112"/>
      <c r="D17" s="112"/>
      <c r="E17" s="112"/>
      <c r="F17" s="112"/>
    </row>
  </sheetData>
  <mergeCells count="11">
    <mergeCell ref="A15:F15"/>
    <mergeCell ref="A16:F16"/>
    <mergeCell ref="A17:F17"/>
    <mergeCell ref="I2:M2"/>
    <mergeCell ref="A4:M4"/>
    <mergeCell ref="A5:M5"/>
    <mergeCell ref="A8:A9"/>
    <mergeCell ref="B8:F8"/>
    <mergeCell ref="G8:I8"/>
    <mergeCell ref="J8:L8"/>
    <mergeCell ref="M8:M9"/>
  </mergeCells>
  <pageMargins left="0.7" right="0.7" top="0.75" bottom="0.75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</vt:lpstr>
      <vt:lpstr>2.mell. </vt:lpstr>
      <vt:lpstr>3.mell.</vt:lpstr>
      <vt:lpstr>4.mell.</vt:lpstr>
      <vt:lpstr>5.mell.</vt:lpstr>
      <vt:lpstr>6.mell.</vt:lpstr>
      <vt:lpstr>7.mell. </vt:lpstr>
      <vt:lpstr>8. mell.</vt:lpstr>
      <vt:lpstr>9.mell.</vt:lpstr>
      <vt:lpstr>10.mell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Czinege Erika</dc:creator>
  <cp:lastModifiedBy>Kovács Tímea</cp:lastModifiedBy>
  <cp:lastPrinted>2015-07-03T07:45:51Z</cp:lastPrinted>
  <dcterms:created xsi:type="dcterms:W3CDTF">2015-02-13T06:43:12Z</dcterms:created>
  <dcterms:modified xsi:type="dcterms:W3CDTF">2015-07-03T07:46:35Z</dcterms:modified>
</cp:coreProperties>
</file>