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6F9C86A4-F717-40B4-A3FA-310A244DB415}" xr6:coauthVersionLast="41" xr6:coauthVersionMax="41" xr10:uidLastSave="{00000000-0000-0000-0000-000000000000}"/>
  <bookViews>
    <workbookView xWindow="-120" yWindow="-120" windowWidth="20730" windowHeight="11160" xr2:uid="{CA3F9DC3-7FA3-4EBE-843B-65DCF1A4A347}"/>
  </bookViews>
  <sheets>
    <sheet name="9.5. sz. mell VK" sheetId="1" r:id="rId1"/>
  </sheets>
  <externalReferences>
    <externalReference r:id="rId2"/>
  </externalReferences>
  <definedNames>
    <definedName name="_xlnm.Print_Titles" localSheetId="0">'9.5. sz. mell VK'!$1:$6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E59" i="1"/>
  <c r="F59" i="1" s="1"/>
  <c r="E58" i="1"/>
  <c r="F57" i="1"/>
  <c r="E57" i="1"/>
  <c r="F56" i="1"/>
  <c r="E56" i="1"/>
  <c r="F55" i="1"/>
  <c r="E55" i="1"/>
  <c r="F54" i="1"/>
  <c r="E54" i="1"/>
  <c r="F53" i="1"/>
  <c r="E53" i="1"/>
  <c r="E52" i="1"/>
  <c r="C52" i="1"/>
  <c r="F52" i="1" s="1"/>
  <c r="E51" i="1"/>
  <c r="F51" i="1" s="1"/>
  <c r="E50" i="1"/>
  <c r="F50" i="1" s="1"/>
  <c r="E49" i="1"/>
  <c r="C49" i="1"/>
  <c r="F49" i="1" s="1"/>
  <c r="F48" i="1"/>
  <c r="E48" i="1"/>
  <c r="C48" i="1"/>
  <c r="E47" i="1"/>
  <c r="C47" i="1"/>
  <c r="F47" i="1" s="1"/>
  <c r="E46" i="1"/>
  <c r="C46" i="1"/>
  <c r="F46" i="1" s="1"/>
  <c r="E45" i="1"/>
  <c r="F45" i="1" s="1"/>
  <c r="E44" i="1"/>
  <c r="F44" i="1" s="1"/>
  <c r="E43" i="1"/>
  <c r="F43" i="1" s="1"/>
  <c r="E42" i="1"/>
  <c r="E41" i="1"/>
  <c r="C41" i="1"/>
  <c r="F41" i="1" s="1"/>
  <c r="E40" i="1"/>
  <c r="F40" i="1" s="1"/>
  <c r="E39" i="1"/>
  <c r="F39" i="1" s="1"/>
  <c r="E38" i="1"/>
  <c r="E37" i="1"/>
  <c r="E36" i="1"/>
  <c r="F36" i="1" s="1"/>
  <c r="E35" i="1"/>
  <c r="F35" i="1" s="1"/>
  <c r="E34" i="1"/>
  <c r="F34" i="1" s="1"/>
  <c r="E33" i="1"/>
  <c r="F33" i="1" s="1"/>
  <c r="E32" i="1"/>
  <c r="F32" i="1" s="1"/>
  <c r="E31" i="1"/>
  <c r="C31" i="1"/>
  <c r="F31" i="1" s="1"/>
  <c r="F30" i="1"/>
  <c r="E30" i="1"/>
  <c r="F29" i="1"/>
  <c r="E29" i="1"/>
  <c r="F28" i="1"/>
  <c r="E28" i="1"/>
  <c r="F27" i="1"/>
  <c r="E27" i="1"/>
  <c r="F26" i="1"/>
  <c r="E26" i="1"/>
  <c r="C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C20" i="1"/>
  <c r="F20" i="1" s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E8" i="1"/>
  <c r="C8" i="1"/>
  <c r="F8" i="1" s="1"/>
  <c r="C38" i="1" l="1"/>
  <c r="F38" i="1" s="1"/>
  <c r="C58" i="1"/>
  <c r="F58" i="1" s="1"/>
  <c r="C37" i="1"/>
  <c r="C42" i="1" l="1"/>
  <c r="F42" i="1" s="1"/>
  <c r="F37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<sst xmlns="http://schemas.openxmlformats.org/spreadsheetml/2006/main" count="112" uniqueCount="98">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</sst>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84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4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4" fillId="0" borderId="18" xfId="1" applyFont="1" applyBorder="1" applyAlignment="1">
      <alignment horizontal="left" vertical="center" wrapText="1" indent="1"/>
    </xf>
    <xf numFmtId="0" fontId="4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right" vertical="center" wrapText="1" indent="1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>
      <alignment horizontal="left" wrapText="1" indent="1"/>
    </xf>
    <xf numFmtId="164" fontId="24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2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1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vertical="center" wrapText="1"/>
    </xf>
    <xf numFmtId="164" fontId="22" fillId="0" borderId="12" xfId="0" applyNumberFormat="1" applyFont="1" applyBorder="1" applyAlignment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24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29" xfId="0" applyFont="1" applyBorder="1" applyAlignment="1">
      <alignment vertical="center" wrapText="1"/>
    </xf>
    <xf numFmtId="4" fontId="27" fillId="0" borderId="12" xfId="0" applyNumberFormat="1" applyFont="1" applyBorder="1" applyAlignment="1" applyProtection="1">
      <alignment horizontal="right" vertical="center" wrapText="1" indent="1"/>
      <protection locked="0"/>
    </xf>
    <xf numFmtId="0" fontId="26" fillId="0" borderId="0" xfId="0" applyFont="1" applyAlignment="1">
      <alignment vertical="center" wrapText="1"/>
    </xf>
  </cellXfs>
  <cellStyles count="2">
    <cellStyle name="Normál" xfId="0" builtinId="0"/>
    <cellStyle name="Normál_KVRENMUNKA" xfId="1" xr:uid="{F974A576-F2A3-4322-82CE-0970F70AEB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63757253</v>
          </cell>
        </row>
        <row r="10">
          <cell r="C10">
            <v>32107480</v>
          </cell>
        </row>
        <row r="11">
          <cell r="C11">
            <v>1586000</v>
          </cell>
        </row>
        <row r="13">
          <cell r="C13">
            <v>17535396</v>
          </cell>
        </row>
        <row r="14">
          <cell r="C14">
            <v>4914377</v>
          </cell>
        </row>
        <row r="15">
          <cell r="C15">
            <v>7614000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63757253</v>
          </cell>
        </row>
        <row r="38">
          <cell r="C38">
            <v>242287063</v>
          </cell>
        </row>
        <row r="39">
          <cell r="C39">
            <v>1550858</v>
          </cell>
        </row>
        <row r="41">
          <cell r="C41">
            <v>240736205</v>
          </cell>
        </row>
        <row r="42">
          <cell r="C42">
            <v>306044316</v>
          </cell>
        </row>
        <row r="46">
          <cell r="C46">
            <v>305538266</v>
          </cell>
        </row>
        <row r="47">
          <cell r="C47">
            <v>61232486</v>
          </cell>
        </row>
        <row r="48">
          <cell r="C48">
            <v>13387402</v>
          </cell>
        </row>
        <row r="49">
          <cell r="C49">
            <v>230918378</v>
          </cell>
        </row>
        <row r="52">
          <cell r="C52">
            <v>506050</v>
          </cell>
        </row>
        <row r="53">
          <cell r="C53">
            <v>506050</v>
          </cell>
        </row>
        <row r="58">
          <cell r="C58">
            <v>306044316</v>
          </cell>
        </row>
        <row r="60">
          <cell r="C60">
            <v>21.17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378B-3EBA-4566-8AD2-DD1882C51B8B}">
  <sheetPr codeName="Munka31">
    <tabColor rgb="FF92D050"/>
  </sheetPr>
  <dimension ref="A1:F60"/>
  <sheetViews>
    <sheetView tabSelected="1" view="pageLayout" zoomScaleNormal="115" workbookViewId="0">
      <selection activeCell="G2" sqref="G2"/>
    </sheetView>
  </sheetViews>
  <sheetFormatPr defaultRowHeight="12.75" x14ac:dyDescent="0.2"/>
  <cols>
    <col min="1" max="1" width="13.83203125" style="78" customWidth="1"/>
    <col min="2" max="2" width="79.1640625" style="20" customWidth="1"/>
    <col min="3" max="3" width="25" style="83" customWidth="1"/>
    <col min="4" max="4" width="9.33203125" style="20"/>
    <col min="5" max="5" width="11.83203125" style="5" hidden="1" customWidth="1"/>
    <col min="6" max="6" width="12.5" style="5" hidden="1" customWidth="1"/>
    <col min="7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63757253</v>
      </c>
      <c r="E8" s="32" t="e">
        <f>'[1]9.5.1. sz. mell VK '!C8+#REF!</f>
        <v>#REF!</v>
      </c>
      <c r="F8" s="32" t="e">
        <f>C8-E8</f>
        <v>#REF!</v>
      </c>
    </row>
    <row r="9" spans="1:6" s="31" customFormat="1" ht="12" customHeight="1" x14ac:dyDescent="0.2">
      <c r="A9" s="33" t="s">
        <v>16</v>
      </c>
      <c r="B9" s="34" t="s">
        <v>17</v>
      </c>
      <c r="C9" s="35"/>
      <c r="E9" s="32" t="e">
        <f>'[1]9.5.1. sz. mell VK '!C9+#REF!</f>
        <v>#REF!</v>
      </c>
      <c r="F9" s="32" t="e">
        <f t="shared" ref="F9:F60" si="0">C9-E9</f>
        <v>#REF!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v>32107480</v>
      </c>
      <c r="E10" s="32" t="e">
        <f>'[1]9.5.1. sz. mell VK '!C10+#REF!</f>
        <v>#REF!</v>
      </c>
      <c r="F10" s="32" t="e">
        <f t="shared" si="0"/>
        <v>#REF!</v>
      </c>
    </row>
    <row r="11" spans="1:6" s="31" customFormat="1" ht="12" customHeight="1" x14ac:dyDescent="0.2">
      <c r="A11" s="36" t="s">
        <v>20</v>
      </c>
      <c r="B11" s="37" t="s">
        <v>21</v>
      </c>
      <c r="C11" s="38">
        <v>1586000</v>
      </c>
      <c r="E11" s="32" t="e">
        <f>'[1]9.5.1. sz. mell VK '!C11+#REF!</f>
        <v>#REF!</v>
      </c>
      <c r="F11" s="32" t="e">
        <f t="shared" si="0"/>
        <v>#REF!</v>
      </c>
    </row>
    <row r="12" spans="1:6" s="31" customFormat="1" ht="12" customHeight="1" x14ac:dyDescent="0.2">
      <c r="A12" s="36" t="s">
        <v>22</v>
      </c>
      <c r="B12" s="37" t="s">
        <v>23</v>
      </c>
      <c r="C12" s="38"/>
      <c r="E12" s="32" t="e">
        <f>'[1]9.5.1. sz. mell VK '!C12+#REF!</f>
        <v>#REF!</v>
      </c>
      <c r="F12" s="32" t="e">
        <f t="shared" si="0"/>
        <v>#REF!</v>
      </c>
    </row>
    <row r="13" spans="1:6" s="31" customFormat="1" ht="12" customHeight="1" x14ac:dyDescent="0.2">
      <c r="A13" s="36" t="s">
        <v>24</v>
      </c>
      <c r="B13" s="37" t="s">
        <v>25</v>
      </c>
      <c r="C13" s="38">
        <v>17535396</v>
      </c>
      <c r="E13" s="32" t="e">
        <f>'[1]9.5.1. sz. mell VK '!C13+#REF!</f>
        <v>#REF!</v>
      </c>
      <c r="F13" s="32" t="e">
        <f t="shared" si="0"/>
        <v>#REF!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v>4914377</v>
      </c>
      <c r="E14" s="32" t="e">
        <f>'[1]9.5.1. sz. mell VK '!C14+#REF!</f>
        <v>#REF!</v>
      </c>
      <c r="F14" s="32" t="e">
        <f t="shared" si="0"/>
        <v>#REF!</v>
      </c>
    </row>
    <row r="15" spans="1:6" s="31" customFormat="1" ht="12" customHeight="1" x14ac:dyDescent="0.2">
      <c r="A15" s="36" t="s">
        <v>28</v>
      </c>
      <c r="B15" s="39" t="s">
        <v>29</v>
      </c>
      <c r="C15" s="38">
        <v>7614000</v>
      </c>
      <c r="E15" s="32" t="e">
        <f>'[1]9.5.1. sz. mell VK '!C15+#REF!</f>
        <v>#REF!</v>
      </c>
      <c r="F15" s="32" t="e">
        <f t="shared" si="0"/>
        <v>#REF!</v>
      </c>
    </row>
    <row r="16" spans="1:6" s="31" customFormat="1" ht="12" customHeight="1" x14ac:dyDescent="0.2">
      <c r="A16" s="36" t="s">
        <v>30</v>
      </c>
      <c r="B16" s="37" t="s">
        <v>31</v>
      </c>
      <c r="C16" s="40"/>
      <c r="E16" s="32" t="e">
        <f>'[1]9.5.1. sz. mell VK '!C16+#REF!</f>
        <v>#REF!</v>
      </c>
      <c r="F16" s="32" t="e">
        <f t="shared" si="0"/>
        <v>#REF!</v>
      </c>
    </row>
    <row r="17" spans="1:6" s="41" customFormat="1" ht="12" customHeight="1" x14ac:dyDescent="0.2">
      <c r="A17" s="36" t="s">
        <v>32</v>
      </c>
      <c r="B17" s="37" t="s">
        <v>33</v>
      </c>
      <c r="C17" s="38"/>
      <c r="E17" s="32" t="e">
        <f>'[1]9.5.1. sz. mell VK '!C17+#REF!</f>
        <v>#REF!</v>
      </c>
      <c r="F17" s="32" t="e">
        <f t="shared" si="0"/>
        <v>#REF!</v>
      </c>
    </row>
    <row r="18" spans="1:6" s="41" customFormat="1" ht="12" customHeight="1" x14ac:dyDescent="0.2">
      <c r="A18" s="36" t="s">
        <v>34</v>
      </c>
      <c r="B18" s="37" t="s">
        <v>35</v>
      </c>
      <c r="C18" s="42"/>
      <c r="E18" s="32" t="e">
        <f>'[1]9.5.1. sz. mell VK '!C18+#REF!</f>
        <v>#REF!</v>
      </c>
      <c r="F18" s="32" t="e">
        <f t="shared" si="0"/>
        <v>#REF!</v>
      </c>
    </row>
    <row r="19" spans="1:6" s="41" customFormat="1" ht="12" customHeight="1" thickBot="1" x14ac:dyDescent="0.25">
      <c r="A19" s="36" t="s">
        <v>36</v>
      </c>
      <c r="B19" s="39" t="s">
        <v>37</v>
      </c>
      <c r="C19" s="42"/>
      <c r="E19" s="32" t="e">
        <f>'[1]9.5.1. sz. mell VK '!C19+#REF!</f>
        <v>#REF!</v>
      </c>
      <c r="F19" s="32" t="e">
        <f t="shared" si="0"/>
        <v>#REF!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0</v>
      </c>
      <c r="E20" s="32" t="e">
        <f>'[1]9.5.1. sz. mell VK '!C20+#REF!</f>
        <v>#REF!</v>
      </c>
      <c r="F20" s="32" t="e">
        <f t="shared" si="0"/>
        <v>#REF!</v>
      </c>
    </row>
    <row r="21" spans="1:6" s="41" customFormat="1" ht="12" customHeight="1" x14ac:dyDescent="0.2">
      <c r="A21" s="36" t="s">
        <v>40</v>
      </c>
      <c r="B21" s="43" t="s">
        <v>41</v>
      </c>
      <c r="C21" s="44"/>
      <c r="E21" s="32" t="e">
        <f>'[1]9.5.1. sz. mell VK '!C21+#REF!</f>
        <v>#REF!</v>
      </c>
      <c r="F21" s="32" t="e">
        <f t="shared" si="0"/>
        <v>#REF!</v>
      </c>
    </row>
    <row r="22" spans="1:6" s="41" customFormat="1" ht="12" customHeight="1" x14ac:dyDescent="0.2">
      <c r="A22" s="36" t="s">
        <v>42</v>
      </c>
      <c r="B22" s="37" t="s">
        <v>43</v>
      </c>
      <c r="C22" s="38"/>
      <c r="E22" s="32" t="e">
        <f>'[1]9.5.1. sz. mell VK '!C22+#REF!</f>
        <v>#REF!</v>
      </c>
      <c r="F22" s="32" t="e">
        <f t="shared" si="0"/>
        <v>#REF!</v>
      </c>
    </row>
    <row r="23" spans="1:6" s="41" customFormat="1" ht="12" customHeight="1" x14ac:dyDescent="0.2">
      <c r="A23" s="36" t="s">
        <v>44</v>
      </c>
      <c r="B23" s="37" t="s">
        <v>45</v>
      </c>
      <c r="C23" s="45"/>
      <c r="E23" s="32" t="e">
        <f>'[1]9.5.1. sz. mell VK '!C23+#REF!</f>
        <v>#REF!</v>
      </c>
      <c r="F23" s="32" t="e">
        <f t="shared" si="0"/>
        <v>#REF!</v>
      </c>
    </row>
    <row r="24" spans="1:6" s="41" customFormat="1" ht="12" customHeight="1" thickBot="1" x14ac:dyDescent="0.25">
      <c r="A24" s="36" t="s">
        <v>46</v>
      </c>
      <c r="B24" s="37" t="s">
        <v>47</v>
      </c>
      <c r="C24" s="38"/>
      <c r="E24" s="32" t="e">
        <f>'[1]9.5.1. sz. mell VK '!C24+#REF!</f>
        <v>#REF!</v>
      </c>
      <c r="F24" s="32" t="e">
        <f t="shared" si="0"/>
        <v>#REF!</v>
      </c>
    </row>
    <row r="25" spans="1:6" s="41" customFormat="1" ht="12" customHeight="1" thickBot="1" x14ac:dyDescent="0.25">
      <c r="A25" s="46" t="s">
        <v>48</v>
      </c>
      <c r="B25" s="47" t="s">
        <v>49</v>
      </c>
      <c r="C25" s="48"/>
      <c r="E25" s="32" t="e">
        <f>'[1]9.5.1. sz. mell VK '!C25+#REF!</f>
        <v>#REF!</v>
      </c>
      <c r="F25" s="32" t="e">
        <f t="shared" si="0"/>
        <v>#REF!</v>
      </c>
    </row>
    <row r="26" spans="1:6" s="41" customFormat="1" ht="12" customHeight="1" thickBot="1" x14ac:dyDescent="0.25">
      <c r="A26" s="46" t="s">
        <v>50</v>
      </c>
      <c r="B26" s="47" t="s">
        <v>51</v>
      </c>
      <c r="C26" s="30">
        <f>+C27+C28+C29</f>
        <v>0</v>
      </c>
      <c r="E26" s="32" t="e">
        <f>'[1]9.5.1. sz. mell VK '!C26+#REF!</f>
        <v>#REF!</v>
      </c>
      <c r="F26" s="32" t="e">
        <f t="shared" si="0"/>
        <v>#REF!</v>
      </c>
    </row>
    <row r="27" spans="1:6" s="41" customFormat="1" ht="12" customHeight="1" x14ac:dyDescent="0.2">
      <c r="A27" s="49" t="s">
        <v>52</v>
      </c>
      <c r="B27" s="50" t="s">
        <v>53</v>
      </c>
      <c r="C27" s="51"/>
      <c r="E27" s="32" t="e">
        <f>'[1]9.5.1. sz. mell VK '!C27+#REF!</f>
        <v>#REF!</v>
      </c>
      <c r="F27" s="32" t="e">
        <f t="shared" si="0"/>
        <v>#REF!</v>
      </c>
    </row>
    <row r="28" spans="1:6" s="41" customFormat="1" ht="12" customHeight="1" x14ac:dyDescent="0.2">
      <c r="A28" s="49" t="s">
        <v>54</v>
      </c>
      <c r="B28" s="50" t="s">
        <v>43</v>
      </c>
      <c r="C28" s="44"/>
      <c r="E28" s="32" t="e">
        <f>'[1]9.5.1. sz. mell VK '!C28+#REF!</f>
        <v>#REF!</v>
      </c>
      <c r="F28" s="32" t="e">
        <f t="shared" si="0"/>
        <v>#REF!</v>
      </c>
    </row>
    <row r="29" spans="1:6" s="41" customFormat="1" ht="12" customHeight="1" x14ac:dyDescent="0.2">
      <c r="A29" s="49" t="s">
        <v>55</v>
      </c>
      <c r="B29" s="52" t="s">
        <v>56</v>
      </c>
      <c r="C29" s="44"/>
      <c r="E29" s="32" t="e">
        <f>'[1]9.5.1. sz. mell VK '!C29+#REF!</f>
        <v>#REF!</v>
      </c>
      <c r="F29" s="32" t="e">
        <f t="shared" si="0"/>
        <v>#REF!</v>
      </c>
    </row>
    <row r="30" spans="1:6" s="41" customFormat="1" ht="12" customHeight="1" thickBot="1" x14ac:dyDescent="0.25">
      <c r="A30" s="36" t="s">
        <v>57</v>
      </c>
      <c r="B30" s="53" t="s">
        <v>58</v>
      </c>
      <c r="C30" s="54"/>
      <c r="E30" s="32" t="e">
        <f>'[1]9.5.1. sz. mell VK '!C30+#REF!</f>
        <v>#REF!</v>
      </c>
      <c r="F30" s="32" t="e">
        <f t="shared" si="0"/>
        <v>#REF!</v>
      </c>
    </row>
    <row r="31" spans="1:6" s="41" customFormat="1" ht="12" customHeight="1" thickBot="1" x14ac:dyDescent="0.25">
      <c r="A31" s="46" t="s">
        <v>59</v>
      </c>
      <c r="B31" s="47" t="s">
        <v>60</v>
      </c>
      <c r="C31" s="30">
        <f>+C32+C33+C34</f>
        <v>0</v>
      </c>
      <c r="E31" s="32" t="e">
        <f>'[1]9.5.1. sz. mell VK '!C31+#REF!</f>
        <v>#REF!</v>
      </c>
      <c r="F31" s="32" t="e">
        <f t="shared" si="0"/>
        <v>#REF!</v>
      </c>
    </row>
    <row r="32" spans="1:6" s="41" customFormat="1" ht="12" customHeight="1" x14ac:dyDescent="0.2">
      <c r="A32" s="49" t="s">
        <v>61</v>
      </c>
      <c r="B32" s="50" t="s">
        <v>62</v>
      </c>
      <c r="C32" s="51"/>
      <c r="E32" s="32" t="e">
        <f>'[1]9.5.1. sz. mell VK '!C32+#REF!</f>
        <v>#REF!</v>
      </c>
      <c r="F32" s="32" t="e">
        <f t="shared" si="0"/>
        <v>#REF!</v>
      </c>
    </row>
    <row r="33" spans="1:6" s="41" customFormat="1" ht="12" customHeight="1" x14ac:dyDescent="0.2">
      <c r="A33" s="49" t="s">
        <v>63</v>
      </c>
      <c r="B33" s="52" t="s">
        <v>64</v>
      </c>
      <c r="C33" s="40"/>
      <c r="E33" s="32" t="e">
        <f>'[1]9.5.1. sz. mell VK '!C33+#REF!</f>
        <v>#REF!</v>
      </c>
      <c r="F33" s="32" t="e">
        <f t="shared" si="0"/>
        <v>#REF!</v>
      </c>
    </row>
    <row r="34" spans="1:6" s="31" customFormat="1" ht="12" customHeight="1" thickBot="1" x14ac:dyDescent="0.25">
      <c r="A34" s="36" t="s">
        <v>65</v>
      </c>
      <c r="B34" s="53" t="s">
        <v>66</v>
      </c>
      <c r="C34" s="54"/>
      <c r="E34" s="32" t="e">
        <f>'[1]9.5.1. sz. mell VK '!C34+#REF!</f>
        <v>#REF!</v>
      </c>
      <c r="F34" s="32" t="e">
        <f t="shared" si="0"/>
        <v>#REF!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/>
      <c r="E35" s="32" t="e">
        <f>'[1]9.5.1. sz. mell VK '!C35+#REF!</f>
        <v>#REF!</v>
      </c>
      <c r="F35" s="32" t="e">
        <f t="shared" si="0"/>
        <v>#REF!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5"/>
      <c r="E36" s="32" t="e">
        <f>'[1]9.5.1. sz. mell VK '!C36+#REF!</f>
        <v>#REF!</v>
      </c>
      <c r="F36" s="32" t="e">
        <f t="shared" si="0"/>
        <v>#REF!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6">
        <f>+C8+C20+C25+C26+C31+C35+C36</f>
        <v>63757253</v>
      </c>
      <c r="E37" s="32" t="e">
        <f>'[1]9.5.1. sz. mell VK '!C37+#REF!</f>
        <v>#REF!</v>
      </c>
      <c r="F37" s="32" t="e">
        <f t="shared" si="0"/>
        <v>#REF!</v>
      </c>
    </row>
    <row r="38" spans="1:6" s="31" customFormat="1" ht="12" customHeight="1" thickBot="1" x14ac:dyDescent="0.25">
      <c r="A38" s="57" t="s">
        <v>73</v>
      </c>
      <c r="B38" s="47" t="s">
        <v>74</v>
      </c>
      <c r="C38" s="58">
        <f>+C39+C40+C41</f>
        <v>242287063</v>
      </c>
      <c r="E38" s="32" t="e">
        <f>'[1]9.5.1. sz. mell VK '!C38+#REF!</f>
        <v>#REF!</v>
      </c>
      <c r="F38" s="32" t="e">
        <f t="shared" si="0"/>
        <v>#REF!</v>
      </c>
    </row>
    <row r="39" spans="1:6" s="31" customFormat="1" ht="12" customHeight="1" x14ac:dyDescent="0.2">
      <c r="A39" s="49" t="s">
        <v>75</v>
      </c>
      <c r="B39" s="50" t="s">
        <v>76</v>
      </c>
      <c r="C39" s="51">
        <v>1550858</v>
      </c>
      <c r="E39" s="32" t="e">
        <f>'[1]9.5.1. sz. mell VK '!C39+#REF!</f>
        <v>#REF!</v>
      </c>
      <c r="F39" s="32" t="e">
        <f t="shared" si="0"/>
        <v>#REF!</v>
      </c>
    </row>
    <row r="40" spans="1:6" s="41" customFormat="1" ht="12" customHeight="1" x14ac:dyDescent="0.2">
      <c r="A40" s="49" t="s">
        <v>77</v>
      </c>
      <c r="B40" s="52" t="s">
        <v>78</v>
      </c>
      <c r="C40" s="40"/>
      <c r="E40" s="32" t="e">
        <f>'[1]9.5.1. sz. mell VK '!C40+#REF!</f>
        <v>#REF!</v>
      </c>
      <c r="F40" s="32" t="e">
        <f t="shared" si="0"/>
        <v>#REF!</v>
      </c>
    </row>
    <row r="41" spans="1:6" s="41" customFormat="1" ht="15" customHeight="1" thickBot="1" x14ac:dyDescent="0.25">
      <c r="A41" s="36" t="s">
        <v>79</v>
      </c>
      <c r="B41" s="53" t="s">
        <v>80</v>
      </c>
      <c r="C41" s="59">
        <f>238957245+846360+932600</f>
        <v>240736205</v>
      </c>
      <c r="E41" s="32" t="e">
        <f>'[1]9.5.1. sz. mell VK '!C41+#REF!</f>
        <v>#REF!</v>
      </c>
      <c r="F41" s="32" t="e">
        <f t="shared" si="0"/>
        <v>#REF!</v>
      </c>
    </row>
    <row r="42" spans="1:6" s="41" customFormat="1" ht="15" customHeight="1" thickBot="1" x14ac:dyDescent="0.25">
      <c r="A42" s="57" t="s">
        <v>81</v>
      </c>
      <c r="B42" s="60" t="s">
        <v>82</v>
      </c>
      <c r="C42" s="61">
        <f>+C37+C38</f>
        <v>306044316</v>
      </c>
      <c r="E42" s="32" t="e">
        <f>'[1]9.5.1. sz. mell VK '!C42+#REF!</f>
        <v>#REF!</v>
      </c>
      <c r="F42" s="32" t="e">
        <f t="shared" si="0"/>
        <v>#REF!</v>
      </c>
    </row>
    <row r="43" spans="1:6" x14ac:dyDescent="0.2">
      <c r="A43" s="62"/>
      <c r="B43" s="63"/>
      <c r="C43" s="64"/>
      <c r="E43" s="32" t="e">
        <f>'[1]9.5.1. sz. mell VK '!C43+#REF!</f>
        <v>#REF!</v>
      </c>
      <c r="F43" s="32" t="e">
        <f t="shared" si="0"/>
        <v>#REF!</v>
      </c>
    </row>
    <row r="44" spans="1:6" s="24" customFormat="1" ht="16.5" customHeight="1" thickBot="1" x14ac:dyDescent="0.25">
      <c r="A44" s="65"/>
      <c r="B44" s="66"/>
      <c r="C44" s="67"/>
      <c r="E44" s="32" t="e">
        <f>'[1]9.5.1. sz. mell VK '!C44+#REF!</f>
        <v>#REF!</v>
      </c>
      <c r="F44" s="32" t="e">
        <f t="shared" si="0"/>
        <v>#REF!</v>
      </c>
    </row>
    <row r="45" spans="1:6" s="71" customFormat="1" ht="12" customHeight="1" thickBot="1" x14ac:dyDescent="0.25">
      <c r="A45" s="68"/>
      <c r="B45" s="69" t="s">
        <v>83</v>
      </c>
      <c r="C45" s="70"/>
      <c r="E45" s="32" t="e">
        <f>'[1]9.5.1. sz. mell VK '!C45+#REF!</f>
        <v>#REF!</v>
      </c>
      <c r="F45" s="32" t="e">
        <f t="shared" si="0"/>
        <v>#REF!</v>
      </c>
    </row>
    <row r="46" spans="1:6" ht="12" customHeight="1" thickBot="1" x14ac:dyDescent="0.25">
      <c r="A46" s="46" t="s">
        <v>14</v>
      </c>
      <c r="B46" s="47" t="s">
        <v>84</v>
      </c>
      <c r="C46" s="72">
        <f>SUM(C47:C51)</f>
        <v>305538266</v>
      </c>
      <c r="E46" s="32" t="e">
        <f>'[1]9.5.1. sz. mell VK '!C46+#REF!</f>
        <v>#REF!</v>
      </c>
      <c r="F46" s="32" t="e">
        <f t="shared" si="0"/>
        <v>#REF!</v>
      </c>
    </row>
    <row r="47" spans="1:6" ht="12" customHeight="1" x14ac:dyDescent="0.2">
      <c r="A47" s="36" t="s">
        <v>16</v>
      </c>
      <c r="B47" s="43" t="s">
        <v>85</v>
      </c>
      <c r="C47" s="73">
        <f>60512486+720000</f>
        <v>61232486</v>
      </c>
      <c r="E47" s="32" t="e">
        <f>'[1]9.5.1. sz. mell VK '!C47+#REF!</f>
        <v>#REF!</v>
      </c>
      <c r="F47" s="32" t="e">
        <f t="shared" si="0"/>
        <v>#REF!</v>
      </c>
    </row>
    <row r="48" spans="1:6" ht="12" customHeight="1" x14ac:dyDescent="0.2">
      <c r="A48" s="36" t="s">
        <v>18</v>
      </c>
      <c r="B48" s="37" t="s">
        <v>86</v>
      </c>
      <c r="C48" s="74">
        <f>13261042+126360</f>
        <v>13387402</v>
      </c>
      <c r="E48" s="32" t="e">
        <f>'[1]9.5.1. sz. mell VK '!C48+#REF!</f>
        <v>#REF!</v>
      </c>
      <c r="F48" s="32" t="e">
        <f t="shared" si="0"/>
        <v>#REF!</v>
      </c>
    </row>
    <row r="49" spans="1:6" ht="12" customHeight="1" x14ac:dyDescent="0.2">
      <c r="A49" s="36" t="s">
        <v>20</v>
      </c>
      <c r="B49" s="37" t="s">
        <v>87</v>
      </c>
      <c r="C49" s="74">
        <f>229985778+932600</f>
        <v>230918378</v>
      </c>
      <c r="E49" s="32" t="e">
        <f>'[1]9.5.1. sz. mell VK '!C49+#REF!</f>
        <v>#REF!</v>
      </c>
      <c r="F49" s="32" t="e">
        <f t="shared" si="0"/>
        <v>#REF!</v>
      </c>
    </row>
    <row r="50" spans="1:6" ht="12" customHeight="1" x14ac:dyDescent="0.2">
      <c r="A50" s="36" t="s">
        <v>22</v>
      </c>
      <c r="B50" s="37" t="s">
        <v>88</v>
      </c>
      <c r="C50" s="38"/>
      <c r="E50" s="32" t="e">
        <f>'[1]9.5.1. sz. mell VK '!C50+#REF!</f>
        <v>#REF!</v>
      </c>
      <c r="F50" s="32" t="e">
        <f t="shared" si="0"/>
        <v>#REF!</v>
      </c>
    </row>
    <row r="51" spans="1:6" ht="12" customHeight="1" thickBot="1" x14ac:dyDescent="0.25">
      <c r="A51" s="36" t="s">
        <v>24</v>
      </c>
      <c r="B51" s="37" t="s">
        <v>89</v>
      </c>
      <c r="C51" s="38"/>
      <c r="E51" s="32" t="e">
        <f>'[1]9.5.1. sz. mell VK '!C51+#REF!</f>
        <v>#REF!</v>
      </c>
      <c r="F51" s="32" t="e">
        <f t="shared" si="0"/>
        <v>#REF!</v>
      </c>
    </row>
    <row r="52" spans="1:6" s="71" customFormat="1" ht="12" customHeight="1" thickBot="1" x14ac:dyDescent="0.25">
      <c r="A52" s="46" t="s">
        <v>38</v>
      </c>
      <c r="B52" s="47" t="s">
        <v>90</v>
      </c>
      <c r="C52" s="30">
        <f>SUM(C53:C55)</f>
        <v>506050</v>
      </c>
      <c r="E52" s="32" t="e">
        <f>'[1]9.5.1. sz. mell VK '!C52+#REF!</f>
        <v>#REF!</v>
      </c>
      <c r="F52" s="32" t="e">
        <f t="shared" si="0"/>
        <v>#REF!</v>
      </c>
    </row>
    <row r="53" spans="1:6" ht="12" customHeight="1" x14ac:dyDescent="0.2">
      <c r="A53" s="36" t="s">
        <v>40</v>
      </c>
      <c r="B53" s="43" t="s">
        <v>91</v>
      </c>
      <c r="C53" s="75">
        <v>506050</v>
      </c>
      <c r="E53" s="32" t="e">
        <f>'[1]9.5.1. sz. mell VK '!C53+#REF!</f>
        <v>#REF!</v>
      </c>
      <c r="F53" s="32" t="e">
        <f t="shared" si="0"/>
        <v>#REF!</v>
      </c>
    </row>
    <row r="54" spans="1:6" ht="12" customHeight="1" x14ac:dyDescent="0.2">
      <c r="A54" s="36" t="s">
        <v>42</v>
      </c>
      <c r="B54" s="37" t="s">
        <v>92</v>
      </c>
      <c r="C54" s="38"/>
      <c r="E54" s="32" t="e">
        <f>'[1]9.5.1. sz. mell VK '!C54+#REF!</f>
        <v>#REF!</v>
      </c>
      <c r="F54" s="32" t="e">
        <f t="shared" si="0"/>
        <v>#REF!</v>
      </c>
    </row>
    <row r="55" spans="1:6" ht="12" customHeight="1" x14ac:dyDescent="0.2">
      <c r="A55" s="36" t="s">
        <v>44</v>
      </c>
      <c r="B55" s="37" t="s">
        <v>93</v>
      </c>
      <c r="C55" s="38"/>
      <c r="E55" s="32" t="e">
        <f>'[1]9.5.1. sz. mell VK '!C55+#REF!</f>
        <v>#REF!</v>
      </c>
      <c r="F55" s="32" t="e">
        <f t="shared" si="0"/>
        <v>#REF!</v>
      </c>
    </row>
    <row r="56" spans="1:6" ht="15" customHeight="1" thickBot="1" x14ac:dyDescent="0.25">
      <c r="A56" s="36" t="s">
        <v>46</v>
      </c>
      <c r="B56" s="37" t="s">
        <v>94</v>
      </c>
      <c r="C56" s="38"/>
      <c r="E56" s="32" t="e">
        <f>'[1]9.5.1. sz. mell VK '!C56+#REF!</f>
        <v>#REF!</v>
      </c>
      <c r="F56" s="32" t="e">
        <f t="shared" si="0"/>
        <v>#REF!</v>
      </c>
    </row>
    <row r="57" spans="1:6" ht="13.5" thickBot="1" x14ac:dyDescent="0.25">
      <c r="A57" s="46" t="s">
        <v>48</v>
      </c>
      <c r="B57" s="47" t="s">
        <v>95</v>
      </c>
      <c r="C57" s="48"/>
      <c r="E57" s="32" t="e">
        <f>'[1]9.5.1. sz. mell VK '!C57+#REF!</f>
        <v>#REF!</v>
      </c>
      <c r="F57" s="32" t="e">
        <f t="shared" si="0"/>
        <v>#REF!</v>
      </c>
    </row>
    <row r="58" spans="1:6" ht="15" customHeight="1" thickBot="1" x14ac:dyDescent="0.25">
      <c r="A58" s="46" t="s">
        <v>50</v>
      </c>
      <c r="B58" s="76" t="s">
        <v>96</v>
      </c>
      <c r="C58" s="77">
        <f>+C46+C52+C57</f>
        <v>306044316</v>
      </c>
      <c r="E58" s="32" t="e">
        <f>'[1]9.5.1. sz. mell VK '!C58+#REF!</f>
        <v>#REF!</v>
      </c>
      <c r="F58" s="32" t="e">
        <f t="shared" si="0"/>
        <v>#REF!</v>
      </c>
    </row>
    <row r="59" spans="1:6" ht="14.25" customHeight="1" thickBot="1" x14ac:dyDescent="0.25">
      <c r="C59" s="79"/>
      <c r="E59" s="32" t="e">
        <f>'[1]9.5.1. sz. mell VK '!C59+#REF!</f>
        <v>#REF!</v>
      </c>
      <c r="F59" s="32" t="e">
        <f t="shared" si="0"/>
        <v>#REF!</v>
      </c>
    </row>
    <row r="60" spans="1:6" ht="13.5" thickBot="1" x14ac:dyDescent="0.25">
      <c r="A60" s="80" t="s">
        <v>97</v>
      </c>
      <c r="B60" s="81"/>
      <c r="C60" s="82">
        <v>21.17</v>
      </c>
      <c r="E60" s="32" t="e">
        <f>'[1]9.5.1. sz. mell VK '!C60+#REF!</f>
        <v>#REF!</v>
      </c>
      <c r="F60" s="32" t="e">
        <f t="shared" si="0"/>
        <v>#REF!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 sz. mell VK</vt:lpstr>
      <vt:lpstr>'9.5. sz. mell VK'!Nyomtatási_cím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2019-03-28T13:32:20Z</dcterms:created>
  <dcterms:modified xsi:type="dcterms:W3CDTF">2019-03-28T13:32:21Z</dcterms:modified>
</cp:coreProperties>
</file>