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45" activeTab="4"/>
  </bookViews>
  <sheets>
    <sheet name="2.Maradvány" sheetId="1" r:id="rId1"/>
    <sheet name="4.Mérleg" sheetId="2" r:id="rId2"/>
    <sheet name="5.Bev. forrásonként" sheetId="3" r:id="rId3"/>
    <sheet name="6. Kiadások" sheetId="4" r:id="rId4"/>
    <sheet name="9. Beruházások" sheetId="5" r:id="rId5"/>
    <sheet name="16. Előir.- falhaszn. ütemterv" sheetId="6" r:id="rId6"/>
    <sheet name="18.Egyéb műk-i tám." sheetId="7" r:id="rId7"/>
  </sheets>
  <definedNames>
    <definedName name="_xlnm.Print_Area" localSheetId="2">'5.Bev. forrásonként'!$A$1:$I$121</definedName>
  </definedNames>
  <calcPr fullCalcOnLoad="1"/>
</workbook>
</file>

<file path=xl/sharedStrings.xml><?xml version="1.0" encoding="utf-8"?>
<sst xmlns="http://schemas.openxmlformats.org/spreadsheetml/2006/main" count="567" uniqueCount="474">
  <si>
    <t>Megnevezés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</si>
  <si>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</si>
  <si>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</si>
  <si>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</si>
  <si>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</si>
  <si>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</si>
  <si>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</si>
  <si>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</si>
  <si>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</si>
  <si>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</si>
  <si>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</si>
  <si>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</si>
  <si>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</si>
  <si>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</si>
  <si>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</si>
  <si>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</si>
  <si>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</si>
  <si>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</si>
  <si>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</si>
  <si>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</si>
  <si>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</si>
  <si>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</si>
  <si>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</si>
  <si>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</si>
  <si>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</si>
  <si>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</si>
  <si>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</si>
  <si>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</si>
  <si>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</si>
  <si>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</si>
  <si>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</si>
  <si>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</si>
  <si>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</si>
  <si>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</si>
  <si>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</si>
  <si>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</si>
  <si>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</si>
  <si>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</si>
  <si>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</si>
  <si>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</si>
  <si>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</si>
  <si>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</si>
  <si>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</si>
  <si>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</si>
  <si>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</si>
  <si>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</si>
  <si>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</si>
  <si>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</si>
  <si>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</si>
  <si>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</si>
  <si>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</si>
  <si>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</si>
  <si>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</si>
  <si>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</si>
  <si>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</si>
  <si>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</si>
  <si>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>előirányzat</t>
  </si>
  <si>
    <t xml:space="preserve">A. </t>
  </si>
  <si>
    <t>Közhatalmi bevételek</t>
  </si>
  <si>
    <t xml:space="preserve">I. </t>
  </si>
  <si>
    <t>Felhalmozási bevételek</t>
  </si>
  <si>
    <t>Előirányzat-felhasználási ütemterv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</si>
  <si>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</si>
  <si>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</si>
  <si>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</si>
  <si>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</si>
  <si>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</si>
  <si>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</si>
  <si>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</si>
  <si>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</si>
  <si>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</si>
  <si>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 xml:space="preserve">Kiadások mindösszesen: </t>
  </si>
  <si>
    <t xml:space="preserve">Önkormányzat </t>
  </si>
  <si>
    <t>Pénzforgalom nélküli kiadások</t>
  </si>
  <si>
    <t xml:space="preserve">Beruházások összesen: </t>
  </si>
  <si>
    <t>A.</t>
  </si>
  <si>
    <t>B.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</si>
  <si>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</si>
  <si>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</si>
  <si>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</si>
  <si>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</si>
  <si>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</si>
  <si>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</si>
  <si>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</si>
  <si>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</si>
  <si>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</si>
  <si>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</si>
  <si>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</si>
  <si>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</si>
  <si>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</si>
  <si>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</si>
  <si>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</si>
  <si>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</si>
  <si>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</si>
  <si>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Beruházás</t>
  </si>
  <si>
    <t xml:space="preserve"> I. önkormányzat</t>
  </si>
  <si>
    <t>Támogatásértékű működési bevételek</t>
  </si>
  <si>
    <t>Hitel bevételek</t>
  </si>
  <si>
    <t xml:space="preserve">B. </t>
  </si>
  <si>
    <t>C.</t>
  </si>
  <si>
    <t>E.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</si>
  <si>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</si>
  <si>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</si>
  <si>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</si>
  <si>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</si>
  <si>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</si>
  <si>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</si>
  <si>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</si>
  <si>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</si>
  <si>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</si>
  <si>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</si>
  <si>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</si>
  <si>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kötelező</t>
  </si>
  <si>
    <t>állami</t>
  </si>
  <si>
    <t>önként</t>
  </si>
  <si>
    <t xml:space="preserve">1. Összesen: </t>
  </si>
  <si>
    <t>I.MŰKÖDÉSI KIADÁSOK- előirányzat csoport</t>
  </si>
  <si>
    <t>Össz: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</si>
  <si>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</si>
  <si>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</si>
  <si>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</si>
  <si>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</si>
  <si>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</si>
  <si>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</si>
  <si>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</si>
  <si>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</si>
  <si>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</si>
  <si>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</si>
  <si>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</si>
  <si>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</si>
  <si>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</si>
  <si>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</si>
  <si>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Működési célra átvett Áh. Kívülről</t>
  </si>
  <si>
    <t>Felhalmozási támogatásértékű</t>
  </si>
  <si>
    <t>Felhalmozásra átvett</t>
  </si>
  <si>
    <t>Működési támogatás</t>
  </si>
  <si>
    <t>Támogatások</t>
  </si>
  <si>
    <t>Egyéb működési kiadások</t>
  </si>
  <si>
    <t>Önként vállalt</t>
  </si>
  <si>
    <t>Kötelező feladat</t>
  </si>
  <si>
    <t xml:space="preserve">Az önkormányzat  költségvetési mérlege </t>
  </si>
  <si>
    <t>áfa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</si>
  <si>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</si>
  <si>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</si>
  <si>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</si>
  <si>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</si>
  <si>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</si>
  <si>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</si>
  <si>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</si>
  <si>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</si>
  <si>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</si>
  <si>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</si>
  <si>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</si>
  <si>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</si>
  <si>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</si>
  <si>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</si>
  <si>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</si>
  <si>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</si>
  <si>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</si>
  <si>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</si>
  <si>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</si>
  <si>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</si>
  <si>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</si>
  <si>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</si>
  <si>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</si>
  <si>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</si>
  <si>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</si>
  <si>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</si>
  <si>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</si>
  <si>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</si>
  <si>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</si>
  <si>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</si>
  <si>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</si>
  <si>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</si>
  <si>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</si>
  <si>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</si>
  <si>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</si>
  <si>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</si>
  <si>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</si>
  <si>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</si>
  <si>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</si>
  <si>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</si>
  <si>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</si>
  <si>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</si>
  <si>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</si>
  <si>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</si>
  <si>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</si>
  <si>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</si>
  <si>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</si>
  <si>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</si>
  <si>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</si>
  <si>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</si>
  <si>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</si>
  <si>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</si>
  <si>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</si>
  <si>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</si>
  <si>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</si>
  <si>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</si>
  <si>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</si>
  <si>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</si>
  <si>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</si>
  <si>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</si>
  <si>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</si>
  <si>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</si>
  <si>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</si>
  <si>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</si>
  <si>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</si>
  <si>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</si>
  <si>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</si>
  <si>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</si>
  <si>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</si>
  <si>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</si>
  <si>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</si>
  <si>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</si>
  <si>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</si>
  <si>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</si>
  <si>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</si>
  <si>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</si>
  <si>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</si>
  <si>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</si>
  <si>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</si>
  <si>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</si>
  <si>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</si>
  <si>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</si>
  <si>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</si>
  <si>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</si>
  <si>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</si>
  <si>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</si>
  <si>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</si>
  <si>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</si>
  <si>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</si>
  <si>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</si>
  <si>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</si>
  <si>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</si>
  <si>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</si>
  <si>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</si>
  <si>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</si>
  <si>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</si>
  <si>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</si>
  <si>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</si>
  <si>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</si>
  <si>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</si>
  <si>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</si>
  <si>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</si>
  <si>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</si>
  <si>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</si>
  <si>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</si>
  <si>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</si>
  <si>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</si>
  <si>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</si>
  <si>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</si>
  <si>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</si>
  <si>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</si>
  <si>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</si>
  <si>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</si>
  <si>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</si>
  <si>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</si>
  <si>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</si>
  <si>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</si>
  <si>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</si>
  <si>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</si>
  <si>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</si>
  <si>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</si>
  <si>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</si>
  <si>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</si>
  <si>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</si>
  <si>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</si>
  <si>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</si>
  <si>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</si>
  <si>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 xml:space="preserve">Költségvetési bevételek összesen: 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</si>
  <si>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</si>
  <si>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</si>
  <si>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</si>
  <si>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</si>
  <si>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</si>
  <si>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</si>
  <si>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</si>
  <si>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</si>
  <si>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</si>
  <si>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</si>
  <si>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</si>
  <si>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</si>
  <si>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</si>
  <si>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</si>
  <si>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</si>
  <si>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</si>
  <si>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</si>
  <si>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</si>
  <si>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</si>
  <si>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</si>
  <si>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</si>
  <si>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</si>
  <si>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</si>
  <si>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</si>
  <si>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</si>
  <si>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</si>
  <si>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</si>
  <si>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</si>
  <si>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</si>
  <si>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</si>
  <si>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</si>
  <si>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</si>
  <si>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</si>
  <si>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</si>
  <si>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</si>
  <si>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</si>
  <si>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</si>
  <si>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Finanszírozási bevételek összesen:</t>
  </si>
  <si>
    <t>B8</t>
  </si>
  <si>
    <t>XVIII</t>
  </si>
  <si>
    <t xml:space="preserve">Költségvetési bevételelek mindösszesen: </t>
  </si>
  <si>
    <t>1 ből - bírságok, pótlékok</t>
  </si>
  <si>
    <t>1-ből: - igazgatási szolgáltati díjak</t>
  </si>
  <si>
    <t xml:space="preserve"> - 1- ből önormányzat működési célú pénzmaradványa</t>
  </si>
  <si>
    <t>Személyi és munkaadói juttatások</t>
  </si>
  <si>
    <t>Közhatalmi bevétel</t>
  </si>
  <si>
    <t xml:space="preserve"> Helyi önk.kieg.támogatása</t>
  </si>
  <si>
    <t>Egyéb működési célú átvett pénzeszközök (Egyesület)</t>
  </si>
  <si>
    <t>Vagyoni tipusú adók  - telek adó</t>
  </si>
  <si>
    <t xml:space="preserve"> - 1 ből Önkormányzat felhatalmozási célú pénzmaradványa </t>
  </si>
  <si>
    <t>3-ból települési önk.szoc.feladatai</t>
  </si>
  <si>
    <t>3-ból falugondnoki szolgálatra</t>
  </si>
  <si>
    <t>5 - ből Munkaügyi Központtól közfoglalkoztatásra</t>
  </si>
  <si>
    <t>5 - ből Támop foglalkoztatásra átvett</t>
  </si>
  <si>
    <t>5 - ből földalapú támogatásra átvett</t>
  </si>
  <si>
    <t>XV.</t>
  </si>
  <si>
    <t>Ft-ban</t>
  </si>
  <si>
    <t>Bevételek kötelező, önként vállalt és államigazgatási feladatok megosztásában forintban</t>
  </si>
  <si>
    <t>1- ből Lakott külterülettel kapcsolatos feladatok</t>
  </si>
  <si>
    <t>Állami</t>
  </si>
  <si>
    <t>Összesen: kiadások</t>
  </si>
  <si>
    <t>107055 - 889928 Falugondnoki szolgáltatás</t>
  </si>
  <si>
    <t>082092 - 910502 Közművelődés</t>
  </si>
  <si>
    <t>013320 - 960302 Köztemető fenntartás</t>
  </si>
  <si>
    <t>Ellátotak pénzbeli juttatásai</t>
  </si>
  <si>
    <t>064010 - Közvilágítás</t>
  </si>
  <si>
    <t>082044 - Könyvtári szolgáltatás</t>
  </si>
  <si>
    <t>f</t>
  </si>
  <si>
    <t>g</t>
  </si>
  <si>
    <t>Települési önkormányzatok szociális, gyermekjóléti és gyermekétkeztetési feladatainak támogatása</t>
  </si>
  <si>
    <t>Működési célú költségvetési támogatások és kiegészítő támogatások</t>
  </si>
  <si>
    <t>Elszámolásból származó bevételek</t>
  </si>
  <si>
    <t>Működési célú támogatások államháztartáson belülről (1+…+5)</t>
  </si>
  <si>
    <t>III.</t>
  </si>
  <si>
    <t>5 - ből Munkaügyi Központtól közfoglalkoztatásra (felhalmozási)</t>
  </si>
  <si>
    <t>Jövedelemadók (1+2)</t>
  </si>
  <si>
    <t>V.</t>
  </si>
  <si>
    <t>Termékek és szolgáltatások adói (1+…+9)</t>
  </si>
  <si>
    <t>Egyéb közhatalmi bevételek (a+b)</t>
  </si>
  <si>
    <t>Kamatbevételek és más nyereségjellegű bevételek</t>
  </si>
  <si>
    <t>Biztosító által fizetett kártérítés</t>
  </si>
  <si>
    <t>B411</t>
  </si>
  <si>
    <t>VII.</t>
  </si>
  <si>
    <t>Működési bevételek összesen (1+…+11)</t>
  </si>
  <si>
    <t>Működési bevétel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</si>
  <si>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</si>
  <si>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</si>
  <si>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</si>
  <si>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Működési célú átvett pénzeszközök (1+…+5)</t>
  </si>
  <si>
    <t>B65</t>
  </si>
  <si>
    <t>Felhalmozási célú visszatérítendő támogatások, kölcsönök visszatérülése az Európai Uniótól</t>
  </si>
  <si>
    <t>B74</t>
  </si>
  <si>
    <t>B75</t>
  </si>
  <si>
    <t>Felhalmozási bevételek összesen (1+…+5)</t>
  </si>
  <si>
    <t>Felhalmozási célú visszatérítendő támogatások, kölcsönök visszatérülése kormányoktól és más nemzetközi szervezetektől</t>
  </si>
  <si>
    <t>Felhalmozási célú átvett pénzeszközök (1+…+5)</t>
  </si>
  <si>
    <t>Működési célú átvett pénzeszköz</t>
  </si>
  <si>
    <t>Hosszú lejáratú hitelek, kölcsönök felvétele pénzügyi vállalkozástól</t>
  </si>
  <si>
    <t>Rövid lejáratú hitelek, kölcsönök felvétele pénzügyi vállalkozástól</t>
  </si>
  <si>
    <t>Hitel-, kölcsönfelvétel pénzügyi vállalkozástól (1+…+3)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</si>
  <si>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</si>
  <si>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</si>
  <si>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</si>
  <si>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Belföldi értékpapírok bevételei (1+…+3)</t>
  </si>
  <si>
    <t>XII.</t>
  </si>
  <si>
    <t>XIII.</t>
  </si>
  <si>
    <t>Maradvány igénybevétele összesen (1+2)</t>
  </si>
  <si>
    <t>Lekötött bankbetétek megszüntetése</t>
  </si>
  <si>
    <t>Tulajdonosi kölcsönök bevételei</t>
  </si>
  <si>
    <t>B819</t>
  </si>
  <si>
    <t>Belföldi finanszírozás bevételei összesen (1+…+6)</t>
  </si>
  <si>
    <t>Forgatási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</si>
  <si>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</si>
  <si>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</si>
  <si>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XVI.</t>
  </si>
  <si>
    <t>Külföldi finanszírozás bevételei összesen  (1+…+5)</t>
  </si>
  <si>
    <t>B825</t>
  </si>
  <si>
    <t>Váltóbevételek</t>
  </si>
  <si>
    <t>B84</t>
  </si>
  <si>
    <t>XVII.</t>
  </si>
  <si>
    <t>066020 - Községgazdálkodás</t>
  </si>
  <si>
    <t xml:space="preserve">011130 - Igazgatási tev. </t>
  </si>
  <si>
    <t>045160 - Utak, hidak üzemeltetése</t>
  </si>
  <si>
    <t>041233 - Hosszabb időtartamú közfoglalkoztatás</t>
  </si>
  <si>
    <t xml:space="preserve">Összesen működési kiadások: </t>
  </si>
  <si>
    <t>Visszafiz.köt.(előleg)</t>
  </si>
  <si>
    <t>107060 - Egyéb szoc. pénzbeni és természetbeni ellát.</t>
  </si>
  <si>
    <t>104037 - szünidei gyermekétk.</t>
  </si>
  <si>
    <t>III. Lekötött betét</t>
  </si>
  <si>
    <t>Államháztartáson belüli megelőleg.visszafiz.</t>
  </si>
  <si>
    <t>Egyéb bevételek</t>
  </si>
  <si>
    <t>Visszafiz.</t>
  </si>
  <si>
    <t>1- ből Üdülühelyi feladatok</t>
  </si>
  <si>
    <t>3-ból rászoruló gyermekek szünidei étkeztetése</t>
  </si>
  <si>
    <t>3-ból szoc.ágazati pótlék</t>
  </si>
  <si>
    <t>Értékesítési és forgalmi adók - idegenforgalmi adó</t>
  </si>
  <si>
    <t>Kaposgyarmat</t>
  </si>
  <si>
    <t>1- ből Polgármesteri illetmény támogatás</t>
  </si>
  <si>
    <t>Önkormányzat költségvetési kiadásai önkormányzati szakfeladatok szerinti bontásban, kiemelt előirányzatonként Ft-ban</t>
  </si>
  <si>
    <r>
      <t>Az önkormányzat és költségvetési szervei beruházásai</t>
    </r>
    <r>
      <rPr>
        <i/>
        <sz val="10"/>
        <rFont val="Arial"/>
        <family val="2"/>
      </rPr>
      <t xml:space="preserve"> Ft-ban</t>
    </r>
  </si>
  <si>
    <t>074031 - Védőnői szolg.</t>
  </si>
  <si>
    <t>Magya Falu program (falubusz)</t>
  </si>
  <si>
    <t>Mobil barázs</t>
  </si>
  <si>
    <t>D.</t>
  </si>
  <si>
    <t>eredeti</t>
  </si>
  <si>
    <t>módosított</t>
  </si>
  <si>
    <t>I.</t>
  </si>
  <si>
    <t>Módosított előirányzat</t>
  </si>
  <si>
    <t>Mód.</t>
  </si>
  <si>
    <t xml:space="preserve">            Feladatok vállalása </t>
  </si>
  <si>
    <t>018030 - Támogatási célú finansz.műveletek</t>
  </si>
  <si>
    <t>G.</t>
  </si>
  <si>
    <t>H.</t>
  </si>
  <si>
    <t>J.</t>
  </si>
  <si>
    <t>018010 Önk.elszámolasai a közp-i költségvetéssel</t>
  </si>
  <si>
    <t xml:space="preserve">Állami támogatásból működési hiányra  </t>
  </si>
  <si>
    <t>5 - ből Magyar Falu Program - traktor</t>
  </si>
  <si>
    <t>062020 - Magyar Falu</t>
  </si>
  <si>
    <t>Magya Falu program (traktor)</t>
  </si>
  <si>
    <t>6 - ből Magyar Falu Program - hivatal épületének felújítása</t>
  </si>
  <si>
    <t>A költségvetési hiány belső finanszírozására szolgáló előző évek maradványa</t>
  </si>
  <si>
    <t>előir.    Ft</t>
  </si>
  <si>
    <t>mód.</t>
  </si>
  <si>
    <t>1. Működési célú maradvány igénybevétele</t>
  </si>
  <si>
    <t xml:space="preserve"> - ebből előző évi maradványból önkormányzati</t>
  </si>
  <si>
    <t xml:space="preserve"> - értékpapírból</t>
  </si>
  <si>
    <t>2. Felhalmozási célú maradvány igénybevétele</t>
  </si>
  <si>
    <t xml:space="preserve">   - ebből előző évi maradványból</t>
  </si>
  <si>
    <t xml:space="preserve">    - értékpapÍrból</t>
  </si>
  <si>
    <t xml:space="preserve">Mindösszesen: </t>
  </si>
  <si>
    <t>Fűnyíró</t>
  </si>
  <si>
    <t>5 - ből szoc.ágazati pótlék</t>
  </si>
  <si>
    <t>Informatikai eszk.</t>
  </si>
  <si>
    <t>Egyéb működési kiadások megoszlása</t>
  </si>
  <si>
    <t>Ft -ban</t>
  </si>
  <si>
    <t xml:space="preserve">Ssz. </t>
  </si>
  <si>
    <t>I. Támogatások, támogatásértékű kiadások működési</t>
  </si>
  <si>
    <t>ÁH-n belüli pénzeszközátadások</t>
  </si>
  <si>
    <t xml:space="preserve"> -  Védőnői szolgálat Szentbalázs</t>
  </si>
  <si>
    <t xml:space="preserve"> - Tagdíj Kaposvári Belső Ellenőrzési Társulás</t>
  </si>
  <si>
    <t xml:space="preserve"> - Kaposmenti Hull.gaz.Önk.Társulási tagdíj</t>
  </si>
  <si>
    <t xml:space="preserve"> - S.M.Kormányhivatal (közfogl.)</t>
  </si>
  <si>
    <t xml:space="preserve"> - Magyar Államkincstár </t>
  </si>
  <si>
    <t>Összesen:</t>
  </si>
  <si>
    <t xml:space="preserve">II. Egyéb működési kiadásokon belül Áh.-n kívülre átadott támogatások:   </t>
  </si>
  <si>
    <t>Zselici Lámpások</t>
  </si>
  <si>
    <t xml:space="preserve"> - TÖOSZ tagdíj</t>
  </si>
  <si>
    <t xml:space="preserve"> - NEFELA jégesőelhárítás tagjdíj</t>
  </si>
  <si>
    <t>Kaposvölgyi Vizitársulat</t>
  </si>
  <si>
    <t xml:space="preserve"> - Zselici Naturpark egyesület</t>
  </si>
  <si>
    <t>S.M. Katasztrófavéd.</t>
  </si>
  <si>
    <t>Bursa</t>
  </si>
  <si>
    <t>Eredeti ei.</t>
  </si>
  <si>
    <t>Mód.ei.</t>
  </si>
  <si>
    <t xml:space="preserve"> -  Szentbalázs Község Önkorm. Iskolai gyermekétk.</t>
  </si>
  <si>
    <t>immateriális javak</t>
  </si>
  <si>
    <t>2. melléklet a(z)    11/2020. (XII.28.)   önk. rendelettel mód. 2/2020. (II.12.) rendelethez</t>
  </si>
  <si>
    <t>4. melléklet a(z)   11/2020. (XII.28.)   önk. rendelettel mód. 2/2020. (II.12.) rendelethez</t>
  </si>
  <si>
    <t>6.  melléklet a(z)  11/2020. (XII.28.) önk. rendelettel mód. 2/2020. (II.12.) rendelethez</t>
  </si>
  <si>
    <t>9. melléklet a(z)  11/2020. (XII.28.) önk. rendelettel mód. 2/2020. (II.12.) rendelethez</t>
  </si>
  <si>
    <t>16. melléklet a(z) 11/2020. (XII.28.) önk. rendelettel mód. 2/2020. (II.12.) rendelethez</t>
  </si>
  <si>
    <t>18. melléklet a  11/2020. (XII.28.) önkormányzati rendelethez</t>
  </si>
  <si>
    <t>5. melléklet a(z)   11/2020. (XII.28.)   önk. rendelettel mód. 2/2020. (II.12.) rendelethez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</si>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</sst>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.00\ &quot;HUF&quot;_-;\-* #,##0.00\ &quot;HUF&quot;_-;_-* &quot;-&quot;??\ &quot;HUF&quot;_-;_-@_-"/>
    <numFmt numFmtId="172" formatCode="#,##0\ \ \ "/>
    <numFmt numFmtId="173" formatCode="_-* #,##0.0\ _F_t_-;\-* #,##0.0\ _F_t_-;_-* &quot;-&quot;??\ _F_t_-;_-@_-"/>
    <numFmt numFmtId="174" formatCode="_-* #,##0\ _F_t_-;\-* #,##0\ _F_t_-;_-* &quot;-&quot;??\ _F_t_-;_-@_-"/>
    <numFmt numFmtId="175" formatCode="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[$-40E]yyyy\.\ mmmm\ d\."/>
  </numFmts>
  <fonts count="5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4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1" borderId="7" applyNumberFormat="0" applyFon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56" applyFont="1" applyBorder="1" applyAlignment="1">
      <alignment horizontal="left"/>
    </xf>
    <xf numFmtId="0" fontId="0" fillId="0" borderId="10" xfId="0" applyBorder="1" applyAlignment="1">
      <alignment wrapText="1"/>
    </xf>
    <xf numFmtId="0" fontId="8" fillId="0" borderId="10" xfId="54" applyFont="1" applyBorder="1" applyAlignment="1">
      <alignment horizontal="center" vertical="center"/>
      <protection/>
    </xf>
    <xf numFmtId="0" fontId="2" fillId="0" borderId="10" xfId="54" applyFont="1" applyBorder="1">
      <alignment/>
      <protection/>
    </xf>
    <xf numFmtId="3" fontId="2" fillId="0" borderId="10" xfId="54" applyNumberFormat="1" applyFont="1" applyBorder="1">
      <alignment/>
      <protection/>
    </xf>
    <xf numFmtId="0" fontId="10" fillId="0" borderId="10" xfId="54" applyFont="1" applyBorder="1">
      <alignment/>
      <protection/>
    </xf>
    <xf numFmtId="3" fontId="17" fillId="0" borderId="10" xfId="54" applyNumberFormat="1" applyFont="1" applyBorder="1">
      <alignment/>
      <protection/>
    </xf>
    <xf numFmtId="0" fontId="11" fillId="0" borderId="10" xfId="54" applyFont="1" applyBorder="1">
      <alignment/>
      <protection/>
    </xf>
    <xf numFmtId="3" fontId="4" fillId="0" borderId="10" xfId="54" applyNumberFormat="1" applyFont="1" applyBorder="1">
      <alignment/>
      <protection/>
    </xf>
    <xf numFmtId="0" fontId="0" fillId="0" borderId="10" xfId="55" applyFont="1" applyBorder="1">
      <alignment/>
      <protection/>
    </xf>
    <xf numFmtId="3" fontId="0" fillId="0" borderId="10" xfId="54" applyNumberFormat="1" applyFont="1" applyBorder="1">
      <alignment/>
      <protection/>
    </xf>
    <xf numFmtId="3" fontId="14" fillId="0" borderId="10" xfId="54" applyNumberFormat="1" applyFont="1" applyBorder="1">
      <alignment/>
      <protection/>
    </xf>
    <xf numFmtId="0" fontId="15" fillId="0" borderId="10" xfId="54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10" xfId="54" applyFont="1" applyBorder="1">
      <alignment/>
      <protection/>
    </xf>
    <xf numFmtId="0" fontId="0" fillId="0" borderId="0" xfId="0" applyFont="1" applyAlignment="1">
      <alignment horizontal="left"/>
    </xf>
    <xf numFmtId="0" fontId="1" fillId="0" borderId="11" xfId="0" applyFont="1" applyBorder="1" applyAlignment="1">
      <alignment/>
    </xf>
    <xf numFmtId="0" fontId="0" fillId="0" borderId="14" xfId="0" applyFont="1" applyBorder="1" applyAlignment="1">
      <alignment/>
    </xf>
    <xf numFmtId="16" fontId="0" fillId="0" borderId="0" xfId="0" applyNumberFormat="1" applyAlignment="1">
      <alignment/>
    </xf>
    <xf numFmtId="0" fontId="0" fillId="0" borderId="0" xfId="56" applyAlignment="1">
      <alignment/>
    </xf>
    <xf numFmtId="0" fontId="0" fillId="0" borderId="11" xfId="0" applyFont="1" applyBorder="1" applyAlignment="1">
      <alignment/>
    </xf>
    <xf numFmtId="0" fontId="0" fillId="0" borderId="11" xfId="56" applyBorder="1" applyAlignment="1">
      <alignment/>
    </xf>
    <xf numFmtId="0" fontId="0" fillId="0" borderId="11" xfId="0" applyFont="1" applyBorder="1" applyAlignment="1">
      <alignment horizontal="left"/>
    </xf>
    <xf numFmtId="0" fontId="4" fillId="0" borderId="10" xfId="56" applyFont="1" applyBorder="1" applyAlignment="1">
      <alignment horizontal="left"/>
    </xf>
    <xf numFmtId="0" fontId="1" fillId="0" borderId="11" xfId="56" applyFont="1" applyBorder="1" applyAlignment="1">
      <alignment/>
    </xf>
    <xf numFmtId="0" fontId="0" fillId="0" borderId="15" xfId="0" applyBorder="1" applyAlignment="1">
      <alignment/>
    </xf>
    <xf numFmtId="0" fontId="0" fillId="0" borderId="12" xfId="56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56" applyBorder="1" applyAlignment="1">
      <alignment/>
    </xf>
    <xf numFmtId="0" fontId="3" fillId="0" borderId="0" xfId="56" applyFont="1" applyAlignment="1">
      <alignment/>
    </xf>
    <xf numFmtId="0" fontId="8" fillId="0" borderId="13" xfId="54" applyFont="1" applyBorder="1" applyAlignment="1">
      <alignment horizontal="center" vertical="center"/>
      <protection/>
    </xf>
    <xf numFmtId="0" fontId="2" fillId="0" borderId="13" xfId="54" applyFont="1" applyBorder="1">
      <alignment/>
      <protection/>
    </xf>
    <xf numFmtId="0" fontId="10" fillId="0" borderId="13" xfId="54" applyFont="1" applyBorder="1">
      <alignment/>
      <protection/>
    </xf>
    <xf numFmtId="0" fontId="11" fillId="0" borderId="13" xfId="54" applyFont="1" applyBorder="1">
      <alignment/>
      <protection/>
    </xf>
    <xf numFmtId="0" fontId="0" fillId="0" borderId="13" xfId="55" applyFont="1" applyBorder="1">
      <alignment/>
      <protection/>
    </xf>
    <xf numFmtId="0" fontId="0" fillId="0" borderId="13" xfId="55" applyFont="1" applyBorder="1" applyAlignment="1">
      <alignment horizontal="left"/>
      <protection/>
    </xf>
    <xf numFmtId="0" fontId="12" fillId="0" borderId="13" xfId="54" applyFont="1" applyBorder="1">
      <alignment/>
      <protection/>
    </xf>
    <xf numFmtId="0" fontId="18" fillId="0" borderId="13" xfId="54" applyFont="1" applyBorder="1">
      <alignment/>
      <protection/>
    </xf>
    <xf numFmtId="0" fontId="4" fillId="0" borderId="13" xfId="54" applyFont="1" applyBorder="1" applyAlignment="1">
      <alignment wrapText="1"/>
      <protection/>
    </xf>
    <xf numFmtId="0" fontId="4" fillId="0" borderId="13" xfId="54" applyFont="1" applyBorder="1">
      <alignment/>
      <protection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0" fillId="0" borderId="13" xfId="56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3" xfId="56" applyBorder="1" applyAlignment="1">
      <alignment/>
    </xf>
    <xf numFmtId="0" fontId="3" fillId="0" borderId="13" xfId="56" applyFont="1" applyBorder="1" applyAlignment="1">
      <alignment/>
    </xf>
    <xf numFmtId="0" fontId="0" fillId="0" borderId="16" xfId="56" applyBorder="1" applyAlignment="1">
      <alignment/>
    </xf>
    <xf numFmtId="174" fontId="0" fillId="0" borderId="10" xfId="40" applyNumberFormat="1" applyFont="1" applyBorder="1" applyAlignment="1">
      <alignment/>
    </xf>
    <xf numFmtId="174" fontId="1" fillId="0" borderId="10" xfId="40" applyNumberFormat="1" applyFont="1" applyBorder="1" applyAlignment="1">
      <alignment/>
    </xf>
    <xf numFmtId="0" fontId="19" fillId="0" borderId="10" xfId="55" applyFont="1" applyBorder="1">
      <alignment/>
      <protection/>
    </xf>
    <xf numFmtId="0" fontId="0" fillId="0" borderId="0" xfId="0" applyAlignment="1">
      <alignment horizontal="right"/>
    </xf>
    <xf numFmtId="0" fontId="19" fillId="0" borderId="13" xfId="55" applyFont="1" applyBorder="1">
      <alignment/>
      <protection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left" vertical="center" wrapText="1"/>
    </xf>
    <xf numFmtId="174" fontId="0" fillId="0" borderId="10" xfId="40" applyNumberFormat="1" applyFont="1" applyBorder="1" applyAlignment="1">
      <alignment/>
    </xf>
    <xf numFmtId="174" fontId="0" fillId="0" borderId="13" xfId="40" applyNumberFormat="1" applyFont="1" applyBorder="1" applyAlignment="1">
      <alignment/>
    </xf>
    <xf numFmtId="174" fontId="0" fillId="0" borderId="13" xfId="40" applyNumberFormat="1" applyFont="1" applyBorder="1" applyAlignment="1">
      <alignment/>
    </xf>
    <xf numFmtId="174" fontId="1" fillId="0" borderId="13" xfId="4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6" applyNumberFormat="1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5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2" xfId="56" applyFont="1" applyBorder="1" applyAlignment="1">
      <alignment horizontal="left"/>
    </xf>
    <xf numFmtId="0" fontId="0" fillId="0" borderId="17" xfId="0" applyFont="1" applyBorder="1" applyAlignment="1">
      <alignment/>
    </xf>
    <xf numFmtId="3" fontId="55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16" fillId="0" borderId="12" xfId="54" applyFont="1" applyBorder="1" applyAlignment="1">
      <alignment horizontal="center"/>
      <protection/>
    </xf>
    <xf numFmtId="0" fontId="8" fillId="0" borderId="11" xfId="54" applyFont="1" applyBorder="1" applyAlignment="1">
      <alignment horizontal="center" vertical="center" wrapText="1"/>
      <protection/>
    </xf>
    <xf numFmtId="0" fontId="8" fillId="0" borderId="13" xfId="54" applyFont="1" applyBorder="1" applyAlignment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0" xfId="4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/>
    </xf>
    <xf numFmtId="17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40" applyNumberFormat="1" applyFont="1" applyBorder="1" applyAlignment="1">
      <alignment/>
    </xf>
    <xf numFmtId="0" fontId="0" fillId="0" borderId="10" xfId="4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74" fontId="1" fillId="0" borderId="0" xfId="40" applyNumberFormat="1" applyFont="1" applyBorder="1" applyAlignment="1">
      <alignment/>
    </xf>
    <xf numFmtId="0" fontId="0" fillId="32" borderId="0" xfId="0" applyFont="1" applyFill="1" applyAlignment="1">
      <alignment/>
    </xf>
    <xf numFmtId="0" fontId="0" fillId="32" borderId="10" xfId="0" applyFont="1" applyFill="1" applyBorder="1" applyAlignment="1">
      <alignment/>
    </xf>
    <xf numFmtId="174" fontId="0" fillId="0" borderId="10" xfId="0" applyNumberFormat="1" applyBorder="1" applyAlignment="1">
      <alignment/>
    </xf>
    <xf numFmtId="0" fontId="1" fillId="0" borderId="0" xfId="0" applyFont="1" applyAlignment="1">
      <alignment horizontal="center"/>
    </xf>
    <xf numFmtId="0" fontId="16" fillId="0" borderId="12" xfId="54" applyFont="1" applyBorder="1" applyAlignment="1">
      <alignment horizontal="center"/>
      <protection/>
    </xf>
    <xf numFmtId="0" fontId="16" fillId="0" borderId="13" xfId="54" applyFont="1" applyBorder="1" applyAlignment="1">
      <alignment horizontal="center"/>
      <protection/>
    </xf>
    <xf numFmtId="0" fontId="16" fillId="0" borderId="11" xfId="54" applyFont="1" applyBorder="1" applyAlignment="1">
      <alignment horizontal="center"/>
      <protection/>
    </xf>
    <xf numFmtId="0" fontId="8" fillId="0" borderId="11" xfId="54" applyFont="1" applyBorder="1" applyAlignment="1">
      <alignment horizontal="center" vertical="center" wrapText="1"/>
      <protection/>
    </xf>
    <xf numFmtId="0" fontId="8" fillId="0" borderId="13" xfId="54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2" max="2" width="48.140625" style="0" bestFit="1" customWidth="1"/>
    <col min="3" max="3" width="13.7109375" style="0" bestFit="1" customWidth="1"/>
    <col min="4" max="4" width="12.57421875" style="0" bestFit="1" customWidth="1"/>
  </cols>
  <sheetData>
    <row r="1" ht="12.75">
      <c r="B1" s="1" t="s">
        <v>466</v>
      </c>
    </row>
    <row r="2" ht="12.75">
      <c r="B2" t="s">
        <v>406</v>
      </c>
    </row>
    <row r="4" spans="1:3" ht="12.75">
      <c r="A4" s="3"/>
      <c r="B4" s="115" t="s">
        <v>430</v>
      </c>
      <c r="C4" s="115"/>
    </row>
    <row r="5" spans="2:4" ht="12.75">
      <c r="B5" s="3" t="s">
        <v>75</v>
      </c>
      <c r="C5" t="s">
        <v>76</v>
      </c>
      <c r="D5" t="s">
        <v>99</v>
      </c>
    </row>
    <row r="6" spans="2:4" ht="12.75">
      <c r="B6" s="6" t="s">
        <v>0</v>
      </c>
      <c r="C6" s="106" t="s">
        <v>431</v>
      </c>
      <c r="D6" s="106" t="s">
        <v>432</v>
      </c>
    </row>
    <row r="7" spans="1:4" ht="12.75">
      <c r="A7" s="6">
        <v>1</v>
      </c>
      <c r="B7" s="6" t="s">
        <v>433</v>
      </c>
      <c r="C7" s="65">
        <v>3430401</v>
      </c>
      <c r="D7" s="108">
        <v>943920</v>
      </c>
    </row>
    <row r="8" spans="1:4" ht="12.75">
      <c r="A8" s="6">
        <v>2</v>
      </c>
      <c r="B8" s="6" t="s">
        <v>434</v>
      </c>
      <c r="C8" s="65">
        <v>3430401</v>
      </c>
      <c r="D8" s="6">
        <v>943920</v>
      </c>
    </row>
    <row r="9" spans="1:4" ht="12.75">
      <c r="A9" s="6">
        <v>4</v>
      </c>
      <c r="B9" s="6" t="s">
        <v>435</v>
      </c>
      <c r="C9" s="65"/>
      <c r="D9" s="6"/>
    </row>
    <row r="10" spans="1:4" ht="12.75">
      <c r="A10" s="6">
        <v>5</v>
      </c>
      <c r="B10" s="6" t="s">
        <v>55</v>
      </c>
      <c r="C10" s="66">
        <f>C7</f>
        <v>3430401</v>
      </c>
      <c r="D10" s="100">
        <f>D7</f>
        <v>943920</v>
      </c>
    </row>
    <row r="11" spans="1:4" ht="12.75">
      <c r="A11" s="6"/>
      <c r="B11" s="6"/>
      <c r="C11" s="65"/>
      <c r="D11" s="6"/>
    </row>
    <row r="12" spans="1:4" ht="12.75">
      <c r="A12" s="6">
        <v>6</v>
      </c>
      <c r="B12" s="6" t="s">
        <v>436</v>
      </c>
      <c r="C12" s="65">
        <v>45535340</v>
      </c>
      <c r="D12" s="107">
        <v>50269389</v>
      </c>
    </row>
    <row r="13" spans="1:4" ht="12.75">
      <c r="A13" s="6">
        <v>7</v>
      </c>
      <c r="B13" s="6" t="s">
        <v>437</v>
      </c>
      <c r="C13" s="65">
        <v>45535340</v>
      </c>
      <c r="D13" s="6">
        <v>50269389</v>
      </c>
    </row>
    <row r="14" spans="1:4" ht="12.75">
      <c r="A14" s="6">
        <v>8</v>
      </c>
      <c r="B14" s="6" t="s">
        <v>438</v>
      </c>
      <c r="C14" s="65">
        <v>0</v>
      </c>
      <c r="D14" s="6"/>
    </row>
    <row r="15" spans="1:4" ht="12.75">
      <c r="A15" s="6">
        <v>9</v>
      </c>
      <c r="B15" s="6" t="s">
        <v>55</v>
      </c>
      <c r="C15" s="66">
        <f>C12</f>
        <v>45535340</v>
      </c>
      <c r="D15" s="100">
        <f>D12</f>
        <v>50269389</v>
      </c>
    </row>
    <row r="16" spans="1:4" ht="12.75">
      <c r="A16" s="6"/>
      <c r="B16" s="7"/>
      <c r="C16" s="66"/>
      <c r="D16" s="6"/>
    </row>
    <row r="17" spans="1:4" ht="12.75">
      <c r="A17" s="6">
        <v>10</v>
      </c>
      <c r="B17" s="7" t="s">
        <v>439</v>
      </c>
      <c r="C17" s="66">
        <f>C10+C15</f>
        <v>48965741</v>
      </c>
      <c r="D17" s="100">
        <f>D10+D15</f>
        <v>51213309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5.00390625" style="0" customWidth="1"/>
    <col min="2" max="2" width="51.7109375" style="0" customWidth="1"/>
    <col min="3" max="3" width="15.28125" style="0" customWidth="1"/>
    <col min="4" max="4" width="17.00390625" style="0" bestFit="1" customWidth="1"/>
    <col min="5" max="5" width="57.421875" style="0" customWidth="1"/>
    <col min="6" max="6" width="15.28125" style="0" customWidth="1"/>
    <col min="7" max="7" width="17.00390625" style="0" bestFit="1" customWidth="1"/>
  </cols>
  <sheetData>
    <row r="1" ht="12.75">
      <c r="B1" s="1" t="s">
        <v>467</v>
      </c>
    </row>
    <row r="3" ht="12.75">
      <c r="B3" t="s">
        <v>406</v>
      </c>
    </row>
    <row r="4" ht="15.75">
      <c r="B4" s="4" t="s">
        <v>140</v>
      </c>
    </row>
    <row r="5" spans="3:10" ht="12.75">
      <c r="C5" s="68" t="s">
        <v>326</v>
      </c>
      <c r="D5" s="68"/>
      <c r="F5" s="68" t="s">
        <v>326</v>
      </c>
      <c r="I5" s="1"/>
      <c r="J5" s="1"/>
    </row>
    <row r="6" spans="1:10" ht="12.75">
      <c r="A6" s="6"/>
      <c r="B6" s="24" t="s">
        <v>75</v>
      </c>
      <c r="C6" s="6" t="s">
        <v>76</v>
      </c>
      <c r="D6" s="6" t="s">
        <v>99</v>
      </c>
      <c r="E6" s="6" t="s">
        <v>413</v>
      </c>
      <c r="F6" s="6" t="s">
        <v>100</v>
      </c>
      <c r="G6" s="6" t="s">
        <v>106</v>
      </c>
      <c r="I6" s="1"/>
      <c r="J6" s="1"/>
    </row>
    <row r="7" spans="1:7" ht="18">
      <c r="A7" s="6"/>
      <c r="B7" s="116" t="s">
        <v>10</v>
      </c>
      <c r="C7" s="117"/>
      <c r="D7" s="91"/>
      <c r="E7" s="118" t="s">
        <v>11</v>
      </c>
      <c r="F7" s="117"/>
      <c r="G7" s="6"/>
    </row>
    <row r="8" spans="1:7" ht="12.75">
      <c r="A8" s="6"/>
      <c r="B8" s="44" t="s">
        <v>0</v>
      </c>
      <c r="C8" s="119" t="s">
        <v>56</v>
      </c>
      <c r="D8" s="120"/>
      <c r="E8" s="11" t="s">
        <v>0</v>
      </c>
      <c r="F8" s="119" t="s">
        <v>56</v>
      </c>
      <c r="G8" s="120"/>
    </row>
    <row r="9" spans="1:7" ht="12.75">
      <c r="A9" s="6"/>
      <c r="B9" s="44"/>
      <c r="C9" s="92" t="s">
        <v>414</v>
      </c>
      <c r="D9" s="93" t="s">
        <v>415</v>
      </c>
      <c r="E9" s="11"/>
      <c r="F9" s="92" t="s">
        <v>414</v>
      </c>
      <c r="G9" s="93" t="s">
        <v>415</v>
      </c>
    </row>
    <row r="10" spans="1:7" ht="18">
      <c r="A10" s="6">
        <v>1</v>
      </c>
      <c r="B10" s="45" t="s">
        <v>36</v>
      </c>
      <c r="C10" s="13"/>
      <c r="D10" s="13"/>
      <c r="E10" s="12" t="s">
        <v>12</v>
      </c>
      <c r="F10" s="13"/>
      <c r="G10" s="6"/>
    </row>
    <row r="11" spans="1:7" ht="16.5">
      <c r="A11" s="6">
        <v>2</v>
      </c>
      <c r="B11" s="46" t="s">
        <v>13</v>
      </c>
      <c r="C11" s="15"/>
      <c r="D11" s="15"/>
      <c r="E11" s="14" t="s">
        <v>14</v>
      </c>
      <c r="F11" s="15"/>
      <c r="G11" s="6"/>
    </row>
    <row r="12" spans="1:7" ht="15.75">
      <c r="A12" s="6">
        <v>3</v>
      </c>
      <c r="B12" s="47" t="s">
        <v>2</v>
      </c>
      <c r="C12" s="17"/>
      <c r="D12" s="17"/>
      <c r="E12" s="16" t="s">
        <v>2</v>
      </c>
      <c r="F12" s="17"/>
      <c r="G12" s="6"/>
    </row>
    <row r="13" spans="1:7" ht="12.75">
      <c r="A13" s="6">
        <v>4</v>
      </c>
      <c r="B13" s="48" t="s">
        <v>135</v>
      </c>
      <c r="C13" s="19">
        <f>'5.Bev. forrásonként'!H23</f>
        <v>16189979</v>
      </c>
      <c r="D13" s="19">
        <f>'5.Bev. forrásonként'!I23</f>
        <v>17352475</v>
      </c>
      <c r="E13" s="18" t="s">
        <v>5</v>
      </c>
      <c r="F13" s="19">
        <f>'6. Kiadások'!F11</f>
        <v>8959813</v>
      </c>
      <c r="G13" s="19">
        <f>'6. Kiadások'!G11</f>
        <v>10948927</v>
      </c>
    </row>
    <row r="14" spans="1:7" ht="12.75">
      <c r="A14" s="6">
        <v>5</v>
      </c>
      <c r="B14" s="49" t="s">
        <v>79</v>
      </c>
      <c r="C14" s="19">
        <f>'5.Bev. forrásonként'!H33</f>
        <v>2297283</v>
      </c>
      <c r="D14" s="19">
        <f>'5.Bev. forrásonként'!I33</f>
        <v>2887319</v>
      </c>
      <c r="E14" s="18" t="s">
        <v>80</v>
      </c>
      <c r="F14" s="19">
        <f>'6. Kiadások'!F12</f>
        <v>1887299</v>
      </c>
      <c r="G14" s="19">
        <f>'6. Kiadások'!G12</f>
        <v>2040852</v>
      </c>
    </row>
    <row r="15" spans="1:7" ht="12.75">
      <c r="A15" s="6">
        <v>6</v>
      </c>
      <c r="B15" s="49" t="s">
        <v>315</v>
      </c>
      <c r="C15" s="19">
        <f>'5.Bev. forrásonként'!H59</f>
        <v>3938645</v>
      </c>
      <c r="D15" s="19">
        <f>'5.Bev. forrásonként'!I59</f>
        <v>3492956</v>
      </c>
      <c r="E15" s="18" t="s">
        <v>62</v>
      </c>
      <c r="F15" s="19">
        <f>'6. Kiadások'!F13</f>
        <v>7639904</v>
      </c>
      <c r="G15" s="19">
        <f>'6. Kiadások'!G13</f>
        <v>9117631</v>
      </c>
    </row>
    <row r="16" spans="1:7" ht="12.75">
      <c r="A16" s="6">
        <v>7</v>
      </c>
      <c r="B16" s="49" t="s">
        <v>354</v>
      </c>
      <c r="C16" s="19">
        <f>'5.Bev. forrásonként'!H71</f>
        <v>1145000</v>
      </c>
      <c r="D16" s="19">
        <f>'5.Bev. forrásonként'!I71</f>
        <v>1145000</v>
      </c>
      <c r="E16" s="18" t="s">
        <v>15</v>
      </c>
      <c r="F16" s="19">
        <f>'6. Kiadások'!F14</f>
        <v>2075398</v>
      </c>
      <c r="G16" s="19">
        <f>'6. Kiadások'!G14</f>
        <v>2075398</v>
      </c>
    </row>
    <row r="17" spans="1:7" ht="12.75">
      <c r="A17" s="6">
        <v>8</v>
      </c>
      <c r="B17" s="49" t="s">
        <v>366</v>
      </c>
      <c r="C17" s="19">
        <f>'5.Bev. forrásonként'!H83</f>
        <v>0</v>
      </c>
      <c r="D17" s="19">
        <f>'5.Bev. forrásonként'!I83</f>
        <v>0</v>
      </c>
      <c r="E17" s="18" t="s">
        <v>81</v>
      </c>
      <c r="F17" s="19">
        <f>'6. Kiadások'!F15</f>
        <v>77228</v>
      </c>
      <c r="G17" s="19">
        <f>'6. Kiadások'!G15</f>
        <v>420166</v>
      </c>
    </row>
    <row r="18" spans="1:7" ht="14.25">
      <c r="A18" s="6">
        <v>9</v>
      </c>
      <c r="B18" s="69" t="s">
        <v>55</v>
      </c>
      <c r="C18" s="19">
        <f>SUM(C13:C17)</f>
        <v>23570907</v>
      </c>
      <c r="D18" s="19">
        <f>SUM(D13:D17)</f>
        <v>24877750</v>
      </c>
      <c r="E18" s="67" t="s">
        <v>55</v>
      </c>
      <c r="F18" s="19">
        <f>SUM(F13:F17)</f>
        <v>20639642</v>
      </c>
      <c r="G18" s="19">
        <f>'6. Kiadások'!G16</f>
        <v>24602974</v>
      </c>
    </row>
    <row r="19" spans="1:7" ht="12.75">
      <c r="A19" s="6"/>
      <c r="B19" s="48"/>
      <c r="C19" s="19"/>
      <c r="D19" s="19"/>
      <c r="E19" s="18"/>
      <c r="F19" s="19"/>
      <c r="G19" s="6"/>
    </row>
    <row r="20" spans="1:7" ht="15.75">
      <c r="A20" s="6">
        <v>11</v>
      </c>
      <c r="B20" s="47" t="s">
        <v>3</v>
      </c>
      <c r="C20" s="17"/>
      <c r="D20" s="17"/>
      <c r="E20" s="16" t="s">
        <v>37</v>
      </c>
      <c r="F20" s="17"/>
      <c r="G20" s="6"/>
    </row>
    <row r="21" spans="1:7" ht="12.75">
      <c r="A21" s="6">
        <v>12</v>
      </c>
      <c r="B21" s="48" t="s">
        <v>60</v>
      </c>
      <c r="C21" s="19">
        <f>'5.Bev. forrásonként'!H77</f>
        <v>0</v>
      </c>
      <c r="D21" s="19"/>
      <c r="E21" s="18" t="s">
        <v>84</v>
      </c>
      <c r="F21" s="19">
        <f>'6. Kiadások'!F20</f>
        <v>14259032</v>
      </c>
      <c r="G21" s="19">
        <f>'6. Kiadások'!G20</f>
        <v>24316689</v>
      </c>
    </row>
    <row r="22" spans="1:7" ht="12.75">
      <c r="A22" s="6">
        <v>13</v>
      </c>
      <c r="B22" s="48" t="s">
        <v>82</v>
      </c>
      <c r="C22" s="19">
        <f>'5.Bev. forrásonként'!H42</f>
        <v>3905226</v>
      </c>
      <c r="D22" s="19">
        <f>'5.Bev. forrásonként'!I42</f>
        <v>26109021</v>
      </c>
      <c r="E22" s="18" t="s">
        <v>16</v>
      </c>
      <c r="F22" s="19">
        <f>'6. Kiadások'!F21</f>
        <v>35181534</v>
      </c>
      <c r="G22" s="19">
        <f>'6. Kiadások'!G21</f>
        <v>52061721</v>
      </c>
    </row>
    <row r="23" spans="1:7" ht="12.75">
      <c r="A23" s="6">
        <v>14</v>
      </c>
      <c r="B23" s="48" t="s">
        <v>83</v>
      </c>
      <c r="C23" s="19">
        <f>'5.Bev. forrásonként'!H89</f>
        <v>0</v>
      </c>
      <c r="D23" s="19"/>
      <c r="E23" s="18" t="s">
        <v>85</v>
      </c>
      <c r="F23" s="19">
        <v>0</v>
      </c>
      <c r="G23" s="6"/>
    </row>
    <row r="24" spans="1:7" ht="12.75">
      <c r="A24" s="6">
        <v>15</v>
      </c>
      <c r="B24" s="24"/>
      <c r="C24" s="6"/>
      <c r="D24" s="6"/>
      <c r="E24" s="18" t="s">
        <v>8</v>
      </c>
      <c r="F24" s="19">
        <f>'6. Kiadások'!F22</f>
        <v>0</v>
      </c>
      <c r="G24" s="6"/>
    </row>
    <row r="25" spans="1:7" ht="12.75">
      <c r="A25" s="6">
        <v>16</v>
      </c>
      <c r="B25" s="24"/>
      <c r="C25" s="6"/>
      <c r="D25" s="6"/>
      <c r="E25" s="18" t="s">
        <v>9</v>
      </c>
      <c r="F25" s="19">
        <f>'6. Kiadások'!F23</f>
        <v>0</v>
      </c>
      <c r="G25" s="6"/>
    </row>
    <row r="26" spans="1:7" ht="14.25">
      <c r="A26" s="6">
        <v>17</v>
      </c>
      <c r="B26" s="50"/>
      <c r="C26" s="19"/>
      <c r="D26" s="19"/>
      <c r="E26" s="18" t="s">
        <v>86</v>
      </c>
      <c r="F26" s="19">
        <f>'6. Kiadások'!F24</f>
        <v>0</v>
      </c>
      <c r="G26" s="6"/>
    </row>
    <row r="27" spans="1:7" ht="14.25">
      <c r="A27" s="6">
        <v>18</v>
      </c>
      <c r="B27" s="69" t="s">
        <v>55</v>
      </c>
      <c r="C27" s="19">
        <f>SUM(C21:C26)</f>
        <v>3905226</v>
      </c>
      <c r="D27" s="19">
        <f>SUM(D21:D26)</f>
        <v>26109021</v>
      </c>
      <c r="E27" s="67" t="s">
        <v>55</v>
      </c>
      <c r="F27" s="19">
        <f>SUM(F21:F26)</f>
        <v>49440566</v>
      </c>
      <c r="G27" s="19">
        <f>SUM(G21:G26)</f>
        <v>76378410</v>
      </c>
    </row>
    <row r="28" spans="1:7" ht="16.5">
      <c r="A28" s="6">
        <v>19</v>
      </c>
      <c r="B28" s="51"/>
      <c r="C28" s="19"/>
      <c r="D28" s="19"/>
      <c r="E28" s="14" t="s">
        <v>73</v>
      </c>
      <c r="F28" s="15"/>
      <c r="G28" s="6"/>
    </row>
    <row r="29" spans="1:7" ht="15.75">
      <c r="A29" s="6">
        <v>20</v>
      </c>
      <c r="B29" s="47"/>
      <c r="C29" s="19"/>
      <c r="D29" s="19"/>
      <c r="E29" s="16" t="s">
        <v>17</v>
      </c>
      <c r="F29" s="17"/>
      <c r="G29" s="6"/>
    </row>
    <row r="30" spans="1:7" ht="15.75">
      <c r="A30" s="6">
        <v>21</v>
      </c>
      <c r="B30" s="47"/>
      <c r="C30" s="19"/>
      <c r="D30" s="19"/>
      <c r="E30" s="27" t="s">
        <v>1</v>
      </c>
      <c r="F30" s="19">
        <v>5162843</v>
      </c>
      <c r="G30" s="19">
        <v>571097</v>
      </c>
    </row>
    <row r="31" spans="1:7" ht="14.25">
      <c r="A31" s="6">
        <v>22</v>
      </c>
      <c r="B31" s="50"/>
      <c r="C31" s="19"/>
      <c r="D31" s="19"/>
      <c r="E31" s="18" t="s">
        <v>18</v>
      </c>
      <c r="F31" s="19">
        <f>'6. Kiadások'!F29</f>
        <v>0</v>
      </c>
      <c r="G31" s="6"/>
    </row>
    <row r="32" spans="1:7" ht="14.25">
      <c r="A32" s="6">
        <v>23</v>
      </c>
      <c r="B32" s="50"/>
      <c r="C32" s="19"/>
      <c r="D32" s="19"/>
      <c r="E32" s="67" t="s">
        <v>55</v>
      </c>
      <c r="F32" s="19">
        <f>SUM(F30:F31)</f>
        <v>5162843</v>
      </c>
      <c r="G32" s="19">
        <v>571097</v>
      </c>
    </row>
    <row r="33" spans="1:7" ht="15.75">
      <c r="A33" s="6">
        <v>24</v>
      </c>
      <c r="B33" s="47"/>
      <c r="C33" s="19"/>
      <c r="D33" s="19"/>
      <c r="E33" s="16" t="s">
        <v>19</v>
      </c>
      <c r="F33" s="17"/>
      <c r="G33" s="6"/>
    </row>
    <row r="34" spans="1:7" ht="14.25">
      <c r="A34" s="6">
        <v>25</v>
      </c>
      <c r="B34" s="50"/>
      <c r="C34" s="19"/>
      <c r="D34" s="19"/>
      <c r="E34" s="18" t="s">
        <v>20</v>
      </c>
      <c r="F34" s="19">
        <v>0</v>
      </c>
      <c r="G34" s="6"/>
    </row>
    <row r="35" spans="1:7" ht="18">
      <c r="A35" s="6">
        <v>26</v>
      </c>
      <c r="B35" s="45"/>
      <c r="C35" s="19"/>
      <c r="D35" s="19"/>
      <c r="E35" s="12" t="s">
        <v>21</v>
      </c>
      <c r="F35" s="13"/>
      <c r="G35" s="6"/>
    </row>
    <row r="36" spans="1:7" ht="14.25">
      <c r="A36" s="6">
        <v>27</v>
      </c>
      <c r="B36" s="50"/>
      <c r="C36" s="19"/>
      <c r="D36" s="19"/>
      <c r="E36" s="18" t="s">
        <v>22</v>
      </c>
      <c r="F36" s="19">
        <v>0</v>
      </c>
      <c r="G36" s="6"/>
    </row>
    <row r="37" spans="1:7" ht="14.25">
      <c r="A37" s="6">
        <v>28</v>
      </c>
      <c r="B37" s="50"/>
      <c r="C37" s="19"/>
      <c r="D37" s="19"/>
      <c r="E37" s="18" t="s">
        <v>23</v>
      </c>
      <c r="F37" s="19">
        <v>0</v>
      </c>
      <c r="G37" s="6"/>
    </row>
    <row r="38" spans="1:7" ht="14.25">
      <c r="A38" s="6">
        <v>29</v>
      </c>
      <c r="B38" s="50"/>
      <c r="C38" s="19"/>
      <c r="D38" s="19"/>
      <c r="E38" s="67" t="s">
        <v>55</v>
      </c>
      <c r="F38" s="19">
        <f>SUM(F36:F37)</f>
        <v>0</v>
      </c>
      <c r="G38" s="6"/>
    </row>
    <row r="39" spans="1:7" ht="14.25">
      <c r="A39" s="6">
        <v>30</v>
      </c>
      <c r="B39" s="50"/>
      <c r="C39" s="19"/>
      <c r="D39" s="19"/>
      <c r="E39" s="18"/>
      <c r="F39" s="19"/>
      <c r="G39" s="6"/>
    </row>
    <row r="40" spans="1:7" ht="18">
      <c r="A40" s="6">
        <v>31</v>
      </c>
      <c r="B40" s="45"/>
      <c r="C40" s="19"/>
      <c r="D40" s="19"/>
      <c r="E40" s="12" t="s">
        <v>24</v>
      </c>
      <c r="F40" s="13"/>
      <c r="G40" s="6"/>
    </row>
    <row r="41" spans="1:7" ht="14.25">
      <c r="A41" s="6">
        <v>32</v>
      </c>
      <c r="B41" s="50"/>
      <c r="C41" s="19"/>
      <c r="D41" s="19"/>
      <c r="E41" s="18" t="s">
        <v>399</v>
      </c>
      <c r="F41" s="19">
        <f>'6. Kiadások'!F35</f>
        <v>647599</v>
      </c>
      <c r="G41" s="6">
        <v>647599</v>
      </c>
    </row>
    <row r="42" spans="1:7" ht="14.25">
      <c r="A42" s="6">
        <v>33</v>
      </c>
      <c r="B42" s="50"/>
      <c r="C42" s="19"/>
      <c r="D42" s="19"/>
      <c r="E42" s="18" t="s">
        <v>25</v>
      </c>
      <c r="F42" s="19">
        <v>0</v>
      </c>
      <c r="G42" s="6"/>
    </row>
    <row r="43" spans="1:7" ht="48">
      <c r="A43" s="6">
        <v>34</v>
      </c>
      <c r="B43" s="52" t="s">
        <v>38</v>
      </c>
      <c r="C43" s="17">
        <f>C18+C27</f>
        <v>27476133</v>
      </c>
      <c r="D43" s="17">
        <f>D18+D27</f>
        <v>50986771</v>
      </c>
      <c r="E43" s="12" t="s">
        <v>26</v>
      </c>
      <c r="F43" s="17">
        <f>F18+F27+F32+F41</f>
        <v>75890650</v>
      </c>
      <c r="G43" s="17">
        <f>G18+G27+G32+G41</f>
        <v>102200080</v>
      </c>
    </row>
    <row r="44" spans="1:7" ht="18">
      <c r="A44" s="6">
        <v>35</v>
      </c>
      <c r="B44" s="53"/>
      <c r="C44" s="19"/>
      <c r="D44" s="19"/>
      <c r="E44" s="12" t="s">
        <v>27</v>
      </c>
      <c r="F44" s="13"/>
      <c r="G44" s="6"/>
    </row>
    <row r="45" spans="1:7" ht="14.25">
      <c r="A45" s="6">
        <v>36</v>
      </c>
      <c r="B45" s="50"/>
      <c r="C45" s="19"/>
      <c r="D45" s="19"/>
      <c r="E45" s="18" t="s">
        <v>22</v>
      </c>
      <c r="F45" s="19">
        <v>0</v>
      </c>
      <c r="G45" s="6"/>
    </row>
    <row r="46" spans="1:7" ht="14.25">
      <c r="A46" s="6">
        <v>37</v>
      </c>
      <c r="B46" s="50"/>
      <c r="C46" s="19"/>
      <c r="D46" s="19"/>
      <c r="E46" s="18" t="s">
        <v>23</v>
      </c>
      <c r="F46" s="19">
        <v>0</v>
      </c>
      <c r="G46" s="6"/>
    </row>
    <row r="47" spans="1:7" ht="18">
      <c r="A47" s="6">
        <v>38</v>
      </c>
      <c r="B47" s="45" t="s">
        <v>28</v>
      </c>
      <c r="C47" s="13"/>
      <c r="D47" s="13"/>
      <c r="E47" s="12"/>
      <c r="F47" s="20"/>
      <c r="G47" s="6"/>
    </row>
    <row r="48" spans="1:7" ht="18">
      <c r="A48" s="6">
        <v>39</v>
      </c>
      <c r="B48" s="47" t="s">
        <v>29</v>
      </c>
      <c r="C48" s="17"/>
      <c r="D48" s="17"/>
      <c r="E48" s="21"/>
      <c r="F48" s="20"/>
      <c r="G48" s="6"/>
    </row>
    <row r="49" spans="1:7" ht="18">
      <c r="A49" s="6">
        <v>40</v>
      </c>
      <c r="B49" s="50" t="s">
        <v>39</v>
      </c>
      <c r="C49" s="19">
        <v>3430401</v>
      </c>
      <c r="D49" s="19">
        <v>943920</v>
      </c>
      <c r="E49" s="18"/>
      <c r="F49" s="20"/>
      <c r="G49" s="6"/>
    </row>
    <row r="50" spans="1:7" ht="18">
      <c r="A50" s="6">
        <v>41</v>
      </c>
      <c r="B50" s="50" t="s">
        <v>40</v>
      </c>
      <c r="C50" s="19">
        <v>45535340</v>
      </c>
      <c r="D50" s="19">
        <v>50269389</v>
      </c>
      <c r="E50" s="18"/>
      <c r="F50" s="20"/>
      <c r="G50" s="6"/>
    </row>
    <row r="51" spans="1:7" ht="18">
      <c r="A51" s="6"/>
      <c r="B51" s="50" t="s">
        <v>398</v>
      </c>
      <c r="C51" s="19">
        <v>0</v>
      </c>
      <c r="D51" s="19"/>
      <c r="E51" s="18"/>
      <c r="F51" s="20"/>
      <c r="G51" s="6"/>
    </row>
    <row r="52" spans="1:7" ht="18">
      <c r="A52" s="6">
        <v>42</v>
      </c>
      <c r="B52" s="47" t="s">
        <v>30</v>
      </c>
      <c r="C52" s="17"/>
      <c r="D52" s="17"/>
      <c r="E52" s="21"/>
      <c r="F52" s="20"/>
      <c r="G52" s="6"/>
    </row>
    <row r="53" spans="1:7" ht="18">
      <c r="A53" s="6">
        <v>43</v>
      </c>
      <c r="B53" s="50" t="s">
        <v>316</v>
      </c>
      <c r="C53" s="19">
        <v>0</v>
      </c>
      <c r="D53" s="19"/>
      <c r="E53" s="18"/>
      <c r="F53" s="20"/>
      <c r="G53" s="6"/>
    </row>
    <row r="54" spans="1:7" ht="18">
      <c r="A54" s="6">
        <v>44</v>
      </c>
      <c r="B54" s="50" t="s">
        <v>31</v>
      </c>
      <c r="C54" s="19">
        <v>0</v>
      </c>
      <c r="D54" s="19"/>
      <c r="E54" s="18"/>
      <c r="F54" s="20"/>
      <c r="G54" s="6"/>
    </row>
    <row r="55" spans="1:7" ht="18">
      <c r="A55" s="6">
        <v>45</v>
      </c>
      <c r="B55" s="45" t="s">
        <v>4</v>
      </c>
      <c r="C55" s="13">
        <f>C43+C50+C53+C49+C54+C51</f>
        <v>76441874</v>
      </c>
      <c r="D55" s="13">
        <f>D43+D50+D53+D49+D54+D51</f>
        <v>102200080</v>
      </c>
      <c r="E55" s="12" t="s">
        <v>32</v>
      </c>
      <c r="F55" s="13">
        <f>F18+F27+F32+F41</f>
        <v>75890650</v>
      </c>
      <c r="G55" s="13">
        <f>G18+G27+G32+G41</f>
        <v>102200080</v>
      </c>
    </row>
    <row r="56" spans="1:7" ht="14.25">
      <c r="A56" s="6">
        <v>46</v>
      </c>
      <c r="B56" s="50" t="s">
        <v>33</v>
      </c>
      <c r="C56" s="19">
        <f>C18+C53+C49</f>
        <v>27001308</v>
      </c>
      <c r="D56" s="19">
        <f>D18+D53+D49</f>
        <v>25821670</v>
      </c>
      <c r="E56" s="18" t="s">
        <v>34</v>
      </c>
      <c r="F56" s="19">
        <f>F18+F32+F41</f>
        <v>26450084</v>
      </c>
      <c r="G56" s="19">
        <f>G18+G32+G41</f>
        <v>25821670</v>
      </c>
    </row>
    <row r="57" spans="1:7" ht="14.25">
      <c r="A57" s="6">
        <v>47</v>
      </c>
      <c r="B57" s="50" t="s">
        <v>35</v>
      </c>
      <c r="C57" s="19">
        <f>C27+C50+C51</f>
        <v>49440566</v>
      </c>
      <c r="D57" s="19">
        <f>D27+D50+D51</f>
        <v>76378410</v>
      </c>
      <c r="E57" s="18" t="s">
        <v>41</v>
      </c>
      <c r="F57" s="19">
        <f>F27</f>
        <v>49440566</v>
      </c>
      <c r="G57" s="19">
        <f>G27</f>
        <v>76378410</v>
      </c>
    </row>
  </sheetData>
  <sheetProtection/>
  <mergeCells count="4">
    <mergeCell ref="B7:C7"/>
    <mergeCell ref="E7:F7"/>
    <mergeCell ref="C8:D8"/>
    <mergeCell ref="F8:G8"/>
  </mergeCells>
  <printOptions/>
  <pageMargins left="0.75" right="0.75" top="1" bottom="1" header="0.5" footer="0.5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0"/>
  <sheetViews>
    <sheetView view="pageBreakPreview" zoomScaleSheetLayoutView="100" zoomScalePageLayoutView="0" workbookViewId="0" topLeftCell="A1">
      <selection activeCell="C5" sqref="C4:C5"/>
    </sheetView>
  </sheetViews>
  <sheetFormatPr defaultColWidth="9.140625" defaultRowHeight="12.75"/>
  <cols>
    <col min="1" max="1" width="5.8515625" style="0" customWidth="1"/>
    <col min="2" max="2" width="5.421875" style="1" customWidth="1"/>
    <col min="3" max="3" width="86.57421875" style="0" customWidth="1"/>
    <col min="4" max="4" width="7.8515625" style="0" customWidth="1"/>
    <col min="5" max="5" width="13.8515625" style="0" bestFit="1" customWidth="1"/>
    <col min="6" max="6" width="12.7109375" style="0" bestFit="1" customWidth="1"/>
    <col min="7" max="7" width="11.28125" style="0" customWidth="1"/>
    <col min="8" max="8" width="13.8515625" style="0" bestFit="1" customWidth="1"/>
    <col min="9" max="9" width="14.7109375" style="0" bestFit="1" customWidth="1"/>
  </cols>
  <sheetData>
    <row r="1" spans="1:3" ht="12.75">
      <c r="A1" s="1" t="s">
        <v>473</v>
      </c>
      <c r="C1" t="s">
        <v>472</v>
      </c>
    </row>
    <row r="2" spans="1:8" ht="15">
      <c r="A2" s="1" t="s">
        <v>327</v>
      </c>
      <c r="C2" s="5"/>
      <c r="E2" s="5"/>
      <c r="F2" s="5"/>
      <c r="G2" s="5"/>
      <c r="H2" s="5"/>
    </row>
    <row r="3" spans="1:9" ht="12.75">
      <c r="A3" s="8" t="s">
        <v>75</v>
      </c>
      <c r="B3" s="8" t="s">
        <v>98</v>
      </c>
      <c r="C3" s="8" t="s">
        <v>99</v>
      </c>
      <c r="D3" s="8" t="s">
        <v>78</v>
      </c>
      <c r="E3" s="8" t="s">
        <v>100</v>
      </c>
      <c r="F3" s="8" t="s">
        <v>102</v>
      </c>
      <c r="G3" s="6" t="s">
        <v>103</v>
      </c>
      <c r="H3" s="6" t="s">
        <v>105</v>
      </c>
      <c r="I3" s="94" t="s">
        <v>416</v>
      </c>
    </row>
    <row r="4" spans="1:9" ht="25.5">
      <c r="A4" s="10" t="s">
        <v>142</v>
      </c>
      <c r="B4" s="26" t="s">
        <v>143</v>
      </c>
      <c r="C4" s="9" t="s">
        <v>144</v>
      </c>
      <c r="D4" s="97" t="s">
        <v>145</v>
      </c>
      <c r="E4" s="98" t="s">
        <v>146</v>
      </c>
      <c r="F4" s="98" t="s">
        <v>147</v>
      </c>
      <c r="G4" s="97" t="s">
        <v>148</v>
      </c>
      <c r="H4" s="99" t="s">
        <v>149</v>
      </c>
      <c r="I4" s="99" t="s">
        <v>417</v>
      </c>
    </row>
    <row r="5" spans="1:9" ht="15.75">
      <c r="A5" s="6">
        <v>1</v>
      </c>
      <c r="B5" s="26">
        <v>1</v>
      </c>
      <c r="C5" s="36" t="s">
        <v>150</v>
      </c>
      <c r="D5" s="6" t="s">
        <v>151</v>
      </c>
      <c r="E5" s="72"/>
      <c r="F5" s="65"/>
      <c r="G5" s="66"/>
      <c r="H5" s="72"/>
      <c r="I5" s="6"/>
    </row>
    <row r="6" spans="1:9" ht="12.75">
      <c r="A6" s="6">
        <v>2</v>
      </c>
      <c r="B6" s="60" t="s">
        <v>152</v>
      </c>
      <c r="C6" s="35" t="s">
        <v>153</v>
      </c>
      <c r="D6" s="6"/>
      <c r="E6" s="72">
        <v>519120</v>
      </c>
      <c r="F6" s="65"/>
      <c r="G6" s="73"/>
      <c r="H6" s="72">
        <f>E6+F6+G6</f>
        <v>519120</v>
      </c>
      <c r="I6" s="65">
        <v>519120</v>
      </c>
    </row>
    <row r="7" spans="1:9" ht="12.75">
      <c r="A7" s="6">
        <v>3</v>
      </c>
      <c r="B7" s="26" t="s">
        <v>154</v>
      </c>
      <c r="C7" s="22" t="s">
        <v>155</v>
      </c>
      <c r="D7" s="6"/>
      <c r="E7" s="65">
        <v>256000</v>
      </c>
      <c r="F7" s="65"/>
      <c r="G7" s="74"/>
      <c r="H7" s="72">
        <f aca="true" t="shared" si="0" ref="H7:H22">E7+F7+G7</f>
        <v>256000</v>
      </c>
      <c r="I7" s="65">
        <v>256000</v>
      </c>
    </row>
    <row r="8" spans="1:9" ht="12.75">
      <c r="A8" s="6">
        <v>4</v>
      </c>
      <c r="B8" s="26" t="s">
        <v>156</v>
      </c>
      <c r="C8" s="22" t="s">
        <v>157</v>
      </c>
      <c r="D8" s="6"/>
      <c r="E8" s="65">
        <v>100000</v>
      </c>
      <c r="F8" s="65"/>
      <c r="G8" s="74"/>
      <c r="H8" s="72">
        <f t="shared" si="0"/>
        <v>100000</v>
      </c>
      <c r="I8" s="65">
        <v>100000</v>
      </c>
    </row>
    <row r="9" spans="1:9" ht="12.75">
      <c r="A9" s="6">
        <v>5</v>
      </c>
      <c r="B9" s="26" t="s">
        <v>158</v>
      </c>
      <c r="C9" s="22" t="s">
        <v>159</v>
      </c>
      <c r="D9" s="6"/>
      <c r="E9" s="65">
        <v>279210</v>
      </c>
      <c r="F9" s="65"/>
      <c r="G9" s="74"/>
      <c r="H9" s="72">
        <f t="shared" si="0"/>
        <v>279210</v>
      </c>
      <c r="I9" s="65">
        <v>279210</v>
      </c>
    </row>
    <row r="10" spans="1:9" ht="12.75">
      <c r="A10" s="6">
        <v>6</v>
      </c>
      <c r="B10" s="26" t="s">
        <v>160</v>
      </c>
      <c r="C10" s="6" t="s">
        <v>161</v>
      </c>
      <c r="D10" s="6"/>
      <c r="E10" s="65">
        <v>4772151</v>
      </c>
      <c r="F10" s="65"/>
      <c r="G10" s="74"/>
      <c r="H10" s="72">
        <f t="shared" si="0"/>
        <v>4772151</v>
      </c>
      <c r="I10" s="65">
        <v>4772151</v>
      </c>
    </row>
    <row r="11" spans="1:9" ht="12.75">
      <c r="A11" s="6">
        <v>7</v>
      </c>
      <c r="B11" s="26" t="s">
        <v>337</v>
      </c>
      <c r="C11" s="8" t="s">
        <v>328</v>
      </c>
      <c r="D11" s="6"/>
      <c r="E11" s="65">
        <v>12750</v>
      </c>
      <c r="F11" s="65"/>
      <c r="G11" s="74"/>
      <c r="H11" s="72">
        <f t="shared" si="0"/>
        <v>12750</v>
      </c>
      <c r="I11" s="65">
        <v>12750</v>
      </c>
    </row>
    <row r="12" spans="1:9" ht="12.75">
      <c r="A12" s="6"/>
      <c r="B12" s="26"/>
      <c r="C12" s="8" t="s">
        <v>402</v>
      </c>
      <c r="D12" s="6"/>
      <c r="E12" s="65">
        <v>191450</v>
      </c>
      <c r="F12" s="65"/>
      <c r="G12" s="74"/>
      <c r="H12" s="72">
        <f t="shared" si="0"/>
        <v>191450</v>
      </c>
      <c r="I12" s="65">
        <v>68922</v>
      </c>
    </row>
    <row r="13" spans="1:9" ht="12.75">
      <c r="A13" s="6">
        <v>8</v>
      </c>
      <c r="B13" s="26" t="s">
        <v>338</v>
      </c>
      <c r="C13" s="6" t="s">
        <v>407</v>
      </c>
      <c r="D13" s="6"/>
      <c r="E13" s="65">
        <v>1908900</v>
      </c>
      <c r="F13" s="65"/>
      <c r="G13" s="74"/>
      <c r="H13" s="72">
        <f t="shared" si="0"/>
        <v>1908900</v>
      </c>
      <c r="I13" s="65">
        <v>1908900</v>
      </c>
    </row>
    <row r="14" spans="1:9" ht="12.75">
      <c r="A14" s="6">
        <v>9</v>
      </c>
      <c r="B14" s="26">
        <v>2</v>
      </c>
      <c r="C14" s="6" t="s">
        <v>162</v>
      </c>
      <c r="D14" s="6" t="s">
        <v>163</v>
      </c>
      <c r="E14" s="65"/>
      <c r="F14" s="65"/>
      <c r="G14" s="74"/>
      <c r="H14" s="72">
        <f t="shared" si="0"/>
        <v>0</v>
      </c>
      <c r="I14" s="65"/>
    </row>
    <row r="15" spans="1:9" ht="12.75">
      <c r="A15" s="6">
        <v>10</v>
      </c>
      <c r="B15" s="26">
        <v>3</v>
      </c>
      <c r="C15" s="8" t="s">
        <v>339</v>
      </c>
      <c r="D15" s="6" t="s">
        <v>164</v>
      </c>
      <c r="E15" s="65"/>
      <c r="F15" s="65"/>
      <c r="G15" s="74"/>
      <c r="H15" s="72">
        <f t="shared" si="0"/>
        <v>0</v>
      </c>
      <c r="I15" s="65"/>
    </row>
    <row r="16" spans="1:9" ht="12.75">
      <c r="A16" s="6">
        <v>11</v>
      </c>
      <c r="B16" s="26" t="s">
        <v>152</v>
      </c>
      <c r="C16" s="8" t="s">
        <v>320</v>
      </c>
      <c r="D16" s="6"/>
      <c r="E16" s="65">
        <v>2100398</v>
      </c>
      <c r="F16" s="65"/>
      <c r="G16" s="74"/>
      <c r="H16" s="72">
        <f t="shared" si="0"/>
        <v>2100398</v>
      </c>
      <c r="I16" s="65">
        <v>2100398</v>
      </c>
    </row>
    <row r="17" spans="1:9" ht="12.75">
      <c r="A17" s="6">
        <v>12</v>
      </c>
      <c r="B17" s="26" t="s">
        <v>154</v>
      </c>
      <c r="C17" s="8" t="s">
        <v>321</v>
      </c>
      <c r="D17" s="6"/>
      <c r="E17" s="65">
        <v>4250000</v>
      </c>
      <c r="F17" s="65"/>
      <c r="G17" s="74"/>
      <c r="H17" s="72">
        <f t="shared" si="0"/>
        <v>4250000</v>
      </c>
      <c r="I17" s="65">
        <v>4479000</v>
      </c>
    </row>
    <row r="18" spans="1:9" ht="12.75">
      <c r="A18" s="6">
        <v>13</v>
      </c>
      <c r="B18" s="26" t="s">
        <v>156</v>
      </c>
      <c r="C18" s="8" t="s">
        <v>403</v>
      </c>
      <c r="D18" s="6"/>
      <c r="E18" s="65">
        <v>0</v>
      </c>
      <c r="F18" s="65"/>
      <c r="G18" s="74"/>
      <c r="H18" s="72">
        <f t="shared" si="0"/>
        <v>0</v>
      </c>
      <c r="I18" s="65"/>
    </row>
    <row r="19" spans="1:9" ht="12.75">
      <c r="A19" s="6"/>
      <c r="B19" s="26"/>
      <c r="C19" s="8" t="s">
        <v>404</v>
      </c>
      <c r="D19" s="6"/>
      <c r="E19" s="65">
        <v>0</v>
      </c>
      <c r="F19" s="65"/>
      <c r="G19" s="74"/>
      <c r="H19" s="72">
        <f t="shared" si="0"/>
        <v>0</v>
      </c>
      <c r="I19" s="65">
        <v>551224</v>
      </c>
    </row>
    <row r="20" spans="1:9" ht="12.75">
      <c r="A20" s="6">
        <v>14</v>
      </c>
      <c r="B20" s="26">
        <v>4</v>
      </c>
      <c r="C20" s="6" t="s">
        <v>165</v>
      </c>
      <c r="D20" s="6" t="s">
        <v>166</v>
      </c>
      <c r="E20" s="65">
        <v>1800000</v>
      </c>
      <c r="F20" s="65"/>
      <c r="G20" s="74"/>
      <c r="H20" s="72">
        <f t="shared" si="0"/>
        <v>1800000</v>
      </c>
      <c r="I20" s="65">
        <v>2000000</v>
      </c>
    </row>
    <row r="21" spans="1:9" ht="12.75">
      <c r="A21" s="6">
        <v>15</v>
      </c>
      <c r="B21" s="26">
        <v>5</v>
      </c>
      <c r="C21" s="6" t="s">
        <v>340</v>
      </c>
      <c r="D21" s="6" t="s">
        <v>167</v>
      </c>
      <c r="E21" s="65">
        <v>0</v>
      </c>
      <c r="F21" s="65"/>
      <c r="G21" s="74"/>
      <c r="H21" s="72">
        <f t="shared" si="0"/>
        <v>0</v>
      </c>
      <c r="I21" s="65">
        <v>304800</v>
      </c>
    </row>
    <row r="22" spans="1:9" ht="12.75">
      <c r="A22" s="6">
        <v>16</v>
      </c>
      <c r="B22" s="26">
        <v>6</v>
      </c>
      <c r="C22" s="6" t="s">
        <v>341</v>
      </c>
      <c r="D22" s="6" t="s">
        <v>168</v>
      </c>
      <c r="E22" s="65">
        <v>0</v>
      </c>
      <c r="F22" s="65"/>
      <c r="G22" s="74"/>
      <c r="H22" s="72">
        <f t="shared" si="0"/>
        <v>0</v>
      </c>
      <c r="I22" s="65"/>
    </row>
    <row r="23" spans="1:9" ht="12.75">
      <c r="A23" s="6">
        <v>17</v>
      </c>
      <c r="B23" s="26" t="s">
        <v>59</v>
      </c>
      <c r="C23" s="7" t="s">
        <v>169</v>
      </c>
      <c r="D23" s="6" t="s">
        <v>170</v>
      </c>
      <c r="E23" s="66">
        <f>SUM(E6:E22)</f>
        <v>16189979</v>
      </c>
      <c r="F23" s="66">
        <f>SUM(F6:F22)</f>
        <v>0</v>
      </c>
      <c r="G23" s="66">
        <f>SUM(G6:G22)</f>
        <v>0</v>
      </c>
      <c r="H23" s="66">
        <f>SUM(H6:H22)</f>
        <v>16189979</v>
      </c>
      <c r="I23" s="66">
        <f>SUM(I6:I22)</f>
        <v>17352475</v>
      </c>
    </row>
    <row r="24" spans="1:9" ht="12.75">
      <c r="A24" s="6">
        <v>18</v>
      </c>
      <c r="B24" s="26">
        <v>1</v>
      </c>
      <c r="C24" s="8" t="s">
        <v>171</v>
      </c>
      <c r="D24" s="6" t="s">
        <v>172</v>
      </c>
      <c r="E24" s="65"/>
      <c r="F24" s="65"/>
      <c r="G24" s="74"/>
      <c r="H24" s="65">
        <v>0</v>
      </c>
      <c r="I24" s="65"/>
    </row>
    <row r="25" spans="1:9" ht="12.75">
      <c r="A25" s="6">
        <v>19</v>
      </c>
      <c r="B25" s="26">
        <v>2</v>
      </c>
      <c r="C25" s="8" t="s">
        <v>173</v>
      </c>
      <c r="D25" s="6" t="s">
        <v>174</v>
      </c>
      <c r="E25" s="65"/>
      <c r="F25" s="65"/>
      <c r="G25" s="74"/>
      <c r="H25" s="65">
        <v>0</v>
      </c>
      <c r="I25" s="65"/>
    </row>
    <row r="26" spans="1:9" ht="12.75">
      <c r="A26" s="6">
        <v>20</v>
      </c>
      <c r="B26" s="26">
        <v>3</v>
      </c>
      <c r="C26" s="8" t="s">
        <v>175</v>
      </c>
      <c r="D26" s="6" t="s">
        <v>176</v>
      </c>
      <c r="E26" s="65"/>
      <c r="F26" s="65"/>
      <c r="G26" s="74"/>
      <c r="H26" s="65">
        <v>0</v>
      </c>
      <c r="I26" s="65"/>
    </row>
    <row r="27" spans="1:9" ht="12.75">
      <c r="A27" s="6">
        <v>21</v>
      </c>
      <c r="B27" s="26">
        <v>4</v>
      </c>
      <c r="C27" s="8" t="s">
        <v>177</v>
      </c>
      <c r="D27" s="8" t="s">
        <v>178</v>
      </c>
      <c r="E27" s="66"/>
      <c r="F27" s="66"/>
      <c r="G27" s="75"/>
      <c r="H27" s="65">
        <v>0</v>
      </c>
      <c r="I27" s="65"/>
    </row>
    <row r="28" spans="1:9" ht="12.75">
      <c r="A28" s="6">
        <v>22</v>
      </c>
      <c r="B28" s="26">
        <v>5</v>
      </c>
      <c r="C28" s="6" t="s">
        <v>179</v>
      </c>
      <c r="D28" s="6" t="s">
        <v>180</v>
      </c>
      <c r="E28" s="65">
        <v>1746059</v>
      </c>
      <c r="F28" s="65"/>
      <c r="G28" s="74"/>
      <c r="H28" s="65">
        <f>E28</f>
        <v>1746059</v>
      </c>
      <c r="I28" s="65">
        <v>2887319</v>
      </c>
    </row>
    <row r="29" spans="1:9" ht="12.75">
      <c r="A29" s="6">
        <v>23</v>
      </c>
      <c r="B29" s="26" t="s">
        <v>152</v>
      </c>
      <c r="C29" s="22" t="s">
        <v>322</v>
      </c>
      <c r="D29" s="6"/>
      <c r="E29" s="65">
        <v>0</v>
      </c>
      <c r="F29" s="65"/>
      <c r="G29" s="74"/>
      <c r="H29" s="65"/>
      <c r="I29" s="65">
        <v>2887319</v>
      </c>
    </row>
    <row r="30" spans="1:9" ht="12.75">
      <c r="A30" s="6">
        <v>24</v>
      </c>
      <c r="B30" s="26" t="s">
        <v>154</v>
      </c>
      <c r="C30" s="33" t="s">
        <v>441</v>
      </c>
      <c r="D30" s="6"/>
      <c r="E30" s="65">
        <v>551224</v>
      </c>
      <c r="F30" s="65"/>
      <c r="G30" s="74"/>
      <c r="H30" s="65">
        <f>E30+F30+G30</f>
        <v>551224</v>
      </c>
      <c r="I30" s="65">
        <v>0</v>
      </c>
    </row>
    <row r="31" spans="1:9" ht="12.75">
      <c r="A31" s="6">
        <v>25</v>
      </c>
      <c r="B31" s="26" t="s">
        <v>156</v>
      </c>
      <c r="C31" s="22" t="s">
        <v>323</v>
      </c>
      <c r="D31" s="6"/>
      <c r="E31" s="65">
        <v>0</v>
      </c>
      <c r="F31" s="65"/>
      <c r="G31" s="74"/>
      <c r="H31" s="65">
        <f>E31+F31+G31</f>
        <v>0</v>
      </c>
      <c r="I31" s="65"/>
    </row>
    <row r="32" spans="1:9" ht="12.75">
      <c r="A32" s="6">
        <v>26</v>
      </c>
      <c r="B32" s="26" t="s">
        <v>158</v>
      </c>
      <c r="C32" s="22" t="s">
        <v>324</v>
      </c>
      <c r="D32" s="6"/>
      <c r="E32" s="65">
        <v>0</v>
      </c>
      <c r="F32" s="65"/>
      <c r="G32" s="74"/>
      <c r="H32" s="65">
        <f>E32+F32+G32</f>
        <v>0</v>
      </c>
      <c r="I32" s="65"/>
    </row>
    <row r="33" spans="1:9" ht="12.75">
      <c r="A33" s="6">
        <v>27</v>
      </c>
      <c r="B33" s="26" t="s">
        <v>181</v>
      </c>
      <c r="C33" s="29" t="s">
        <v>342</v>
      </c>
      <c r="D33" s="6" t="s">
        <v>182</v>
      </c>
      <c r="E33" s="66">
        <f>SUM(E24:E32)</f>
        <v>2297283</v>
      </c>
      <c r="F33" s="66">
        <f>SUM(F24:F32)</f>
        <v>0</v>
      </c>
      <c r="G33" s="66">
        <f>SUM(G24:G32)</f>
        <v>0</v>
      </c>
      <c r="H33" s="66">
        <f>SUM(H24:H32)</f>
        <v>2297283</v>
      </c>
      <c r="I33" s="66">
        <f>I28</f>
        <v>2887319</v>
      </c>
    </row>
    <row r="34" spans="1:9" ht="12.75">
      <c r="A34" s="6">
        <v>28</v>
      </c>
      <c r="B34" s="26">
        <v>1</v>
      </c>
      <c r="C34" s="22" t="s">
        <v>183</v>
      </c>
      <c r="D34" s="6" t="s">
        <v>184</v>
      </c>
      <c r="E34" s="65">
        <v>0</v>
      </c>
      <c r="F34" s="65"/>
      <c r="G34" s="74"/>
      <c r="H34" s="65">
        <f aca="true" t="shared" si="1" ref="H34:H39">SUM(E34:G34)</f>
        <v>0</v>
      </c>
      <c r="I34" s="65"/>
    </row>
    <row r="35" spans="1:9" ht="12.75">
      <c r="A35" s="6">
        <v>29</v>
      </c>
      <c r="B35" s="26">
        <v>2</v>
      </c>
      <c r="C35" s="33" t="s">
        <v>185</v>
      </c>
      <c r="D35" s="8" t="s">
        <v>186</v>
      </c>
      <c r="E35" s="66"/>
      <c r="F35" s="66"/>
      <c r="G35" s="75"/>
      <c r="H35" s="65">
        <f t="shared" si="1"/>
        <v>0</v>
      </c>
      <c r="I35" s="65"/>
    </row>
    <row r="36" spans="1:9" ht="12.75">
      <c r="A36" s="6">
        <v>30</v>
      </c>
      <c r="B36" s="26">
        <v>3</v>
      </c>
      <c r="C36" s="22" t="s">
        <v>187</v>
      </c>
      <c r="D36" s="6" t="s">
        <v>188</v>
      </c>
      <c r="E36" s="65"/>
      <c r="F36" s="65"/>
      <c r="G36" s="74"/>
      <c r="H36" s="65">
        <f t="shared" si="1"/>
        <v>0</v>
      </c>
      <c r="I36" s="65"/>
    </row>
    <row r="37" spans="1:9" ht="12.75">
      <c r="A37" s="6">
        <v>31</v>
      </c>
      <c r="B37" s="26">
        <v>4</v>
      </c>
      <c r="C37" s="22" t="s">
        <v>189</v>
      </c>
      <c r="D37" s="6" t="s">
        <v>190</v>
      </c>
      <c r="E37" s="65"/>
      <c r="F37" s="65"/>
      <c r="G37" s="74"/>
      <c r="H37" s="65">
        <f t="shared" si="1"/>
        <v>0</v>
      </c>
      <c r="I37" s="65"/>
    </row>
    <row r="38" spans="1:9" ht="12.75">
      <c r="A38" s="6">
        <v>32</v>
      </c>
      <c r="B38" s="61">
        <v>5</v>
      </c>
      <c r="C38" s="33" t="s">
        <v>191</v>
      </c>
      <c r="D38" s="6" t="s">
        <v>192</v>
      </c>
      <c r="E38" s="65">
        <v>3905226</v>
      </c>
      <c r="F38" s="65">
        <f>F39</f>
        <v>0</v>
      </c>
      <c r="G38" s="65">
        <f>G39</f>
        <v>0</v>
      </c>
      <c r="H38" s="65">
        <f t="shared" si="1"/>
        <v>3905226</v>
      </c>
      <c r="I38" s="65">
        <v>3905226</v>
      </c>
    </row>
    <row r="39" spans="1:9" ht="12.75">
      <c r="A39" s="6">
        <v>33</v>
      </c>
      <c r="B39" s="26" t="s">
        <v>152</v>
      </c>
      <c r="C39" s="33" t="s">
        <v>344</v>
      </c>
      <c r="D39" s="6"/>
      <c r="E39" s="65">
        <v>0</v>
      </c>
      <c r="F39" s="65"/>
      <c r="G39" s="74"/>
      <c r="H39" s="65">
        <f t="shared" si="1"/>
        <v>0</v>
      </c>
      <c r="I39" s="65"/>
    </row>
    <row r="40" spans="1:9" ht="12.75">
      <c r="A40" s="6">
        <v>34</v>
      </c>
      <c r="B40" s="26" t="s">
        <v>154</v>
      </c>
      <c r="C40" s="33" t="s">
        <v>426</v>
      </c>
      <c r="D40" s="6"/>
      <c r="E40" s="65"/>
      <c r="F40" s="65"/>
      <c r="G40" s="74"/>
      <c r="H40" s="65"/>
      <c r="I40" s="65">
        <v>9137300</v>
      </c>
    </row>
    <row r="41" spans="1:9" ht="12.75">
      <c r="A41" s="6">
        <v>35</v>
      </c>
      <c r="B41" s="26" t="s">
        <v>156</v>
      </c>
      <c r="C41" s="33" t="s">
        <v>429</v>
      </c>
      <c r="D41" s="6"/>
      <c r="E41" s="65"/>
      <c r="F41" s="65"/>
      <c r="G41" s="74"/>
      <c r="H41" s="65"/>
      <c r="I41" s="65">
        <v>13066495</v>
      </c>
    </row>
    <row r="42" spans="1:9" ht="12.75">
      <c r="A42" s="6">
        <v>36</v>
      </c>
      <c r="B42" s="26" t="s">
        <v>343</v>
      </c>
      <c r="C42" s="29" t="s">
        <v>193</v>
      </c>
      <c r="D42" s="6" t="s">
        <v>194</v>
      </c>
      <c r="E42" s="66">
        <f>SUM(E34:E38)</f>
        <v>3905226</v>
      </c>
      <c r="F42" s="66">
        <f>SUM(F34:F38)</f>
        <v>0</v>
      </c>
      <c r="G42" s="66">
        <f>SUM(G34:G38)</f>
        <v>0</v>
      </c>
      <c r="H42" s="66">
        <f>SUM(H34:H38)</f>
        <v>3905226</v>
      </c>
      <c r="I42" s="66">
        <f>SUM(I34:I41)</f>
        <v>26109021</v>
      </c>
    </row>
    <row r="43" spans="1:9" ht="12.75">
      <c r="A43" s="6">
        <v>37</v>
      </c>
      <c r="B43" s="26">
        <v>1</v>
      </c>
      <c r="C43" s="22" t="s">
        <v>195</v>
      </c>
      <c r="D43" s="6" t="s">
        <v>196</v>
      </c>
      <c r="E43" s="65"/>
      <c r="F43" s="65"/>
      <c r="G43" s="74"/>
      <c r="H43" s="65">
        <f>E43+F43+G43</f>
        <v>0</v>
      </c>
      <c r="I43" s="65"/>
    </row>
    <row r="44" spans="1:9" ht="12.75">
      <c r="A44" s="6">
        <v>38</v>
      </c>
      <c r="B44" s="8">
        <v>2</v>
      </c>
      <c r="C44" s="6" t="s">
        <v>197</v>
      </c>
      <c r="D44" s="6" t="s">
        <v>198</v>
      </c>
      <c r="E44" s="65"/>
      <c r="F44" s="65"/>
      <c r="G44" s="74"/>
      <c r="H44" s="65">
        <f>E44+F44+G44</f>
        <v>0</v>
      </c>
      <c r="I44" s="65"/>
    </row>
    <row r="45" spans="1:9" ht="12.75">
      <c r="A45" s="6">
        <v>39</v>
      </c>
      <c r="B45" s="42" t="s">
        <v>199</v>
      </c>
      <c r="C45" s="7" t="s">
        <v>345</v>
      </c>
      <c r="D45" s="6" t="s">
        <v>200</v>
      </c>
      <c r="E45" s="72">
        <f>SUM(E43:E44)</f>
        <v>0</v>
      </c>
      <c r="F45" s="72">
        <f>SUM(F43:F44)</f>
        <v>0</v>
      </c>
      <c r="G45" s="72">
        <f>SUM(G43:G44)</f>
        <v>0</v>
      </c>
      <c r="H45" s="72">
        <f>SUM(H43:H44)</f>
        <v>0</v>
      </c>
      <c r="I45" s="65"/>
    </row>
    <row r="46" spans="1:9" ht="12.75">
      <c r="A46" s="6">
        <v>40</v>
      </c>
      <c r="B46" s="26">
        <v>1</v>
      </c>
      <c r="C46" s="22" t="s">
        <v>201</v>
      </c>
      <c r="D46" s="6" t="s">
        <v>202</v>
      </c>
      <c r="E46" s="65"/>
      <c r="F46" s="65"/>
      <c r="G46" s="74"/>
      <c r="H46" s="72">
        <f>SUM(E46:G46)</f>
        <v>0</v>
      </c>
      <c r="I46" s="65"/>
    </row>
    <row r="47" spans="1:9" ht="12.75">
      <c r="A47" s="6">
        <v>41</v>
      </c>
      <c r="B47" s="26">
        <v>2</v>
      </c>
      <c r="C47" s="34" t="s">
        <v>203</v>
      </c>
      <c r="D47" s="6" t="s">
        <v>204</v>
      </c>
      <c r="E47" s="65"/>
      <c r="F47" s="65"/>
      <c r="G47" s="74"/>
      <c r="H47" s="72">
        <f aca="true" t="shared" si="2" ref="H47:H54">SUM(E47:G47)</f>
        <v>0</v>
      </c>
      <c r="I47" s="65"/>
    </row>
    <row r="48" spans="1:9" ht="12.75">
      <c r="A48" s="6">
        <v>42</v>
      </c>
      <c r="B48" s="26">
        <v>3</v>
      </c>
      <c r="C48" s="6" t="s">
        <v>205</v>
      </c>
      <c r="D48" s="6" t="s">
        <v>206</v>
      </c>
      <c r="E48" s="65"/>
      <c r="F48" s="65">
        <v>272000</v>
      </c>
      <c r="G48" s="74"/>
      <c r="H48" s="72">
        <f t="shared" si="2"/>
        <v>272000</v>
      </c>
      <c r="I48" s="65">
        <v>272000</v>
      </c>
    </row>
    <row r="49" spans="1:9" ht="12.75">
      <c r="A49" s="6">
        <v>43</v>
      </c>
      <c r="B49" s="26">
        <v>4</v>
      </c>
      <c r="C49" s="6" t="s">
        <v>318</v>
      </c>
      <c r="D49" s="6" t="s">
        <v>206</v>
      </c>
      <c r="E49" s="65"/>
      <c r="F49" s="65">
        <v>0</v>
      </c>
      <c r="G49" s="74"/>
      <c r="H49" s="72">
        <f t="shared" si="2"/>
        <v>0</v>
      </c>
      <c r="I49" s="65"/>
    </row>
    <row r="50" spans="1:9" ht="12.75">
      <c r="A50" s="6">
        <v>44</v>
      </c>
      <c r="B50" s="26">
        <v>5</v>
      </c>
      <c r="C50" s="6" t="s">
        <v>207</v>
      </c>
      <c r="D50" s="6" t="s">
        <v>208</v>
      </c>
      <c r="E50" s="65"/>
      <c r="F50" s="65">
        <v>3212456</v>
      </c>
      <c r="G50" s="74"/>
      <c r="H50" s="72">
        <f t="shared" si="2"/>
        <v>3212456</v>
      </c>
      <c r="I50" s="65">
        <v>3212456</v>
      </c>
    </row>
    <row r="51" spans="1:9" ht="12.75">
      <c r="A51" s="6">
        <v>45</v>
      </c>
      <c r="B51" s="26">
        <v>6</v>
      </c>
      <c r="C51" s="8" t="s">
        <v>405</v>
      </c>
      <c r="D51" s="6" t="s">
        <v>209</v>
      </c>
      <c r="E51" s="65"/>
      <c r="F51" s="65">
        <v>191450</v>
      </c>
      <c r="G51" s="74"/>
      <c r="H51" s="72">
        <f t="shared" si="2"/>
        <v>191450</v>
      </c>
      <c r="I51" s="65"/>
    </row>
    <row r="52" spans="1:9" ht="12.75">
      <c r="A52" s="6">
        <v>46</v>
      </c>
      <c r="B52" s="26">
        <v>7</v>
      </c>
      <c r="C52" s="22" t="s">
        <v>210</v>
      </c>
      <c r="D52" s="6" t="s">
        <v>211</v>
      </c>
      <c r="E52" s="65"/>
      <c r="F52" s="65"/>
      <c r="G52" s="74"/>
      <c r="H52" s="72">
        <f t="shared" si="2"/>
        <v>0</v>
      </c>
      <c r="I52" s="65"/>
    </row>
    <row r="53" spans="1:9" ht="12.75">
      <c r="A53" s="6">
        <v>47</v>
      </c>
      <c r="B53" s="26">
        <v>8</v>
      </c>
      <c r="C53" s="33" t="s">
        <v>212</v>
      </c>
      <c r="D53" s="6" t="s">
        <v>213</v>
      </c>
      <c r="E53" s="72">
        <v>257739</v>
      </c>
      <c r="F53" s="65"/>
      <c r="G53" s="73"/>
      <c r="H53" s="72">
        <f t="shared" si="2"/>
        <v>257739</v>
      </c>
      <c r="I53" s="65">
        <v>0</v>
      </c>
    </row>
    <row r="54" spans="1:9" ht="12.75">
      <c r="A54" s="6">
        <v>48</v>
      </c>
      <c r="B54" s="26">
        <v>9</v>
      </c>
      <c r="C54" s="33" t="s">
        <v>214</v>
      </c>
      <c r="D54" s="8" t="s">
        <v>215</v>
      </c>
      <c r="E54" s="66"/>
      <c r="F54" s="66"/>
      <c r="G54" s="75"/>
      <c r="H54" s="72">
        <f t="shared" si="2"/>
        <v>0</v>
      </c>
      <c r="I54" s="65">
        <v>3500</v>
      </c>
    </row>
    <row r="55" spans="1:9" ht="12.75">
      <c r="A55" s="6">
        <v>49</v>
      </c>
      <c r="B55" s="39" t="s">
        <v>346</v>
      </c>
      <c r="C55" s="29" t="s">
        <v>347</v>
      </c>
      <c r="D55" s="6" t="s">
        <v>216</v>
      </c>
      <c r="E55" s="66">
        <f>SUM(E46:E54)</f>
        <v>257739</v>
      </c>
      <c r="F55" s="66">
        <f>SUM(F46:F54)</f>
        <v>3675906</v>
      </c>
      <c r="G55" s="66">
        <f>SUM(G46:G54)</f>
        <v>0</v>
      </c>
      <c r="H55" s="66">
        <f>SUM(H46:H54)</f>
        <v>3933645</v>
      </c>
      <c r="I55" s="66">
        <f>SUM(I46:I54)</f>
        <v>3487956</v>
      </c>
    </row>
    <row r="56" spans="1:9" ht="12.75">
      <c r="A56" s="6">
        <v>50</v>
      </c>
      <c r="B56" s="32">
        <v>1</v>
      </c>
      <c r="C56" s="29" t="s">
        <v>348</v>
      </c>
      <c r="D56" s="6" t="s">
        <v>217</v>
      </c>
      <c r="E56" s="66">
        <f>SUM(E57:E58)</f>
        <v>0</v>
      </c>
      <c r="F56" s="66">
        <v>5000</v>
      </c>
      <c r="G56" s="66">
        <f>SUM(G57:G58)</f>
        <v>0</v>
      </c>
      <c r="H56" s="66">
        <f>SUM(H57:H58)</f>
        <v>5000</v>
      </c>
      <c r="I56" s="66">
        <f>SUM(I57:I58)</f>
        <v>5000</v>
      </c>
    </row>
    <row r="57" spans="1:9" ht="12.75">
      <c r="A57" s="6">
        <v>51</v>
      </c>
      <c r="B57" s="26" t="s">
        <v>152</v>
      </c>
      <c r="C57" s="33" t="s">
        <v>311</v>
      </c>
      <c r="D57" s="6"/>
      <c r="E57" s="65"/>
      <c r="F57" s="72">
        <v>5000</v>
      </c>
      <c r="G57" s="75"/>
      <c r="H57" s="72">
        <f>SUM(E57:G57)</f>
        <v>5000</v>
      </c>
      <c r="I57" s="65">
        <v>5000</v>
      </c>
    </row>
    <row r="58" spans="1:9" ht="12.75">
      <c r="A58" s="6">
        <v>52</v>
      </c>
      <c r="B58" s="26" t="s">
        <v>154</v>
      </c>
      <c r="C58" s="22" t="s">
        <v>312</v>
      </c>
      <c r="D58" s="6"/>
      <c r="E58" s="65"/>
      <c r="F58" s="65"/>
      <c r="G58" s="74"/>
      <c r="H58" s="72">
        <f>SUM(E58:G58)</f>
        <v>0</v>
      </c>
      <c r="I58" s="65"/>
    </row>
    <row r="59" spans="1:9" ht="12.75">
      <c r="A59" s="6">
        <v>53</v>
      </c>
      <c r="B59" s="26" t="s">
        <v>218</v>
      </c>
      <c r="C59" s="37" t="s">
        <v>219</v>
      </c>
      <c r="D59" s="7" t="s">
        <v>220</v>
      </c>
      <c r="E59" s="66">
        <f>E45+E55+E56</f>
        <v>257739</v>
      </c>
      <c r="F59" s="66">
        <f>F45+F55+F56</f>
        <v>3680906</v>
      </c>
      <c r="G59" s="66">
        <f>G45+G55+G56</f>
        <v>0</v>
      </c>
      <c r="H59" s="66">
        <f>H45+H55+H56</f>
        <v>3938645</v>
      </c>
      <c r="I59" s="66">
        <f>I45+I55+I56</f>
        <v>3492956</v>
      </c>
    </row>
    <row r="60" spans="1:9" ht="12.75">
      <c r="A60" s="6">
        <v>54</v>
      </c>
      <c r="B60" s="26">
        <v>1</v>
      </c>
      <c r="C60" s="34" t="s">
        <v>221</v>
      </c>
      <c r="D60" s="6" t="s">
        <v>222</v>
      </c>
      <c r="E60" s="72"/>
      <c r="F60" s="65">
        <v>0</v>
      </c>
      <c r="G60" s="73"/>
      <c r="H60" s="72">
        <f>SUM(E60:G60)</f>
        <v>0</v>
      </c>
      <c r="I60" s="65"/>
    </row>
    <row r="61" spans="1:9" ht="12.75">
      <c r="A61" s="6">
        <v>55</v>
      </c>
      <c r="B61" s="26">
        <v>2</v>
      </c>
      <c r="C61" s="34" t="s">
        <v>223</v>
      </c>
      <c r="D61" s="6" t="s">
        <v>224</v>
      </c>
      <c r="E61" s="72"/>
      <c r="F61" s="65">
        <v>806000</v>
      </c>
      <c r="G61" s="73"/>
      <c r="H61" s="72">
        <f aca="true" t="shared" si="3" ref="H61:H70">SUM(E61:G61)</f>
        <v>806000</v>
      </c>
      <c r="I61" s="65">
        <v>806000</v>
      </c>
    </row>
    <row r="62" spans="1:9" ht="12.75">
      <c r="A62" s="6">
        <v>56</v>
      </c>
      <c r="B62" s="26">
        <v>3</v>
      </c>
      <c r="C62" s="34" t="s">
        <v>225</v>
      </c>
      <c r="D62" s="6" t="s">
        <v>226</v>
      </c>
      <c r="E62" s="72"/>
      <c r="F62" s="65"/>
      <c r="G62" s="72"/>
      <c r="H62" s="72">
        <f t="shared" si="3"/>
        <v>0</v>
      </c>
      <c r="I62" s="65"/>
    </row>
    <row r="63" spans="1:9" ht="12.75">
      <c r="A63" s="6">
        <v>57</v>
      </c>
      <c r="B63" s="26">
        <v>4</v>
      </c>
      <c r="C63" s="33" t="s">
        <v>227</v>
      </c>
      <c r="D63" s="8" t="s">
        <v>228</v>
      </c>
      <c r="E63" s="66"/>
      <c r="F63" s="72">
        <v>339000</v>
      </c>
      <c r="G63" s="72">
        <v>0</v>
      </c>
      <c r="H63" s="72">
        <f t="shared" si="3"/>
        <v>339000</v>
      </c>
      <c r="I63" s="65">
        <v>339000</v>
      </c>
    </row>
    <row r="64" spans="1:9" ht="12.75">
      <c r="A64" s="6">
        <v>58</v>
      </c>
      <c r="B64" s="26">
        <v>5</v>
      </c>
      <c r="C64" s="34" t="s">
        <v>229</v>
      </c>
      <c r="D64" s="6" t="s">
        <v>230</v>
      </c>
      <c r="E64" s="72"/>
      <c r="F64" s="65"/>
      <c r="G64" s="72"/>
      <c r="H64" s="72">
        <f t="shared" si="3"/>
        <v>0</v>
      </c>
      <c r="I64" s="65"/>
    </row>
    <row r="65" spans="1:9" ht="12.75">
      <c r="A65" s="6">
        <v>59</v>
      </c>
      <c r="B65" s="61">
        <v>6</v>
      </c>
      <c r="C65" s="33" t="s">
        <v>231</v>
      </c>
      <c r="D65" s="6" t="s">
        <v>232</v>
      </c>
      <c r="E65" s="72"/>
      <c r="F65" s="66"/>
      <c r="G65" s="73"/>
      <c r="H65" s="72">
        <f t="shared" si="3"/>
        <v>0</v>
      </c>
      <c r="I65" s="65"/>
    </row>
    <row r="66" spans="1:9" ht="12.75">
      <c r="A66" s="6">
        <v>60</v>
      </c>
      <c r="B66" s="62">
        <v>7</v>
      </c>
      <c r="C66" s="35" t="s">
        <v>233</v>
      </c>
      <c r="D66" s="6" t="s">
        <v>234</v>
      </c>
      <c r="E66" s="72"/>
      <c r="F66" s="65"/>
      <c r="G66" s="73"/>
      <c r="H66" s="72">
        <f t="shared" si="3"/>
        <v>0</v>
      </c>
      <c r="I66" s="65"/>
    </row>
    <row r="67" spans="1:9" ht="12.75">
      <c r="A67" s="6">
        <v>61</v>
      </c>
      <c r="B67" s="26">
        <v>8</v>
      </c>
      <c r="C67" s="1" t="s">
        <v>349</v>
      </c>
      <c r="D67" s="6" t="s">
        <v>235</v>
      </c>
      <c r="E67" s="72"/>
      <c r="F67" s="65">
        <v>0</v>
      </c>
      <c r="G67" s="73"/>
      <c r="H67" s="72">
        <f t="shared" si="3"/>
        <v>0</v>
      </c>
      <c r="I67" s="65"/>
    </row>
    <row r="68" spans="1:9" ht="12.75">
      <c r="A68" s="6">
        <v>62</v>
      </c>
      <c r="B68" s="26">
        <v>9</v>
      </c>
      <c r="C68" s="34" t="s">
        <v>236</v>
      </c>
      <c r="D68" s="6" t="s">
        <v>237</v>
      </c>
      <c r="E68" s="72"/>
      <c r="F68" s="65"/>
      <c r="G68" s="73"/>
      <c r="H68" s="72">
        <f t="shared" si="3"/>
        <v>0</v>
      </c>
      <c r="I68" s="65"/>
    </row>
    <row r="69" spans="1:9" ht="12.75">
      <c r="A69" s="6">
        <v>63</v>
      </c>
      <c r="B69" s="26">
        <v>10</v>
      </c>
      <c r="C69" s="1" t="s">
        <v>350</v>
      </c>
      <c r="D69" s="6" t="s">
        <v>239</v>
      </c>
      <c r="E69" s="72"/>
      <c r="F69" s="65"/>
      <c r="G69" s="73"/>
      <c r="H69" s="72">
        <f t="shared" si="3"/>
        <v>0</v>
      </c>
      <c r="I69" s="65"/>
    </row>
    <row r="70" spans="1:9" ht="12.75">
      <c r="A70" s="6">
        <v>64</v>
      </c>
      <c r="B70" s="26">
        <v>11</v>
      </c>
      <c r="C70" s="34" t="s">
        <v>238</v>
      </c>
      <c r="D70" s="8" t="s">
        <v>351</v>
      </c>
      <c r="E70" s="72"/>
      <c r="F70" s="72">
        <v>0</v>
      </c>
      <c r="G70" s="73">
        <v>0</v>
      </c>
      <c r="H70" s="72">
        <f t="shared" si="3"/>
        <v>0</v>
      </c>
      <c r="I70" s="65"/>
    </row>
    <row r="71" spans="1:9" ht="12.75">
      <c r="A71" s="6">
        <v>65</v>
      </c>
      <c r="B71" s="26" t="s">
        <v>352</v>
      </c>
      <c r="C71" s="37" t="s">
        <v>353</v>
      </c>
      <c r="D71" s="6" t="s">
        <v>240</v>
      </c>
      <c r="E71" s="66">
        <f>SUM(E60:E70)</f>
        <v>0</v>
      </c>
      <c r="F71" s="66">
        <f>SUM(F60:F70)</f>
        <v>1145000</v>
      </c>
      <c r="G71" s="66">
        <f>SUM(G60:G70)</f>
        <v>0</v>
      </c>
      <c r="H71" s="66">
        <f>SUM(H60:H70)</f>
        <v>1145000</v>
      </c>
      <c r="I71" s="66">
        <f>SUM(I60:I70)</f>
        <v>1145000</v>
      </c>
    </row>
    <row r="72" spans="1:9" ht="12.75">
      <c r="A72" s="6">
        <v>66</v>
      </c>
      <c r="B72" s="26">
        <v>1</v>
      </c>
      <c r="C72" s="34" t="s">
        <v>241</v>
      </c>
      <c r="D72" s="8" t="s">
        <v>242</v>
      </c>
      <c r="E72" s="66"/>
      <c r="F72" s="66"/>
      <c r="G72" s="75"/>
      <c r="H72" s="72">
        <f>SUM(E72:G72)</f>
        <v>0</v>
      </c>
      <c r="I72" s="65"/>
    </row>
    <row r="73" spans="1:9" ht="12.75">
      <c r="A73" s="6">
        <v>67</v>
      </c>
      <c r="B73" s="63">
        <v>2</v>
      </c>
      <c r="C73" s="33" t="s">
        <v>243</v>
      </c>
      <c r="D73" s="6" t="s">
        <v>244</v>
      </c>
      <c r="E73" s="72"/>
      <c r="F73" s="65"/>
      <c r="G73" s="73"/>
      <c r="H73" s="72">
        <f>SUM(E73:G73)</f>
        <v>0</v>
      </c>
      <c r="I73" s="65"/>
    </row>
    <row r="74" spans="1:9" ht="12.75">
      <c r="A74" s="6">
        <v>68</v>
      </c>
      <c r="B74" s="26">
        <v>3</v>
      </c>
      <c r="C74" s="34" t="s">
        <v>245</v>
      </c>
      <c r="D74" s="6" t="s">
        <v>246</v>
      </c>
      <c r="E74" s="72"/>
      <c r="F74" s="65"/>
      <c r="G74" s="73"/>
      <c r="H74" s="72">
        <f>SUM(E74:G74)</f>
        <v>0</v>
      </c>
      <c r="I74" s="65"/>
    </row>
    <row r="75" spans="1:9" ht="12.75">
      <c r="A75" s="6">
        <v>69</v>
      </c>
      <c r="B75" s="26">
        <v>4</v>
      </c>
      <c r="C75" s="34" t="s">
        <v>247</v>
      </c>
      <c r="D75" s="6" t="s">
        <v>248</v>
      </c>
      <c r="E75" s="72"/>
      <c r="F75" s="65"/>
      <c r="G75" s="73"/>
      <c r="H75" s="72">
        <f>SUM(E75:G75)</f>
        <v>0</v>
      </c>
      <c r="I75" s="65"/>
    </row>
    <row r="76" spans="1:9" ht="12.75">
      <c r="A76" s="6">
        <v>70</v>
      </c>
      <c r="B76" s="63">
        <v>5</v>
      </c>
      <c r="C76" s="33" t="s">
        <v>249</v>
      </c>
      <c r="D76" s="6" t="s">
        <v>250</v>
      </c>
      <c r="E76" s="72"/>
      <c r="F76" s="65"/>
      <c r="G76" s="73"/>
      <c r="H76" s="72">
        <f>SUM(E76:G76)</f>
        <v>0</v>
      </c>
      <c r="I76" s="65"/>
    </row>
    <row r="77" spans="1:9" ht="12.75">
      <c r="A77" s="6">
        <v>71</v>
      </c>
      <c r="B77" s="62" t="s">
        <v>251</v>
      </c>
      <c r="C77" s="29" t="s">
        <v>363</v>
      </c>
      <c r="D77" s="6" t="s">
        <v>252</v>
      </c>
      <c r="E77" s="66">
        <f>SUM(E72:E76)</f>
        <v>0</v>
      </c>
      <c r="F77" s="66">
        <f>SUM(F72:F76)</f>
        <v>0</v>
      </c>
      <c r="G77" s="66">
        <f>SUM(G72:G76)</f>
        <v>0</v>
      </c>
      <c r="H77" s="66">
        <f>SUM(H72:H76)</f>
        <v>0</v>
      </c>
      <c r="I77" s="65"/>
    </row>
    <row r="78" spans="1:9" ht="12.75">
      <c r="A78" s="6">
        <v>72</v>
      </c>
      <c r="B78" s="62">
        <v>1</v>
      </c>
      <c r="C78" s="33" t="s">
        <v>253</v>
      </c>
      <c r="D78" s="6" t="s">
        <v>254</v>
      </c>
      <c r="E78" s="72"/>
      <c r="F78" s="65"/>
      <c r="G78" s="73"/>
      <c r="H78" s="72">
        <f>SUM(E78:G78)</f>
        <v>0</v>
      </c>
      <c r="I78" s="65"/>
    </row>
    <row r="79" spans="1:9" ht="12.75">
      <c r="A79" s="6">
        <v>73</v>
      </c>
      <c r="B79" s="62">
        <v>2</v>
      </c>
      <c r="C79" s="33" t="s">
        <v>355</v>
      </c>
      <c r="D79" s="6" t="s">
        <v>256</v>
      </c>
      <c r="E79" s="72"/>
      <c r="F79" s="65"/>
      <c r="G79" s="73"/>
      <c r="H79" s="72">
        <f>SUM(E79:G79)</f>
        <v>0</v>
      </c>
      <c r="I79" s="65"/>
    </row>
    <row r="80" spans="1:9" ht="12.75">
      <c r="A80" s="6">
        <v>74</v>
      </c>
      <c r="B80" s="62">
        <v>3</v>
      </c>
      <c r="C80" s="8" t="s">
        <v>356</v>
      </c>
      <c r="D80" s="8" t="s">
        <v>257</v>
      </c>
      <c r="E80" s="72"/>
      <c r="F80" s="65"/>
      <c r="G80" s="73"/>
      <c r="H80" s="72">
        <f>SUM(E80:G80)</f>
        <v>0</v>
      </c>
      <c r="I80" s="65"/>
    </row>
    <row r="81" spans="1:9" ht="12.75">
      <c r="A81" s="6">
        <v>75</v>
      </c>
      <c r="B81" s="62">
        <v>4</v>
      </c>
      <c r="C81" s="8" t="s">
        <v>255</v>
      </c>
      <c r="D81" s="8" t="s">
        <v>357</v>
      </c>
      <c r="E81" s="72"/>
      <c r="F81" s="65"/>
      <c r="G81" s="73"/>
      <c r="H81" s="72">
        <f>SUM(E81:G81)</f>
        <v>0</v>
      </c>
      <c r="I81" s="65"/>
    </row>
    <row r="82" spans="1:9" ht="12.75">
      <c r="A82" s="6">
        <v>76</v>
      </c>
      <c r="B82" s="62">
        <v>5</v>
      </c>
      <c r="C82" s="33" t="s">
        <v>317</v>
      </c>
      <c r="D82" s="8" t="s">
        <v>359</v>
      </c>
      <c r="E82" s="72"/>
      <c r="F82" s="65"/>
      <c r="G82" s="73"/>
      <c r="H82" s="72">
        <f>SUM(E82:G82)</f>
        <v>0</v>
      </c>
      <c r="I82" s="65"/>
    </row>
    <row r="83" spans="1:9" ht="12.75">
      <c r="A83" s="6">
        <v>77</v>
      </c>
      <c r="B83" s="62" t="s">
        <v>258</v>
      </c>
      <c r="C83" s="3" t="s">
        <v>358</v>
      </c>
      <c r="D83" s="6" t="s">
        <v>259</v>
      </c>
      <c r="E83" s="66">
        <f>SUM(E78:E82)</f>
        <v>0</v>
      </c>
      <c r="F83" s="66">
        <f>SUM(F78:F82)</f>
        <v>0</v>
      </c>
      <c r="G83" s="66">
        <f>SUM(G78:G82)</f>
        <v>0</v>
      </c>
      <c r="H83" s="66">
        <f>SUM(H78:H82)</f>
        <v>0</v>
      </c>
      <c r="I83" s="65"/>
    </row>
    <row r="84" spans="1:9" ht="12.75">
      <c r="A84" s="6">
        <v>78</v>
      </c>
      <c r="B84" s="62">
        <v>1</v>
      </c>
      <c r="C84" s="33" t="s">
        <v>260</v>
      </c>
      <c r="D84" s="6" t="s">
        <v>261</v>
      </c>
      <c r="E84" s="72"/>
      <c r="F84" s="65"/>
      <c r="G84" s="73"/>
      <c r="H84" s="72">
        <f>SUM(E84:G84)</f>
        <v>0</v>
      </c>
      <c r="I84" s="65"/>
    </row>
    <row r="85" spans="1:9" ht="12.75">
      <c r="A85" s="6">
        <v>79</v>
      </c>
      <c r="B85" s="62">
        <v>2</v>
      </c>
      <c r="C85" s="8" t="s">
        <v>360</v>
      </c>
      <c r="D85" s="8" t="s">
        <v>263</v>
      </c>
      <c r="E85" s="72"/>
      <c r="F85" s="65"/>
      <c r="G85" s="75"/>
      <c r="H85" s="72">
        <f>SUM(E85:G85)</f>
        <v>0</v>
      </c>
      <c r="I85" s="65"/>
    </row>
    <row r="86" spans="1:9" ht="12.75">
      <c r="A86" s="6">
        <v>80</v>
      </c>
      <c r="B86" s="62">
        <v>3</v>
      </c>
      <c r="C86" s="8" t="s">
        <v>364</v>
      </c>
      <c r="D86" s="8" t="s">
        <v>265</v>
      </c>
      <c r="E86" s="72"/>
      <c r="F86" s="65"/>
      <c r="G86" s="75"/>
      <c r="H86" s="72">
        <f>SUM(E86:G86)</f>
        <v>0</v>
      </c>
      <c r="I86" s="65"/>
    </row>
    <row r="87" spans="1:9" ht="12.75">
      <c r="A87" s="6">
        <v>81</v>
      </c>
      <c r="B87" s="62">
        <v>4</v>
      </c>
      <c r="C87" s="8" t="s">
        <v>262</v>
      </c>
      <c r="D87" s="8" t="s">
        <v>361</v>
      </c>
      <c r="E87" s="72"/>
      <c r="F87" s="65"/>
      <c r="G87" s="75"/>
      <c r="H87" s="72">
        <f>SUM(E87:G87)</f>
        <v>0</v>
      </c>
      <c r="I87" s="65"/>
    </row>
    <row r="88" spans="1:9" ht="12.75">
      <c r="A88" s="6">
        <v>82</v>
      </c>
      <c r="B88" s="62">
        <v>5</v>
      </c>
      <c r="C88" s="8" t="s">
        <v>264</v>
      </c>
      <c r="D88" s="8" t="s">
        <v>362</v>
      </c>
      <c r="E88" s="72"/>
      <c r="F88" s="65"/>
      <c r="G88" s="73"/>
      <c r="H88" s="72">
        <f>SUM(E88:G88)</f>
        <v>0</v>
      </c>
      <c r="I88" s="65"/>
    </row>
    <row r="89" spans="1:9" ht="12.75">
      <c r="A89" s="6">
        <v>83</v>
      </c>
      <c r="B89" s="64" t="s">
        <v>266</v>
      </c>
      <c r="C89" s="37" t="s">
        <v>365</v>
      </c>
      <c r="D89" s="6" t="s">
        <v>267</v>
      </c>
      <c r="E89" s="66">
        <f>SUM(E84:E88)</f>
        <v>0</v>
      </c>
      <c r="F89" s="66">
        <f>SUM(F84:F88)</f>
        <v>0</v>
      </c>
      <c r="G89" s="66">
        <f>SUM(G84:G88)</f>
        <v>0</v>
      </c>
      <c r="H89" s="66">
        <f>SUM(H84:H88)</f>
        <v>0</v>
      </c>
      <c r="I89" s="65"/>
    </row>
    <row r="90" spans="1:9" ht="12.75">
      <c r="A90" s="6">
        <v>84</v>
      </c>
      <c r="B90" s="62" t="s">
        <v>268</v>
      </c>
      <c r="C90" s="29" t="s">
        <v>269</v>
      </c>
      <c r="D90" s="6" t="s">
        <v>270</v>
      </c>
      <c r="E90" s="66">
        <f>E23+E33+E42+E59+E71+E77+E83+E89</f>
        <v>22650227</v>
      </c>
      <c r="F90" s="66">
        <f>F23+F33+F42+F59+F71+F77+F83+F89</f>
        <v>4825906</v>
      </c>
      <c r="G90" s="66">
        <f>G23+G33+G42+G59+G71+G77+G83+G89</f>
        <v>0</v>
      </c>
      <c r="H90" s="100">
        <f>H23+H33+H59+H71+H77+H83+H89</f>
        <v>23570907</v>
      </c>
      <c r="I90" s="66">
        <f>I23+I33+I59+I71+I77+I83+I89</f>
        <v>24877750</v>
      </c>
    </row>
    <row r="91" spans="1:9" ht="12.75">
      <c r="A91" s="6">
        <v>85</v>
      </c>
      <c r="B91" s="62">
        <v>1</v>
      </c>
      <c r="C91" s="1" t="s">
        <v>367</v>
      </c>
      <c r="D91" s="6" t="s">
        <v>271</v>
      </c>
      <c r="E91" s="72"/>
      <c r="F91" s="65"/>
      <c r="G91" s="73"/>
      <c r="H91" s="72">
        <f>SUM(E91:G91)</f>
        <v>0</v>
      </c>
      <c r="I91" s="65"/>
    </row>
    <row r="92" spans="1:9" ht="12.75">
      <c r="A92" s="6">
        <v>86</v>
      </c>
      <c r="B92" s="62">
        <v>2</v>
      </c>
      <c r="C92" s="33" t="s">
        <v>272</v>
      </c>
      <c r="D92" s="6" t="s">
        <v>273</v>
      </c>
      <c r="E92" s="72"/>
      <c r="F92" s="65"/>
      <c r="G92" s="73"/>
      <c r="H92" s="72">
        <f>SUM(E92:G92)</f>
        <v>0</v>
      </c>
      <c r="I92" s="65"/>
    </row>
    <row r="93" spans="1:9" ht="12.75">
      <c r="A93" s="6">
        <v>87</v>
      </c>
      <c r="B93" s="62">
        <v>3</v>
      </c>
      <c r="C93" s="1" t="s">
        <v>368</v>
      </c>
      <c r="D93" s="6" t="s">
        <v>274</v>
      </c>
      <c r="E93" s="72"/>
      <c r="F93" s="65"/>
      <c r="G93" s="73"/>
      <c r="H93" s="72">
        <f>SUM(E93:G93)</f>
        <v>0</v>
      </c>
      <c r="I93" s="65"/>
    </row>
    <row r="94" spans="1:9" ht="12.75">
      <c r="A94" s="6">
        <v>88</v>
      </c>
      <c r="B94" s="62" t="s">
        <v>374</v>
      </c>
      <c r="C94" s="7" t="s">
        <v>369</v>
      </c>
      <c r="D94" s="6" t="s">
        <v>275</v>
      </c>
      <c r="E94" s="66">
        <f>SUM(E91:E93)</f>
        <v>0</v>
      </c>
      <c r="F94" s="66">
        <f>SUM(F91:F93)</f>
        <v>0</v>
      </c>
      <c r="G94" s="66">
        <f>SUM(G91:G93)</f>
        <v>0</v>
      </c>
      <c r="H94" s="66">
        <f>SUM(H91:H93)</f>
        <v>0</v>
      </c>
      <c r="I94" s="65"/>
    </row>
    <row r="95" spans="1:9" ht="12.75">
      <c r="A95" s="6">
        <v>89</v>
      </c>
      <c r="B95" s="62">
        <v>1</v>
      </c>
      <c r="C95" s="8" t="s">
        <v>276</v>
      </c>
      <c r="D95" s="8" t="s">
        <v>277</v>
      </c>
      <c r="E95" s="66"/>
      <c r="F95" s="66"/>
      <c r="G95" s="75"/>
      <c r="H95" s="72">
        <f>SUM(E95:G95)</f>
        <v>0</v>
      </c>
      <c r="I95" s="65"/>
    </row>
    <row r="96" spans="1:9" ht="12.75">
      <c r="A96" s="6">
        <v>90</v>
      </c>
      <c r="B96" s="62">
        <v>2</v>
      </c>
      <c r="C96" s="8" t="s">
        <v>370</v>
      </c>
      <c r="D96" s="6" t="s">
        <v>278</v>
      </c>
      <c r="E96" s="72"/>
      <c r="F96" s="65"/>
      <c r="G96" s="73"/>
      <c r="H96" s="72">
        <f>SUM(E96:G96)</f>
        <v>0</v>
      </c>
      <c r="I96" s="65"/>
    </row>
    <row r="97" spans="1:9" ht="12.75">
      <c r="A97" s="6">
        <v>91</v>
      </c>
      <c r="B97" s="64">
        <v>3</v>
      </c>
      <c r="C97" s="8" t="s">
        <v>371</v>
      </c>
      <c r="D97" s="6" t="s">
        <v>279</v>
      </c>
      <c r="E97" s="72"/>
      <c r="F97" s="65"/>
      <c r="G97" s="73"/>
      <c r="H97" s="72">
        <f>SUM(E97:G97)</f>
        <v>0</v>
      </c>
      <c r="I97" s="65"/>
    </row>
    <row r="98" spans="1:9" ht="12.75">
      <c r="A98" s="6">
        <v>92</v>
      </c>
      <c r="B98" s="62">
        <v>4</v>
      </c>
      <c r="C98" s="8" t="s">
        <v>372</v>
      </c>
      <c r="D98" s="6" t="s">
        <v>280</v>
      </c>
      <c r="E98" s="72"/>
      <c r="F98" s="65"/>
      <c r="G98" s="73"/>
      <c r="H98" s="72">
        <f>SUM(E98:G98)</f>
        <v>0</v>
      </c>
      <c r="I98" s="65"/>
    </row>
    <row r="99" spans="1:9" ht="12.75">
      <c r="A99" s="6">
        <v>93</v>
      </c>
      <c r="B99" s="62" t="s">
        <v>375</v>
      </c>
      <c r="C99" s="3" t="s">
        <v>373</v>
      </c>
      <c r="D99" s="6" t="s">
        <v>281</v>
      </c>
      <c r="E99" s="66">
        <f>SUM(E95:E98)</f>
        <v>0</v>
      </c>
      <c r="F99" s="66">
        <f>SUM(F95:F98)</f>
        <v>0</v>
      </c>
      <c r="G99" s="66">
        <f>SUM(G95:G98)</f>
        <v>0</v>
      </c>
      <c r="H99" s="66">
        <f>SUM(H95:H98)</f>
        <v>0</v>
      </c>
      <c r="I99" s="65"/>
    </row>
    <row r="100" spans="1:9" ht="12.75">
      <c r="A100" s="6">
        <v>94</v>
      </c>
      <c r="B100" s="62">
        <v>1</v>
      </c>
      <c r="C100" s="33" t="s">
        <v>282</v>
      </c>
      <c r="D100" s="6" t="s">
        <v>283</v>
      </c>
      <c r="E100" s="72"/>
      <c r="F100" s="65"/>
      <c r="G100" s="73"/>
      <c r="H100" s="72"/>
      <c r="I100" s="65"/>
    </row>
    <row r="101" spans="1:9" ht="12.75">
      <c r="A101" s="6">
        <v>95</v>
      </c>
      <c r="B101" s="62" t="s">
        <v>152</v>
      </c>
      <c r="C101" s="33" t="s">
        <v>313</v>
      </c>
      <c r="D101" s="6"/>
      <c r="E101" s="72">
        <v>5928501</v>
      </c>
      <c r="F101" s="72">
        <v>0</v>
      </c>
      <c r="G101" s="73"/>
      <c r="H101" s="72">
        <f>SUM(E101:G101)</f>
        <v>5928501</v>
      </c>
      <c r="I101" s="65">
        <v>5928501</v>
      </c>
    </row>
    <row r="102" spans="1:9" ht="12.75">
      <c r="A102" s="6">
        <v>96</v>
      </c>
      <c r="B102" s="62" t="s">
        <v>154</v>
      </c>
      <c r="C102" s="26" t="s">
        <v>319</v>
      </c>
      <c r="D102" s="6"/>
      <c r="E102" s="72">
        <v>43037240</v>
      </c>
      <c r="F102" s="72"/>
      <c r="G102" s="75"/>
      <c r="H102" s="72">
        <f>SUM(E102:G102)</f>
        <v>43037240</v>
      </c>
      <c r="I102" s="65">
        <v>45284808</v>
      </c>
    </row>
    <row r="103" spans="1:9" ht="12.75">
      <c r="A103" s="6">
        <v>97</v>
      </c>
      <c r="B103" s="26">
        <v>2</v>
      </c>
      <c r="C103" s="39" t="s">
        <v>284</v>
      </c>
      <c r="D103" s="6" t="s">
        <v>285</v>
      </c>
      <c r="E103" s="65"/>
      <c r="F103" s="65"/>
      <c r="G103" s="73"/>
      <c r="H103" s="72">
        <f>SUM(E103:G103)</f>
        <v>0</v>
      </c>
      <c r="I103" s="65"/>
    </row>
    <row r="104" spans="1:9" ht="12.75">
      <c r="A104" s="6">
        <v>98</v>
      </c>
      <c r="B104" s="26" t="s">
        <v>286</v>
      </c>
      <c r="C104" s="40" t="s">
        <v>376</v>
      </c>
      <c r="D104" s="6" t="s">
        <v>287</v>
      </c>
      <c r="E104" s="66">
        <f>SUM(E101:E103)</f>
        <v>48965741</v>
      </c>
      <c r="F104" s="66">
        <f>SUM(F101:F103)</f>
        <v>0</v>
      </c>
      <c r="G104" s="66">
        <f>SUM(G101:G103)</f>
        <v>0</v>
      </c>
      <c r="H104" s="66">
        <f>SUM(H101:H103)</f>
        <v>48965741</v>
      </c>
      <c r="I104" s="66">
        <f>SUM(I101:I103)</f>
        <v>51213309</v>
      </c>
    </row>
    <row r="105" spans="1:9" ht="12.75">
      <c r="A105" s="6">
        <v>99</v>
      </c>
      <c r="B105" s="62">
        <v>1</v>
      </c>
      <c r="C105" s="1" t="s">
        <v>288</v>
      </c>
      <c r="D105" s="6" t="s">
        <v>289</v>
      </c>
      <c r="E105" s="65"/>
      <c r="F105" s="65"/>
      <c r="G105" s="73"/>
      <c r="H105" s="72">
        <f aca="true" t="shared" si="4" ref="H105:H110">SUM(E105:G105)</f>
        <v>0</v>
      </c>
      <c r="I105" s="65"/>
    </row>
    <row r="106" spans="1:9" ht="12.75">
      <c r="A106" s="6">
        <v>100</v>
      </c>
      <c r="B106" s="26">
        <v>2</v>
      </c>
      <c r="C106" s="39" t="s">
        <v>290</v>
      </c>
      <c r="D106" s="6" t="s">
        <v>291</v>
      </c>
      <c r="E106" s="65"/>
      <c r="F106" s="65"/>
      <c r="G106" s="73"/>
      <c r="H106" s="72">
        <f t="shared" si="4"/>
        <v>0</v>
      </c>
      <c r="I106" s="65"/>
    </row>
    <row r="107" spans="1:9" ht="12.75">
      <c r="A107" s="6">
        <v>101</v>
      </c>
      <c r="B107" s="26">
        <v>3</v>
      </c>
      <c r="C107" s="39" t="s">
        <v>292</v>
      </c>
      <c r="D107" s="8" t="s">
        <v>293</v>
      </c>
      <c r="E107" s="66"/>
      <c r="F107" s="66"/>
      <c r="G107" s="75"/>
      <c r="H107" s="72">
        <f t="shared" si="4"/>
        <v>0</v>
      </c>
      <c r="I107" s="65"/>
    </row>
    <row r="108" spans="1:9" ht="12.75">
      <c r="A108" s="6">
        <v>102</v>
      </c>
      <c r="B108" s="26">
        <v>4</v>
      </c>
      <c r="C108" s="1" t="s">
        <v>377</v>
      </c>
      <c r="D108" s="6" t="s">
        <v>294</v>
      </c>
      <c r="E108" s="65">
        <v>0</v>
      </c>
      <c r="F108" s="65"/>
      <c r="G108" s="73"/>
      <c r="H108" s="72">
        <f t="shared" si="4"/>
        <v>0</v>
      </c>
      <c r="I108" s="65"/>
    </row>
    <row r="109" spans="1:9" ht="12.75">
      <c r="A109" s="6">
        <v>103</v>
      </c>
      <c r="B109" s="26">
        <v>5</v>
      </c>
      <c r="C109" s="41" t="s">
        <v>295</v>
      </c>
      <c r="D109" s="6" t="s">
        <v>296</v>
      </c>
      <c r="E109" s="65"/>
      <c r="F109" s="65"/>
      <c r="G109" s="74"/>
      <c r="H109" s="72">
        <f t="shared" si="4"/>
        <v>0</v>
      </c>
      <c r="I109" s="65"/>
    </row>
    <row r="110" spans="1:9" ht="12.75">
      <c r="A110" s="6">
        <v>104</v>
      </c>
      <c r="B110" s="26">
        <v>6</v>
      </c>
      <c r="C110" s="1" t="s">
        <v>378</v>
      </c>
      <c r="D110" s="8" t="s">
        <v>379</v>
      </c>
      <c r="E110" s="65"/>
      <c r="F110" s="65"/>
      <c r="G110" s="74"/>
      <c r="H110" s="72">
        <f t="shared" si="4"/>
        <v>0</v>
      </c>
      <c r="I110" s="65"/>
    </row>
    <row r="111" spans="1:9" ht="12.75">
      <c r="A111" s="6">
        <v>105</v>
      </c>
      <c r="B111" s="26" t="s">
        <v>325</v>
      </c>
      <c r="C111" s="40" t="s">
        <v>380</v>
      </c>
      <c r="D111" s="6" t="s">
        <v>297</v>
      </c>
      <c r="E111" s="66">
        <f>SUM(E105:E110)+E104+E99+E94</f>
        <v>48965741</v>
      </c>
      <c r="F111" s="66">
        <f>SUM(F105:F110)+F104+F99+F94</f>
        <v>0</v>
      </c>
      <c r="G111" s="66">
        <f>SUM(G105:G110)+G104+G99+G94</f>
        <v>0</v>
      </c>
      <c r="H111" s="66">
        <f>SUM(H105:H110)+H104+H99+H94</f>
        <v>48965741</v>
      </c>
      <c r="I111" s="66">
        <f>SUM(I105:I110)+I104+I99+I94</f>
        <v>51213309</v>
      </c>
    </row>
    <row r="112" spans="1:9" ht="12.75">
      <c r="A112" s="6">
        <v>106</v>
      </c>
      <c r="B112" s="26">
        <v>1</v>
      </c>
      <c r="C112" s="8" t="s">
        <v>381</v>
      </c>
      <c r="D112" s="6" t="s">
        <v>298</v>
      </c>
      <c r="E112" s="65"/>
      <c r="F112" s="65"/>
      <c r="G112" s="74"/>
      <c r="H112" s="65">
        <f>SUM(E112:G112)</f>
        <v>0</v>
      </c>
      <c r="I112" s="65"/>
    </row>
    <row r="113" spans="1:9" ht="12.75">
      <c r="A113" s="6">
        <v>107</v>
      </c>
      <c r="B113" s="26">
        <v>2</v>
      </c>
      <c r="C113" s="6" t="s">
        <v>299</v>
      </c>
      <c r="D113" s="6" t="s">
        <v>300</v>
      </c>
      <c r="E113" s="65"/>
      <c r="F113" s="66"/>
      <c r="G113" s="74"/>
      <c r="H113" s="65">
        <f>SUM(E113:G113)</f>
        <v>0</v>
      </c>
      <c r="I113" s="65"/>
    </row>
    <row r="114" spans="1:9" ht="12.75">
      <c r="A114" s="6">
        <v>108</v>
      </c>
      <c r="B114" s="62">
        <v>3</v>
      </c>
      <c r="C114" s="8" t="s">
        <v>301</v>
      </c>
      <c r="D114" s="6" t="s">
        <v>302</v>
      </c>
      <c r="E114" s="72"/>
      <c r="F114" s="65"/>
      <c r="G114" s="73"/>
      <c r="H114" s="65">
        <f>SUM(E114:G114)</f>
        <v>0</v>
      </c>
      <c r="I114" s="65"/>
    </row>
    <row r="115" spans="1:9" ht="12.75">
      <c r="A115" s="6">
        <v>109</v>
      </c>
      <c r="B115" s="62">
        <v>4</v>
      </c>
      <c r="C115" s="8" t="s">
        <v>382</v>
      </c>
      <c r="D115" s="6" t="s">
        <v>303</v>
      </c>
      <c r="E115" s="72"/>
      <c r="F115" s="65"/>
      <c r="G115" s="73"/>
      <c r="H115" s="65">
        <f>SUM(E115:G115)</f>
        <v>0</v>
      </c>
      <c r="I115" s="65"/>
    </row>
    <row r="116" spans="1:9" ht="12.75">
      <c r="A116" s="6">
        <v>110</v>
      </c>
      <c r="B116" s="62">
        <v>5</v>
      </c>
      <c r="C116" s="8" t="s">
        <v>383</v>
      </c>
      <c r="D116" s="8" t="s">
        <v>386</v>
      </c>
      <c r="E116" s="72"/>
      <c r="F116" s="65"/>
      <c r="G116" s="73"/>
      <c r="H116" s="65">
        <f>SUM(E116:G116)</f>
        <v>0</v>
      </c>
      <c r="I116" s="65"/>
    </row>
    <row r="117" spans="1:9" ht="12.75">
      <c r="A117" s="6">
        <v>111</v>
      </c>
      <c r="B117" s="62" t="s">
        <v>384</v>
      </c>
      <c r="C117" s="40" t="s">
        <v>385</v>
      </c>
      <c r="D117" s="6" t="s">
        <v>304</v>
      </c>
      <c r="E117" s="66">
        <f>SUM(E112:E116)</f>
        <v>0</v>
      </c>
      <c r="F117" s="66">
        <f>SUM(F112:F116)</f>
        <v>0</v>
      </c>
      <c r="G117" s="66">
        <f>SUM(G112:G116)</f>
        <v>0</v>
      </c>
      <c r="H117" s="66">
        <f>SUM(H112:H116)</f>
        <v>0</v>
      </c>
      <c r="I117" s="65"/>
    </row>
    <row r="118" spans="1:9" ht="12.75">
      <c r="A118" s="6">
        <v>112</v>
      </c>
      <c r="B118" s="62">
        <v>1</v>
      </c>
      <c r="C118" s="41" t="s">
        <v>305</v>
      </c>
      <c r="D118" s="6" t="s">
        <v>306</v>
      </c>
      <c r="E118" s="72"/>
      <c r="F118" s="65"/>
      <c r="G118" s="73"/>
      <c r="H118" s="72">
        <f>SUM(E118:G118)</f>
        <v>0</v>
      </c>
      <c r="I118" s="65"/>
    </row>
    <row r="119" spans="1:9" ht="12.75">
      <c r="A119" s="6">
        <v>113</v>
      </c>
      <c r="B119" s="62">
        <v>2</v>
      </c>
      <c r="C119" s="1" t="s">
        <v>387</v>
      </c>
      <c r="D119" s="8" t="s">
        <v>388</v>
      </c>
      <c r="E119" s="72"/>
      <c r="F119" s="65"/>
      <c r="G119" s="73"/>
      <c r="H119" s="72">
        <f>SUM(E119:G119)</f>
        <v>0</v>
      </c>
      <c r="I119" s="65"/>
    </row>
    <row r="120" spans="1:9" ht="12.75">
      <c r="A120" s="6">
        <v>114</v>
      </c>
      <c r="B120" s="62" t="s">
        <v>389</v>
      </c>
      <c r="C120" s="87" t="s">
        <v>307</v>
      </c>
      <c r="D120" s="6" t="s">
        <v>308</v>
      </c>
      <c r="E120" s="66">
        <f>E94+E99+E111+E117+E118+E119</f>
        <v>48965741</v>
      </c>
      <c r="F120" s="66">
        <f>F94+F99+F111+F117+F118+F119</f>
        <v>0</v>
      </c>
      <c r="G120" s="66">
        <f>G94+G99+G111+G117+G118+G119</f>
        <v>0</v>
      </c>
      <c r="H120" s="66">
        <f>H94+H99+H117+H118+H119+H42+H102</f>
        <v>46942466</v>
      </c>
      <c r="I120" s="66">
        <f>I94+I99+I117+I118+I119+I42+I102</f>
        <v>71393829</v>
      </c>
    </row>
    <row r="121" spans="1:9" ht="12.75">
      <c r="A121" s="6">
        <v>115</v>
      </c>
      <c r="B121" s="42" t="s">
        <v>309</v>
      </c>
      <c r="C121" s="7" t="s">
        <v>310</v>
      </c>
      <c r="D121" s="7"/>
      <c r="E121" s="66">
        <f>E90+E120</f>
        <v>71615968</v>
      </c>
      <c r="F121" s="66">
        <f>F90+F120</f>
        <v>4825906</v>
      </c>
      <c r="G121" s="66">
        <f>G90+G120</f>
        <v>0</v>
      </c>
      <c r="H121" s="66">
        <f>H90+H120+H101</f>
        <v>76441874</v>
      </c>
      <c r="I121" s="66">
        <f>I90+I120+I101</f>
        <v>102200080</v>
      </c>
    </row>
    <row r="122" spans="2:8" ht="12.75">
      <c r="B122" s="32"/>
      <c r="C122" s="1"/>
      <c r="E122" s="1"/>
      <c r="F122" s="31"/>
      <c r="G122" s="1"/>
      <c r="H122" s="1"/>
    </row>
    <row r="123" spans="2:7" ht="12.75">
      <c r="B123" s="32"/>
      <c r="C123" s="1"/>
      <c r="E123" s="1"/>
      <c r="F123" s="1"/>
      <c r="G123" s="1"/>
    </row>
    <row r="124" spans="2:7" ht="12.75">
      <c r="B124" s="43"/>
      <c r="C124" s="1"/>
      <c r="E124" s="1"/>
      <c r="F124" s="1"/>
      <c r="G124" s="3"/>
    </row>
    <row r="125" spans="2:7" ht="12.75">
      <c r="B125" s="32"/>
      <c r="C125" s="1"/>
      <c r="E125" s="1"/>
      <c r="F125" s="1"/>
      <c r="G125" s="1"/>
    </row>
    <row r="126" spans="2:9" ht="12.75">
      <c r="B126" s="32"/>
      <c r="C126" s="1"/>
      <c r="E126" s="1"/>
      <c r="G126" s="1"/>
      <c r="I126" s="105"/>
    </row>
    <row r="127" spans="2:7" ht="12.75">
      <c r="B127" s="32"/>
      <c r="C127" s="1"/>
      <c r="E127" s="1"/>
      <c r="G127" s="1"/>
    </row>
    <row r="128" spans="2:7" ht="15.75">
      <c r="B128" s="32"/>
      <c r="C128" s="4"/>
      <c r="E128" s="1"/>
      <c r="G128" s="3"/>
    </row>
    <row r="129" spans="2:7" ht="12.75">
      <c r="B129" s="32"/>
      <c r="C129" s="1"/>
      <c r="E129" s="1"/>
      <c r="G129" s="1"/>
    </row>
    <row r="130" spans="2:7" ht="12.75">
      <c r="B130" s="32"/>
      <c r="C130" s="1"/>
      <c r="E130" s="1"/>
      <c r="G130" s="1"/>
    </row>
    <row r="131" spans="2:7" ht="12.75">
      <c r="B131" s="32"/>
      <c r="C131" s="1"/>
      <c r="E131" s="1"/>
      <c r="G131" s="1"/>
    </row>
    <row r="132" spans="2:7" ht="12.75">
      <c r="B132" s="32"/>
      <c r="C132" s="1"/>
      <c r="E132" s="1"/>
      <c r="G132" s="1"/>
    </row>
    <row r="133" spans="2:7" ht="12.75">
      <c r="B133" s="32"/>
      <c r="C133" s="1"/>
      <c r="E133" s="1"/>
      <c r="G133" s="1"/>
    </row>
    <row r="134" spans="2:7" ht="12.75">
      <c r="B134" s="32"/>
      <c r="C134" s="1"/>
      <c r="E134" s="1"/>
      <c r="G134" s="1"/>
    </row>
    <row r="135" spans="2:7" ht="12.75">
      <c r="B135" s="32"/>
      <c r="C135" s="1"/>
      <c r="E135" s="1"/>
      <c r="G135" s="1"/>
    </row>
    <row r="136" spans="2:7" ht="12.75">
      <c r="B136" s="32"/>
      <c r="C136" s="1"/>
      <c r="E136" s="1"/>
      <c r="G136" s="1"/>
    </row>
    <row r="137" spans="2:7" ht="12.75">
      <c r="B137" s="43"/>
      <c r="C137" s="1"/>
      <c r="E137" s="1"/>
      <c r="G137" s="1"/>
    </row>
    <row r="138" spans="2:7" ht="12.75">
      <c r="B138" s="32"/>
      <c r="C138" s="1"/>
      <c r="E138" s="1"/>
      <c r="G138" s="3"/>
    </row>
    <row r="139" spans="2:7" ht="12.75">
      <c r="B139" s="32"/>
      <c r="C139" s="1"/>
      <c r="E139" s="1"/>
      <c r="G139" s="1"/>
    </row>
    <row r="140" spans="2:7" ht="12.75">
      <c r="B140" s="32"/>
      <c r="C140" s="1"/>
      <c r="E140" s="1"/>
      <c r="G140" s="3"/>
    </row>
  </sheetData>
  <sheetProtection/>
  <printOptions/>
  <pageMargins left="0.75" right="0.75" top="1" bottom="1" header="0.5" footer="0.5"/>
  <pageSetup horizontalDpi="600" verticalDpi="600" orientation="landscape" paperSize="9" scale="49" r:id="rId1"/>
  <rowBreaks count="2" manualBreakCount="2">
    <brk id="55" max="8" man="1"/>
    <brk id="12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65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8515625" style="1" customWidth="1"/>
    <col min="2" max="2" width="49.28125" style="0" customWidth="1"/>
    <col min="3" max="3" width="10.28125" style="0" customWidth="1"/>
    <col min="4" max="4" width="10.421875" style="0" bestFit="1" customWidth="1"/>
    <col min="5" max="5" width="10.28125" style="0" bestFit="1" customWidth="1"/>
    <col min="6" max="6" width="12.57421875" style="0" customWidth="1"/>
    <col min="7" max="7" width="14.7109375" style="0" bestFit="1" customWidth="1"/>
    <col min="8" max="8" width="11.28125" style="0" bestFit="1" customWidth="1"/>
    <col min="9" max="9" width="12.00390625" style="0" customWidth="1"/>
    <col min="10" max="10" width="9.8515625" style="0" customWidth="1"/>
    <col min="11" max="11" width="11.28125" style="0" bestFit="1" customWidth="1"/>
  </cols>
  <sheetData>
    <row r="1" ht="12.75">
      <c r="B1" s="1" t="s">
        <v>468</v>
      </c>
    </row>
    <row r="4" ht="12.75">
      <c r="B4" s="3" t="s">
        <v>131</v>
      </c>
    </row>
    <row r="5" spans="2:3" ht="12.75">
      <c r="B5" s="3" t="s">
        <v>406</v>
      </c>
      <c r="C5" s="70" t="s">
        <v>326</v>
      </c>
    </row>
    <row r="6" spans="2:7" ht="12.75">
      <c r="B6" s="3" t="s">
        <v>75</v>
      </c>
      <c r="C6" t="s">
        <v>76</v>
      </c>
      <c r="D6" s="1" t="s">
        <v>99</v>
      </c>
      <c r="E6" s="1" t="s">
        <v>413</v>
      </c>
      <c r="F6" s="101" t="s">
        <v>100</v>
      </c>
      <c r="G6" s="102" t="s">
        <v>106</v>
      </c>
    </row>
    <row r="7" spans="1:9" ht="12.75">
      <c r="A7" s="8"/>
      <c r="B7" s="7" t="s">
        <v>0</v>
      </c>
      <c r="C7" s="33" t="s">
        <v>419</v>
      </c>
      <c r="D7" s="23"/>
      <c r="E7" s="24"/>
      <c r="F7" s="103" t="s">
        <v>117</v>
      </c>
      <c r="G7" s="98" t="s">
        <v>418</v>
      </c>
      <c r="I7" s="3"/>
    </row>
    <row r="8" spans="1:9" ht="12.75">
      <c r="A8" s="8"/>
      <c r="B8" s="7"/>
      <c r="C8" s="38" t="s">
        <v>112</v>
      </c>
      <c r="D8" s="38" t="s">
        <v>114</v>
      </c>
      <c r="E8" s="38" t="s">
        <v>113</v>
      </c>
      <c r="F8" s="29"/>
      <c r="G8" s="6"/>
      <c r="I8" s="3"/>
    </row>
    <row r="9" spans="1:9" ht="12.75">
      <c r="A9" s="8">
        <v>1</v>
      </c>
      <c r="B9" s="9" t="s">
        <v>116</v>
      </c>
      <c r="C9" s="76"/>
      <c r="D9" s="77"/>
      <c r="E9" s="78"/>
      <c r="F9" s="79"/>
      <c r="G9" s="7"/>
      <c r="I9" s="3"/>
    </row>
    <row r="10" spans="1:9" ht="12.75">
      <c r="A10" s="8">
        <v>2</v>
      </c>
      <c r="B10" s="9" t="s">
        <v>118</v>
      </c>
      <c r="C10" s="76"/>
      <c r="D10" s="77"/>
      <c r="E10" s="78"/>
      <c r="F10" s="79"/>
      <c r="G10" s="7"/>
      <c r="I10" s="3"/>
    </row>
    <row r="11" spans="1:7" ht="12.75">
      <c r="A11" s="8">
        <v>3</v>
      </c>
      <c r="B11" s="6" t="s">
        <v>119</v>
      </c>
      <c r="C11" s="80">
        <v>8959813</v>
      </c>
      <c r="D11" s="77"/>
      <c r="E11" s="80"/>
      <c r="F11" s="81">
        <f aca="true" t="shared" si="0" ref="F11:F16">SUM(C11:E11)</f>
        <v>8959813</v>
      </c>
      <c r="G11" s="65">
        <v>10948927</v>
      </c>
    </row>
    <row r="12" spans="1:9" ht="12.75">
      <c r="A12" s="8">
        <v>4</v>
      </c>
      <c r="B12" s="8" t="s">
        <v>120</v>
      </c>
      <c r="C12" s="77">
        <v>1887299</v>
      </c>
      <c r="D12" s="77"/>
      <c r="E12" s="80"/>
      <c r="F12" s="81">
        <f t="shared" si="0"/>
        <v>1887299</v>
      </c>
      <c r="G12" s="72">
        <v>2040852</v>
      </c>
      <c r="I12" s="1"/>
    </row>
    <row r="13" spans="1:7" ht="12.75">
      <c r="A13" s="8">
        <v>5</v>
      </c>
      <c r="B13" s="8" t="s">
        <v>121</v>
      </c>
      <c r="C13" s="77">
        <v>7639904</v>
      </c>
      <c r="D13" s="77"/>
      <c r="E13" s="80"/>
      <c r="F13" s="81">
        <f t="shared" si="0"/>
        <v>7639904</v>
      </c>
      <c r="G13" s="72">
        <v>9117631</v>
      </c>
    </row>
    <row r="14" spans="1:9" ht="12.75">
      <c r="A14" s="8">
        <v>6</v>
      </c>
      <c r="B14" s="8" t="s">
        <v>122</v>
      </c>
      <c r="C14" s="77">
        <v>2075398</v>
      </c>
      <c r="D14" s="77"/>
      <c r="E14" s="80"/>
      <c r="F14" s="81">
        <f t="shared" si="0"/>
        <v>2075398</v>
      </c>
      <c r="G14" s="72">
        <v>2075398</v>
      </c>
      <c r="H14" s="1"/>
      <c r="I14" s="1"/>
    </row>
    <row r="15" spans="1:9" ht="12.75">
      <c r="A15" s="8">
        <v>7</v>
      </c>
      <c r="B15" s="8" t="s">
        <v>123</v>
      </c>
      <c r="C15" s="77">
        <v>77228</v>
      </c>
      <c r="D15" s="77">
        <v>0</v>
      </c>
      <c r="E15" s="80"/>
      <c r="F15" s="81">
        <f t="shared" si="0"/>
        <v>77228</v>
      </c>
      <c r="G15" s="72">
        <v>420166</v>
      </c>
      <c r="H15" s="1"/>
      <c r="I15" s="1"/>
    </row>
    <row r="16" spans="1:9" ht="12.75">
      <c r="A16" s="8">
        <v>8</v>
      </c>
      <c r="B16" s="8" t="s">
        <v>115</v>
      </c>
      <c r="C16" s="77">
        <f>SUM(C11:C15)</f>
        <v>20639642</v>
      </c>
      <c r="D16" s="77">
        <f>SUM(D12:D15)</f>
        <v>0</v>
      </c>
      <c r="E16" s="80">
        <f>SUM(E14:E15)</f>
        <v>0</v>
      </c>
      <c r="F16" s="79">
        <f t="shared" si="0"/>
        <v>20639642</v>
      </c>
      <c r="G16" s="72">
        <f>G11+G12+G13+G14+G15</f>
        <v>24602974</v>
      </c>
      <c r="I16" s="1"/>
    </row>
    <row r="17" spans="1:9" ht="12.75">
      <c r="A17" s="8"/>
      <c r="B17" s="8"/>
      <c r="C17" s="77"/>
      <c r="D17" s="77"/>
      <c r="E17" s="80"/>
      <c r="F17" s="79"/>
      <c r="G17" s="72"/>
      <c r="I17" s="1"/>
    </row>
    <row r="18" spans="1:9" ht="12.75">
      <c r="A18" s="8">
        <v>9</v>
      </c>
      <c r="B18" s="7" t="s">
        <v>124</v>
      </c>
      <c r="C18" s="77"/>
      <c r="D18" s="77"/>
      <c r="E18" s="76"/>
      <c r="F18" s="79"/>
      <c r="G18" s="72"/>
      <c r="I18" s="3"/>
    </row>
    <row r="19" spans="1:9" ht="12.75">
      <c r="A19" s="8">
        <v>10</v>
      </c>
      <c r="B19" s="7" t="s">
        <v>118</v>
      </c>
      <c r="C19" s="77"/>
      <c r="D19" s="77"/>
      <c r="E19" s="76"/>
      <c r="F19" s="79"/>
      <c r="G19" s="72"/>
      <c r="I19" s="3"/>
    </row>
    <row r="20" spans="1:9" ht="12.75">
      <c r="A20" s="8">
        <v>11</v>
      </c>
      <c r="B20" s="8" t="s">
        <v>125</v>
      </c>
      <c r="C20" s="77">
        <v>14259032</v>
      </c>
      <c r="D20" s="77">
        <v>0</v>
      </c>
      <c r="E20" s="80"/>
      <c r="F20" s="79">
        <v>14259032</v>
      </c>
      <c r="G20" s="72">
        <v>24316689</v>
      </c>
      <c r="I20" s="1"/>
    </row>
    <row r="21" spans="1:9" ht="12.75">
      <c r="A21" s="8">
        <v>12</v>
      </c>
      <c r="B21" s="8" t="s">
        <v>126</v>
      </c>
      <c r="C21" s="77">
        <v>35181534</v>
      </c>
      <c r="D21" s="77"/>
      <c r="E21" s="80"/>
      <c r="F21" s="79">
        <v>35181534</v>
      </c>
      <c r="G21" s="72">
        <v>52061721</v>
      </c>
      <c r="I21" s="1"/>
    </row>
    <row r="22" spans="1:9" ht="12.75">
      <c r="A22" s="8">
        <v>13</v>
      </c>
      <c r="B22" s="8" t="s">
        <v>127</v>
      </c>
      <c r="C22" s="80"/>
      <c r="D22" s="80"/>
      <c r="E22" s="80"/>
      <c r="F22" s="79">
        <f>SUM(C22:E22)</f>
        <v>0</v>
      </c>
      <c r="G22" s="65"/>
      <c r="I22" s="1"/>
    </row>
    <row r="23" spans="1:9" ht="12.75">
      <c r="A23" s="8">
        <v>14</v>
      </c>
      <c r="B23" s="8" t="s">
        <v>128</v>
      </c>
      <c r="C23" s="80"/>
      <c r="D23" s="80"/>
      <c r="E23" s="80"/>
      <c r="F23" s="79">
        <f>SUM(C23:E23)</f>
        <v>0</v>
      </c>
      <c r="G23" s="65"/>
      <c r="I23" s="1"/>
    </row>
    <row r="24" spans="1:9" ht="12.75">
      <c r="A24" s="8">
        <v>15</v>
      </c>
      <c r="B24" s="8" t="s">
        <v>129</v>
      </c>
      <c r="C24" s="80"/>
      <c r="D24" s="80"/>
      <c r="E24" s="80"/>
      <c r="F24" s="79">
        <f>SUM(C24:E24)</f>
        <v>0</v>
      </c>
      <c r="G24" s="65"/>
      <c r="I24" s="1"/>
    </row>
    <row r="25" spans="1:9" ht="12.75">
      <c r="A25" s="8">
        <v>16</v>
      </c>
      <c r="B25" s="8" t="s">
        <v>88</v>
      </c>
      <c r="C25" s="80">
        <f>SUM(C20:C24)</f>
        <v>49440566</v>
      </c>
      <c r="D25" s="80">
        <f>SUM(D20:D24)</f>
        <v>0</v>
      </c>
      <c r="E25" s="80">
        <f>SUM(E20:E24)</f>
        <v>0</v>
      </c>
      <c r="F25" s="79">
        <f>SUM(C25:E25)</f>
        <v>49440566</v>
      </c>
      <c r="G25" s="72">
        <f>G20+G21</f>
        <v>76378410</v>
      </c>
      <c r="I25" s="1"/>
    </row>
    <row r="26" spans="1:7" ht="12.75">
      <c r="A26" s="8"/>
      <c r="B26" s="6"/>
      <c r="C26" s="80"/>
      <c r="D26" s="80"/>
      <c r="E26" s="76"/>
      <c r="F26" s="81"/>
      <c r="G26" s="65"/>
    </row>
    <row r="27" spans="1:9" ht="12.75">
      <c r="A27" s="88">
        <v>17</v>
      </c>
      <c r="B27" s="7" t="s">
        <v>130</v>
      </c>
      <c r="C27" s="80"/>
      <c r="D27" s="80"/>
      <c r="E27" s="76"/>
      <c r="F27" s="81"/>
      <c r="G27" s="65"/>
      <c r="I27" s="3"/>
    </row>
    <row r="28" spans="1:9" ht="12.75">
      <c r="A28" s="30">
        <v>18</v>
      </c>
      <c r="B28" s="30" t="s">
        <v>89</v>
      </c>
      <c r="C28" s="82"/>
      <c r="D28" s="80">
        <v>5162843</v>
      </c>
      <c r="E28" s="76"/>
      <c r="F28" s="79">
        <f>SUM(C28:E28)</f>
        <v>5162843</v>
      </c>
      <c r="G28" s="72">
        <v>571097</v>
      </c>
      <c r="I28" s="1"/>
    </row>
    <row r="29" spans="1:7" ht="12.75">
      <c r="A29" s="8">
        <v>19</v>
      </c>
      <c r="B29" s="6" t="s">
        <v>90</v>
      </c>
      <c r="C29" s="80"/>
      <c r="D29" s="80"/>
      <c r="E29" s="76"/>
      <c r="F29" s="79">
        <f>SUM(F30:F31)</f>
        <v>0</v>
      </c>
      <c r="G29" s="65"/>
    </row>
    <row r="30" spans="1:7" ht="12.75">
      <c r="A30" s="8">
        <v>20</v>
      </c>
      <c r="B30" s="6" t="s">
        <v>91</v>
      </c>
      <c r="C30" s="80"/>
      <c r="D30" s="80"/>
      <c r="E30" s="76"/>
      <c r="F30" s="79">
        <f>SUM(C30:E30)</f>
        <v>0</v>
      </c>
      <c r="G30" s="65"/>
    </row>
    <row r="31" spans="1:7" ht="12.75">
      <c r="A31" s="8">
        <v>21</v>
      </c>
      <c r="B31" s="6" t="s">
        <v>92</v>
      </c>
      <c r="C31" s="80"/>
      <c r="D31" s="80"/>
      <c r="E31" s="76"/>
      <c r="F31" s="79">
        <f>SUM(C31:E31)</f>
        <v>0</v>
      </c>
      <c r="G31" s="65"/>
    </row>
    <row r="32" spans="1:7" ht="12.75">
      <c r="A32" s="8">
        <v>22</v>
      </c>
      <c r="B32" s="6" t="s">
        <v>88</v>
      </c>
      <c r="C32" s="80">
        <f>SUM(C28:C30)</f>
        <v>0</v>
      </c>
      <c r="D32" s="80">
        <f>SUM(D28:D30)</f>
        <v>5162843</v>
      </c>
      <c r="E32" s="76"/>
      <c r="F32" s="79">
        <f>SUM(C32:E32)</f>
        <v>5162843</v>
      </c>
      <c r="G32" s="72">
        <v>571097</v>
      </c>
    </row>
    <row r="33" spans="1:9" ht="12.75">
      <c r="A33" s="8"/>
      <c r="B33" s="7"/>
      <c r="C33" s="76"/>
      <c r="D33" s="76"/>
      <c r="E33" s="76"/>
      <c r="F33" s="83"/>
      <c r="G33" s="66"/>
      <c r="H33" s="3"/>
      <c r="I33" s="3"/>
    </row>
    <row r="34" spans="1:9" ht="12.75">
      <c r="A34" s="8">
        <v>23</v>
      </c>
      <c r="B34" s="3" t="s">
        <v>93</v>
      </c>
      <c r="C34" s="80">
        <f>C35</f>
        <v>647599</v>
      </c>
      <c r="D34" s="80">
        <f>D35</f>
        <v>0</v>
      </c>
      <c r="E34" s="80">
        <f>E35</f>
        <v>0</v>
      </c>
      <c r="F34" s="80">
        <f>F35</f>
        <v>647599</v>
      </c>
      <c r="G34" s="65">
        <f>G35</f>
        <v>647599</v>
      </c>
      <c r="I34" s="3"/>
    </row>
    <row r="35" spans="1:7" ht="12.75">
      <c r="A35" s="8">
        <v>24</v>
      </c>
      <c r="B35" s="8" t="s">
        <v>395</v>
      </c>
      <c r="C35" s="80">
        <v>647599</v>
      </c>
      <c r="D35" s="80">
        <v>0</v>
      </c>
      <c r="E35" s="76">
        <v>0</v>
      </c>
      <c r="F35" s="81">
        <f>C35+D35+E35</f>
        <v>647599</v>
      </c>
      <c r="G35" s="65">
        <v>647599</v>
      </c>
    </row>
    <row r="36" spans="1:7" ht="12.75">
      <c r="A36" s="8">
        <v>25</v>
      </c>
      <c r="B36" s="7" t="s">
        <v>71</v>
      </c>
      <c r="C36" s="76">
        <f>C16+C25+C32+C34</f>
        <v>70727807</v>
      </c>
      <c r="D36" s="76">
        <f>D16+D25+D32+D34</f>
        <v>5162843</v>
      </c>
      <c r="E36" s="76">
        <f>E16+E25+E32+E34</f>
        <v>0</v>
      </c>
      <c r="F36" s="76">
        <f>F16+F25+F32+F34</f>
        <v>75890650</v>
      </c>
      <c r="G36" s="66">
        <f>G16+G25+G32+G34</f>
        <v>102200080</v>
      </c>
    </row>
    <row r="37" ht="12.75">
      <c r="G37" s="90"/>
    </row>
    <row r="43" spans="2:11" ht="12.75">
      <c r="B43" t="s">
        <v>75</v>
      </c>
      <c r="C43" t="s">
        <v>76</v>
      </c>
      <c r="D43" t="s">
        <v>99</v>
      </c>
      <c r="E43" t="s">
        <v>78</v>
      </c>
      <c r="F43" t="s">
        <v>100</v>
      </c>
      <c r="G43" s="1" t="s">
        <v>106</v>
      </c>
      <c r="H43" s="1" t="s">
        <v>421</v>
      </c>
      <c r="I43" s="1" t="s">
        <v>422</v>
      </c>
      <c r="J43" s="1" t="s">
        <v>416</v>
      </c>
      <c r="K43" s="1" t="s">
        <v>423</v>
      </c>
    </row>
    <row r="44" spans="1:11" ht="12.75">
      <c r="A44" s="8">
        <v>26</v>
      </c>
      <c r="B44" s="25" t="s">
        <v>408</v>
      </c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8">
        <v>27</v>
      </c>
      <c r="B45" s="24" t="s">
        <v>64</v>
      </c>
      <c r="C45" s="6" t="s">
        <v>65</v>
      </c>
      <c r="D45" s="6" t="s">
        <v>66</v>
      </c>
      <c r="E45" s="6" t="s">
        <v>67</v>
      </c>
      <c r="F45" s="6" t="s">
        <v>68</v>
      </c>
      <c r="G45" s="6" t="s">
        <v>69</v>
      </c>
      <c r="H45" s="6" t="s">
        <v>94</v>
      </c>
      <c r="I45" s="6" t="s">
        <v>7</v>
      </c>
      <c r="J45" s="6" t="s">
        <v>63</v>
      </c>
      <c r="K45" s="6" t="s">
        <v>70</v>
      </c>
    </row>
    <row r="46" spans="1:11" ht="12.75">
      <c r="A46" s="8">
        <v>28</v>
      </c>
      <c r="B46" s="25" t="s">
        <v>95</v>
      </c>
      <c r="C46" s="84"/>
      <c r="D46" s="84"/>
      <c r="E46" s="84"/>
      <c r="F46" s="84"/>
      <c r="G46" s="84"/>
      <c r="H46" s="84"/>
      <c r="I46" s="84"/>
      <c r="J46" s="84"/>
      <c r="K46" s="80"/>
    </row>
    <row r="47" spans="1:11" ht="12.75">
      <c r="A47" s="8">
        <v>29</v>
      </c>
      <c r="B47" s="26" t="s">
        <v>391</v>
      </c>
      <c r="C47" s="77">
        <v>5400160</v>
      </c>
      <c r="D47" s="77">
        <v>1257547</v>
      </c>
      <c r="E47" s="77">
        <v>1813289</v>
      </c>
      <c r="F47" s="84"/>
      <c r="G47" s="77">
        <v>77228</v>
      </c>
      <c r="H47" s="77"/>
      <c r="I47" s="77">
        <v>36000000</v>
      </c>
      <c r="J47" s="77">
        <v>571097</v>
      </c>
      <c r="K47" s="85">
        <f>SUM(C47:J47)</f>
        <v>45119321</v>
      </c>
    </row>
    <row r="48" spans="1:11" ht="12.75">
      <c r="A48" s="8">
        <v>30</v>
      </c>
      <c r="B48" s="26" t="s">
        <v>333</v>
      </c>
      <c r="C48" s="84"/>
      <c r="D48" s="84"/>
      <c r="E48" s="77">
        <v>134601</v>
      </c>
      <c r="F48" s="84"/>
      <c r="G48" s="77"/>
      <c r="H48" s="77"/>
      <c r="I48" s="77">
        <v>3905226</v>
      </c>
      <c r="J48" s="84"/>
      <c r="K48" s="85">
        <f aca="true" t="shared" si="1" ref="K48:K61">SUM(C48:J48)</f>
        <v>4039827</v>
      </c>
    </row>
    <row r="49" spans="1:11" ht="12.75">
      <c r="A49" s="8">
        <v>31</v>
      </c>
      <c r="B49" s="26" t="s">
        <v>424</v>
      </c>
      <c r="C49" s="84"/>
      <c r="D49" s="84"/>
      <c r="E49" s="77"/>
      <c r="F49" s="84"/>
      <c r="G49" s="77">
        <v>647599</v>
      </c>
      <c r="H49" s="77"/>
      <c r="I49" s="77"/>
      <c r="J49" s="84"/>
      <c r="K49" s="85">
        <f t="shared" si="1"/>
        <v>647599</v>
      </c>
    </row>
    <row r="50" spans="1:11" ht="12.75">
      <c r="A50" s="8">
        <v>32</v>
      </c>
      <c r="B50" s="8" t="s">
        <v>420</v>
      </c>
      <c r="C50" s="84"/>
      <c r="D50" s="84"/>
      <c r="E50" s="84"/>
      <c r="F50" s="84"/>
      <c r="G50" s="77">
        <v>56797</v>
      </c>
      <c r="H50" s="77"/>
      <c r="I50" s="84"/>
      <c r="J50" s="84"/>
      <c r="K50" s="85">
        <f t="shared" si="1"/>
        <v>56797</v>
      </c>
    </row>
    <row r="51" spans="1:11" ht="12.75">
      <c r="A51" s="8">
        <v>33</v>
      </c>
      <c r="B51" s="26" t="s">
        <v>393</v>
      </c>
      <c r="C51" s="77">
        <v>1476714</v>
      </c>
      <c r="D51" s="77">
        <v>98246</v>
      </c>
      <c r="E51" s="77">
        <v>97531</v>
      </c>
      <c r="F51" s="84"/>
      <c r="G51" s="77">
        <v>178958</v>
      </c>
      <c r="H51" s="77"/>
      <c r="I51" s="84"/>
      <c r="J51" s="84"/>
      <c r="K51" s="85">
        <f t="shared" si="1"/>
        <v>1851449</v>
      </c>
    </row>
    <row r="52" spans="1:11" ht="12.75">
      <c r="A52" s="8">
        <v>34</v>
      </c>
      <c r="B52" s="26" t="s">
        <v>427</v>
      </c>
      <c r="C52" s="84"/>
      <c r="D52" s="84"/>
      <c r="E52" s="89">
        <v>1170000</v>
      </c>
      <c r="F52" s="84"/>
      <c r="G52" s="77"/>
      <c r="H52" s="77">
        <v>22938827</v>
      </c>
      <c r="I52" s="77">
        <v>12156495</v>
      </c>
      <c r="J52" s="84"/>
      <c r="K52" s="85">
        <f t="shared" si="1"/>
        <v>36265322</v>
      </c>
    </row>
    <row r="53" spans="1:11" ht="12.75">
      <c r="A53" s="8">
        <v>35</v>
      </c>
      <c r="B53" s="26" t="s">
        <v>335</v>
      </c>
      <c r="C53" s="84"/>
      <c r="D53" s="84"/>
      <c r="E53" s="77">
        <v>365877</v>
      </c>
      <c r="F53" s="84"/>
      <c r="G53" s="77"/>
      <c r="H53" s="84"/>
      <c r="I53" s="84"/>
      <c r="J53" s="84"/>
      <c r="K53" s="85">
        <f t="shared" si="1"/>
        <v>365877</v>
      </c>
    </row>
    <row r="54" spans="1:11" ht="12.75">
      <c r="A54" s="8">
        <v>36</v>
      </c>
      <c r="B54" s="26" t="s">
        <v>390</v>
      </c>
      <c r="C54" s="77">
        <v>344584</v>
      </c>
      <c r="D54" s="77">
        <v>30000</v>
      </c>
      <c r="E54" s="77">
        <v>1879398</v>
      </c>
      <c r="F54" s="84"/>
      <c r="G54" s="89"/>
      <c r="H54" s="77">
        <v>114900</v>
      </c>
      <c r="I54" s="77">
        <v>0</v>
      </c>
      <c r="J54" s="77">
        <v>0</v>
      </c>
      <c r="K54" s="85">
        <f t="shared" si="1"/>
        <v>2368882</v>
      </c>
    </row>
    <row r="55" spans="1:11" ht="12.75">
      <c r="A55" s="8">
        <v>37</v>
      </c>
      <c r="B55" s="26" t="s">
        <v>392</v>
      </c>
      <c r="C55" s="84"/>
      <c r="D55" s="84"/>
      <c r="E55" s="84"/>
      <c r="F55" s="84"/>
      <c r="G55" s="84"/>
      <c r="H55" s="84"/>
      <c r="I55" s="77"/>
      <c r="J55" s="84"/>
      <c r="K55" s="85">
        <f t="shared" si="1"/>
        <v>0</v>
      </c>
    </row>
    <row r="56" spans="1:11" ht="12.75">
      <c r="A56" s="8">
        <v>38</v>
      </c>
      <c r="B56" s="26" t="s">
        <v>410</v>
      </c>
      <c r="C56" s="84"/>
      <c r="D56" s="84"/>
      <c r="E56" s="84"/>
      <c r="F56" s="84"/>
      <c r="G56" s="77">
        <v>107183</v>
      </c>
      <c r="H56" s="77"/>
      <c r="I56" s="84"/>
      <c r="J56" s="84"/>
      <c r="K56" s="85">
        <f t="shared" si="1"/>
        <v>107183</v>
      </c>
    </row>
    <row r="57" spans="1:11" ht="12.75">
      <c r="A57" s="8">
        <v>39</v>
      </c>
      <c r="B57" s="26" t="s">
        <v>336</v>
      </c>
      <c r="C57" s="77">
        <v>277452</v>
      </c>
      <c r="D57" s="77">
        <v>43704</v>
      </c>
      <c r="E57" s="77">
        <v>1156000</v>
      </c>
      <c r="F57" s="84"/>
      <c r="G57" s="77"/>
      <c r="H57" s="77"/>
      <c r="I57" s="84"/>
      <c r="J57" s="84"/>
      <c r="K57" s="85">
        <f t="shared" si="1"/>
        <v>1477156</v>
      </c>
    </row>
    <row r="58" spans="1:11" ht="12.75">
      <c r="A58" s="8">
        <v>40</v>
      </c>
      <c r="B58" s="26" t="s">
        <v>332</v>
      </c>
      <c r="C58" s="84"/>
      <c r="D58" s="84"/>
      <c r="E58" s="77">
        <v>904280</v>
      </c>
      <c r="F58" s="84"/>
      <c r="G58" s="77"/>
      <c r="H58" s="77">
        <v>929000</v>
      </c>
      <c r="I58" s="84"/>
      <c r="J58" s="84"/>
      <c r="K58" s="85">
        <f t="shared" si="1"/>
        <v>1833280</v>
      </c>
    </row>
    <row r="59" spans="1:11" ht="12.75">
      <c r="A59" s="8">
        <v>41</v>
      </c>
      <c r="B59" s="26" t="s">
        <v>397</v>
      </c>
      <c r="C59" s="84"/>
      <c r="D59" s="84"/>
      <c r="E59" s="77">
        <v>0</v>
      </c>
      <c r="F59" s="77"/>
      <c r="G59" s="84"/>
      <c r="H59" s="84"/>
      <c r="I59" s="84"/>
      <c r="J59" s="84"/>
      <c r="K59" s="85">
        <f t="shared" si="1"/>
        <v>0</v>
      </c>
    </row>
    <row r="60" spans="1:11" ht="12.75">
      <c r="A60" s="8">
        <v>42</v>
      </c>
      <c r="B60" s="26" t="s">
        <v>331</v>
      </c>
      <c r="C60" s="77">
        <v>3450017</v>
      </c>
      <c r="D60" s="77">
        <v>611355</v>
      </c>
      <c r="E60" s="77">
        <v>1265185</v>
      </c>
      <c r="F60" s="84"/>
      <c r="G60" s="77"/>
      <c r="H60" s="77">
        <v>333962</v>
      </c>
      <c r="I60" s="89"/>
      <c r="J60" s="84"/>
      <c r="K60" s="85">
        <f t="shared" si="1"/>
        <v>5660519</v>
      </c>
    </row>
    <row r="61" spans="1:11" ht="12.75">
      <c r="A61" s="8">
        <v>43</v>
      </c>
      <c r="B61" s="26" t="s">
        <v>396</v>
      </c>
      <c r="C61" s="84"/>
      <c r="D61" s="84"/>
      <c r="E61" s="77">
        <v>331470</v>
      </c>
      <c r="F61" s="77">
        <v>2075398</v>
      </c>
      <c r="G61" s="77">
        <v>0</v>
      </c>
      <c r="H61" s="77"/>
      <c r="I61" s="84"/>
      <c r="J61" s="84"/>
      <c r="K61" s="85">
        <f t="shared" si="1"/>
        <v>2406868</v>
      </c>
    </row>
    <row r="62" spans="1:11" ht="12.75">
      <c r="A62" s="8">
        <v>44</v>
      </c>
      <c r="B62" s="24" t="s">
        <v>394</v>
      </c>
      <c r="C62" s="86">
        <f>SUM(C47:C61)</f>
        <v>10948927</v>
      </c>
      <c r="D62" s="86">
        <f aca="true" t="shared" si="2" ref="D62:K62">SUM(D47:D61)</f>
        <v>2040852</v>
      </c>
      <c r="E62" s="86">
        <f t="shared" si="2"/>
        <v>9117631</v>
      </c>
      <c r="F62" s="86">
        <f t="shared" si="2"/>
        <v>2075398</v>
      </c>
      <c r="G62" s="86">
        <f t="shared" si="2"/>
        <v>1067765</v>
      </c>
      <c r="H62" s="86">
        <f t="shared" si="2"/>
        <v>24316689</v>
      </c>
      <c r="I62" s="86">
        <f t="shared" si="2"/>
        <v>52061721</v>
      </c>
      <c r="J62" s="86">
        <f t="shared" si="2"/>
        <v>571097</v>
      </c>
      <c r="K62" s="86">
        <f t="shared" si="2"/>
        <v>102200080</v>
      </c>
    </row>
    <row r="63" spans="2:9" ht="12.75">
      <c r="B63" s="3"/>
      <c r="C63" s="3"/>
      <c r="D63" s="3"/>
      <c r="E63" s="3"/>
      <c r="F63" s="3"/>
      <c r="G63" s="3"/>
      <c r="H63" s="3"/>
      <c r="I63" s="3"/>
    </row>
    <row r="65" spans="2:9" ht="12.75">
      <c r="B65" s="3"/>
      <c r="C65" s="3"/>
      <c r="D65" s="3"/>
      <c r="E65" s="3"/>
      <c r="F65" s="3"/>
      <c r="G65" s="3"/>
      <c r="H65" s="3"/>
      <c r="I65" s="3"/>
    </row>
  </sheetData>
  <sheetProtection/>
  <printOptions/>
  <pageMargins left="0.75" right="0.75" top="1" bottom="1" header="0.5" footer="0.5"/>
  <pageSetup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5.8515625" style="0" customWidth="1"/>
    <col min="2" max="2" width="52.28125" style="0" customWidth="1"/>
    <col min="3" max="3" width="13.7109375" style="0" customWidth="1"/>
    <col min="4" max="4" width="15.00390625" style="0" customWidth="1"/>
    <col min="5" max="5" width="9.00390625" style="0" bestFit="1" customWidth="1"/>
    <col min="6" max="6" width="15.421875" style="0" bestFit="1" customWidth="1"/>
    <col min="7" max="7" width="14.7109375" style="0" bestFit="1" customWidth="1"/>
  </cols>
  <sheetData>
    <row r="1" ht="12.75">
      <c r="B1" s="1" t="s">
        <v>469</v>
      </c>
    </row>
    <row r="2" ht="12.75">
      <c r="C2" s="1" t="s">
        <v>406</v>
      </c>
    </row>
    <row r="3" spans="1:2" ht="12.75">
      <c r="A3" s="3" t="s">
        <v>409</v>
      </c>
      <c r="B3" s="2"/>
    </row>
    <row r="4" spans="2:7" ht="12.75">
      <c r="B4" t="s">
        <v>57</v>
      </c>
      <c r="C4" t="s">
        <v>76</v>
      </c>
      <c r="D4" t="s">
        <v>77</v>
      </c>
      <c r="E4" t="s">
        <v>413</v>
      </c>
      <c r="F4" t="s">
        <v>100</v>
      </c>
      <c r="G4" t="s">
        <v>106</v>
      </c>
    </row>
    <row r="5" spans="1:7" ht="25.5">
      <c r="A5" s="7" t="s">
        <v>104</v>
      </c>
      <c r="B5" s="7" t="s">
        <v>6</v>
      </c>
      <c r="C5" s="96" t="s">
        <v>138</v>
      </c>
      <c r="D5" s="96" t="s">
        <v>139</v>
      </c>
      <c r="E5" s="96" t="s">
        <v>329</v>
      </c>
      <c r="F5" s="96" t="s">
        <v>70</v>
      </c>
      <c r="G5" s="95" t="s">
        <v>417</v>
      </c>
    </row>
    <row r="6" spans="1:7" ht="12.75">
      <c r="A6" s="6">
        <v>1</v>
      </c>
      <c r="B6" s="8" t="s">
        <v>411</v>
      </c>
      <c r="C6" s="65"/>
      <c r="D6" s="65">
        <v>11227584</v>
      </c>
      <c r="E6" s="65"/>
      <c r="F6" s="65">
        <f>C6+D6+E6</f>
        <v>11227584</v>
      </c>
      <c r="G6" s="65">
        <v>10963805</v>
      </c>
    </row>
    <row r="7" spans="1:7" ht="12.75">
      <c r="A7" s="6">
        <v>2</v>
      </c>
      <c r="B7" s="8" t="s">
        <v>141</v>
      </c>
      <c r="C7" s="65"/>
      <c r="D7" s="65">
        <v>3031448</v>
      </c>
      <c r="E7" s="65"/>
      <c r="F7" s="65">
        <f>C7+D7+E7</f>
        <v>3031448</v>
      </c>
      <c r="G7" s="65">
        <v>3097722</v>
      </c>
    </row>
    <row r="8" spans="1:7" ht="12.75">
      <c r="A8" s="6">
        <v>3</v>
      </c>
      <c r="B8" s="8" t="s">
        <v>412</v>
      </c>
      <c r="C8" s="65"/>
      <c r="D8" s="65">
        <v>236221</v>
      </c>
      <c r="E8" s="65"/>
      <c r="F8" s="65">
        <f>C8+D8+E8</f>
        <v>236221</v>
      </c>
      <c r="G8" s="65">
        <v>333962</v>
      </c>
    </row>
    <row r="9" spans="1:7" ht="12.75">
      <c r="A9" s="6">
        <v>4</v>
      </c>
      <c r="B9" s="8" t="s">
        <v>141</v>
      </c>
      <c r="C9" s="65"/>
      <c r="D9" s="65">
        <v>63779</v>
      </c>
      <c r="E9" s="65"/>
      <c r="F9" s="65">
        <f>C9+D9+E9</f>
        <v>63779</v>
      </c>
      <c r="G9" s="65">
        <v>0</v>
      </c>
    </row>
    <row r="10" spans="1:7" ht="12.75">
      <c r="A10" s="6">
        <v>5</v>
      </c>
      <c r="B10" s="8" t="s">
        <v>428</v>
      </c>
      <c r="C10" s="65"/>
      <c r="D10" s="65"/>
      <c r="E10" s="65"/>
      <c r="F10" s="65"/>
      <c r="G10" s="65">
        <v>6990000</v>
      </c>
    </row>
    <row r="11" spans="1:7" ht="12.75">
      <c r="A11" s="6">
        <v>6</v>
      </c>
      <c r="B11" s="8" t="s">
        <v>141</v>
      </c>
      <c r="C11" s="65"/>
      <c r="D11" s="65"/>
      <c r="E11" s="65"/>
      <c r="F11" s="65"/>
      <c r="G11" s="65">
        <v>1887300</v>
      </c>
    </row>
    <row r="12" spans="1:7" ht="12.75">
      <c r="A12" s="6">
        <v>7</v>
      </c>
      <c r="B12" s="8" t="s">
        <v>440</v>
      </c>
      <c r="C12" s="65"/>
      <c r="D12" s="65"/>
      <c r="E12" s="65"/>
      <c r="F12" s="65"/>
      <c r="G12" s="65">
        <v>90472</v>
      </c>
    </row>
    <row r="13" spans="1:7" ht="12.75">
      <c r="A13" s="6">
        <v>8</v>
      </c>
      <c r="B13" s="8" t="s">
        <v>141</v>
      </c>
      <c r="C13" s="65"/>
      <c r="D13" s="65"/>
      <c r="E13" s="65"/>
      <c r="F13" s="65"/>
      <c r="G13" s="65">
        <v>24428</v>
      </c>
    </row>
    <row r="14" spans="1:7" ht="12.75">
      <c r="A14" s="6">
        <v>9</v>
      </c>
      <c r="B14" s="8" t="s">
        <v>442</v>
      </c>
      <c r="C14" s="65"/>
      <c r="D14" s="65"/>
      <c r="E14" s="65"/>
      <c r="F14" s="65"/>
      <c r="G14" s="65">
        <v>601574</v>
      </c>
    </row>
    <row r="15" spans="1:7" ht="12.75">
      <c r="A15" s="6">
        <v>10</v>
      </c>
      <c r="B15" s="8" t="s">
        <v>141</v>
      </c>
      <c r="C15" s="65"/>
      <c r="D15" s="65"/>
      <c r="E15" s="65"/>
      <c r="F15" s="65"/>
      <c r="G15" s="65">
        <v>162426</v>
      </c>
    </row>
    <row r="16" spans="1:7" ht="12.75">
      <c r="A16" s="6">
        <v>11</v>
      </c>
      <c r="B16" s="8" t="s">
        <v>465</v>
      </c>
      <c r="C16" s="65"/>
      <c r="D16" s="65"/>
      <c r="E16" s="65"/>
      <c r="F16" s="65"/>
      <c r="G16" s="65">
        <v>129921</v>
      </c>
    </row>
    <row r="17" spans="1:7" ht="12.75">
      <c r="A17" s="6">
        <v>12</v>
      </c>
      <c r="B17" s="8" t="s">
        <v>141</v>
      </c>
      <c r="C17" s="65"/>
      <c r="D17" s="65"/>
      <c r="E17" s="65"/>
      <c r="F17" s="65"/>
      <c r="G17" s="65">
        <v>35079</v>
      </c>
    </row>
    <row r="18" spans="1:7" ht="12.75">
      <c r="A18" s="6">
        <v>13</v>
      </c>
      <c r="B18" s="7" t="s">
        <v>74</v>
      </c>
      <c r="C18" s="66">
        <f>SUM(C6:C17)</f>
        <v>0</v>
      </c>
      <c r="D18" s="66">
        <f>SUM(D6:D17)</f>
        <v>14559032</v>
      </c>
      <c r="E18" s="66">
        <f>SUM(E6:E17)</f>
        <v>0</v>
      </c>
      <c r="F18" s="66">
        <f>SUM(F6:F17)</f>
        <v>14559032</v>
      </c>
      <c r="G18" s="66">
        <f>SUM(G6:G17)</f>
        <v>24316689</v>
      </c>
    </row>
    <row r="19" spans="1:7" ht="12.75">
      <c r="A19" s="109"/>
      <c r="B19" s="110"/>
      <c r="C19" s="111"/>
      <c r="D19" s="111"/>
      <c r="E19" s="111"/>
      <c r="F19" s="111"/>
      <c r="G19" s="111"/>
    </row>
    <row r="21" spans="2:3" ht="12.75">
      <c r="B21" s="3"/>
      <c r="C21" s="3"/>
    </row>
    <row r="23" ht="12.75">
      <c r="B23" s="3"/>
    </row>
    <row r="26" ht="12.75">
      <c r="C26" s="3"/>
    </row>
    <row r="28" spans="2:3" ht="12.75">
      <c r="B28" s="3"/>
      <c r="C28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SheetLayoutView="100" zoomScalePageLayoutView="0" workbookViewId="0" topLeftCell="A7">
      <selection activeCell="B1" sqref="B1"/>
    </sheetView>
  </sheetViews>
  <sheetFormatPr defaultColWidth="9.140625" defaultRowHeight="12.75"/>
  <cols>
    <col min="1" max="1" width="3.421875" style="0" customWidth="1"/>
    <col min="2" max="2" width="39.7109375" style="0" customWidth="1"/>
    <col min="3" max="3" width="9.140625" style="0" bestFit="1" customWidth="1"/>
    <col min="4" max="12" width="8.8515625" style="0" customWidth="1"/>
    <col min="13" max="13" width="10.140625" style="0" bestFit="1" customWidth="1"/>
    <col min="14" max="14" width="10.57421875" style="0" customWidth="1"/>
    <col min="15" max="15" width="13.28125" style="0" customWidth="1"/>
  </cols>
  <sheetData>
    <row r="1" ht="12.75">
      <c r="B1" s="1" t="s">
        <v>470</v>
      </c>
    </row>
    <row r="2" ht="12.75">
      <c r="B2" s="1"/>
    </row>
    <row r="3" ht="12.75">
      <c r="D3" t="s">
        <v>406</v>
      </c>
    </row>
    <row r="4" spans="2:15" ht="12.75">
      <c r="B4" s="3" t="s">
        <v>61</v>
      </c>
      <c r="C4" s="1"/>
      <c r="D4" s="1"/>
      <c r="E4" s="1"/>
      <c r="F4" s="1"/>
      <c r="G4" s="1"/>
      <c r="H4" s="1"/>
      <c r="I4" s="1"/>
      <c r="J4" s="1"/>
      <c r="K4" s="1"/>
      <c r="O4" s="68" t="s">
        <v>326</v>
      </c>
    </row>
    <row r="5" spans="1:15" ht="12.75">
      <c r="A5" s="6"/>
      <c r="B5" s="6" t="s">
        <v>57</v>
      </c>
      <c r="C5" s="6" t="s">
        <v>98</v>
      </c>
      <c r="D5" s="6" t="s">
        <v>77</v>
      </c>
      <c r="E5" s="6" t="s">
        <v>78</v>
      </c>
      <c r="F5" s="6" t="s">
        <v>101</v>
      </c>
      <c r="G5" s="6" t="s">
        <v>102</v>
      </c>
      <c r="H5" s="6" t="s">
        <v>103</v>
      </c>
      <c r="I5" s="6" t="s">
        <v>105</v>
      </c>
      <c r="J5" s="6" t="s">
        <v>59</v>
      </c>
      <c r="K5" s="6" t="s">
        <v>107</v>
      </c>
      <c r="L5" s="6" t="s">
        <v>108</v>
      </c>
      <c r="M5" s="6" t="s">
        <v>109</v>
      </c>
      <c r="N5" s="6" t="s">
        <v>110</v>
      </c>
      <c r="O5" s="6" t="s">
        <v>111</v>
      </c>
    </row>
    <row r="6" spans="1:15" ht="12.75">
      <c r="A6" s="6">
        <v>1</v>
      </c>
      <c r="B6" s="7" t="s">
        <v>72</v>
      </c>
      <c r="C6" s="7" t="s">
        <v>42</v>
      </c>
      <c r="D6" s="7" t="s">
        <v>43</v>
      </c>
      <c r="E6" s="7" t="s">
        <v>44</v>
      </c>
      <c r="F6" s="7" t="s">
        <v>45</v>
      </c>
      <c r="G6" s="7" t="s">
        <v>46</v>
      </c>
      <c r="H6" s="7" t="s">
        <v>47</v>
      </c>
      <c r="I6" s="7" t="s">
        <v>48</v>
      </c>
      <c r="J6" s="7" t="s">
        <v>49</v>
      </c>
      <c r="K6" s="7" t="s">
        <v>50</v>
      </c>
      <c r="L6" s="7" t="s">
        <v>51</v>
      </c>
      <c r="M6" s="7" t="s">
        <v>52</v>
      </c>
      <c r="N6" s="7" t="s">
        <v>53</v>
      </c>
      <c r="O6" s="7" t="s">
        <v>88</v>
      </c>
    </row>
    <row r="7" spans="1:15" ht="12.75">
      <c r="A7" s="38">
        <v>2</v>
      </c>
      <c r="B7" s="115" t="s">
        <v>10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</row>
    <row r="8" spans="1:15" ht="12.75">
      <c r="A8" s="6">
        <v>3</v>
      </c>
      <c r="B8" s="54" t="s">
        <v>136</v>
      </c>
      <c r="C8" s="8">
        <v>1446039</v>
      </c>
      <c r="D8" s="8">
        <v>1446039</v>
      </c>
      <c r="E8" s="8">
        <v>1446039</v>
      </c>
      <c r="F8" s="8">
        <v>1446039</v>
      </c>
      <c r="G8" s="8">
        <v>1446039</v>
      </c>
      <c r="H8" s="8">
        <v>1446039</v>
      </c>
      <c r="I8" s="8">
        <v>1446039</v>
      </c>
      <c r="J8" s="8">
        <v>1446039</v>
      </c>
      <c r="K8" s="8">
        <v>1446039</v>
      </c>
      <c r="L8" s="8">
        <v>1446039</v>
      </c>
      <c r="M8" s="8">
        <v>1446039</v>
      </c>
      <c r="N8" s="8">
        <v>1446046</v>
      </c>
      <c r="O8" s="8">
        <f aca="true" t="shared" si="0" ref="O8:O13">SUM(C8:N8)</f>
        <v>17352475</v>
      </c>
    </row>
    <row r="9" spans="1:15" ht="12.75">
      <c r="A9" s="6">
        <v>4</v>
      </c>
      <c r="B9" s="55" t="s">
        <v>96</v>
      </c>
      <c r="C9" s="8">
        <v>240609</v>
      </c>
      <c r="D9" s="8">
        <v>240609</v>
      </c>
      <c r="E9" s="8">
        <v>240609</v>
      </c>
      <c r="F9" s="8">
        <v>240609</v>
      </c>
      <c r="G9" s="8">
        <v>240609</v>
      </c>
      <c r="H9" s="8">
        <v>240609</v>
      </c>
      <c r="I9" s="8">
        <v>240609</v>
      </c>
      <c r="J9" s="8">
        <v>240609</v>
      </c>
      <c r="K9" s="8">
        <v>240609</v>
      </c>
      <c r="L9" s="8">
        <v>240609</v>
      </c>
      <c r="M9" s="8">
        <v>240609</v>
      </c>
      <c r="N9" s="8">
        <v>240620</v>
      </c>
      <c r="O9" s="8">
        <f t="shared" si="0"/>
        <v>2887319</v>
      </c>
    </row>
    <row r="10" spans="1:15" ht="12.75">
      <c r="A10" s="6">
        <v>5</v>
      </c>
      <c r="B10" s="54" t="s">
        <v>58</v>
      </c>
      <c r="C10" s="8">
        <v>291079</v>
      </c>
      <c r="D10" s="8">
        <v>291079</v>
      </c>
      <c r="E10" s="8">
        <v>291079</v>
      </c>
      <c r="F10" s="8">
        <v>291079</v>
      </c>
      <c r="G10" s="8">
        <v>291079</v>
      </c>
      <c r="H10" s="8">
        <v>291079</v>
      </c>
      <c r="I10" s="8">
        <v>291079</v>
      </c>
      <c r="J10" s="8">
        <v>291079</v>
      </c>
      <c r="K10" s="8">
        <v>291079</v>
      </c>
      <c r="L10" s="8">
        <v>291079</v>
      </c>
      <c r="M10" s="8">
        <v>291079</v>
      </c>
      <c r="N10" s="8">
        <v>291087</v>
      </c>
      <c r="O10" s="8">
        <f>SUM(C10:N10)</f>
        <v>3492956</v>
      </c>
    </row>
    <row r="11" spans="1:15" ht="12.75">
      <c r="A11" s="6">
        <v>6</v>
      </c>
      <c r="B11" s="54" t="s">
        <v>400</v>
      </c>
      <c r="C11" s="8">
        <v>95416</v>
      </c>
      <c r="D11" s="8">
        <v>95416</v>
      </c>
      <c r="E11" s="8">
        <v>95416</v>
      </c>
      <c r="F11" s="8">
        <v>95416</v>
      </c>
      <c r="G11" s="8">
        <v>95416</v>
      </c>
      <c r="H11" s="8">
        <v>95416</v>
      </c>
      <c r="I11" s="8">
        <v>95416</v>
      </c>
      <c r="J11" s="8">
        <v>95416</v>
      </c>
      <c r="K11" s="8">
        <v>95416</v>
      </c>
      <c r="L11" s="8">
        <v>95416</v>
      </c>
      <c r="M11" s="8">
        <v>95416</v>
      </c>
      <c r="N11" s="8">
        <v>95424</v>
      </c>
      <c r="O11" s="8">
        <f>SUM(C11:N11)</f>
        <v>1145000</v>
      </c>
    </row>
    <row r="12" spans="1:15" ht="12.75">
      <c r="A12" s="6">
        <v>7</v>
      </c>
      <c r="B12" s="54" t="s">
        <v>132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12.75">
      <c r="A13" s="6">
        <v>8</v>
      </c>
      <c r="B13" s="54" t="s">
        <v>60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f t="shared" si="0"/>
        <v>0</v>
      </c>
    </row>
    <row r="14" spans="1:15" ht="12.75">
      <c r="A14" s="6">
        <v>9</v>
      </c>
      <c r="B14" s="71" t="s">
        <v>133</v>
      </c>
      <c r="C14" s="8">
        <v>2175751</v>
      </c>
      <c r="D14" s="8">
        <v>2175751</v>
      </c>
      <c r="E14" s="8">
        <v>2175751</v>
      </c>
      <c r="F14" s="8">
        <v>2175751</v>
      </c>
      <c r="G14" s="8">
        <v>2175751</v>
      </c>
      <c r="H14" s="8">
        <v>2175751</v>
      </c>
      <c r="I14" s="8">
        <v>2175751</v>
      </c>
      <c r="J14" s="8">
        <v>2175751</v>
      </c>
      <c r="K14" s="8">
        <v>2175751</v>
      </c>
      <c r="L14" s="8">
        <v>2175751</v>
      </c>
      <c r="M14" s="8">
        <v>2175751</v>
      </c>
      <c r="N14" s="8">
        <v>2175760</v>
      </c>
      <c r="O14" s="8">
        <f>SUM(C14:N14)</f>
        <v>26109021</v>
      </c>
    </row>
    <row r="15" spans="1:15" ht="12.75">
      <c r="A15" s="6">
        <v>10</v>
      </c>
      <c r="B15" s="56" t="s">
        <v>134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>
        <f>SUM(E15:N15)</f>
        <v>0</v>
      </c>
    </row>
    <row r="16" spans="1:15" ht="27.75" customHeight="1">
      <c r="A16" s="6">
        <v>11</v>
      </c>
      <c r="B16" s="54" t="s">
        <v>87</v>
      </c>
      <c r="C16" s="8">
        <v>4267770</v>
      </c>
      <c r="D16" s="8">
        <v>4267775</v>
      </c>
      <c r="E16" s="8">
        <v>4267775</v>
      </c>
      <c r="F16" s="8">
        <v>4267775</v>
      </c>
      <c r="G16" s="8">
        <v>4267775</v>
      </c>
      <c r="H16" s="8">
        <v>4267775</v>
      </c>
      <c r="I16" s="8">
        <v>4267775</v>
      </c>
      <c r="J16" s="8">
        <v>4267775</v>
      </c>
      <c r="K16" s="8">
        <v>4267775</v>
      </c>
      <c r="L16" s="8">
        <v>4267775</v>
      </c>
      <c r="M16" s="8">
        <v>4267775</v>
      </c>
      <c r="N16" s="8">
        <v>4267789</v>
      </c>
      <c r="O16" s="8">
        <f>SUM(C16:N16)</f>
        <v>51213309</v>
      </c>
    </row>
    <row r="17" spans="1:15" ht="12.75">
      <c r="A17" s="6">
        <v>12</v>
      </c>
      <c r="B17" s="54" t="s">
        <v>97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>
        <f>C17+D17+E17+F17+G17+H17+I17+J17+K17+L17+M17+N17</f>
        <v>0</v>
      </c>
    </row>
    <row r="18" spans="1:15" ht="12.75">
      <c r="A18" s="6">
        <v>13</v>
      </c>
      <c r="B18" s="54" t="s">
        <v>425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>
        <f>SUM(K18:N18)</f>
        <v>0</v>
      </c>
    </row>
    <row r="19" spans="1:15" ht="12.75">
      <c r="A19" s="6">
        <v>14</v>
      </c>
      <c r="B19" s="57" t="s">
        <v>54</v>
      </c>
      <c r="C19" s="7">
        <f>SUM(C8:C17)</f>
        <v>8516664</v>
      </c>
      <c r="D19" s="7">
        <f>SUM(D8:D17)</f>
        <v>8516669</v>
      </c>
      <c r="E19" s="7">
        <f aca="true" t="shared" si="1" ref="E19:O19">SUM(E8:E17)</f>
        <v>8516669</v>
      </c>
      <c r="F19" s="7">
        <f t="shared" si="1"/>
        <v>8516669</v>
      </c>
      <c r="G19" s="7">
        <f t="shared" si="1"/>
        <v>8516669</v>
      </c>
      <c r="H19" s="7">
        <f t="shared" si="1"/>
        <v>8516669</v>
      </c>
      <c r="I19" s="7">
        <f t="shared" si="1"/>
        <v>8516669</v>
      </c>
      <c r="J19" s="7">
        <f t="shared" si="1"/>
        <v>8516669</v>
      </c>
      <c r="K19" s="7">
        <f t="shared" si="1"/>
        <v>8516669</v>
      </c>
      <c r="L19" s="7">
        <f t="shared" si="1"/>
        <v>8516669</v>
      </c>
      <c r="M19" s="7">
        <f t="shared" si="1"/>
        <v>8516669</v>
      </c>
      <c r="N19" s="7">
        <f t="shared" si="1"/>
        <v>8516726</v>
      </c>
      <c r="O19" s="7">
        <f t="shared" si="1"/>
        <v>102200080</v>
      </c>
    </row>
    <row r="20" spans="2:15" ht="12.75">
      <c r="B20" s="28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>
        <v>15</v>
      </c>
      <c r="B21" s="115" t="s">
        <v>11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</row>
    <row r="22" spans="1:15" ht="12.75">
      <c r="A22" s="6">
        <v>16</v>
      </c>
      <c r="B22" s="58" t="s">
        <v>314</v>
      </c>
      <c r="C22" s="8">
        <v>1082481</v>
      </c>
      <c r="D22" s="8">
        <v>1082481</v>
      </c>
      <c r="E22" s="8">
        <v>1082481</v>
      </c>
      <c r="F22" s="8">
        <v>1082481</v>
      </c>
      <c r="G22" s="8">
        <v>1082481</v>
      </c>
      <c r="H22" s="8">
        <v>1082481</v>
      </c>
      <c r="I22" s="8">
        <v>1082481</v>
      </c>
      <c r="J22" s="8">
        <v>1082481</v>
      </c>
      <c r="K22" s="8">
        <v>1082481</v>
      </c>
      <c r="L22" s="8">
        <v>1082481</v>
      </c>
      <c r="M22" s="8">
        <v>1082481</v>
      </c>
      <c r="N22" s="8">
        <v>1082488</v>
      </c>
      <c r="O22" s="77">
        <f>SUM(C22:N22)</f>
        <v>12989779</v>
      </c>
    </row>
    <row r="23" spans="1:15" ht="12.75">
      <c r="A23" s="6">
        <v>18</v>
      </c>
      <c r="B23" s="58" t="s">
        <v>62</v>
      </c>
      <c r="C23" s="8">
        <v>759802</v>
      </c>
      <c r="D23" s="8">
        <v>759802</v>
      </c>
      <c r="E23" s="8">
        <v>759802</v>
      </c>
      <c r="F23" s="8">
        <v>759802</v>
      </c>
      <c r="G23" s="8">
        <v>759802</v>
      </c>
      <c r="H23" s="8">
        <v>759802</v>
      </c>
      <c r="I23" s="8">
        <v>759802</v>
      </c>
      <c r="J23" s="8">
        <v>759802</v>
      </c>
      <c r="K23" s="8">
        <v>759802</v>
      </c>
      <c r="L23" s="8">
        <v>759802</v>
      </c>
      <c r="M23" s="8">
        <v>759802</v>
      </c>
      <c r="N23" s="8">
        <v>759809</v>
      </c>
      <c r="O23" s="77">
        <f aca="true" t="shared" si="2" ref="O23:O29">SUM(C23:N23)</f>
        <v>9117631</v>
      </c>
    </row>
    <row r="24" spans="1:15" ht="12.75">
      <c r="A24" s="6">
        <v>19</v>
      </c>
      <c r="B24" s="58" t="s">
        <v>137</v>
      </c>
      <c r="C24" s="8">
        <v>35013</v>
      </c>
      <c r="D24" s="8">
        <v>35013</v>
      </c>
      <c r="E24" s="8">
        <v>35013</v>
      </c>
      <c r="F24" s="8">
        <v>35013</v>
      </c>
      <c r="G24" s="8">
        <v>35013</v>
      </c>
      <c r="H24" s="8">
        <v>35013</v>
      </c>
      <c r="I24" s="8">
        <v>35013</v>
      </c>
      <c r="J24" s="8">
        <v>35013</v>
      </c>
      <c r="K24" s="8">
        <v>35013</v>
      </c>
      <c r="L24" s="8">
        <v>35013</v>
      </c>
      <c r="M24" s="8">
        <v>35013</v>
      </c>
      <c r="N24" s="8">
        <v>35023</v>
      </c>
      <c r="O24" s="77">
        <f t="shared" si="2"/>
        <v>420166</v>
      </c>
    </row>
    <row r="25" spans="1:15" ht="12.75">
      <c r="A25" s="6">
        <v>20</v>
      </c>
      <c r="B25" s="58" t="s">
        <v>334</v>
      </c>
      <c r="C25" s="8">
        <v>172949</v>
      </c>
      <c r="D25" s="8">
        <v>172949</v>
      </c>
      <c r="E25" s="8">
        <v>172949</v>
      </c>
      <c r="F25" s="8">
        <v>172949</v>
      </c>
      <c r="G25" s="8">
        <v>172949</v>
      </c>
      <c r="H25" s="8">
        <v>172949</v>
      </c>
      <c r="I25" s="8">
        <v>172949</v>
      </c>
      <c r="J25" s="8">
        <v>172949</v>
      </c>
      <c r="K25" s="8">
        <v>172949</v>
      </c>
      <c r="L25" s="8">
        <v>172949</v>
      </c>
      <c r="M25" s="8">
        <v>172949</v>
      </c>
      <c r="N25" s="8">
        <v>172959</v>
      </c>
      <c r="O25" s="77">
        <f t="shared" si="2"/>
        <v>2075398</v>
      </c>
    </row>
    <row r="26" spans="1:15" ht="12.75">
      <c r="A26" s="6">
        <v>21</v>
      </c>
      <c r="B26" s="58" t="s">
        <v>63</v>
      </c>
      <c r="C26" s="8">
        <v>47591</v>
      </c>
      <c r="D26" s="8">
        <v>47591</v>
      </c>
      <c r="E26" s="8">
        <v>47591</v>
      </c>
      <c r="F26" s="8">
        <v>47591</v>
      </c>
      <c r="G26" s="8">
        <v>47591</v>
      </c>
      <c r="H26" s="8">
        <v>47591</v>
      </c>
      <c r="I26" s="8">
        <v>47591</v>
      </c>
      <c r="J26" s="8">
        <v>47591</v>
      </c>
      <c r="K26" s="8">
        <v>47591</v>
      </c>
      <c r="L26" s="8">
        <v>47591</v>
      </c>
      <c r="M26" s="8">
        <v>47591</v>
      </c>
      <c r="N26" s="8">
        <v>47596</v>
      </c>
      <c r="O26" s="77">
        <f t="shared" si="2"/>
        <v>571097</v>
      </c>
    </row>
    <row r="27" spans="1:15" ht="12.75">
      <c r="A27" s="6">
        <v>22</v>
      </c>
      <c r="B27" s="58" t="s">
        <v>16</v>
      </c>
      <c r="C27" s="8">
        <v>4338476</v>
      </c>
      <c r="D27" s="8">
        <v>4338476</v>
      </c>
      <c r="E27" s="8">
        <v>4338476</v>
      </c>
      <c r="F27" s="8">
        <v>4338476</v>
      </c>
      <c r="G27" s="8">
        <v>4338476</v>
      </c>
      <c r="H27" s="8">
        <v>4338476</v>
      </c>
      <c r="I27" s="8">
        <v>4338476</v>
      </c>
      <c r="J27" s="8">
        <v>4338476</v>
      </c>
      <c r="K27" s="8">
        <v>4338476</v>
      </c>
      <c r="L27" s="8">
        <v>4338476</v>
      </c>
      <c r="M27" s="8">
        <v>4338476</v>
      </c>
      <c r="N27" s="8">
        <v>4338485</v>
      </c>
      <c r="O27" s="77">
        <f>SUM(C27:N27)</f>
        <v>52061721</v>
      </c>
    </row>
    <row r="28" spans="1:15" ht="12.75">
      <c r="A28" s="6">
        <v>23</v>
      </c>
      <c r="B28" s="58" t="s">
        <v>6</v>
      </c>
      <c r="C28" s="104">
        <v>2026390</v>
      </c>
      <c r="D28" s="104">
        <v>2026390</v>
      </c>
      <c r="E28" s="104">
        <v>2026390</v>
      </c>
      <c r="F28" s="104">
        <v>2026390</v>
      </c>
      <c r="G28" s="104">
        <v>2026390</v>
      </c>
      <c r="H28" s="104">
        <v>2026390</v>
      </c>
      <c r="I28" s="104">
        <v>2026390</v>
      </c>
      <c r="J28" s="104">
        <v>2026390</v>
      </c>
      <c r="K28" s="104">
        <v>2026390</v>
      </c>
      <c r="L28" s="104">
        <v>2026390</v>
      </c>
      <c r="M28" s="104">
        <v>2026390</v>
      </c>
      <c r="N28" s="104">
        <v>2026399</v>
      </c>
      <c r="O28" s="77">
        <f t="shared" si="2"/>
        <v>24316689</v>
      </c>
    </row>
    <row r="29" spans="1:15" ht="12.75">
      <c r="A29" s="6">
        <v>24</v>
      </c>
      <c r="B29" s="58" t="s">
        <v>401</v>
      </c>
      <c r="C29" s="8">
        <v>53962</v>
      </c>
      <c r="D29" s="8">
        <v>53967</v>
      </c>
      <c r="E29" s="8">
        <v>53967</v>
      </c>
      <c r="F29" s="8">
        <v>53967</v>
      </c>
      <c r="G29" s="8">
        <v>53967</v>
      </c>
      <c r="H29" s="8">
        <v>53967</v>
      </c>
      <c r="I29" s="8">
        <v>53967</v>
      </c>
      <c r="J29" s="8">
        <v>53967</v>
      </c>
      <c r="K29" s="8">
        <v>53967</v>
      </c>
      <c r="L29" s="8">
        <v>53967</v>
      </c>
      <c r="M29" s="8">
        <v>53967</v>
      </c>
      <c r="N29" s="8">
        <v>53967</v>
      </c>
      <c r="O29" s="77">
        <f t="shared" si="2"/>
        <v>647599</v>
      </c>
    </row>
    <row r="30" spans="1:15" ht="12.75">
      <c r="A30" s="6">
        <v>25</v>
      </c>
      <c r="B30" s="59" t="s">
        <v>330</v>
      </c>
      <c r="C30" s="76">
        <f>SUM(C22:C29)</f>
        <v>8516664</v>
      </c>
      <c r="D30" s="76">
        <f aca="true" t="shared" si="3" ref="D30:O30">SUM(D22:D29)</f>
        <v>8516669</v>
      </c>
      <c r="E30" s="76">
        <f t="shared" si="3"/>
        <v>8516669</v>
      </c>
      <c r="F30" s="76">
        <f t="shared" si="3"/>
        <v>8516669</v>
      </c>
      <c r="G30" s="76">
        <f t="shared" si="3"/>
        <v>8516669</v>
      </c>
      <c r="H30" s="76">
        <f t="shared" si="3"/>
        <v>8516669</v>
      </c>
      <c r="I30" s="76">
        <f t="shared" si="3"/>
        <v>8516669</v>
      </c>
      <c r="J30" s="76">
        <f t="shared" si="3"/>
        <v>8516669</v>
      </c>
      <c r="K30" s="76">
        <f t="shared" si="3"/>
        <v>8516669</v>
      </c>
      <c r="L30" s="76">
        <f t="shared" si="3"/>
        <v>8516669</v>
      </c>
      <c r="M30" s="76">
        <f t="shared" si="3"/>
        <v>8516669</v>
      </c>
      <c r="N30" s="76">
        <f t="shared" si="3"/>
        <v>8516726</v>
      </c>
      <c r="O30" s="76">
        <f t="shared" si="3"/>
        <v>102200080</v>
      </c>
    </row>
    <row r="32" spans="3:14" ht="12.75"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</row>
  </sheetData>
  <sheetProtection/>
  <mergeCells count="2">
    <mergeCell ref="B7:O7"/>
    <mergeCell ref="B21:O21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2" max="2" width="69.421875" style="0" bestFit="1" customWidth="1"/>
    <col min="3" max="3" width="11.00390625" style="0" bestFit="1" customWidth="1"/>
    <col min="4" max="4" width="12.8515625" style="0" customWidth="1"/>
  </cols>
  <sheetData>
    <row r="1" ht="12.75">
      <c r="B1" s="1" t="s">
        <v>471</v>
      </c>
    </row>
    <row r="2" ht="12.75">
      <c r="B2" t="s">
        <v>406</v>
      </c>
    </row>
    <row r="4" spans="2:3" ht="12.75">
      <c r="B4" s="3" t="s">
        <v>443</v>
      </c>
      <c r="C4" s="68" t="s">
        <v>444</v>
      </c>
    </row>
    <row r="5" spans="1:4" ht="12.75">
      <c r="A5" s="6" t="s">
        <v>445</v>
      </c>
      <c r="B5" s="6" t="s">
        <v>57</v>
      </c>
      <c r="C5" s="6" t="s">
        <v>98</v>
      </c>
      <c r="D5" s="6" t="s">
        <v>99</v>
      </c>
    </row>
    <row r="6" spans="1:4" ht="12.75">
      <c r="A6" s="6">
        <v>1</v>
      </c>
      <c r="B6" s="7" t="s">
        <v>0</v>
      </c>
      <c r="C6" s="6"/>
      <c r="D6" s="6"/>
    </row>
    <row r="7" spans="1:4" ht="12.75">
      <c r="A7" s="6"/>
      <c r="B7" s="6"/>
      <c r="C7" s="6"/>
      <c r="D7" s="6"/>
    </row>
    <row r="8" spans="1:4" ht="12.75">
      <c r="A8" s="6">
        <v>2</v>
      </c>
      <c r="B8" s="7" t="s">
        <v>446</v>
      </c>
      <c r="C8" s="96" t="s">
        <v>462</v>
      </c>
      <c r="D8" s="96" t="s">
        <v>463</v>
      </c>
    </row>
    <row r="9" spans="1:4" ht="12.75">
      <c r="A9" s="6">
        <v>3</v>
      </c>
      <c r="B9" s="7" t="s">
        <v>447</v>
      </c>
      <c r="C9" s="65"/>
      <c r="D9" s="6"/>
    </row>
    <row r="10" spans="1:4" ht="12.75">
      <c r="A10" s="6">
        <v>4</v>
      </c>
      <c r="B10" s="8" t="s">
        <v>448</v>
      </c>
      <c r="C10" s="65">
        <v>107183</v>
      </c>
      <c r="D10" s="114">
        <v>107183</v>
      </c>
    </row>
    <row r="11" spans="1:4" ht="12.75">
      <c r="A11" s="6">
        <v>5</v>
      </c>
      <c r="B11" s="8" t="s">
        <v>449</v>
      </c>
      <c r="C11" s="65">
        <v>22428</v>
      </c>
      <c r="D11" s="114">
        <v>22428</v>
      </c>
    </row>
    <row r="12" spans="1:4" ht="12.75">
      <c r="A12" s="6">
        <v>6</v>
      </c>
      <c r="B12" s="8" t="s">
        <v>450</v>
      </c>
      <c r="C12" s="65">
        <v>5060</v>
      </c>
      <c r="D12" s="114">
        <v>5060</v>
      </c>
    </row>
    <row r="13" spans="1:4" ht="12.75">
      <c r="A13" s="6">
        <v>7</v>
      </c>
      <c r="B13" s="8" t="s">
        <v>451</v>
      </c>
      <c r="C13" s="65">
        <v>178958</v>
      </c>
      <c r="D13" s="114">
        <v>178958</v>
      </c>
    </row>
    <row r="14" spans="1:4" ht="12.75">
      <c r="A14" s="6">
        <v>8</v>
      </c>
      <c r="B14" s="8" t="s">
        <v>452</v>
      </c>
      <c r="C14" s="65">
        <v>12000</v>
      </c>
      <c r="D14" s="114">
        <v>17072</v>
      </c>
    </row>
    <row r="15" spans="1:4" ht="12.75">
      <c r="A15" s="6">
        <v>9</v>
      </c>
      <c r="B15" s="8" t="s">
        <v>464</v>
      </c>
      <c r="C15" s="65"/>
      <c r="D15" s="114">
        <v>39725</v>
      </c>
    </row>
    <row r="16" spans="1:4" ht="12.75">
      <c r="A16" s="6">
        <v>10</v>
      </c>
      <c r="B16" s="8"/>
      <c r="C16" s="65"/>
      <c r="D16" s="6"/>
    </row>
    <row r="17" spans="1:4" ht="12.75">
      <c r="A17" s="6">
        <v>11</v>
      </c>
      <c r="B17" s="8"/>
      <c r="C17" s="6"/>
      <c r="D17" s="6"/>
    </row>
    <row r="18" spans="1:4" ht="12.75">
      <c r="A18" s="6">
        <v>12</v>
      </c>
      <c r="B18" s="8"/>
      <c r="C18" s="6"/>
      <c r="D18" s="6"/>
    </row>
    <row r="19" spans="1:4" ht="12.75">
      <c r="A19" s="6">
        <v>13</v>
      </c>
      <c r="B19" s="8"/>
      <c r="C19" s="6"/>
      <c r="D19" s="6"/>
    </row>
    <row r="20" spans="1:4" ht="12.75">
      <c r="A20" s="6">
        <v>14</v>
      </c>
      <c r="B20" s="6"/>
      <c r="C20" s="65"/>
      <c r="D20" s="6"/>
    </row>
    <row r="21" spans="1:4" ht="12.75">
      <c r="A21" s="6">
        <v>15</v>
      </c>
      <c r="B21" s="7" t="s">
        <v>453</v>
      </c>
      <c r="C21" s="66">
        <f>SUM(C10:C20)</f>
        <v>325629</v>
      </c>
      <c r="D21" s="66">
        <f>SUM(D10:D20)</f>
        <v>370426</v>
      </c>
    </row>
    <row r="22" spans="1:4" ht="12.75">
      <c r="A22" s="6"/>
      <c r="B22" s="6"/>
      <c r="C22" s="65"/>
      <c r="D22" s="6"/>
    </row>
    <row r="23" spans="1:4" ht="12.75">
      <c r="A23" s="6">
        <v>16</v>
      </c>
      <c r="B23" s="7" t="s">
        <v>454</v>
      </c>
      <c r="C23" s="65"/>
      <c r="D23" s="6"/>
    </row>
    <row r="24" spans="1:4" ht="12.75">
      <c r="A24" s="6"/>
      <c r="B24" s="7"/>
      <c r="C24" s="65"/>
      <c r="D24" s="6"/>
    </row>
    <row r="25" spans="1:4" ht="12.75">
      <c r="A25" s="6">
        <v>17</v>
      </c>
      <c r="B25" s="112" t="s">
        <v>455</v>
      </c>
      <c r="C25" s="65">
        <v>6440</v>
      </c>
      <c r="D25" s="114">
        <v>6440</v>
      </c>
    </row>
    <row r="26" spans="1:4" ht="12.75">
      <c r="A26" s="6">
        <v>18</v>
      </c>
      <c r="B26" s="8" t="s">
        <v>456</v>
      </c>
      <c r="C26" s="65">
        <v>2300</v>
      </c>
      <c r="D26" s="114">
        <v>2300</v>
      </c>
    </row>
    <row r="27" spans="1:4" ht="12.75">
      <c r="A27" s="6">
        <v>19</v>
      </c>
      <c r="B27" s="8" t="s">
        <v>457</v>
      </c>
      <c r="C27" s="65">
        <v>5000</v>
      </c>
      <c r="D27" s="114">
        <v>5000</v>
      </c>
    </row>
    <row r="28" spans="1:4" ht="12.75">
      <c r="A28" s="6">
        <v>20</v>
      </c>
      <c r="B28" s="8" t="s">
        <v>458</v>
      </c>
      <c r="C28" s="65">
        <v>0</v>
      </c>
      <c r="D28" s="114"/>
    </row>
    <row r="29" spans="1:4" ht="12.75">
      <c r="A29" s="6">
        <v>21</v>
      </c>
      <c r="B29" s="113" t="s">
        <v>459</v>
      </c>
      <c r="C29" s="65">
        <v>30000</v>
      </c>
      <c r="D29" s="114">
        <v>30000</v>
      </c>
    </row>
    <row r="30" spans="1:4" ht="12.75">
      <c r="A30" s="6">
        <v>22</v>
      </c>
      <c r="B30" s="113" t="s">
        <v>460</v>
      </c>
      <c r="C30" s="65">
        <v>6000</v>
      </c>
      <c r="D30" s="114">
        <v>6000</v>
      </c>
    </row>
    <row r="31" spans="1:4" ht="12.75">
      <c r="A31" s="6">
        <v>23</v>
      </c>
      <c r="B31" s="113" t="s">
        <v>461</v>
      </c>
      <c r="C31" s="65">
        <v>0</v>
      </c>
      <c r="D31" s="6"/>
    </row>
    <row r="32" spans="1:4" ht="12.75">
      <c r="A32" s="6">
        <v>24</v>
      </c>
      <c r="B32" s="113"/>
      <c r="C32" s="65"/>
      <c r="D32" s="6"/>
    </row>
    <row r="33" spans="1:4" ht="12.75">
      <c r="A33" s="6">
        <v>25</v>
      </c>
      <c r="B33" s="7" t="s">
        <v>453</v>
      </c>
      <c r="C33" s="66">
        <f>SUM(C25:C32)</f>
        <v>49740</v>
      </c>
      <c r="D33" s="66">
        <f>SUM(D25:D32)</f>
        <v>49740</v>
      </c>
    </row>
    <row r="34" spans="1:4" ht="12.75">
      <c r="A34" s="6">
        <v>26</v>
      </c>
      <c r="B34" s="7" t="s">
        <v>439</v>
      </c>
      <c r="C34" s="66">
        <f>C21+C33</f>
        <v>375369</v>
      </c>
      <c r="D34" s="66">
        <f>D21+D33</f>
        <v>420166</v>
      </c>
    </row>
  </sheetData>
  <sheetProtection/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Tibor</cp:lastModifiedBy>
  <cp:lastPrinted>2020-12-28T14:56:00Z</cp:lastPrinted>
  <dcterms:created xsi:type="dcterms:W3CDTF">2006-01-17T11:47:21Z</dcterms:created>
  <dcterms:modified xsi:type="dcterms:W3CDTF">2020-12-28T14:57:55Z</dcterms:modified>
  <cp:category/>
  <cp:version/>
  <cp:contentType/>
  <cp:contentStatus/>
</cp:coreProperties>
</file>