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475" yWindow="32760" windowWidth="11190" windowHeight="8610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Munka1!$6:$6</definedName>
    <definedName name="_xlnm.Print_Area" localSheetId="0">Munka1!$A$1:$H$82</definedName>
  </definedNames>
  <calcPr calcId="144525"/>
</workbook>
</file>

<file path=xl/calcChain.xml><?xml version="1.0" encoding="utf-8"?>
<calcChain xmlns="http://schemas.openxmlformats.org/spreadsheetml/2006/main">
  <c r="H43" i="1" l="1"/>
  <c r="G27" i="1"/>
  <c r="E27" i="1"/>
  <c r="H40" i="1"/>
  <c r="H31" i="1"/>
  <c r="H77" i="1"/>
  <c r="F72" i="1"/>
  <c r="F57" i="1"/>
  <c r="H54" i="1"/>
  <c r="F53" i="1"/>
  <c r="H44" i="1"/>
  <c r="F27" i="1"/>
  <c r="H27" i="1" s="1"/>
  <c r="H28" i="1"/>
  <c r="H21" i="1"/>
  <c r="H17" i="1"/>
  <c r="H13" i="1"/>
  <c r="F8" i="1"/>
  <c r="H32" i="1"/>
  <c r="H30" i="1"/>
  <c r="G72" i="1"/>
  <c r="G71" i="1" s="1"/>
  <c r="F61" i="1"/>
  <c r="H61" i="1" s="1"/>
  <c r="F68" i="1"/>
  <c r="F67" i="1"/>
  <c r="G35" i="1"/>
  <c r="H38" i="1"/>
  <c r="F35" i="1"/>
  <c r="E35" i="1"/>
  <c r="E24" i="1" s="1"/>
  <c r="E72" i="1"/>
  <c r="E71" i="1" s="1"/>
  <c r="E8" i="1"/>
  <c r="G53" i="1"/>
  <c r="H53" i="1"/>
  <c r="G57" i="1"/>
  <c r="H57" i="1" s="1"/>
  <c r="G61" i="1"/>
  <c r="G16" i="1"/>
  <c r="G8" i="1"/>
  <c r="H8" i="1" s="1"/>
  <c r="G12" i="1"/>
  <c r="G20" i="1"/>
  <c r="E42" i="1"/>
  <c r="H73" i="1"/>
  <c r="H74" i="1"/>
  <c r="H75" i="1"/>
  <c r="H76" i="1"/>
  <c r="H36" i="1"/>
  <c r="H37" i="1"/>
  <c r="H39" i="1"/>
  <c r="H41" i="1"/>
  <c r="E20" i="1"/>
  <c r="E16" i="1"/>
  <c r="E12" i="1"/>
  <c r="G68" i="1"/>
  <c r="G67" i="1"/>
  <c r="G66" i="1"/>
  <c r="E68" i="1"/>
  <c r="E67" i="1"/>
  <c r="E66" i="1"/>
  <c r="E53" i="1"/>
  <c r="E57" i="1"/>
  <c r="E61" i="1"/>
  <c r="H82" i="1"/>
  <c r="H81" i="1"/>
  <c r="H80" i="1"/>
  <c r="H70" i="1"/>
  <c r="H64" i="1"/>
  <c r="H63" i="1"/>
  <c r="H62" i="1"/>
  <c r="H60" i="1"/>
  <c r="H59" i="1"/>
  <c r="H58" i="1"/>
  <c r="H56" i="1"/>
  <c r="H55" i="1"/>
  <c r="H51" i="1"/>
  <c r="H50" i="1"/>
  <c r="H49" i="1"/>
  <c r="H47" i="1"/>
  <c r="H46" i="1"/>
  <c r="H45" i="1"/>
  <c r="H33" i="1"/>
  <c r="H25" i="1"/>
  <c r="H23" i="1"/>
  <c r="H22" i="1"/>
  <c r="H19" i="1"/>
  <c r="H18" i="1"/>
  <c r="H15" i="1"/>
  <c r="H14" i="1"/>
  <c r="H11" i="1"/>
  <c r="H10" i="1"/>
  <c r="H29" i="1"/>
  <c r="F42" i="1"/>
  <c r="F12" i="1"/>
  <c r="E65" i="1"/>
  <c r="F24" i="1"/>
  <c r="F71" i="1"/>
  <c r="F16" i="1"/>
  <c r="F66" i="1"/>
  <c r="F20" i="1"/>
  <c r="H20" i="1" s="1"/>
  <c r="H9" i="1"/>
  <c r="H78" i="1"/>
  <c r="H67" i="1" l="1"/>
  <c r="H16" i="1"/>
  <c r="H12" i="1"/>
  <c r="H35" i="1"/>
  <c r="H68" i="1"/>
  <c r="F65" i="1"/>
  <c r="E48" i="1"/>
  <c r="E69" i="1" s="1"/>
  <c r="E79" i="1" s="1"/>
  <c r="H72" i="1"/>
  <c r="H71" i="1" s="1"/>
  <c r="G65" i="1"/>
  <c r="H66" i="1"/>
  <c r="H65" i="1"/>
  <c r="F48" i="1"/>
  <c r="F69" i="1" s="1"/>
  <c r="G42" i="1"/>
  <c r="G24" i="1" s="1"/>
  <c r="G48" i="1" s="1"/>
  <c r="G69" i="1" l="1"/>
  <c r="G79" i="1" s="1"/>
  <c r="H48" i="1"/>
  <c r="F79" i="1"/>
  <c r="H42" i="1"/>
  <c r="H24" i="1" s="1"/>
  <c r="H79" i="1" l="1"/>
  <c r="H69" i="1"/>
</calcChain>
</file>

<file path=xl/sharedStrings.xml><?xml version="1.0" encoding="utf-8"?>
<sst xmlns="http://schemas.openxmlformats.org/spreadsheetml/2006/main" count="146" uniqueCount="86">
  <si>
    <t>(ezer Ft)</t>
  </si>
  <si>
    <t>Kiemelt EI.</t>
  </si>
  <si>
    <t>Módosított előirányzat</t>
  </si>
  <si>
    <t>Jelenlegi módosítás</t>
  </si>
  <si>
    <t>K 1.</t>
  </si>
  <si>
    <t xml:space="preserve">Személyi juttatások </t>
  </si>
  <si>
    <t>1.</t>
  </si>
  <si>
    <t>Kötelező feladatok</t>
  </si>
  <si>
    <t>2.</t>
  </si>
  <si>
    <t xml:space="preserve">Önként vállalt feladatok </t>
  </si>
  <si>
    <t>3.</t>
  </si>
  <si>
    <t>Állami (államigazgatási) feladatok</t>
  </si>
  <si>
    <t>K 2.</t>
  </si>
  <si>
    <t>Munkaadókat terhelő jár. és szoc. hozzájárulási adó</t>
  </si>
  <si>
    <t>K 3.</t>
  </si>
  <si>
    <t>Dologi kiadások</t>
  </si>
  <si>
    <t>K 4.</t>
  </si>
  <si>
    <t>Ellátottak pénzbeli juttatásai</t>
  </si>
  <si>
    <t>K 5.</t>
  </si>
  <si>
    <t>Egyéb működési célú kiadások</t>
  </si>
  <si>
    <t>K 506</t>
  </si>
  <si>
    <t>Egyéb működési célú támogatások államháztatráson belülre</t>
  </si>
  <si>
    <t>K 507</t>
  </si>
  <si>
    <t>Működési célú garancia-és kezességvállalásból származó kifizetés államháztartáson kívülre (MKB)</t>
  </si>
  <si>
    <t>Egyéb működési célú támogatások államháztartáson kívülre</t>
  </si>
  <si>
    <t>K 512</t>
  </si>
  <si>
    <t>Tartalékok</t>
  </si>
  <si>
    <t xml:space="preserve">    1. Általános  tartalék</t>
  </si>
  <si>
    <t xml:space="preserve">    2. Céltartalék</t>
  </si>
  <si>
    <t xml:space="preserve"> K1-K5.</t>
  </si>
  <si>
    <t xml:space="preserve">     Működési költségvetési kiadások összesen</t>
  </si>
  <si>
    <t>K6</t>
  </si>
  <si>
    <t>Beruházások</t>
  </si>
  <si>
    <t>K7</t>
  </si>
  <si>
    <t>Felújítások</t>
  </si>
  <si>
    <t>K8</t>
  </si>
  <si>
    <t>Egyéb felhalmozási kiadások</t>
  </si>
  <si>
    <t xml:space="preserve">K6-K8   </t>
  </si>
  <si>
    <t>Felhalmozási költségvetési kiadások összesen</t>
  </si>
  <si>
    <t>K1-K8</t>
  </si>
  <si>
    <t>Költségvetési Kiadások összesen</t>
  </si>
  <si>
    <t xml:space="preserve">K 9         </t>
  </si>
  <si>
    <t>Finanszírozási kiadások</t>
  </si>
  <si>
    <t>K 91</t>
  </si>
  <si>
    <t xml:space="preserve"> Belföldi finanszírozás kiadásai</t>
  </si>
  <si>
    <t xml:space="preserve">K911 </t>
  </si>
  <si>
    <t>K9111</t>
  </si>
  <si>
    <t>Hosszú lejártú hitelek, kölcsönök törlesztése</t>
  </si>
  <si>
    <t>K9112</t>
  </si>
  <si>
    <t>Likviditásíi célú hitelek, kölcsönök törlesztése pénzügyi vállalkozásnak</t>
  </si>
  <si>
    <t>K9113</t>
  </si>
  <si>
    <t xml:space="preserve"> Rövid lejáratú hitelek</t>
  </si>
  <si>
    <t>K 915</t>
  </si>
  <si>
    <t xml:space="preserve"> Központi irányító szervi támogatás folyósítása</t>
  </si>
  <si>
    <t xml:space="preserve">K1-K9 </t>
  </si>
  <si>
    <t>Önkormányzat kiadásai mindösszesen</t>
  </si>
  <si>
    <t>Önként vállalt feladatok / Reprezentáció/</t>
  </si>
  <si>
    <t>Hitel-,kölcsöntörlesztés államháztartáson belülre</t>
  </si>
  <si>
    <t>Megnevezés</t>
  </si>
  <si>
    <t>Eredeti előirányzat</t>
  </si>
  <si>
    <t>Kötelező feladatok (átadás Kelet-Hajdúsag)</t>
  </si>
  <si>
    <t>K504</t>
  </si>
  <si>
    <t>Működési célú visszatérítendő támogatások, kölcsönök ÁHT-n belülre</t>
  </si>
  <si>
    <t>K508</t>
  </si>
  <si>
    <t>K 513</t>
  </si>
  <si>
    <t>kiadások kiemelt előirányzatonként</t>
  </si>
  <si>
    <t xml:space="preserve"> Fülöp Község Önkormányzata  </t>
  </si>
  <si>
    <t xml:space="preserve">    1. Egyéb keret</t>
  </si>
  <si>
    <t xml:space="preserve">    6. Tas Humánjóléti Bt</t>
  </si>
  <si>
    <t xml:space="preserve"> Előző évi megelőlegezés visszafizetése</t>
  </si>
  <si>
    <t>I. MŰKÖDÉSI KIADÁSOK</t>
  </si>
  <si>
    <t>II. FELHALMOZÁSI KIADÁSOK</t>
  </si>
  <si>
    <t>K 914</t>
  </si>
  <si>
    <t xml:space="preserve">    2. Egyházaknak</t>
  </si>
  <si>
    <t xml:space="preserve">    4. Sportegyesületnek</t>
  </si>
  <si>
    <t xml:space="preserve">    3. Civil szervezeteknek</t>
  </si>
  <si>
    <t xml:space="preserve">    5. Nonprofit gazd.társaságoknak</t>
  </si>
  <si>
    <t>K 502</t>
  </si>
  <si>
    <t>Helyi Önkormányzatok előző évi elszámolásából származó kiadások teljesítése</t>
  </si>
  <si>
    <t xml:space="preserve">        3. Nyírábrány NK Önk. Közös hivatali hozzájár.</t>
  </si>
  <si>
    <t xml:space="preserve">        2. Nyírábrány NK Önk. Orvosi ügyeleti hozzájár.</t>
  </si>
  <si>
    <t xml:space="preserve">        5. EMMI Tám.kez.BURSA HUNGARICA</t>
  </si>
  <si>
    <t xml:space="preserve">        4. Vámospércsi Mikrotérségi Int. fennt. Társulás</t>
  </si>
  <si>
    <t xml:space="preserve">        1. Nyíradonyi Szociális és Gyermekjóléti Társulás</t>
  </si>
  <si>
    <t>2018. évi költségvetés II. módosítása</t>
  </si>
  <si>
    <t>2/b számú  melléklet a 9/2019.(V.29.)ÖR-hez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</si>
</sst>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Fill="1" applyAlignment="1">
      <alignment wrapText="1"/>
    </xf>
    <xf numFmtId="3" fontId="6" fillId="0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3" fontId="4" fillId="2" borderId="0" xfId="0" applyNumberFormat="1" applyFont="1" applyFill="1" applyAlignment="1">
      <alignment horizontal="right" wrapText="1"/>
    </xf>
    <xf numFmtId="3" fontId="4" fillId="2" borderId="2" xfId="0" applyNumberFormat="1" applyFont="1" applyFill="1" applyBorder="1" applyAlignment="1">
      <alignment vertical="center" textRotation="180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wrapText="1"/>
    </xf>
    <xf numFmtId="3" fontId="4" fillId="2" borderId="7" xfId="0" applyNumberFormat="1" applyFont="1" applyFill="1" applyBorder="1" applyAlignment="1">
      <alignment horizontal="left" vertical="center" wrapText="1"/>
    </xf>
    <xf numFmtId="3" fontId="4" fillId="2" borderId="8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3" fontId="5" fillId="0" borderId="12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wrapText="1"/>
    </xf>
    <xf numFmtId="3" fontId="4" fillId="0" borderId="4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wrapText="1"/>
    </xf>
    <xf numFmtId="164" fontId="4" fillId="0" borderId="0" xfId="1" applyNumberFormat="1" applyFont="1" applyFill="1" applyAlignment="1">
      <alignment wrapText="1"/>
    </xf>
    <xf numFmtId="3" fontId="4" fillId="0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3" fontId="8" fillId="2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wrapText="1"/>
    </xf>
    <xf numFmtId="3" fontId="4" fillId="2" borderId="12" xfId="0" applyNumberFormat="1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3" fontId="13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3" fillId="2" borderId="2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3" fontId="3" fillId="2" borderId="22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4" fillId="2" borderId="0" xfId="2" applyFont="1" applyFill="1" applyAlignment="1">
      <alignment horizontal="right" wrapText="1" indent="2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B1" workbookViewId="0">
      <selection activeCell="B1" sqref="B1:H1"/>
    </sheetView>
  </sheetViews>
  <sheetFormatPr defaultColWidth="8.85546875" defaultRowHeight="15" x14ac:dyDescent="0.25"/>
  <cols>
    <col min="1" max="1" width="6" style="7" customWidth="1"/>
    <col min="2" max="2" width="8.85546875" style="7" customWidth="1"/>
    <col min="3" max="3" width="9.42578125" style="7" customWidth="1"/>
    <col min="4" max="4" width="37.140625" style="7" customWidth="1"/>
    <col min="5" max="5" width="12.7109375" style="7" customWidth="1"/>
    <col min="6" max="8" width="12.7109375" style="55" customWidth="1"/>
    <col min="9" max="9" width="10.28515625" style="8" customWidth="1"/>
    <col min="10" max="10" width="8.85546875" style="1" customWidth="1"/>
    <col min="11" max="11" width="11" style="1" customWidth="1"/>
    <col min="12" max="16384" width="8.85546875" style="1"/>
  </cols>
  <sheetData>
    <row r="1" spans="2:8" ht="27" customHeight="1" x14ac:dyDescent="0.25">
      <c r="B1" s="126" t="s">
        <v>85</v>
      </c>
      <c r="C1" s="126"/>
      <c r="D1" s="126"/>
      <c r="E1" s="126"/>
      <c r="F1" s="126"/>
      <c r="G1" s="126"/>
      <c r="H1" s="126"/>
    </row>
    <row r="2" spans="2:8" ht="20.25" x14ac:dyDescent="0.25">
      <c r="D2" s="127" t="s">
        <v>66</v>
      </c>
      <c r="E2" s="128"/>
      <c r="F2" s="128"/>
      <c r="G2" s="128"/>
    </row>
    <row r="3" spans="2:8" ht="15" customHeight="1" x14ac:dyDescent="0.25">
      <c r="D3" s="129" t="s">
        <v>65</v>
      </c>
      <c r="E3" s="129"/>
      <c r="F3" s="129"/>
      <c r="G3" s="129"/>
      <c r="H3" s="56"/>
    </row>
    <row r="4" spans="2:8" ht="18.75" x14ac:dyDescent="0.25">
      <c r="D4" s="129" t="s">
        <v>84</v>
      </c>
      <c r="E4" s="130"/>
      <c r="F4" s="130"/>
      <c r="G4" s="131"/>
    </row>
    <row r="5" spans="2:8" ht="20.25" customHeight="1" thickBot="1" x14ac:dyDescent="0.3">
      <c r="B5" s="132"/>
      <c r="C5" s="132"/>
      <c r="D5" s="132"/>
      <c r="E5" s="9"/>
      <c r="H5" s="57" t="s">
        <v>0</v>
      </c>
    </row>
    <row r="6" spans="2:8" ht="52.9" customHeight="1" thickBot="1" x14ac:dyDescent="0.3">
      <c r="B6" s="10" t="s">
        <v>1</v>
      </c>
      <c r="C6" s="121" t="s">
        <v>58</v>
      </c>
      <c r="D6" s="122"/>
      <c r="E6" s="11" t="s">
        <v>59</v>
      </c>
      <c r="F6" s="58" t="s">
        <v>2</v>
      </c>
      <c r="G6" s="58" t="s">
        <v>3</v>
      </c>
      <c r="H6" s="58" t="s">
        <v>2</v>
      </c>
    </row>
    <row r="7" spans="2:8" ht="15.75" thickBot="1" x14ac:dyDescent="0.3">
      <c r="B7" s="123" t="s">
        <v>70</v>
      </c>
      <c r="C7" s="124"/>
      <c r="D7" s="124"/>
      <c r="E7" s="125"/>
      <c r="F7" s="59"/>
      <c r="G7" s="60"/>
      <c r="H7" s="61"/>
    </row>
    <row r="8" spans="2:8" x14ac:dyDescent="0.25">
      <c r="B8" s="12" t="s">
        <v>4</v>
      </c>
      <c r="C8" s="102" t="s">
        <v>5</v>
      </c>
      <c r="D8" s="102"/>
      <c r="E8" s="13">
        <f>SUM(E9:E11)</f>
        <v>83723</v>
      </c>
      <c r="F8" s="46">
        <f>SUM(F9:F11)</f>
        <v>93938</v>
      </c>
      <c r="G8" s="14">
        <f>SUM(G9:G11)</f>
        <v>4392</v>
      </c>
      <c r="H8" s="15">
        <f>+F8+G8</f>
        <v>98330</v>
      </c>
    </row>
    <row r="9" spans="2:8" x14ac:dyDescent="0.25">
      <c r="B9" s="16"/>
      <c r="C9" s="17" t="s">
        <v>6</v>
      </c>
      <c r="D9" s="6" t="s">
        <v>7</v>
      </c>
      <c r="E9" s="88">
        <v>83723</v>
      </c>
      <c r="F9" s="89">
        <v>93938</v>
      </c>
      <c r="G9" s="29">
        <v>4392</v>
      </c>
      <c r="H9" s="28">
        <f t="shared" ref="H9:H51" si="0">+F9+G9</f>
        <v>98330</v>
      </c>
    </row>
    <row r="10" spans="2:8" x14ac:dyDescent="0.25">
      <c r="B10" s="16"/>
      <c r="C10" s="17" t="s">
        <v>8</v>
      </c>
      <c r="D10" s="6" t="s">
        <v>9</v>
      </c>
      <c r="E10" s="18"/>
      <c r="F10" s="19"/>
      <c r="G10" s="62"/>
      <c r="H10" s="20">
        <f t="shared" si="0"/>
        <v>0</v>
      </c>
    </row>
    <row r="11" spans="2:8" x14ac:dyDescent="0.25">
      <c r="B11" s="16"/>
      <c r="C11" s="17" t="s">
        <v>10</v>
      </c>
      <c r="D11" s="6" t="s">
        <v>11</v>
      </c>
      <c r="E11" s="18"/>
      <c r="F11" s="19"/>
      <c r="G11" s="62"/>
      <c r="H11" s="20">
        <f t="shared" si="0"/>
        <v>0</v>
      </c>
    </row>
    <row r="12" spans="2:8" x14ac:dyDescent="0.25">
      <c r="B12" s="21" t="s">
        <v>12</v>
      </c>
      <c r="C12" s="103" t="s">
        <v>13</v>
      </c>
      <c r="D12" s="103"/>
      <c r="E12" s="22">
        <f>SUM(E13:E15)</f>
        <v>12542</v>
      </c>
      <c r="F12" s="14">
        <f>SUM(F13:F15)</f>
        <v>14536</v>
      </c>
      <c r="G12" s="14">
        <f>SUM(G13:G15)</f>
        <v>1030</v>
      </c>
      <c r="H12" s="15">
        <f t="shared" si="0"/>
        <v>15566</v>
      </c>
    </row>
    <row r="13" spans="2:8" x14ac:dyDescent="0.25">
      <c r="B13" s="16"/>
      <c r="C13" s="17" t="s">
        <v>6</v>
      </c>
      <c r="D13" s="6" t="s">
        <v>7</v>
      </c>
      <c r="E13" s="88">
        <v>12542</v>
      </c>
      <c r="F13" s="89">
        <v>14536</v>
      </c>
      <c r="G13" s="29">
        <v>1030</v>
      </c>
      <c r="H13" s="28">
        <f t="shared" si="0"/>
        <v>15566</v>
      </c>
    </row>
    <row r="14" spans="2:8" x14ac:dyDescent="0.25">
      <c r="B14" s="16"/>
      <c r="C14" s="17" t="s">
        <v>8</v>
      </c>
      <c r="D14" s="6" t="s">
        <v>9</v>
      </c>
      <c r="E14" s="18"/>
      <c r="F14" s="19"/>
      <c r="G14" s="62"/>
      <c r="H14" s="20">
        <f t="shared" si="0"/>
        <v>0</v>
      </c>
    </row>
    <row r="15" spans="2:8" x14ac:dyDescent="0.25">
      <c r="B15" s="16"/>
      <c r="C15" s="17" t="s">
        <v>10</v>
      </c>
      <c r="D15" s="6" t="s">
        <v>11</v>
      </c>
      <c r="E15" s="18"/>
      <c r="F15" s="19"/>
      <c r="G15" s="62"/>
      <c r="H15" s="20">
        <f t="shared" si="0"/>
        <v>0</v>
      </c>
    </row>
    <row r="16" spans="2:8" x14ac:dyDescent="0.25">
      <c r="B16" s="21" t="s">
        <v>14</v>
      </c>
      <c r="C16" s="103" t="s">
        <v>15</v>
      </c>
      <c r="D16" s="103"/>
      <c r="E16" s="22">
        <f>SUM(E17:E19)</f>
        <v>96646</v>
      </c>
      <c r="F16" s="14">
        <f>SUM(F17:F19)</f>
        <v>100546</v>
      </c>
      <c r="G16" s="14">
        <f>SUM(G17:G19)</f>
        <v>1412</v>
      </c>
      <c r="H16" s="15">
        <f t="shared" si="0"/>
        <v>101958</v>
      </c>
    </row>
    <row r="17" spans="1:10" x14ac:dyDescent="0.25">
      <c r="B17" s="16"/>
      <c r="C17" s="17" t="s">
        <v>6</v>
      </c>
      <c r="D17" s="6" t="s">
        <v>7</v>
      </c>
      <c r="E17" s="88">
        <v>96646</v>
      </c>
      <c r="F17" s="89">
        <v>100546</v>
      </c>
      <c r="G17" s="29">
        <v>1412</v>
      </c>
      <c r="H17" s="28">
        <f t="shared" si="0"/>
        <v>101958</v>
      </c>
    </row>
    <row r="18" spans="1:10" ht="30" x14ac:dyDescent="0.25">
      <c r="B18" s="16"/>
      <c r="C18" s="17" t="s">
        <v>8</v>
      </c>
      <c r="D18" s="6" t="s">
        <v>56</v>
      </c>
      <c r="E18" s="18"/>
      <c r="F18" s="19"/>
      <c r="G18" s="62"/>
      <c r="H18" s="20">
        <f t="shared" si="0"/>
        <v>0</v>
      </c>
    </row>
    <row r="19" spans="1:10" x14ac:dyDescent="0.25">
      <c r="B19" s="16"/>
      <c r="C19" s="17" t="s">
        <v>10</v>
      </c>
      <c r="D19" s="6" t="s">
        <v>11</v>
      </c>
      <c r="E19" s="18"/>
      <c r="F19" s="19"/>
      <c r="G19" s="62"/>
      <c r="H19" s="20">
        <f t="shared" si="0"/>
        <v>0</v>
      </c>
    </row>
    <row r="20" spans="1:10" x14ac:dyDescent="0.25">
      <c r="B20" s="21" t="s">
        <v>16</v>
      </c>
      <c r="C20" s="103" t="s">
        <v>17</v>
      </c>
      <c r="D20" s="103"/>
      <c r="E20" s="22">
        <f>SUM(E21:E23)</f>
        <v>12422</v>
      </c>
      <c r="F20" s="14">
        <f>SUM(F21:F23)</f>
        <v>13929</v>
      </c>
      <c r="G20" s="14">
        <f>SUM(G21:G23)</f>
        <v>7750</v>
      </c>
      <c r="H20" s="15">
        <f t="shared" si="0"/>
        <v>21679</v>
      </c>
    </row>
    <row r="21" spans="1:10" x14ac:dyDescent="0.25">
      <c r="B21" s="16"/>
      <c r="C21" s="17" t="s">
        <v>6</v>
      </c>
      <c r="D21" s="6" t="s">
        <v>7</v>
      </c>
      <c r="E21" s="88">
        <v>12422</v>
      </c>
      <c r="F21" s="89">
        <v>13929</v>
      </c>
      <c r="G21" s="29">
        <v>7750</v>
      </c>
      <c r="H21" s="28">
        <f t="shared" si="0"/>
        <v>21679</v>
      </c>
    </row>
    <row r="22" spans="1:10" x14ac:dyDescent="0.25">
      <c r="B22" s="16"/>
      <c r="C22" s="17" t="s">
        <v>8</v>
      </c>
      <c r="D22" s="6" t="s">
        <v>9</v>
      </c>
      <c r="E22" s="18"/>
      <c r="F22" s="19"/>
      <c r="G22" s="62"/>
      <c r="H22" s="20">
        <f t="shared" si="0"/>
        <v>0</v>
      </c>
    </row>
    <row r="23" spans="1:10" x14ac:dyDescent="0.25">
      <c r="B23" s="16"/>
      <c r="C23" s="17" t="s">
        <v>10</v>
      </c>
      <c r="D23" s="6" t="s">
        <v>11</v>
      </c>
      <c r="E23" s="18"/>
      <c r="F23" s="19"/>
      <c r="G23" s="62"/>
      <c r="H23" s="20">
        <f t="shared" si="0"/>
        <v>0</v>
      </c>
    </row>
    <row r="24" spans="1:10" x14ac:dyDescent="0.25">
      <c r="B24" s="21" t="s">
        <v>18</v>
      </c>
      <c r="C24" s="103" t="s">
        <v>19</v>
      </c>
      <c r="D24" s="103"/>
      <c r="E24" s="23">
        <f>SUM(E25,E26,E27,E33,E34,E35,E42)</f>
        <v>18564</v>
      </c>
      <c r="F24" s="23">
        <f>SUM(F25,F26,F27,F33,F34,F35,F42)</f>
        <v>73104</v>
      </c>
      <c r="G24" s="23">
        <f>SUM(G25,G26,G27,G33,G34,G35,G42)</f>
        <v>1721</v>
      </c>
      <c r="H24" s="23">
        <f>SUM(H25,H26,H27,H33,H34,H35,H42)</f>
        <v>74825</v>
      </c>
    </row>
    <row r="25" spans="1:10" ht="27.75" customHeight="1" x14ac:dyDescent="0.25">
      <c r="B25" s="25" t="s">
        <v>77</v>
      </c>
      <c r="C25" s="108" t="s">
        <v>78</v>
      </c>
      <c r="D25" s="114"/>
      <c r="E25" s="26"/>
      <c r="F25" s="27">
        <v>6311</v>
      </c>
      <c r="G25" s="29"/>
      <c r="H25" s="90">
        <f t="shared" si="0"/>
        <v>6311</v>
      </c>
    </row>
    <row r="26" spans="1:10" s="5" customFormat="1" x14ac:dyDescent="0.25">
      <c r="A26" s="7"/>
      <c r="B26" s="25" t="s">
        <v>61</v>
      </c>
      <c r="C26" s="108" t="s">
        <v>62</v>
      </c>
      <c r="D26" s="114"/>
      <c r="E26" s="26"/>
      <c r="F26" s="27"/>
      <c r="G26" s="29"/>
      <c r="H26" s="28"/>
      <c r="I26" s="55"/>
    </row>
    <row r="27" spans="1:10" s="83" customFormat="1" x14ac:dyDescent="0.2">
      <c r="A27" s="80"/>
      <c r="B27" s="81" t="s">
        <v>20</v>
      </c>
      <c r="C27" s="104" t="s">
        <v>21</v>
      </c>
      <c r="D27" s="117"/>
      <c r="E27" s="23">
        <f>E28+E29+E30+E31+E32</f>
        <v>11252</v>
      </c>
      <c r="F27" s="23">
        <f>F28+F29+F30+F31+F32</f>
        <v>13612</v>
      </c>
      <c r="G27" s="23">
        <f>G28+G29+G30+G31+G32</f>
        <v>100</v>
      </c>
      <c r="H27" s="15">
        <f t="shared" si="0"/>
        <v>13712</v>
      </c>
      <c r="I27" s="82"/>
    </row>
    <row r="28" spans="1:10" x14ac:dyDescent="0.25">
      <c r="B28" s="25"/>
      <c r="C28" s="108" t="s">
        <v>83</v>
      </c>
      <c r="D28" s="114"/>
      <c r="E28" s="26">
        <v>2709</v>
      </c>
      <c r="F28" s="26">
        <v>4252</v>
      </c>
      <c r="G28" s="29"/>
      <c r="H28" s="28">
        <f t="shared" si="0"/>
        <v>4252</v>
      </c>
    </row>
    <row r="29" spans="1:10" x14ac:dyDescent="0.25">
      <c r="B29" s="25"/>
      <c r="C29" s="108" t="s">
        <v>80</v>
      </c>
      <c r="D29" s="114"/>
      <c r="E29" s="26">
        <v>2107</v>
      </c>
      <c r="F29" s="26">
        <v>2924</v>
      </c>
      <c r="G29" s="29">
        <v>-817</v>
      </c>
      <c r="H29" s="28">
        <f t="shared" si="0"/>
        <v>2107</v>
      </c>
    </row>
    <row r="30" spans="1:10" ht="12.75" customHeight="1" x14ac:dyDescent="0.25">
      <c r="B30" s="25"/>
      <c r="C30" s="108" t="s">
        <v>79</v>
      </c>
      <c r="D30" s="114"/>
      <c r="E30" s="26">
        <v>5832</v>
      </c>
      <c r="F30" s="26">
        <v>5832</v>
      </c>
      <c r="G30" s="29">
        <v>917</v>
      </c>
      <c r="H30" s="28">
        <f t="shared" si="0"/>
        <v>6749</v>
      </c>
      <c r="J30" s="4"/>
    </row>
    <row r="31" spans="1:10" ht="18" customHeight="1" x14ac:dyDescent="0.25">
      <c r="B31" s="25"/>
      <c r="C31" s="120" t="s">
        <v>82</v>
      </c>
      <c r="D31" s="114"/>
      <c r="E31" s="26">
        <v>204</v>
      </c>
      <c r="F31" s="26">
        <v>204</v>
      </c>
      <c r="G31" s="29"/>
      <c r="H31" s="28">
        <f>+F31+G31</f>
        <v>204</v>
      </c>
    </row>
    <row r="32" spans="1:10" ht="15" customHeight="1" x14ac:dyDescent="0.25">
      <c r="B32" s="25"/>
      <c r="C32" s="120" t="s">
        <v>81</v>
      </c>
      <c r="D32" s="114"/>
      <c r="E32" s="26">
        <v>400</v>
      </c>
      <c r="F32" s="26">
        <v>400</v>
      </c>
      <c r="G32" s="29"/>
      <c r="H32" s="28">
        <f t="shared" si="0"/>
        <v>400</v>
      </c>
    </row>
    <row r="33" spans="1:9" x14ac:dyDescent="0.25">
      <c r="B33" s="25" t="s">
        <v>22</v>
      </c>
      <c r="C33" s="108" t="s">
        <v>23</v>
      </c>
      <c r="D33" s="114"/>
      <c r="E33" s="26"/>
      <c r="F33" s="27"/>
      <c r="G33" s="29"/>
      <c r="H33" s="28">
        <f t="shared" si="0"/>
        <v>0</v>
      </c>
    </row>
    <row r="34" spans="1:9" s="5" customFormat="1" ht="25.5" customHeight="1" x14ac:dyDescent="0.25">
      <c r="A34" s="7"/>
      <c r="B34" s="25" t="s">
        <v>63</v>
      </c>
      <c r="C34" s="108" t="s">
        <v>62</v>
      </c>
      <c r="D34" s="114"/>
      <c r="E34" s="26"/>
      <c r="F34" s="27"/>
      <c r="G34" s="29"/>
      <c r="H34" s="28"/>
      <c r="I34" s="55"/>
    </row>
    <row r="35" spans="1:9" s="83" customFormat="1" x14ac:dyDescent="0.2">
      <c r="A35" s="80"/>
      <c r="B35" s="81" t="s">
        <v>25</v>
      </c>
      <c r="C35" s="104" t="s">
        <v>24</v>
      </c>
      <c r="D35" s="117"/>
      <c r="E35" s="23">
        <f>SUM(E36:E41)</f>
        <v>2735</v>
      </c>
      <c r="F35" s="23">
        <f>SUM(F36:F41)</f>
        <v>2735</v>
      </c>
      <c r="G35" s="23">
        <f>SUM(G36:G41)</f>
        <v>0</v>
      </c>
      <c r="H35" s="15">
        <f t="shared" si="0"/>
        <v>2735</v>
      </c>
      <c r="I35" s="82"/>
    </row>
    <row r="36" spans="1:9" x14ac:dyDescent="0.25">
      <c r="B36" s="25"/>
      <c r="C36" s="108" t="s">
        <v>67</v>
      </c>
      <c r="D36" s="114"/>
      <c r="E36" s="26">
        <v>400</v>
      </c>
      <c r="F36" s="26">
        <v>400</v>
      </c>
      <c r="G36" s="29"/>
      <c r="H36" s="28">
        <f t="shared" si="0"/>
        <v>400</v>
      </c>
    </row>
    <row r="37" spans="1:9" x14ac:dyDescent="0.25">
      <c r="B37" s="25"/>
      <c r="C37" s="108" t="s">
        <v>73</v>
      </c>
      <c r="D37" s="114"/>
      <c r="E37" s="26">
        <v>500</v>
      </c>
      <c r="F37" s="26">
        <v>500</v>
      </c>
      <c r="G37" s="29"/>
      <c r="H37" s="28">
        <f t="shared" si="0"/>
        <v>500</v>
      </c>
    </row>
    <row r="38" spans="1:9" x14ac:dyDescent="0.25">
      <c r="B38" s="25"/>
      <c r="C38" s="108" t="s">
        <v>75</v>
      </c>
      <c r="D38" s="114"/>
      <c r="E38" s="26">
        <v>710</v>
      </c>
      <c r="F38" s="26">
        <v>710</v>
      </c>
      <c r="G38" s="29"/>
      <c r="H38" s="28">
        <f t="shared" si="0"/>
        <v>710</v>
      </c>
    </row>
    <row r="39" spans="1:9" x14ac:dyDescent="0.25">
      <c r="B39" s="25"/>
      <c r="C39" s="108" t="s">
        <v>74</v>
      </c>
      <c r="D39" s="114"/>
      <c r="E39" s="26">
        <v>500</v>
      </c>
      <c r="F39" s="26">
        <v>500</v>
      </c>
      <c r="G39" s="29"/>
      <c r="H39" s="28">
        <f t="shared" si="0"/>
        <v>500</v>
      </c>
    </row>
    <row r="40" spans="1:9" ht="12.75" customHeight="1" x14ac:dyDescent="0.25">
      <c r="B40" s="25"/>
      <c r="C40" s="108" t="s">
        <v>76</v>
      </c>
      <c r="D40" s="114"/>
      <c r="E40" s="26">
        <v>145</v>
      </c>
      <c r="F40" s="26">
        <v>145</v>
      </c>
      <c r="G40" s="29"/>
      <c r="H40" s="28">
        <f t="shared" si="0"/>
        <v>145</v>
      </c>
    </row>
    <row r="41" spans="1:9" x14ac:dyDescent="0.25">
      <c r="B41" s="25"/>
      <c r="C41" s="108" t="s">
        <v>68</v>
      </c>
      <c r="D41" s="114"/>
      <c r="E41" s="26">
        <v>480</v>
      </c>
      <c r="F41" s="26">
        <v>480</v>
      </c>
      <c r="G41" s="29"/>
      <c r="H41" s="28">
        <f t="shared" si="0"/>
        <v>480</v>
      </c>
    </row>
    <row r="42" spans="1:9" s="83" customFormat="1" x14ac:dyDescent="0.2">
      <c r="A42" s="80"/>
      <c r="B42" s="81" t="s">
        <v>64</v>
      </c>
      <c r="C42" s="104" t="s">
        <v>26</v>
      </c>
      <c r="D42" s="117"/>
      <c r="E42" s="23">
        <f>+E43+E44</f>
        <v>4577</v>
      </c>
      <c r="F42" s="23">
        <f>+F43+F44</f>
        <v>50446</v>
      </c>
      <c r="G42" s="24">
        <f>+G43+G44</f>
        <v>1621</v>
      </c>
      <c r="H42" s="15">
        <f t="shared" ref="H42:H47" si="1">+F42+G42</f>
        <v>52067</v>
      </c>
      <c r="I42" s="82"/>
    </row>
    <row r="43" spans="1:9" x14ac:dyDescent="0.25">
      <c r="B43" s="16"/>
      <c r="C43" s="108" t="s">
        <v>27</v>
      </c>
      <c r="D43" s="114"/>
      <c r="E43" s="26"/>
      <c r="F43" s="26">
        <v>45869</v>
      </c>
      <c r="G43" s="29">
        <v>1621</v>
      </c>
      <c r="H43" s="28">
        <f t="shared" si="1"/>
        <v>47490</v>
      </c>
    </row>
    <row r="44" spans="1:9" ht="21" customHeight="1" thickBot="1" x14ac:dyDescent="0.3">
      <c r="B44" s="30"/>
      <c r="C44" s="118" t="s">
        <v>28</v>
      </c>
      <c r="D44" s="119"/>
      <c r="E44" s="31">
        <v>4577</v>
      </c>
      <c r="F44" s="31">
        <v>4577</v>
      </c>
      <c r="G44" s="63"/>
      <c r="H44" s="32">
        <f t="shared" si="1"/>
        <v>4577</v>
      </c>
    </row>
    <row r="45" spans="1:9" ht="15.75" thickTop="1" x14ac:dyDescent="0.25">
      <c r="B45" s="33"/>
      <c r="C45" s="34" t="s">
        <v>6</v>
      </c>
      <c r="D45" s="35" t="s">
        <v>7</v>
      </c>
      <c r="E45" s="36"/>
      <c r="F45" s="37"/>
      <c r="G45" s="64"/>
      <c r="H45" s="38">
        <f t="shared" si="1"/>
        <v>0</v>
      </c>
    </row>
    <row r="46" spans="1:9" x14ac:dyDescent="0.25">
      <c r="B46" s="39"/>
      <c r="C46" s="17" t="s">
        <v>8</v>
      </c>
      <c r="D46" s="6" t="s">
        <v>9</v>
      </c>
      <c r="E46" s="40"/>
      <c r="F46" s="41"/>
      <c r="G46" s="65"/>
      <c r="H46" s="20">
        <f t="shared" si="1"/>
        <v>0</v>
      </c>
    </row>
    <row r="47" spans="1:9" x14ac:dyDescent="0.25">
      <c r="B47" s="39"/>
      <c r="C47" s="17" t="s">
        <v>10</v>
      </c>
      <c r="D47" s="6" t="s">
        <v>11</v>
      </c>
      <c r="E47" s="40"/>
      <c r="F47" s="41"/>
      <c r="G47" s="65"/>
      <c r="H47" s="20">
        <f t="shared" si="1"/>
        <v>0</v>
      </c>
    </row>
    <row r="48" spans="1:9" x14ac:dyDescent="0.25">
      <c r="B48" s="42" t="s">
        <v>29</v>
      </c>
      <c r="C48" s="104" t="s">
        <v>30</v>
      </c>
      <c r="D48" s="105"/>
      <c r="E48" s="23">
        <f>E8+E12+E16+E20+E24</f>
        <v>223897</v>
      </c>
      <c r="F48" s="24">
        <f>F8+F12+F16+F20+F24</f>
        <v>296053</v>
      </c>
      <c r="G48" s="24">
        <f>G8+G12+G16+G20+G24</f>
        <v>16305</v>
      </c>
      <c r="H48" s="15">
        <f t="shared" si="0"/>
        <v>312358</v>
      </c>
    </row>
    <row r="49" spans="2:8" x14ac:dyDescent="0.25">
      <c r="B49" s="115"/>
      <c r="C49" s="17" t="s">
        <v>6</v>
      </c>
      <c r="D49" s="6" t="s">
        <v>7</v>
      </c>
      <c r="E49" s="40"/>
      <c r="F49" s="41"/>
      <c r="G49" s="66"/>
      <c r="H49" s="28">
        <f t="shared" si="0"/>
        <v>0</v>
      </c>
    </row>
    <row r="50" spans="2:8" x14ac:dyDescent="0.25">
      <c r="B50" s="115"/>
      <c r="C50" s="17" t="s">
        <v>8</v>
      </c>
      <c r="D50" s="6" t="s">
        <v>9</v>
      </c>
      <c r="E50" s="40"/>
      <c r="F50" s="41"/>
      <c r="G50" s="66"/>
      <c r="H50" s="28">
        <f t="shared" si="0"/>
        <v>0</v>
      </c>
    </row>
    <row r="51" spans="2:8" ht="15.75" thickBot="1" x14ac:dyDescent="0.3">
      <c r="B51" s="116"/>
      <c r="C51" s="43" t="s">
        <v>10</v>
      </c>
      <c r="D51" s="44" t="s">
        <v>11</v>
      </c>
      <c r="E51" s="45"/>
      <c r="F51" s="67"/>
      <c r="G51" s="68"/>
      <c r="H51" s="69">
        <f t="shared" si="0"/>
        <v>0</v>
      </c>
    </row>
    <row r="52" spans="2:8" ht="15.75" thickBot="1" x14ac:dyDescent="0.3">
      <c r="B52" s="98" t="s">
        <v>71</v>
      </c>
      <c r="C52" s="99"/>
      <c r="D52" s="99"/>
      <c r="E52" s="99"/>
      <c r="F52" s="100"/>
      <c r="G52" s="100"/>
      <c r="H52" s="101"/>
    </row>
    <row r="53" spans="2:8" x14ac:dyDescent="0.25">
      <c r="B53" s="12" t="s">
        <v>31</v>
      </c>
      <c r="C53" s="102" t="s">
        <v>32</v>
      </c>
      <c r="D53" s="102"/>
      <c r="E53" s="13">
        <f>SUM(E54:E56)</f>
        <v>21606</v>
      </c>
      <c r="F53" s="13">
        <f>SUM(F54:F56)</f>
        <v>29018</v>
      </c>
      <c r="G53" s="46">
        <f>SUM(G54:G56)</f>
        <v>7595</v>
      </c>
      <c r="H53" s="47">
        <f>+F53+G53</f>
        <v>36613</v>
      </c>
    </row>
    <row r="54" spans="2:8" x14ac:dyDescent="0.25">
      <c r="B54" s="21"/>
      <c r="C54" s="17" t="s">
        <v>6</v>
      </c>
      <c r="D54" s="6" t="s">
        <v>7</v>
      </c>
      <c r="E54" s="88">
        <v>21606</v>
      </c>
      <c r="F54" s="88">
        <v>29018</v>
      </c>
      <c r="G54" s="29">
        <v>7595</v>
      </c>
      <c r="H54" s="28">
        <f t="shared" ref="H54:H68" si="2">+F54+G54</f>
        <v>36613</v>
      </c>
    </row>
    <row r="55" spans="2:8" x14ac:dyDescent="0.25">
      <c r="B55" s="21"/>
      <c r="C55" s="17" t="s">
        <v>8</v>
      </c>
      <c r="D55" s="6" t="s">
        <v>9</v>
      </c>
      <c r="E55" s="18"/>
      <c r="F55" s="18"/>
      <c r="G55" s="65"/>
      <c r="H55" s="20">
        <f t="shared" si="2"/>
        <v>0</v>
      </c>
    </row>
    <row r="56" spans="2:8" x14ac:dyDescent="0.25">
      <c r="B56" s="21"/>
      <c r="C56" s="17" t="s">
        <v>10</v>
      </c>
      <c r="D56" s="6" t="s">
        <v>11</v>
      </c>
      <c r="E56" s="18"/>
      <c r="F56" s="18"/>
      <c r="G56" s="65"/>
      <c r="H56" s="20">
        <f t="shared" si="2"/>
        <v>0</v>
      </c>
    </row>
    <row r="57" spans="2:8" x14ac:dyDescent="0.25">
      <c r="B57" s="21" t="s">
        <v>33</v>
      </c>
      <c r="C57" s="103" t="s">
        <v>34</v>
      </c>
      <c r="D57" s="103"/>
      <c r="E57" s="22">
        <f>SUM(E58:E60)</f>
        <v>230798</v>
      </c>
      <c r="F57" s="22">
        <f>SUM(F58:F60)</f>
        <v>238065</v>
      </c>
      <c r="G57" s="14">
        <f>SUM(G58:G60)</f>
        <v>14701</v>
      </c>
      <c r="H57" s="15">
        <f t="shared" si="2"/>
        <v>252766</v>
      </c>
    </row>
    <row r="58" spans="2:8" x14ac:dyDescent="0.25">
      <c r="B58" s="21"/>
      <c r="C58" s="17" t="s">
        <v>6</v>
      </c>
      <c r="D58" s="6" t="s">
        <v>7</v>
      </c>
      <c r="E58" s="88">
        <v>230798</v>
      </c>
      <c r="F58" s="88">
        <v>238065</v>
      </c>
      <c r="G58" s="29">
        <v>14701</v>
      </c>
      <c r="H58" s="28">
        <f t="shared" si="2"/>
        <v>252766</v>
      </c>
    </row>
    <row r="59" spans="2:8" x14ac:dyDescent="0.25">
      <c r="B59" s="21"/>
      <c r="C59" s="17" t="s">
        <v>8</v>
      </c>
      <c r="D59" s="6" t="s">
        <v>9</v>
      </c>
      <c r="E59" s="18"/>
      <c r="F59" s="18"/>
      <c r="G59" s="62"/>
      <c r="H59" s="20">
        <f t="shared" si="2"/>
        <v>0</v>
      </c>
    </row>
    <row r="60" spans="2:8" x14ac:dyDescent="0.25">
      <c r="B60" s="21"/>
      <c r="C60" s="17" t="s">
        <v>10</v>
      </c>
      <c r="D60" s="6" t="s">
        <v>11</v>
      </c>
      <c r="E60" s="18"/>
      <c r="F60" s="18"/>
      <c r="G60" s="62"/>
      <c r="H60" s="20">
        <f t="shared" si="2"/>
        <v>0</v>
      </c>
    </row>
    <row r="61" spans="2:8" x14ac:dyDescent="0.25">
      <c r="B61" s="21" t="s">
        <v>35</v>
      </c>
      <c r="C61" s="103" t="s">
        <v>36</v>
      </c>
      <c r="D61" s="103"/>
      <c r="E61" s="22">
        <f>E62+E63+E64</f>
        <v>0</v>
      </c>
      <c r="F61" s="22">
        <f>F62+F63+F64</f>
        <v>0</v>
      </c>
      <c r="G61" s="14">
        <f>G62+G63+G64</f>
        <v>0</v>
      </c>
      <c r="H61" s="15">
        <f t="shared" si="2"/>
        <v>0</v>
      </c>
    </row>
    <row r="62" spans="2:8" ht="30" x14ac:dyDescent="0.25">
      <c r="B62" s="21"/>
      <c r="C62" s="17" t="s">
        <v>6</v>
      </c>
      <c r="D62" s="6" t="s">
        <v>60</v>
      </c>
      <c r="E62" s="18"/>
      <c r="F62" s="18"/>
      <c r="G62" s="62"/>
      <c r="H62" s="20">
        <f t="shared" si="2"/>
        <v>0</v>
      </c>
    </row>
    <row r="63" spans="2:8" x14ac:dyDescent="0.25">
      <c r="B63" s="21"/>
      <c r="C63" s="17" t="s">
        <v>8</v>
      </c>
      <c r="D63" s="6" t="s">
        <v>9</v>
      </c>
      <c r="E63" s="18"/>
      <c r="F63" s="18"/>
      <c r="G63" s="62"/>
      <c r="H63" s="20">
        <f t="shared" si="2"/>
        <v>0</v>
      </c>
    </row>
    <row r="64" spans="2:8" x14ac:dyDescent="0.25">
      <c r="B64" s="48"/>
      <c r="C64" s="17" t="s">
        <v>10</v>
      </c>
      <c r="D64" s="6" t="s">
        <v>11</v>
      </c>
      <c r="E64" s="18"/>
      <c r="F64" s="18"/>
      <c r="G64" s="62"/>
      <c r="H64" s="20">
        <f t="shared" si="2"/>
        <v>0</v>
      </c>
    </row>
    <row r="65" spans="1:11" x14ac:dyDescent="0.25">
      <c r="B65" s="42" t="s">
        <v>37</v>
      </c>
      <c r="C65" s="104" t="s">
        <v>38</v>
      </c>
      <c r="D65" s="105"/>
      <c r="E65" s="22">
        <f>E53+E57+E61</f>
        <v>252404</v>
      </c>
      <c r="F65" s="22">
        <f>F53+F57+F61</f>
        <v>267083</v>
      </c>
      <c r="G65" s="14">
        <f>G53+G57+G61</f>
        <v>22296</v>
      </c>
      <c r="H65" s="15">
        <f t="shared" si="2"/>
        <v>289379</v>
      </c>
    </row>
    <row r="66" spans="1:11" x14ac:dyDescent="0.25">
      <c r="B66" s="91"/>
      <c r="C66" s="17" t="s">
        <v>6</v>
      </c>
      <c r="D66" s="6" t="s">
        <v>7</v>
      </c>
      <c r="E66" s="22">
        <f t="shared" ref="E66:G68" si="3">+E54+E58+E62</f>
        <v>252404</v>
      </c>
      <c r="F66" s="22">
        <f>+F54+F58+F62</f>
        <v>267083</v>
      </c>
      <c r="G66" s="14">
        <f t="shared" si="3"/>
        <v>22296</v>
      </c>
      <c r="H66" s="15">
        <f t="shared" si="2"/>
        <v>289379</v>
      </c>
    </row>
    <row r="67" spans="1:11" x14ac:dyDescent="0.25">
      <c r="B67" s="92"/>
      <c r="C67" s="17" t="s">
        <v>8</v>
      </c>
      <c r="D67" s="6" t="s">
        <v>9</v>
      </c>
      <c r="E67" s="22">
        <f t="shared" si="3"/>
        <v>0</v>
      </c>
      <c r="F67" s="22">
        <f>+F55+F59+F63</f>
        <v>0</v>
      </c>
      <c r="G67" s="14">
        <f t="shared" si="3"/>
        <v>0</v>
      </c>
      <c r="H67" s="15">
        <f t="shared" si="2"/>
        <v>0</v>
      </c>
    </row>
    <row r="68" spans="1:11" x14ac:dyDescent="0.25">
      <c r="B68" s="93"/>
      <c r="C68" s="17" t="s">
        <v>10</v>
      </c>
      <c r="D68" s="6" t="s">
        <v>11</v>
      </c>
      <c r="E68" s="22">
        <f t="shared" si="3"/>
        <v>0</v>
      </c>
      <c r="F68" s="22">
        <f>+F56+F60+F64</f>
        <v>0</v>
      </c>
      <c r="G68" s="14">
        <f t="shared" si="3"/>
        <v>0</v>
      </c>
      <c r="H68" s="15">
        <f t="shared" si="2"/>
        <v>0</v>
      </c>
    </row>
    <row r="69" spans="1:11" s="2" customFormat="1" ht="15.75" x14ac:dyDescent="0.25">
      <c r="A69" s="7"/>
      <c r="B69" s="49" t="s">
        <v>39</v>
      </c>
      <c r="C69" s="94" t="s">
        <v>40</v>
      </c>
      <c r="D69" s="95"/>
      <c r="E69" s="22">
        <f>+E48+E65</f>
        <v>476301</v>
      </c>
      <c r="F69" s="22">
        <f>+F48+F65</f>
        <v>563136</v>
      </c>
      <c r="G69" s="14">
        <f>+G48+G65</f>
        <v>38601</v>
      </c>
      <c r="H69" s="15">
        <f>+F69+G69</f>
        <v>601737</v>
      </c>
      <c r="I69" s="55"/>
      <c r="K69" s="3"/>
    </row>
    <row r="70" spans="1:11" ht="1.1499999999999999" hidden="1" customHeight="1" x14ac:dyDescent="0.25">
      <c r="B70" s="96"/>
      <c r="C70" s="97"/>
      <c r="D70" s="97"/>
      <c r="E70" s="22"/>
      <c r="F70" s="22"/>
      <c r="G70" s="66"/>
      <c r="H70" s="70">
        <f>+F70+G70</f>
        <v>0</v>
      </c>
    </row>
    <row r="71" spans="1:11" s="83" customFormat="1" ht="14.25" x14ac:dyDescent="0.2">
      <c r="A71" s="80"/>
      <c r="B71" s="42" t="s">
        <v>41</v>
      </c>
      <c r="C71" s="104" t="s">
        <v>42</v>
      </c>
      <c r="D71" s="105"/>
      <c r="E71" s="23">
        <f>E72</f>
        <v>63139</v>
      </c>
      <c r="F71" s="23">
        <f>F72</f>
        <v>64218</v>
      </c>
      <c r="G71" s="23">
        <f>G72</f>
        <v>922</v>
      </c>
      <c r="H71" s="23">
        <f>H72</f>
        <v>65140</v>
      </c>
      <c r="I71" s="82"/>
    </row>
    <row r="72" spans="1:11" s="83" customFormat="1" x14ac:dyDescent="0.2">
      <c r="A72" s="80"/>
      <c r="B72" s="86" t="s">
        <v>43</v>
      </c>
      <c r="C72" s="104" t="s">
        <v>44</v>
      </c>
      <c r="D72" s="105"/>
      <c r="E72" s="23">
        <f>SUM(E73:E78)</f>
        <v>63139</v>
      </c>
      <c r="F72" s="23">
        <f>SUM(F73:F78)</f>
        <v>64218</v>
      </c>
      <c r="G72" s="23">
        <f>SUM(G73:G78)</f>
        <v>922</v>
      </c>
      <c r="H72" s="71">
        <f t="shared" ref="H72:H78" si="4">+F72+G72</f>
        <v>65140</v>
      </c>
      <c r="I72" s="82"/>
      <c r="K72" s="87"/>
    </row>
    <row r="73" spans="1:11" x14ac:dyDescent="0.25">
      <c r="B73" s="50" t="s">
        <v>45</v>
      </c>
      <c r="C73" s="108" t="s">
        <v>57</v>
      </c>
      <c r="D73" s="109"/>
      <c r="E73" s="23"/>
      <c r="F73" s="23"/>
      <c r="G73" s="24"/>
      <c r="H73" s="71">
        <f t="shared" si="4"/>
        <v>0</v>
      </c>
    </row>
    <row r="74" spans="1:11" x14ac:dyDescent="0.25">
      <c r="B74" s="50" t="s">
        <v>46</v>
      </c>
      <c r="C74" s="108" t="s">
        <v>47</v>
      </c>
      <c r="D74" s="109"/>
      <c r="E74" s="23"/>
      <c r="F74" s="23"/>
      <c r="G74" s="24"/>
      <c r="H74" s="71">
        <f t="shared" si="4"/>
        <v>0</v>
      </c>
    </row>
    <row r="75" spans="1:11" x14ac:dyDescent="0.25">
      <c r="B75" s="50" t="s">
        <v>48</v>
      </c>
      <c r="C75" s="108" t="s">
        <v>49</v>
      </c>
      <c r="D75" s="109"/>
      <c r="E75" s="23"/>
      <c r="F75" s="23"/>
      <c r="G75" s="24"/>
      <c r="H75" s="71">
        <f t="shared" si="4"/>
        <v>0</v>
      </c>
    </row>
    <row r="76" spans="1:11" x14ac:dyDescent="0.25">
      <c r="B76" s="50" t="s">
        <v>50</v>
      </c>
      <c r="C76" s="108" t="s">
        <v>51</v>
      </c>
      <c r="D76" s="109"/>
      <c r="E76" s="23"/>
      <c r="F76" s="23"/>
      <c r="G76" s="24"/>
      <c r="H76" s="71">
        <f t="shared" si="4"/>
        <v>0</v>
      </c>
    </row>
    <row r="77" spans="1:11" s="85" customFormat="1" ht="12.75" customHeight="1" x14ac:dyDescent="0.25">
      <c r="A77" s="7"/>
      <c r="B77" s="51" t="s">
        <v>52</v>
      </c>
      <c r="C77" s="110" t="s">
        <v>53</v>
      </c>
      <c r="D77" s="111"/>
      <c r="E77" s="84">
        <v>58336</v>
      </c>
      <c r="F77" s="84">
        <v>59415</v>
      </c>
      <c r="G77" s="27"/>
      <c r="H77" s="71">
        <f t="shared" si="4"/>
        <v>59415</v>
      </c>
      <c r="I77" s="8"/>
    </row>
    <row r="78" spans="1:11" s="85" customFormat="1" ht="15.75" thickBot="1" x14ac:dyDescent="0.3">
      <c r="A78" s="7"/>
      <c r="B78" s="51" t="s">
        <v>72</v>
      </c>
      <c r="C78" s="110" t="s">
        <v>69</v>
      </c>
      <c r="D78" s="111"/>
      <c r="E78" s="84">
        <v>4803</v>
      </c>
      <c r="F78" s="84">
        <v>4803</v>
      </c>
      <c r="G78" s="27">
        <v>922</v>
      </c>
      <c r="H78" s="71">
        <f t="shared" si="4"/>
        <v>5725</v>
      </c>
      <c r="I78" s="8"/>
    </row>
    <row r="79" spans="1:11" ht="15.75" thickBot="1" x14ac:dyDescent="0.3">
      <c r="B79" s="52" t="s">
        <v>54</v>
      </c>
      <c r="C79" s="112" t="s">
        <v>55</v>
      </c>
      <c r="D79" s="113"/>
      <c r="E79" s="53">
        <f>E69+E71</f>
        <v>539440</v>
      </c>
      <c r="F79" s="53">
        <f>F69+F71</f>
        <v>627354</v>
      </c>
      <c r="G79" s="72">
        <f>G69+G71</f>
        <v>39523</v>
      </c>
      <c r="H79" s="73">
        <f>+F79+G79</f>
        <v>666877</v>
      </c>
    </row>
    <row r="80" spans="1:11" hidden="1" x14ac:dyDescent="0.25">
      <c r="B80" s="106"/>
      <c r="C80" s="34" t="s">
        <v>6</v>
      </c>
      <c r="D80" s="35" t="s">
        <v>7</v>
      </c>
      <c r="E80" s="54"/>
      <c r="F80" s="74"/>
      <c r="G80" s="75"/>
      <c r="H80" s="76">
        <f>+F80+G80</f>
        <v>0</v>
      </c>
    </row>
    <row r="81" spans="2:8" hidden="1" x14ac:dyDescent="0.25">
      <c r="B81" s="107"/>
      <c r="C81" s="17" t="s">
        <v>8</v>
      </c>
      <c r="D81" s="6" t="s">
        <v>9</v>
      </c>
      <c r="E81" s="18"/>
      <c r="F81" s="19"/>
      <c r="G81" s="66"/>
      <c r="H81" s="27">
        <f>+F81+G81</f>
        <v>0</v>
      </c>
    </row>
    <row r="82" spans="2:8" hidden="1" x14ac:dyDescent="0.25">
      <c r="B82" s="107"/>
      <c r="C82" s="17" t="s">
        <v>10</v>
      </c>
      <c r="D82" s="6" t="s">
        <v>11</v>
      </c>
      <c r="E82" s="18">
        <v>0</v>
      </c>
      <c r="F82" s="19">
        <v>0</v>
      </c>
      <c r="G82" s="66"/>
      <c r="H82" s="27">
        <f>+F82+G82</f>
        <v>0</v>
      </c>
    </row>
    <row r="83" spans="2:8" x14ac:dyDescent="0.25">
      <c r="G83" s="77"/>
    </row>
    <row r="84" spans="2:8" x14ac:dyDescent="0.25">
      <c r="G84" s="78"/>
    </row>
    <row r="86" spans="2:8" x14ac:dyDescent="0.25">
      <c r="G86" s="79"/>
    </row>
  </sheetData>
  <mergeCells count="52">
    <mergeCell ref="B1:H1"/>
    <mergeCell ref="D2:G2"/>
    <mergeCell ref="D4:G4"/>
    <mergeCell ref="D3:G3"/>
    <mergeCell ref="B5:D5"/>
    <mergeCell ref="C8:D8"/>
    <mergeCell ref="C25:D25"/>
    <mergeCell ref="C6:D6"/>
    <mergeCell ref="C26:D26"/>
    <mergeCell ref="C12:D12"/>
    <mergeCell ref="C16:D16"/>
    <mergeCell ref="C20:D20"/>
    <mergeCell ref="B7:E7"/>
    <mergeCell ref="C32:D32"/>
    <mergeCell ref="C29:D29"/>
    <mergeCell ref="C24:D24"/>
    <mergeCell ref="C40:D40"/>
    <mergeCell ref="C41:D41"/>
    <mergeCell ref="C30:D30"/>
    <mergeCell ref="C27:D27"/>
    <mergeCell ref="C28:D28"/>
    <mergeCell ref="C33:D33"/>
    <mergeCell ref="C31:D31"/>
    <mergeCell ref="C48:D48"/>
    <mergeCell ref="C34:D34"/>
    <mergeCell ref="B49:B51"/>
    <mergeCell ref="C35:D35"/>
    <mergeCell ref="C36:D36"/>
    <mergeCell ref="C37:D37"/>
    <mergeCell ref="C38:D38"/>
    <mergeCell ref="C39:D39"/>
    <mergeCell ref="C43:D43"/>
    <mergeCell ref="C44:D44"/>
    <mergeCell ref="C42:D42"/>
    <mergeCell ref="C71:D71"/>
    <mergeCell ref="C72:D72"/>
    <mergeCell ref="B80:B82"/>
    <mergeCell ref="C74:D74"/>
    <mergeCell ref="C75:D75"/>
    <mergeCell ref="C76:D76"/>
    <mergeCell ref="C78:D78"/>
    <mergeCell ref="C73:D73"/>
    <mergeCell ref="C79:D79"/>
    <mergeCell ref="C77:D77"/>
    <mergeCell ref="B66:B68"/>
    <mergeCell ref="C69:D69"/>
    <mergeCell ref="B70:D70"/>
    <mergeCell ref="B52:H52"/>
    <mergeCell ref="C53:D53"/>
    <mergeCell ref="C57:D57"/>
    <mergeCell ref="C61:D61"/>
    <mergeCell ref="C65:D6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Erzsike</dc:creator>
  <cp:lastModifiedBy>Dell</cp:lastModifiedBy>
  <cp:lastPrinted>2019-05-19T22:30:00Z</cp:lastPrinted>
  <dcterms:created xsi:type="dcterms:W3CDTF">2014-02-03T12:00:46Z</dcterms:created>
  <dcterms:modified xsi:type="dcterms:W3CDTF">2019-07-06T16:02:47Z</dcterms:modified>
</cp:coreProperties>
</file>