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egres zársz\"/>
    </mc:Choice>
  </mc:AlternateContent>
  <xr:revisionPtr revIDLastSave="0" documentId="13_ncr:1_{C1F78784-AEFC-4681-B1C0-0D28466F7020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12" i="1"/>
  <c r="H15" i="1"/>
  <c r="H17" i="1"/>
  <c r="H18" i="1"/>
  <c r="H19" i="1"/>
  <c r="H22" i="1"/>
  <c r="H23" i="1"/>
  <c r="H24" i="1"/>
  <c r="H27" i="1"/>
  <c r="H28" i="1"/>
  <c r="H30" i="1"/>
  <c r="H31" i="1"/>
  <c r="H33" i="1"/>
  <c r="H35" i="1"/>
  <c r="H36" i="1"/>
  <c r="H41" i="1"/>
  <c r="H43" i="1"/>
  <c r="H45" i="1"/>
  <c r="H55" i="1"/>
  <c r="H58" i="1"/>
  <c r="H65" i="1"/>
  <c r="H71" i="1"/>
  <c r="H72" i="1"/>
  <c r="H77" i="1"/>
  <c r="H80" i="1"/>
  <c r="H84" i="1"/>
  <c r="H85" i="1"/>
  <c r="H3" i="1"/>
  <c r="G96" i="1" l="1"/>
  <c r="F96" i="1"/>
  <c r="G86" i="1"/>
  <c r="F86" i="1"/>
  <c r="G81" i="1"/>
  <c r="H81" i="1" s="1"/>
  <c r="F81" i="1"/>
  <c r="G61" i="1"/>
  <c r="F61" i="1"/>
  <c r="F73" i="1" s="1"/>
  <c r="G56" i="1"/>
  <c r="H56" i="1" s="1"/>
  <c r="F56" i="1"/>
  <c r="G46" i="1"/>
  <c r="F46" i="1"/>
  <c r="G40" i="1"/>
  <c r="F40" i="1"/>
  <c r="G37" i="1"/>
  <c r="F37" i="1"/>
  <c r="G29" i="1"/>
  <c r="H29" i="1" s="1"/>
  <c r="F29" i="1"/>
  <c r="G26" i="1"/>
  <c r="F26" i="1"/>
  <c r="G20" i="1"/>
  <c r="H20" i="1" s="1"/>
  <c r="F20" i="1"/>
  <c r="G16" i="1"/>
  <c r="F16" i="1"/>
  <c r="H26" i="1" l="1"/>
  <c r="H37" i="1"/>
  <c r="G73" i="1"/>
  <c r="H73" i="1" s="1"/>
  <c r="H61" i="1"/>
  <c r="H86" i="1"/>
  <c r="H16" i="1"/>
  <c r="H46" i="1"/>
  <c r="F21" i="1"/>
  <c r="F47" i="1"/>
  <c r="G47" i="1"/>
  <c r="G21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H21" i="1" l="1"/>
  <c r="H47" i="1"/>
  <c r="G97" i="1"/>
  <c r="F97" i="1"/>
  <c r="E47" i="1"/>
  <c r="E21" i="1"/>
  <c r="H97" i="1" l="1"/>
  <c r="E97" i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<sst xmlns="http://schemas.openxmlformats.org/spreadsheetml/2006/main" count="253" uniqueCount="253">
  <si>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</si>
  <si>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</si>
  <si>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</si>
  <si>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</si>
  <si>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</si>
  <si>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</si>
  <si>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</si>
  <si>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</si>
  <si>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</si>
  <si>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</si>
  <si>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</si>
  <si>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</si>
  <si>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</si>
  <si>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</si>
  <si>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</si>
  <si>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</si>
  <si>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</si>
  <si>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</si>
  <si>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</si>
  <si>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</si>
  <si>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</si>
  <si>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</si>
  <si>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</si>
  <si>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</si>
  <si>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</si>
  <si>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</si>
  <si>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</si>
  <si>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</si>
  <si>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</si>
  <si>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</si>
  <si>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</si>
  <si>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</si>
  <si>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</si>
  <si>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</si>
  <si>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</si>
  <si>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</si>
  <si>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</si>
  <si>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</si>
  <si>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</si>
  <si>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</si>
  <si>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</si>
  <si>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</si>
  <si>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</si>
  <si>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</si>
  <si>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</si>
  <si>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</si>
  <si>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</si>
  <si>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</si>
  <si>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</si>
  <si>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</si>
  <si>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</si>
  <si>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</si>
  <si>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</si>
  <si>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</si>
  <si>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</si>
  <si>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</si>
  <si>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</si>
  <si>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</si>
  <si>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</si>
  <si>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</si>
  <si>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</si>
  <si>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</si>
  <si>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</si>
  <si>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</si>
  <si>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</si>
  <si>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</si>
  <si>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</si>
  <si>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</si>
  <si>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</si>
  <si>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</si>
  <si>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</si>
  <si>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</si>
  <si>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</si>
  <si>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</si>
  <si>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</si>
  <si>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</si>
  <si>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</si>
  <si>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</si>
  <si>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</si>
  <si>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</si>
  <si>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</si>
  <si>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</si>
  <si>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</si>
  <si>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</si>
  <si>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</si>
  <si>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</si>
  <si>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</si>
  <si>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</si>
  <si>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</si>
  <si>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</si>
  <si>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</si>
  <si>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</si>
  <si>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</si>
  <si>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</si>
  <si>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</si>
  <si>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</si>
  <si>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</si>
  <si>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</si>
  <si>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</si>
  <si>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</si>
  <si>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</si>
  <si>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</si>
  <si>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</si>
  <si>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</si>
  <si>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</si>
  <si>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</si>
  <si>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</si>
  <si>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</si>
  <si>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</si>
  <si>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</si>
  <si>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</si>
  <si>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</si>
  <si>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</si>
  <si>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</si>
  <si>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</si>
  <si>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</si>
  <si>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</si>
  <si>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</si>
  <si>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</si>
  <si>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</si>
  <si>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</si>
  <si>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</si>
  <si>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</si>
  <si>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</si>
  <si>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</si>
  <si>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</si>
  <si>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</si>
  <si>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</si>
  <si>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</si>
  <si>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</si>
  <si>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</si>
  <si>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</si>
  <si>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</si>
  <si>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</si>
  <si>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</si>
  <si>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</si>
  <si>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</si>
  <si>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</si>
  <si>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</si>
  <si>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</si>
  <si>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</si>
  <si>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</si>
  <si>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</si>
  <si>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</si>
  <si>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</si>
  <si>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</si>
  <si>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</si>
  <si>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</si>
  <si>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</si>
  <si>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</si>
  <si>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</si>
  <si>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</si>
  <si>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</si>
  <si>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</si>
  <si>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</si>
  <si>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</si>
  <si>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</si>
  <si>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</si>
  <si>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</si>
  <si>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</si>
  <si>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</si>
  <si>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</si>
  <si>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</si>
  <si>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</si>
  <si>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</si>
  <si>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</si>
  <si>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</si>
  <si>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</si>
  <si>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</si>
  <si>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</si>
  <si>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</si>
  <si>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</si>
  <si>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</si>
  <si>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</si>
  <si>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</si>
  <si>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</si>
  <si>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</si>
  <si>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</si>
  <si>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</si>
  <si>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</si>
  <si>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</si>
  <si>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</si>
  <si>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</si>
  <si>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</si>
  <si>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</si>
  <si>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</si>
  <si>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</si>
  <si>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</si>
  <si>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</si>
  <si>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</si>
  <si>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</si>
  <si>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</si>
  <si>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</si>
  <si>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</si>
  <si>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</si>
  <si>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</si>
  <si>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</si>
  <si>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</si>
  <si>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</si>
  <si>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</si>
  <si>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</si>
  <si>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</si>
  <si>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</si>
  <si>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</si>
  <si>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</si>
  <si>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</si>
  <si>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</si>
  <si>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</si>
  <si>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</si>
  <si>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</si>
  <si>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</si>
  <si>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</si>
  <si>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</si>
  <si>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</si>
  <si>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</si>
  <si>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</si>
  <si>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</si>
  <si>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</si>
  <si>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</si>
  <si>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</si>
  <si>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</si>
  <si>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</si>
  <si>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</si>
  <si>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</si>
  <si>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</si>
  <si>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</si>
  <si>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</si>
  <si>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</si>
  <si>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</si>
  <si>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</si>
  <si>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</si>
  <si>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</si>
  <si>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</si>
  <si>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</si>
  <si>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</si>
  <si>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</si>
  <si>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</si>
  <si>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</si>
  <si>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</si>
  <si>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</si>
  <si>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</si>
  <si>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</si>
  <si>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</si>
  <si>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</si>
  <si>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</si>
  <si>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</si>
  <si>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</si>
  <si>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</si>
  <si>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</si>
  <si>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</si>
  <si>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 évi módosított ei</t>
  </si>
  <si>
    <t>2019. évi teljesítés</t>
  </si>
  <si>
    <t>2019. évi teljesítés %-ban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</si>
</sst>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\ ##########"/>
    <numFmt numFmtId="166" formatCode="0__"/>
    <numFmt numFmtId="167" formatCode="0.0%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167" fontId="5" fillId="0" borderId="1" xfId="1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"/>
  <sheetViews>
    <sheetView tabSelected="1" view="pageLayout" zoomScaleNormal="100" zoomScaleSheetLayoutView="100" workbookViewId="0">
      <selection activeCell="I98" sqref="I98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7" width="12.42578125" style="10" customWidth="1"/>
    <col min="8" max="8" width="15.140625" style="10" bestFit="1" customWidth="1"/>
    <col min="9" max="13" width="2.5703125" style="10" customWidth="1"/>
    <col min="14" max="224" width="9.140625" style="10"/>
    <col min="225" max="269" width="2.5703125" style="10" customWidth="1"/>
    <col min="270" max="480" width="9.140625" style="10"/>
    <col min="481" max="525" width="2.5703125" style="10" customWidth="1"/>
    <col min="526" max="736" width="9.140625" style="10"/>
    <col min="737" max="781" width="2.5703125" style="10" customWidth="1"/>
    <col min="782" max="992" width="9.140625" style="10"/>
    <col min="993" max="1037" width="2.5703125" style="10" customWidth="1"/>
    <col min="1038" max="1248" width="9.140625" style="10"/>
    <col min="1249" max="1293" width="2.5703125" style="10" customWidth="1"/>
    <col min="1294" max="1504" width="9.140625" style="10"/>
    <col min="1505" max="1549" width="2.5703125" style="10" customWidth="1"/>
    <col min="1550" max="1760" width="9.140625" style="10"/>
    <col min="1761" max="1805" width="2.5703125" style="10" customWidth="1"/>
    <col min="1806" max="2016" width="9.140625" style="10"/>
    <col min="2017" max="2061" width="2.5703125" style="10" customWidth="1"/>
    <col min="2062" max="2272" width="9.140625" style="10"/>
    <col min="2273" max="2317" width="2.5703125" style="10" customWidth="1"/>
    <col min="2318" max="2528" width="9.140625" style="10"/>
    <col min="2529" max="2573" width="2.5703125" style="10" customWidth="1"/>
    <col min="2574" max="2784" width="9.140625" style="10"/>
    <col min="2785" max="2829" width="2.5703125" style="10" customWidth="1"/>
    <col min="2830" max="3040" width="9.140625" style="10"/>
    <col min="3041" max="3085" width="2.5703125" style="10" customWidth="1"/>
    <col min="3086" max="3296" width="9.140625" style="10"/>
    <col min="3297" max="3341" width="2.5703125" style="10" customWidth="1"/>
    <col min="3342" max="3552" width="9.140625" style="10"/>
    <col min="3553" max="3597" width="2.5703125" style="10" customWidth="1"/>
    <col min="3598" max="3808" width="9.140625" style="10"/>
    <col min="3809" max="3853" width="2.5703125" style="10" customWidth="1"/>
    <col min="3854" max="4064" width="9.140625" style="10"/>
    <col min="4065" max="4109" width="2.5703125" style="10" customWidth="1"/>
    <col min="4110" max="4320" width="9.140625" style="10"/>
    <col min="4321" max="4365" width="2.5703125" style="10" customWidth="1"/>
    <col min="4366" max="4576" width="9.140625" style="10"/>
    <col min="4577" max="4621" width="2.5703125" style="10" customWidth="1"/>
    <col min="4622" max="4832" width="9.140625" style="10"/>
    <col min="4833" max="4877" width="2.5703125" style="10" customWidth="1"/>
    <col min="4878" max="5088" width="9.140625" style="10"/>
    <col min="5089" max="5133" width="2.5703125" style="10" customWidth="1"/>
    <col min="5134" max="5344" width="9.140625" style="10"/>
    <col min="5345" max="5389" width="2.5703125" style="10" customWidth="1"/>
    <col min="5390" max="5600" width="9.140625" style="10"/>
    <col min="5601" max="5645" width="2.5703125" style="10" customWidth="1"/>
    <col min="5646" max="5856" width="9.140625" style="10"/>
    <col min="5857" max="5901" width="2.5703125" style="10" customWidth="1"/>
    <col min="5902" max="6112" width="9.140625" style="10"/>
    <col min="6113" max="6157" width="2.5703125" style="10" customWidth="1"/>
    <col min="6158" max="6368" width="9.140625" style="10"/>
    <col min="6369" max="6413" width="2.5703125" style="10" customWidth="1"/>
    <col min="6414" max="6624" width="9.140625" style="10"/>
    <col min="6625" max="6669" width="2.5703125" style="10" customWidth="1"/>
    <col min="6670" max="6880" width="9.140625" style="10"/>
    <col min="6881" max="6925" width="2.5703125" style="10" customWidth="1"/>
    <col min="6926" max="7136" width="9.140625" style="10"/>
    <col min="7137" max="7181" width="2.5703125" style="10" customWidth="1"/>
    <col min="7182" max="7392" width="9.140625" style="10"/>
    <col min="7393" max="7437" width="2.5703125" style="10" customWidth="1"/>
    <col min="7438" max="7648" width="9.140625" style="10"/>
    <col min="7649" max="7693" width="2.5703125" style="10" customWidth="1"/>
    <col min="7694" max="7904" width="9.140625" style="10"/>
    <col min="7905" max="7949" width="2.5703125" style="10" customWidth="1"/>
    <col min="7950" max="8160" width="9.140625" style="10"/>
    <col min="8161" max="8205" width="2.5703125" style="10" customWidth="1"/>
    <col min="8206" max="8416" width="9.140625" style="10"/>
    <col min="8417" max="8461" width="2.5703125" style="10" customWidth="1"/>
    <col min="8462" max="8672" width="9.140625" style="10"/>
    <col min="8673" max="8717" width="2.5703125" style="10" customWidth="1"/>
    <col min="8718" max="8928" width="9.140625" style="10"/>
    <col min="8929" max="8973" width="2.5703125" style="10" customWidth="1"/>
    <col min="8974" max="9184" width="9.140625" style="10"/>
    <col min="9185" max="9229" width="2.5703125" style="10" customWidth="1"/>
    <col min="9230" max="9440" width="9.140625" style="10"/>
    <col min="9441" max="9485" width="2.5703125" style="10" customWidth="1"/>
    <col min="9486" max="9696" width="9.140625" style="10"/>
    <col min="9697" max="9741" width="2.5703125" style="10" customWidth="1"/>
    <col min="9742" max="9952" width="9.140625" style="10"/>
    <col min="9953" max="9997" width="2.5703125" style="10" customWidth="1"/>
    <col min="9998" max="10208" width="9.140625" style="10"/>
    <col min="10209" max="10253" width="2.5703125" style="10" customWidth="1"/>
    <col min="10254" max="10464" width="9.140625" style="10"/>
    <col min="10465" max="10509" width="2.5703125" style="10" customWidth="1"/>
    <col min="10510" max="10720" width="9.140625" style="10"/>
    <col min="10721" max="10765" width="2.5703125" style="10" customWidth="1"/>
    <col min="10766" max="10976" width="9.140625" style="10"/>
    <col min="10977" max="11021" width="2.5703125" style="10" customWidth="1"/>
    <col min="11022" max="11232" width="9.140625" style="10"/>
    <col min="11233" max="11277" width="2.5703125" style="10" customWidth="1"/>
    <col min="11278" max="11488" width="9.140625" style="10"/>
    <col min="11489" max="11533" width="2.5703125" style="10" customWidth="1"/>
    <col min="11534" max="11744" width="9.140625" style="10"/>
    <col min="11745" max="11789" width="2.5703125" style="10" customWidth="1"/>
    <col min="11790" max="12000" width="9.140625" style="10"/>
    <col min="12001" max="12045" width="2.5703125" style="10" customWidth="1"/>
    <col min="12046" max="12256" width="9.140625" style="10"/>
    <col min="12257" max="12301" width="2.5703125" style="10" customWidth="1"/>
    <col min="12302" max="12512" width="9.140625" style="10"/>
    <col min="12513" max="12557" width="2.5703125" style="10" customWidth="1"/>
    <col min="12558" max="12768" width="9.140625" style="10"/>
    <col min="12769" max="12813" width="2.5703125" style="10" customWidth="1"/>
    <col min="12814" max="13024" width="9.140625" style="10"/>
    <col min="13025" max="13069" width="2.5703125" style="10" customWidth="1"/>
    <col min="13070" max="13280" width="9.140625" style="10"/>
    <col min="13281" max="13325" width="2.5703125" style="10" customWidth="1"/>
    <col min="13326" max="13536" width="9.140625" style="10"/>
    <col min="13537" max="13581" width="2.5703125" style="10" customWidth="1"/>
    <col min="13582" max="13792" width="9.140625" style="10"/>
    <col min="13793" max="13837" width="2.5703125" style="10" customWidth="1"/>
    <col min="13838" max="14048" width="9.140625" style="10"/>
    <col min="14049" max="14093" width="2.5703125" style="10" customWidth="1"/>
    <col min="14094" max="14304" width="9.140625" style="10"/>
    <col min="14305" max="14349" width="2.5703125" style="10" customWidth="1"/>
    <col min="14350" max="14560" width="9.140625" style="10"/>
    <col min="14561" max="14605" width="2.5703125" style="10" customWidth="1"/>
    <col min="14606" max="14816" width="9.140625" style="10"/>
    <col min="14817" max="14861" width="2.5703125" style="10" customWidth="1"/>
    <col min="14862" max="15072" width="9.140625" style="10"/>
    <col min="15073" max="15117" width="2.5703125" style="10" customWidth="1"/>
    <col min="15118" max="15328" width="9.140625" style="10"/>
    <col min="15329" max="15373" width="2.5703125" style="10" customWidth="1"/>
    <col min="15374" max="15584" width="9.140625" style="10"/>
    <col min="15585" max="15629" width="2.5703125" style="10" customWidth="1"/>
    <col min="15630" max="15840" width="9.140625" style="10"/>
    <col min="15841" max="15885" width="2.5703125" style="10" customWidth="1"/>
    <col min="15886" max="16096" width="9.140625" style="10"/>
    <col min="16097" max="16141" width="2.5703125" style="10" customWidth="1"/>
    <col min="16142" max="16383" width="9.140625" style="10"/>
    <col min="16384" max="16384" width="9.140625" style="10" customWidth="1"/>
  </cols>
  <sheetData>
    <row r="1" spans="2:8" ht="15.95" customHeight="1" x14ac:dyDescent="0.25">
      <c r="B1" s="32" t="s">
        <v>0</v>
      </c>
      <c r="C1" s="32"/>
      <c r="D1" s="32"/>
      <c r="E1" s="32"/>
    </row>
    <row r="2" spans="2:8" ht="45.6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  <c r="H2" s="16" t="s">
        <v>252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5411874</v>
      </c>
      <c r="F3" s="17">
        <v>8625775</v>
      </c>
      <c r="G3" s="17">
        <v>8562144</v>
      </c>
      <c r="H3" s="31">
        <f>G3/F3</f>
        <v>0.99262315560051129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31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  <c r="H5" s="31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31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31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31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400000</v>
      </c>
      <c r="F9" s="17">
        <v>505410</v>
      </c>
      <c r="G9" s="17">
        <v>204010</v>
      </c>
      <c r="H9" s="31">
        <f t="shared" ref="H9:H65" si="0">G9/F9</f>
        <v>0.4036524801646188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31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v>0</v>
      </c>
      <c r="H11" s="31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364080</v>
      </c>
      <c r="F12" s="17">
        <v>364080</v>
      </c>
      <c r="G12" s="17">
        <v>216137</v>
      </c>
      <c r="H12" s="31">
        <f t="shared" si="0"/>
        <v>0.59365249395737196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31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31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400000</v>
      </c>
      <c r="G15" s="17">
        <v>338626</v>
      </c>
      <c r="H15" s="31">
        <f t="shared" si="0"/>
        <v>0.84656500000000001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6175954</v>
      </c>
      <c r="F16" s="22">
        <f t="shared" ref="F16:G16" si="1">SUM(F3:F15)</f>
        <v>9895265</v>
      </c>
      <c r="G16" s="22">
        <f t="shared" si="1"/>
        <v>9320917</v>
      </c>
      <c r="H16" s="31">
        <f t="shared" si="0"/>
        <v>0.94195728967339432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2427600</v>
      </c>
      <c r="F17" s="17">
        <v>2308981</v>
      </c>
      <c r="G17" s="17">
        <v>2280127</v>
      </c>
      <c r="H17" s="31">
        <f t="shared" si="0"/>
        <v>0.98750357841835856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1512501</v>
      </c>
      <c r="G18" s="17">
        <v>1093708</v>
      </c>
      <c r="H18" s="31">
        <f t="shared" si="0"/>
        <v>0.72311224918198402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700000</v>
      </c>
      <c r="G19" s="17">
        <v>619109</v>
      </c>
      <c r="H19" s="31">
        <f t="shared" si="0"/>
        <v>0.8844414285714286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2427600</v>
      </c>
      <c r="F20" s="22">
        <f t="shared" ref="F20:G20" si="2">SUM(F17:F19)</f>
        <v>4521482</v>
      </c>
      <c r="G20" s="22">
        <f t="shared" si="2"/>
        <v>3992944</v>
      </c>
      <c r="H20" s="31">
        <f t="shared" si="0"/>
        <v>0.88310514119043271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8603554</v>
      </c>
      <c r="F21" s="26">
        <f t="shared" ref="F21:G21" si="3">F16+F20</f>
        <v>14416747</v>
      </c>
      <c r="G21" s="26">
        <f t="shared" si="3"/>
        <v>13313861</v>
      </c>
      <c r="H21" s="31">
        <f t="shared" si="0"/>
        <v>0.9234996632735526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1205000</v>
      </c>
      <c r="F22" s="27">
        <v>2091164</v>
      </c>
      <c r="G22" s="27">
        <v>1974311</v>
      </c>
      <c r="H22" s="31">
        <f t="shared" si="0"/>
        <v>0.94412059503702239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0</v>
      </c>
      <c r="F23" s="17">
        <v>93289</v>
      </c>
      <c r="G23" s="17">
        <v>7345</v>
      </c>
      <c r="H23" s="31">
        <f t="shared" si="0"/>
        <v>7.8733827139319743E-2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2000000</v>
      </c>
      <c r="F24" s="17">
        <v>4151035</v>
      </c>
      <c r="G24" s="17">
        <v>4035243</v>
      </c>
      <c r="H24" s="31">
        <f t="shared" si="0"/>
        <v>0.972105270131425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31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2000000</v>
      </c>
      <c r="F26" s="22">
        <f t="shared" ref="F26:G26" si="4">SUM(F23:F25)</f>
        <v>4244324</v>
      </c>
      <c r="G26" s="22">
        <f t="shared" si="4"/>
        <v>4042588</v>
      </c>
      <c r="H26" s="31">
        <f t="shared" si="0"/>
        <v>0.95246922713723081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120000</v>
      </c>
      <c r="G27" s="17">
        <v>52845</v>
      </c>
      <c r="H27" s="31">
        <f t="shared" si="0"/>
        <v>0.44037500000000002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250000</v>
      </c>
      <c r="F28" s="17">
        <v>750000</v>
      </c>
      <c r="G28" s="17">
        <v>570001</v>
      </c>
      <c r="H28" s="31">
        <f t="shared" si="0"/>
        <v>0.76000133333333331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250000</v>
      </c>
      <c r="F29" s="22">
        <f t="shared" ref="F29:G29" si="5">SUM(F27:F28)</f>
        <v>870000</v>
      </c>
      <c r="G29" s="22">
        <f t="shared" si="5"/>
        <v>622846</v>
      </c>
      <c r="H29" s="31">
        <f t="shared" si="0"/>
        <v>0.71591494252873566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550000</v>
      </c>
      <c r="F30" s="17">
        <v>956305</v>
      </c>
      <c r="G30" s="17">
        <v>767746</v>
      </c>
      <c r="H30" s="31">
        <f t="shared" si="0"/>
        <v>0.80282545840500674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55000</v>
      </c>
      <c r="F31" s="17">
        <v>155000</v>
      </c>
      <c r="G31" s="17">
        <v>98176</v>
      </c>
      <c r="H31" s="31">
        <f t="shared" si="0"/>
        <v>0.63339354838709683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31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200000</v>
      </c>
      <c r="F33" s="17">
        <v>369288</v>
      </c>
      <c r="G33" s="17">
        <v>286194</v>
      </c>
      <c r="H33" s="31">
        <f t="shared" si="0"/>
        <v>0.77498862676285174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31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50000</v>
      </c>
      <c r="F35" s="17">
        <v>50000</v>
      </c>
      <c r="G35" s="17">
        <v>24800</v>
      </c>
      <c r="H35" s="31">
        <f t="shared" si="0"/>
        <v>0.496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1500000</v>
      </c>
      <c r="F36" s="17">
        <v>3500000</v>
      </c>
      <c r="G36" s="17">
        <v>3318858</v>
      </c>
      <c r="H36" s="31">
        <f t="shared" si="0"/>
        <v>0.9482451428571429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2355000</v>
      </c>
      <c r="F37" s="22">
        <f t="shared" ref="F37:G37" si="6">SUM(F30:F36)</f>
        <v>5030593</v>
      </c>
      <c r="G37" s="22">
        <f t="shared" si="6"/>
        <v>4495774</v>
      </c>
      <c r="H37" s="31">
        <f t="shared" si="0"/>
        <v>0.89368668862696699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31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31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G40" si="7">F38+F39</f>
        <v>0</v>
      </c>
      <c r="G40" s="22">
        <f t="shared" si="7"/>
        <v>0</v>
      </c>
      <c r="H40" s="31"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1245000</v>
      </c>
      <c r="F41" s="17">
        <v>2009724</v>
      </c>
      <c r="G41" s="17">
        <v>1728465</v>
      </c>
      <c r="H41" s="31">
        <f t="shared" si="0"/>
        <v>0.8600509323668325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31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11682</v>
      </c>
      <c r="G43" s="17">
        <v>11682</v>
      </c>
      <c r="H43" s="31">
        <f t="shared" si="0"/>
        <v>1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31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50000</v>
      </c>
      <c r="F45" s="17">
        <v>254191</v>
      </c>
      <c r="G45" s="17">
        <v>154054</v>
      </c>
      <c r="H45" s="31">
        <f t="shared" si="0"/>
        <v>0.60605607594289335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1295000</v>
      </c>
      <c r="F46" s="22">
        <f t="shared" ref="F46:G46" si="8">SUM(F41:F45)</f>
        <v>2275597</v>
      </c>
      <c r="G46" s="22">
        <f t="shared" si="8"/>
        <v>1894201</v>
      </c>
      <c r="H46" s="31">
        <f t="shared" si="0"/>
        <v>0.83239738846553235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5900000</v>
      </c>
      <c r="F47" s="26">
        <f t="shared" ref="F47:G47" si="9">F26+F29+F37+F40+F46</f>
        <v>12420514</v>
      </c>
      <c r="G47" s="26">
        <f t="shared" si="9"/>
        <v>11055409</v>
      </c>
      <c r="H47" s="31">
        <f t="shared" si="0"/>
        <v>0.89009271274924695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31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31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31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31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31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31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31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3200000</v>
      </c>
      <c r="F55" s="17">
        <v>2891415</v>
      </c>
      <c r="G55" s="17">
        <v>2586695</v>
      </c>
      <c r="H55" s="31">
        <f t="shared" si="0"/>
        <v>0.89461215356495005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3200000</v>
      </c>
      <c r="F56" s="26">
        <f t="shared" ref="F56:G56" si="10">SUM(F48:F55)</f>
        <v>2891415</v>
      </c>
      <c r="G56" s="26">
        <f t="shared" si="10"/>
        <v>2586695</v>
      </c>
      <c r="H56" s="31">
        <f t="shared" si="0"/>
        <v>0.89461215356495005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31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496694</v>
      </c>
      <c r="G58" s="17">
        <v>496694</v>
      </c>
      <c r="H58" s="31">
        <f t="shared" si="0"/>
        <v>1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31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31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G61" si="11">SUM(F58:F60)</f>
        <v>496694</v>
      </c>
      <c r="G61" s="22">
        <f t="shared" si="11"/>
        <v>496694</v>
      </c>
      <c r="H61" s="31">
        <f t="shared" si="0"/>
        <v>1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31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31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31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650000</v>
      </c>
      <c r="F65" s="17">
        <v>3211302</v>
      </c>
      <c r="G65" s="17">
        <v>3036064</v>
      </c>
      <c r="H65" s="31">
        <f t="shared" si="0"/>
        <v>0.9454308563940732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31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31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31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31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31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1832042</v>
      </c>
      <c r="G71" s="17">
        <v>1832042</v>
      </c>
      <c r="H71" s="31">
        <f t="shared" ref="H71:H97" si="12">G71/F71</f>
        <v>1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5500000</v>
      </c>
      <c r="F72" s="17">
        <v>1017871</v>
      </c>
      <c r="G72" s="17">
        <v>0</v>
      </c>
      <c r="H72" s="31">
        <f t="shared" si="12"/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6150000</v>
      </c>
      <c r="F73" s="26">
        <f t="shared" ref="F73:G73" si="13">F57+F61+F62+F63+F64+F65+F66+F67+F68+F69+F70+F71+F72</f>
        <v>6557909</v>
      </c>
      <c r="G73" s="26">
        <f t="shared" si="13"/>
        <v>5364800</v>
      </c>
      <c r="H73" s="31">
        <f t="shared" si="12"/>
        <v>0.81806563647040542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31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31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31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10178884</v>
      </c>
      <c r="G77" s="17">
        <v>10178884</v>
      </c>
      <c r="H77" s="31">
        <f t="shared" si="12"/>
        <v>1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31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31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2691059</v>
      </c>
      <c r="G80" s="17">
        <v>2691059</v>
      </c>
      <c r="H80" s="31">
        <f t="shared" si="12"/>
        <v>1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 t="shared" ref="F81:G81" si="14">SUM(F74:F80)</f>
        <v>12869943</v>
      </c>
      <c r="G81" s="26">
        <f t="shared" si="14"/>
        <v>12869943</v>
      </c>
      <c r="H81" s="31">
        <f t="shared" si="12"/>
        <v>1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  <c r="G82" s="17">
        <v>0</v>
      </c>
      <c r="H82" s="31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31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1077336</v>
      </c>
      <c r="G84" s="17">
        <v>1077336</v>
      </c>
      <c r="H84" s="31">
        <f t="shared" si="12"/>
        <v>1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290881</v>
      </c>
      <c r="G85" s="17">
        <v>290881</v>
      </c>
      <c r="H85" s="31">
        <f t="shared" si="12"/>
        <v>1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 t="shared" ref="F86:G86" si="15">SUM(F82:F85)</f>
        <v>1368217</v>
      </c>
      <c r="G86" s="26">
        <f t="shared" si="15"/>
        <v>1368217</v>
      </c>
      <c r="H86" s="31">
        <f t="shared" si="12"/>
        <v>1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31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31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31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31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31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31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31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31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31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G96" si="16">SUM(F87:F95)</f>
        <v>0</v>
      </c>
      <c r="G96" s="26">
        <f t="shared" si="16"/>
        <v>0</v>
      </c>
      <c r="H96" s="31"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25058554</v>
      </c>
      <c r="F97" s="26">
        <f t="shared" ref="F97:G97" si="17">F21+F22+F47+F56+F73+F81+F86+F96</f>
        <v>52615909</v>
      </c>
      <c r="G97" s="26">
        <f t="shared" si="17"/>
        <v>48533236</v>
      </c>
      <c r="H97" s="31">
        <f t="shared" si="12"/>
        <v>0.92240611104903647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76" fitToHeight="3" orientation="portrait" horizontalDpi="360" verticalDpi="360" r:id="rId1"/>
  <headerFooter alignWithMargins="0">
    <oddHeader>&amp;C&amp;"Times New Roman,Normál"&amp;13 1. melléklet
a 7/2020. (VII.13.)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2020-06-29T09:23:51Z</cp:lastPrinted>
  <dcterms:created xsi:type="dcterms:W3CDTF">2019-02-06T16:32:14Z</dcterms:created>
  <dcterms:modified xsi:type="dcterms:W3CDTF">2020-07-13T13:26:57Z</dcterms:modified>
</cp:coreProperties>
</file>