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9.1.1. sz. mell" sheetId="1" r:id="rId1"/>
  </sheets>
  <definedNames>
    <definedName name="_xlnm.Print_Titles" localSheetId="0">'9.1.1. sz. mell'!$1:$6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E65" s="1"/>
  <c r="F8"/>
  <c r="G8"/>
  <c r="H8"/>
  <c r="I8"/>
  <c r="I65" s="1"/>
  <c r="J9"/>
  <c r="J10"/>
  <c r="K10" s="1"/>
  <c r="J11"/>
  <c r="K11" s="1"/>
  <c r="J12"/>
  <c r="K12" s="1"/>
  <c r="J13"/>
  <c r="K13" s="1"/>
  <c r="J14"/>
  <c r="K14" s="1"/>
  <c r="C15"/>
  <c r="D15"/>
  <c r="E15"/>
  <c r="F15"/>
  <c r="G15"/>
  <c r="H15"/>
  <c r="I15"/>
  <c r="J16"/>
  <c r="K16" s="1"/>
  <c r="J17"/>
  <c r="K17"/>
  <c r="J18"/>
  <c r="K18" s="1"/>
  <c r="J19"/>
  <c r="K19" s="1"/>
  <c r="J20"/>
  <c r="K20" s="1"/>
  <c r="J21"/>
  <c r="K21"/>
  <c r="C22"/>
  <c r="D22"/>
  <c r="E22"/>
  <c r="F22"/>
  <c r="G22"/>
  <c r="H22"/>
  <c r="I22"/>
  <c r="J23"/>
  <c r="K23" s="1"/>
  <c r="J24"/>
  <c r="J25"/>
  <c r="K25" s="1"/>
  <c r="J26"/>
  <c r="K26" s="1"/>
  <c r="J27"/>
  <c r="K27" s="1"/>
  <c r="J28"/>
  <c r="K28" s="1"/>
  <c r="C29"/>
  <c r="D29"/>
  <c r="E29"/>
  <c r="F29"/>
  <c r="G29"/>
  <c r="H29"/>
  <c r="I29"/>
  <c r="J30"/>
  <c r="K30" s="1"/>
  <c r="J31"/>
  <c r="K31" s="1"/>
  <c r="J32"/>
  <c r="K32"/>
  <c r="J33"/>
  <c r="K33" s="1"/>
  <c r="J34"/>
  <c r="K34" s="1"/>
  <c r="J35"/>
  <c r="K35" s="1"/>
  <c r="J36"/>
  <c r="K36"/>
  <c r="C37"/>
  <c r="D37"/>
  <c r="E37"/>
  <c r="F37"/>
  <c r="G37"/>
  <c r="H37"/>
  <c r="I37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C49"/>
  <c r="D49"/>
  <c r="E49"/>
  <c r="F49"/>
  <c r="G49"/>
  <c r="H49"/>
  <c r="I49"/>
  <c r="J50"/>
  <c r="K50" s="1"/>
  <c r="J51"/>
  <c r="K51"/>
  <c r="J52"/>
  <c r="K52" s="1"/>
  <c r="J53"/>
  <c r="K53" s="1"/>
  <c r="J54"/>
  <c r="K54" s="1"/>
  <c r="C55"/>
  <c r="D55"/>
  <c r="E55"/>
  <c r="F55"/>
  <c r="G55"/>
  <c r="H55"/>
  <c r="I55"/>
  <c r="J56"/>
  <c r="J55" s="1"/>
  <c r="J57"/>
  <c r="K57"/>
  <c r="J58"/>
  <c r="K58" s="1"/>
  <c r="J59"/>
  <c r="K59" s="1"/>
  <c r="C60"/>
  <c r="D60"/>
  <c r="E60"/>
  <c r="F60"/>
  <c r="G60"/>
  <c r="H60"/>
  <c r="I60"/>
  <c r="J61"/>
  <c r="K61" s="1"/>
  <c r="J62"/>
  <c r="K62"/>
  <c r="J63"/>
  <c r="K63" s="1"/>
  <c r="J64"/>
  <c r="K64" s="1"/>
  <c r="F65"/>
  <c r="C66"/>
  <c r="D66"/>
  <c r="E66"/>
  <c r="F66"/>
  <c r="G66"/>
  <c r="H66"/>
  <c r="H89" s="1"/>
  <c r="I66"/>
  <c r="J67"/>
  <c r="K67" s="1"/>
  <c r="K66" s="1"/>
  <c r="J68"/>
  <c r="K68" s="1"/>
  <c r="J69"/>
  <c r="K69"/>
  <c r="C70"/>
  <c r="D70"/>
  <c r="E70"/>
  <c r="F70"/>
  <c r="G70"/>
  <c r="H70"/>
  <c r="I70"/>
  <c r="J71"/>
  <c r="K71" s="1"/>
  <c r="J72"/>
  <c r="K72" s="1"/>
  <c r="J73"/>
  <c r="K73"/>
  <c r="J74"/>
  <c r="K74" s="1"/>
  <c r="C75"/>
  <c r="D75"/>
  <c r="E75"/>
  <c r="F75"/>
  <c r="G75"/>
  <c r="H75"/>
  <c r="I75"/>
  <c r="J76"/>
  <c r="K76"/>
  <c r="K75" s="1"/>
  <c r="J77"/>
  <c r="K77" s="1"/>
  <c r="C78"/>
  <c r="D78"/>
  <c r="E78"/>
  <c r="F78"/>
  <c r="G78"/>
  <c r="H78"/>
  <c r="I78"/>
  <c r="J79"/>
  <c r="J80"/>
  <c r="K80" s="1"/>
  <c r="J81"/>
  <c r="K81" s="1"/>
  <c r="C82"/>
  <c r="D82"/>
  <c r="E82"/>
  <c r="F82"/>
  <c r="G82"/>
  <c r="H82"/>
  <c r="I82"/>
  <c r="J83"/>
  <c r="K83"/>
  <c r="J84"/>
  <c r="K84" s="1"/>
  <c r="J85"/>
  <c r="K85" s="1"/>
  <c r="J86"/>
  <c r="K86" s="1"/>
  <c r="J87"/>
  <c r="K87"/>
  <c r="J88"/>
  <c r="K88" s="1"/>
  <c r="D89"/>
  <c r="C93"/>
  <c r="D93"/>
  <c r="F93"/>
  <c r="G93"/>
  <c r="H93"/>
  <c r="H128" s="1"/>
  <c r="I93"/>
  <c r="J94"/>
  <c r="K94" s="1"/>
  <c r="J95"/>
  <c r="K95" s="1"/>
  <c r="J96"/>
  <c r="K96" s="1"/>
  <c r="J97"/>
  <c r="K97" s="1"/>
  <c r="C98"/>
  <c r="E98"/>
  <c r="E93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C111"/>
  <c r="J111"/>
  <c r="K111" s="1"/>
  <c r="J112"/>
  <c r="K112" s="1"/>
  <c r="J113"/>
  <c r="K113"/>
  <c r="C114"/>
  <c r="D114"/>
  <c r="D128" s="1"/>
  <c r="E114"/>
  <c r="F114"/>
  <c r="G114"/>
  <c r="H114"/>
  <c r="I114"/>
  <c r="J114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C128"/>
  <c r="G128"/>
  <c r="I128"/>
  <c r="C129"/>
  <c r="D129"/>
  <c r="E129"/>
  <c r="F129"/>
  <c r="F154" s="1"/>
  <c r="G129"/>
  <c r="H129"/>
  <c r="I129"/>
  <c r="J130"/>
  <c r="K130" s="1"/>
  <c r="J131"/>
  <c r="J132"/>
  <c r="K132" s="1"/>
  <c r="C133"/>
  <c r="D133"/>
  <c r="E133"/>
  <c r="F133"/>
  <c r="G133"/>
  <c r="H133"/>
  <c r="H154" s="1"/>
  <c r="I133"/>
  <c r="J134"/>
  <c r="K134" s="1"/>
  <c r="J135"/>
  <c r="K135"/>
  <c r="J136"/>
  <c r="K136" s="1"/>
  <c r="J137"/>
  <c r="K137" s="1"/>
  <c r="J138"/>
  <c r="K138" s="1"/>
  <c r="J139"/>
  <c r="K139"/>
  <c r="C140"/>
  <c r="D140"/>
  <c r="E140"/>
  <c r="F140"/>
  <c r="G140"/>
  <c r="H140"/>
  <c r="I140"/>
  <c r="J141"/>
  <c r="K141" s="1"/>
  <c r="J142"/>
  <c r="K142" s="1"/>
  <c r="J143"/>
  <c r="K143" s="1"/>
  <c r="J144"/>
  <c r="K144" s="1"/>
  <c r="J145"/>
  <c r="K145" s="1"/>
  <c r="C146"/>
  <c r="D146"/>
  <c r="E146"/>
  <c r="F146"/>
  <c r="G146"/>
  <c r="H146"/>
  <c r="I146"/>
  <c r="J147"/>
  <c r="K147" s="1"/>
  <c r="J148"/>
  <c r="K148"/>
  <c r="J149"/>
  <c r="K149" s="1"/>
  <c r="J150"/>
  <c r="K150" s="1"/>
  <c r="J151"/>
  <c r="K151" s="1"/>
  <c r="J152"/>
  <c r="K152"/>
  <c r="J153"/>
  <c r="K153" s="1"/>
  <c r="D154"/>
  <c r="E154"/>
  <c r="I154"/>
  <c r="J157"/>
  <c r="K157" s="1"/>
  <c r="J158"/>
  <c r="K158"/>
  <c r="J98" l="1"/>
  <c r="K98" s="1"/>
  <c r="K93" s="1"/>
  <c r="K128" s="1"/>
  <c r="H155"/>
  <c r="D155"/>
  <c r="F128"/>
  <c r="F155" s="1"/>
  <c r="I155"/>
  <c r="E128"/>
  <c r="E155" s="1"/>
  <c r="J78"/>
  <c r="I89"/>
  <c r="I90" s="1"/>
  <c r="E89"/>
  <c r="J22"/>
  <c r="G65"/>
  <c r="G90" s="1"/>
  <c r="C65"/>
  <c r="H65"/>
  <c r="H90" s="1"/>
  <c r="D65"/>
  <c r="D90" s="1"/>
  <c r="F89"/>
  <c r="J129"/>
  <c r="G154"/>
  <c r="G155" s="1"/>
  <c r="C154"/>
  <c r="C155" s="1"/>
  <c r="G89"/>
  <c r="C89"/>
  <c r="J8"/>
  <c r="K29"/>
  <c r="K146"/>
  <c r="K140"/>
  <c r="K133"/>
  <c r="K82"/>
  <c r="K70"/>
  <c r="K60"/>
  <c r="K37"/>
  <c r="K15"/>
  <c r="K114"/>
  <c r="C90"/>
  <c r="F90"/>
  <c r="K49"/>
  <c r="E90"/>
  <c r="J70"/>
  <c r="J37"/>
  <c r="K131"/>
  <c r="K129" s="1"/>
  <c r="J82"/>
  <c r="J29"/>
  <c r="K24"/>
  <c r="K22" s="1"/>
  <c r="J146"/>
  <c r="J133"/>
  <c r="J60"/>
  <c r="J49"/>
  <c r="J15"/>
  <c r="J140"/>
  <c r="J93"/>
  <c r="J128" s="1"/>
  <c r="K79"/>
  <c r="K78" s="1"/>
  <c r="J75"/>
  <c r="J66"/>
  <c r="K56"/>
  <c r="K55" s="1"/>
  <c r="K9"/>
  <c r="K8" s="1"/>
  <c r="J65" l="1"/>
  <c r="K89"/>
  <c r="J154"/>
  <c r="J155" s="1"/>
  <c r="K154"/>
  <c r="K65"/>
  <c r="K90" s="1"/>
  <c r="K155"/>
  <c r="J89"/>
  <c r="J90" l="1"/>
</calcChain>
</file>

<file path=xl/sharedStrings.xml><?xml version="1.0" encoding="utf-8"?>
<sst xmlns="http://schemas.openxmlformats.org/spreadsheetml/2006/main" count="326" uniqueCount="286">
  <si>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</si>
  <si>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</si>
  <si>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</si>
  <si>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</si>
  <si>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</si>
  <si>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</si>
  <si>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</si>
  <si>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</si>
  <si>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</si>
  <si>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</si>
  <si>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</si>
  <si>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</si>
  <si>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</si>
  <si>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</si>
  <si>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</si>
  <si>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</si>
  <si>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</si>
  <si>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</si>
  <si>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</si>
  <si>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</si>
  <si>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</si>
  <si>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</si>
  <si>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</si>
  <si>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</si>
  <si>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</si>
  <si>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</si>
  <si>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</si>
  <si>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</si>
  <si>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</si>
  <si>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</si>
  <si>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</si>
  <si>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</si>
  <si>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</si>
  <si>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</si>
  <si>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</si>
  <si>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</si>
  <si>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</si>
  <si>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</si>
  <si>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</si>
  <si>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</si>
  <si>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</si>
  <si>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</si>
  <si>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</si>
  <si>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</si>
  <si>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</si>
  <si>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</si>
  <si>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</si>
  <si>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</si>
  <si>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</si>
  <si>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</si>
  <si>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</si>
  <si>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</si>
  <si>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</si>
  <si>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</si>
  <si>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</si>
  <si>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</si>
  <si>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</si>
  <si>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</si>
  <si>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</si>
  <si>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</si>
  <si>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</si>
  <si>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</si>
  <si>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</si>
  <si>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</si>
  <si>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</si>
  <si>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</si>
  <si>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</si>
  <si>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</si>
  <si>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</si>
  <si>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</si>
  <si>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</si>
  <si>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</si>
  <si>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</si>
  <si>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</si>
  <si>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</si>
  <si>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</si>
  <si>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</si>
  <si>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</si>
  <si>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</si>
  <si>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</si>
  <si>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</si>
  <si>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</si>
  <si>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</si>
  <si>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</si>
  <si>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</si>
  <si>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</si>
  <si>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</si>
  <si>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</si>
  <si>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</si>
  <si>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</si>
  <si>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</si>
  <si>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</si>
  <si>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</si>
  <si>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</si>
  <si>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</si>
  <si>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</si>
  <si>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</si>
  <si>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</si>
  <si>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</si>
  <si>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</si>
  <si>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</si>
  <si>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</si>
  <si>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</si>
  <si>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</si>
  <si>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</si>
  <si>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</si>
  <si>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</si>
  <si>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</si>
  <si>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</si>
  <si>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</si>
  <si>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</si>
  <si>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</si>
  <si>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</si>
  <si>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</si>
  <si>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</si>
  <si>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</si>
  <si>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</si>
  <si>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</si>
  <si>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</si>
  <si>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</si>
  <si>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</si>
  <si>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</si>
  <si>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</si>
  <si>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</si>
  <si>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</si>
  <si>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</si>
  <si>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</si>
  <si>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</si>
  <si>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</si>
  <si>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</si>
  <si>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</si>
  <si>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</si>
  <si>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</si>
  <si>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</si>
  <si>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</si>
  <si>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</si>
  <si>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</si>
  <si>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</si>
  <si>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</si>
  <si>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</si>
  <si>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</si>
  <si>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</si>
  <si>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</si>
  <si>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</si>
  <si>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</si>
  <si>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</si>
  <si>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</si>
  <si>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</si>
  <si>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</si>
  <si>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</si>
  <si>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</si>
  <si>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</si>
  <si>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</si>
  <si>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</si>
  <si>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</si>
  <si>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</si>
  <si>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</si>
  <si>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</si>
  <si>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</si>
  <si>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</si>
  <si>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</si>
  <si>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</si>
  <si>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</si>
  <si>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</si>
  <si>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</si>
  <si>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</si>
  <si>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</si>
  <si>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</si>
  <si>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</si>
  <si>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</si>
  <si>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</si>
  <si>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</si>
  <si>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</si>
  <si>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</si>
  <si>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</si>
  <si>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</si>
  <si>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</si>
  <si>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</si>
  <si>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</si>
  <si>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</si>
  <si>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</si>
  <si>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</si>
  <si>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</si>
  <si>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</si>
  <si>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</si>
  <si>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</si>
  <si>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</si>
  <si>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</si>
  <si>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</si>
  <si>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</si>
  <si>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</si>
  <si>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</si>
  <si>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</si>
  <si>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</si>
  <si>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</si>
  <si>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</si>
  <si>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</si>
  <si>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</si>
  <si>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</si>
  <si>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</si>
  <si>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</si>
  <si>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</si>
  <si>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</si>
  <si>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</si>
  <si>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</si>
  <si>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</si>
  <si>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</si>
  <si>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</si>
  <si>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</si>
  <si>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</si>
  <si>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</si>
  <si>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</si>
  <si>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</si>
  <si>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</si>
  <si>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</si>
  <si>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</si>
  <si>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</si>
  <si>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</si>
  <si>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</si>
  <si>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</si>
  <si>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</si>
  <si>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</si>
  <si>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</si>
  <si>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</si>
  <si>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</si>
  <si>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</si>
  <si>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</si>
  <si>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</si>
  <si>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</si>
  <si>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</si>
  <si>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</si>
  <si>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</si>
  <si>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</si>
  <si>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</si>
  <si>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</si>
  <si>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</si>
  <si>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</si>
  <si>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</si>
  <si>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</si>
  <si>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</si>
  <si>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</si>
  <si>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</si>
  <si>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</si>
  <si>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</si>
  <si>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</si>
  <si>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</si>
  <si>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</si>
  <si>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</si>
  <si>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</si>
  <si>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</si>
  <si>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</si>
  <si>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</si>
  <si>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</si>
  <si>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</si>
  <si>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</si>
  <si>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</si>
  <si>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</si>
  <si>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</si>
  <si>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K=C±J</t>
  </si>
  <si>
    <t>J=(D+…+I)</t>
  </si>
  <si>
    <t>I</t>
  </si>
  <si>
    <t>G</t>
  </si>
  <si>
    <t>F</t>
  </si>
  <si>
    <t>E</t>
  </si>
  <si>
    <t>D</t>
  </si>
  <si>
    <t>C</t>
  </si>
  <si>
    <t>B</t>
  </si>
  <si>
    <t>A</t>
  </si>
  <si>
    <t>….számú módosítás utáni előirányzat</t>
  </si>
  <si>
    <t>Módosítások összesen</t>
  </si>
  <si>
    <t>6. sz. módosítás 
(±)</t>
  </si>
  <si>
    <t>5. sz. módosítás 
(±)</t>
  </si>
  <si>
    <t>4. sz. módosítás 
(±)</t>
  </si>
  <si>
    <t>3. sz. módosítás 
(±)</t>
  </si>
  <si>
    <t>2. sz. módosítás 
(±)</t>
  </si>
  <si>
    <t>1. sz. módosítás 
(±)</t>
  </si>
  <si>
    <t>Eredeti
előirányzat</t>
  </si>
  <si>
    <t>Kiemelt előirányzat, előirányzat megnevezése</t>
  </si>
  <si>
    <t>Száma</t>
  </si>
  <si>
    <t>Forintban!</t>
  </si>
  <si>
    <t>01</t>
  </si>
  <si>
    <t>Kötelező feladatok bevételei, kiadásai</t>
  </si>
  <si>
    <t>Feladat megnevezése</t>
  </si>
  <si>
    <t>Levelek Nagyközség Önkormányzata</t>
  </si>
  <si>
    <t>Megnevezés</t>
  </si>
  <si>
    <t>9.1.1.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</si>
</sst>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right" vertical="center" wrapText="1" indent="1"/>
    </xf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7" xfId="0" quotePrefix="1" applyNumberFormat="1" applyFont="1" applyBorder="1" applyAlignment="1" applyProtection="1">
      <alignment horizontal="right" vertical="center" wrapText="1" indent="1"/>
    </xf>
    <xf numFmtId="0" fontId="3" fillId="0" borderId="8" xfId="0" applyFont="1" applyBorder="1" applyAlignment="1" applyProtection="1">
      <alignment horizontal="left" vertical="center" wrapText="1" indent="1"/>
    </xf>
    <xf numFmtId="0" fontId="4" fillId="0" borderId="9" xfId="0" applyFont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7" fillId="0" borderId="5" xfId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164" fontId="4" fillId="0" borderId="2" xfId="0" applyNumberFormat="1" applyFont="1" applyBorder="1" applyAlignment="1" applyProtection="1">
      <alignment horizontal="right" vertical="center" wrapText="1" indent="1"/>
      <protection locked="0"/>
    </xf>
    <xf numFmtId="164" fontId="4" fillId="0" borderId="7" xfId="0" applyNumberFormat="1" applyFont="1" applyBorder="1" applyAlignment="1" applyProtection="1">
      <alignment horizontal="right" vertical="center" wrapText="1" indent="1"/>
      <protection locked="0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49" fontId="8" fillId="0" borderId="21" xfId="1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6"/>
    </xf>
    <xf numFmtId="0" fontId="8" fillId="0" borderId="20" xfId="1" applyFont="1" applyFill="1" applyBorder="1" applyAlignment="1" applyProtection="1">
      <alignment horizontal="left" vertical="center" wrapText="1" indent="6"/>
    </xf>
    <xf numFmtId="0" fontId="10" fillId="0" borderId="17" xfId="0" applyFont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6"/>
    </xf>
    <xf numFmtId="49" fontId="8" fillId="0" borderId="27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8" xfId="1" applyNumberFormat="1" applyFont="1" applyFill="1" applyBorder="1" applyAlignment="1" applyProtection="1">
      <alignment horizontal="center" vertical="center" wrapText="1"/>
    </xf>
    <xf numFmtId="0" fontId="8" fillId="0" borderId="29" xfId="1" applyFont="1" applyFill="1" applyBorder="1" applyAlignment="1" applyProtection="1">
      <alignment horizontal="left" vertical="center" wrapText="1" indent="1"/>
    </xf>
    <xf numFmtId="49" fontId="8" fillId="0" borderId="30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8" fillId="0" borderId="1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1" applyFont="1" applyFill="1" applyBorder="1" applyAlignment="1" applyProtection="1">
      <alignment horizontal="left" vertical="center" wrapText="1" indent="1"/>
    </xf>
    <xf numFmtId="49" fontId="8" fillId="0" borderId="35" xfId="1" applyNumberFormat="1" applyFont="1" applyFill="1" applyBorder="1" applyAlignment="1" applyProtection="1">
      <alignment horizontal="center"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0" fontId="7" fillId="0" borderId="37" xfId="1" applyFont="1" applyFill="1" applyBorder="1" applyAlignment="1" applyProtection="1">
      <alignment vertical="center" wrapText="1"/>
    </xf>
    <xf numFmtId="0" fontId="7" fillId="0" borderId="39" xfId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4" fillId="0" borderId="8" xfId="0" applyFont="1" applyBorder="1" applyAlignment="1" applyProtection="1">
      <alignment wrapText="1"/>
    </xf>
    <xf numFmtId="0" fontId="4" fillId="0" borderId="9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Border="1" applyAlignment="1" applyProtection="1">
      <alignment horizontal="left" wrapText="1" indent="1"/>
    </xf>
    <xf numFmtId="0" fontId="10" fillId="0" borderId="28" xfId="0" applyFont="1" applyBorder="1" applyAlignment="1" applyProtection="1">
      <alignment horizontal="center" wrapText="1"/>
    </xf>
    <xf numFmtId="0" fontId="10" fillId="0" borderId="17" xfId="0" applyFont="1" applyBorder="1" applyAlignment="1" applyProtection="1">
      <alignment horizontal="left" wrapText="1" indent="1"/>
    </xf>
    <xf numFmtId="0" fontId="10" fillId="0" borderId="30" xfId="0" applyFont="1" applyBorder="1" applyAlignment="1" applyProtection="1">
      <alignment horizontal="center" wrapText="1"/>
    </xf>
    <xf numFmtId="0" fontId="10" fillId="0" borderId="20" xfId="0" applyFont="1" applyBorder="1" applyAlignment="1" applyProtection="1">
      <alignment horizontal="left" wrapText="1" indent="1"/>
    </xf>
    <xf numFmtId="0" fontId="10" fillId="0" borderId="21" xfId="0" applyFont="1" applyBorder="1" applyAlignment="1" applyProtection="1">
      <alignment horizontal="center" wrapText="1"/>
    </xf>
    <xf numFmtId="0" fontId="10" fillId="0" borderId="11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Border="1" applyAlignment="1" applyProtection="1">
      <alignment wrapTex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6" fillId="0" borderId="45" xfId="0" applyFont="1" applyFill="1" applyBorder="1" applyAlignment="1" applyProtection="1">
      <alignment horizontal="right"/>
    </xf>
    <xf numFmtId="0" fontId="16" fillId="0" borderId="0" xfId="0" applyFont="1" applyFill="1" applyAlignment="1" applyProtection="1">
      <alignment horizontal="right"/>
    </xf>
    <xf numFmtId="0" fontId="13" fillId="0" borderId="0" xfId="0" applyFont="1" applyFill="1" applyAlignment="1" applyProtection="1">
      <alignment vertical="center"/>
    </xf>
    <xf numFmtId="0" fontId="12" fillId="0" borderId="0" xfId="0" applyFont="1" applyFill="1" applyAlignment="1">
      <alignment vertical="center"/>
    </xf>
    <xf numFmtId="49" fontId="13" fillId="0" borderId="46" xfId="0" applyNumberFormat="1" applyFont="1" applyFill="1" applyBorder="1" applyAlignment="1" applyProtection="1">
      <alignment horizontal="right" vertical="center" indent="1"/>
    </xf>
    <xf numFmtId="0" fontId="13" fillId="0" borderId="40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41" xfId="0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 applyProtection="1">
      <alignment horizontal="center" vertical="center" wrapText="1"/>
    </xf>
    <xf numFmtId="0" fontId="13" fillId="0" borderId="46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horizontal="left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0" fontId="13" fillId="0" borderId="41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Q158"/>
  <sheetViews>
    <sheetView tabSelected="1" view="pageLayout" topLeftCell="A97" zoomScaleSheetLayoutView="100" workbookViewId="0">
      <selection activeCell="E110" sqref="E110"/>
    </sheetView>
  </sheetViews>
  <sheetFormatPr defaultRowHeight="12.75"/>
  <cols>
    <col min="1" max="1" width="16.1640625" style="4" customWidth="1"/>
    <col min="2" max="2" width="62" style="3" customWidth="1"/>
    <col min="3" max="3" width="22.33203125" style="2" customWidth="1"/>
    <col min="4" max="9" width="22.33203125" style="1" customWidth="1"/>
    <col min="10" max="11" width="25.83203125" style="1" customWidth="1"/>
    <col min="12" max="16384" width="9.33203125" style="1"/>
  </cols>
  <sheetData>
    <row r="1" spans="1:11" s="160" customFormat="1" ht="16.5" customHeight="1" thickBot="1">
      <c r="A1" s="163"/>
      <c r="B1" s="162"/>
      <c r="K1" s="161" t="s">
        <v>285</v>
      </c>
    </row>
    <row r="2" spans="1:11" s="153" customFormat="1" ht="21" customHeight="1" thickBot="1">
      <c r="A2" s="158" t="s">
        <v>284</v>
      </c>
      <c r="B2" s="164" t="s">
        <v>283</v>
      </c>
      <c r="C2" s="164"/>
      <c r="D2" s="164"/>
      <c r="E2" s="157"/>
      <c r="F2" s="156"/>
      <c r="G2" s="156"/>
      <c r="H2" s="156"/>
      <c r="I2" s="156"/>
      <c r="J2" s="155"/>
      <c r="K2" s="159" t="s">
        <v>280</v>
      </c>
    </row>
    <row r="3" spans="1:11" s="153" customFormat="1" ht="24.75" thickBot="1">
      <c r="A3" s="158" t="s">
        <v>282</v>
      </c>
      <c r="B3" s="164" t="s">
        <v>281</v>
      </c>
      <c r="C3" s="164"/>
      <c r="D3" s="164"/>
      <c r="E3" s="157"/>
      <c r="F3" s="156"/>
      <c r="G3" s="156"/>
      <c r="H3" s="156"/>
      <c r="I3" s="156"/>
      <c r="J3" s="155"/>
      <c r="K3" s="154" t="s">
        <v>280</v>
      </c>
    </row>
    <row r="4" spans="1:11" s="149" customFormat="1" ht="15.95" customHeight="1" thickBot="1">
      <c r="A4" s="152"/>
      <c r="B4" s="152"/>
      <c r="C4" s="151"/>
      <c r="K4" s="150" t="s">
        <v>279</v>
      </c>
    </row>
    <row r="5" spans="1:11" ht="24.75" thickBot="1">
      <c r="A5" s="148" t="s">
        <v>278</v>
      </c>
      <c r="B5" s="147" t="s">
        <v>277</v>
      </c>
      <c r="C5" s="146" t="s">
        <v>276</v>
      </c>
      <c r="D5" s="145" t="s">
        <v>275</v>
      </c>
      <c r="E5" s="145" t="s">
        <v>274</v>
      </c>
      <c r="F5" s="145" t="s">
        <v>273</v>
      </c>
      <c r="G5" s="145" t="s">
        <v>272</v>
      </c>
      <c r="H5" s="145" t="s">
        <v>271</v>
      </c>
      <c r="I5" s="145" t="s">
        <v>270</v>
      </c>
      <c r="J5" s="144" t="s">
        <v>269</v>
      </c>
      <c r="K5" s="143" t="s">
        <v>268</v>
      </c>
    </row>
    <row r="6" spans="1:11" s="89" customFormat="1" ht="12.95" customHeight="1" thickBot="1">
      <c r="A6" s="142" t="s">
        <v>267</v>
      </c>
      <c r="B6" s="140" t="s">
        <v>266</v>
      </c>
      <c r="C6" s="140" t="s">
        <v>265</v>
      </c>
      <c r="D6" s="141" t="s">
        <v>264</v>
      </c>
      <c r="E6" s="140" t="s">
        <v>263</v>
      </c>
      <c r="F6" s="140" t="s">
        <v>262</v>
      </c>
      <c r="G6" s="140" t="s">
        <v>261</v>
      </c>
      <c r="H6" s="140" t="s">
        <v>261</v>
      </c>
      <c r="I6" s="140" t="s">
        <v>260</v>
      </c>
      <c r="J6" s="140" t="s">
        <v>259</v>
      </c>
      <c r="K6" s="139" t="s">
        <v>258</v>
      </c>
    </row>
    <row r="7" spans="1:11" s="89" customFormat="1" ht="15.95" customHeight="1" thickBot="1">
      <c r="A7" s="165" t="s">
        <v>257</v>
      </c>
      <c r="B7" s="166"/>
      <c r="C7" s="166"/>
      <c r="D7" s="166"/>
      <c r="E7" s="166"/>
      <c r="F7" s="166"/>
      <c r="G7" s="166"/>
      <c r="H7" s="166"/>
      <c r="I7" s="166"/>
      <c r="J7" s="166"/>
      <c r="K7" s="167"/>
    </row>
    <row r="8" spans="1:11" s="89" customFormat="1" ht="12" customHeight="1" thickBot="1">
      <c r="A8" s="20" t="s">
        <v>125</v>
      </c>
      <c r="B8" s="123" t="s">
        <v>256</v>
      </c>
      <c r="C8" s="46">
        <f t="shared" ref="C8:K8" si="0">+C9+C10+C11+C12+C13+C14</f>
        <v>295176323</v>
      </c>
      <c r="D8" s="121">
        <f t="shared" si="0"/>
        <v>0</v>
      </c>
      <c r="E8" s="47">
        <f t="shared" si="0"/>
        <v>4484584</v>
      </c>
      <c r="F8" s="47">
        <f t="shared" si="0"/>
        <v>0</v>
      </c>
      <c r="G8" s="47">
        <f t="shared" si="0"/>
        <v>0</v>
      </c>
      <c r="H8" s="47">
        <f t="shared" si="0"/>
        <v>0</v>
      </c>
      <c r="I8" s="47">
        <f t="shared" si="0"/>
        <v>0</v>
      </c>
      <c r="J8" s="47">
        <f t="shared" si="0"/>
        <v>4484584</v>
      </c>
      <c r="K8" s="46">
        <f t="shared" si="0"/>
        <v>299660907</v>
      </c>
    </row>
    <row r="9" spans="1:11" s="94" customFormat="1" ht="12" customHeight="1">
      <c r="A9" s="40" t="s">
        <v>123</v>
      </c>
      <c r="B9" s="110" t="s">
        <v>255</v>
      </c>
      <c r="C9" s="59">
        <v>111142834</v>
      </c>
      <c r="D9" s="126"/>
      <c r="E9" s="57"/>
      <c r="F9" s="57"/>
      <c r="G9" s="57"/>
      <c r="H9" s="57"/>
      <c r="I9" s="57"/>
      <c r="J9" s="56">
        <f t="shared" ref="J9:J14" si="1">D9+E9+F9+G9+H9+I9</f>
        <v>0</v>
      </c>
      <c r="K9" s="55">
        <f t="shared" ref="K9:K14" si="2">C9+J9</f>
        <v>111142834</v>
      </c>
    </row>
    <row r="10" spans="1:11" s="90" customFormat="1" ht="12" customHeight="1">
      <c r="A10" s="72" t="s">
        <v>121</v>
      </c>
      <c r="B10" s="108" t="s">
        <v>254</v>
      </c>
      <c r="C10" s="54">
        <v>67490033</v>
      </c>
      <c r="D10" s="125"/>
      <c r="E10" s="36"/>
      <c r="F10" s="36"/>
      <c r="G10" s="36"/>
      <c r="H10" s="36"/>
      <c r="I10" s="36"/>
      <c r="J10" s="56">
        <f t="shared" si="1"/>
        <v>0</v>
      </c>
      <c r="K10" s="55">
        <f t="shared" si="2"/>
        <v>67490033</v>
      </c>
    </row>
    <row r="11" spans="1:11" s="90" customFormat="1" ht="12" customHeight="1">
      <c r="A11" s="72" t="s">
        <v>119</v>
      </c>
      <c r="B11" s="108" t="s">
        <v>253</v>
      </c>
      <c r="C11" s="54">
        <v>112885626</v>
      </c>
      <c r="D11" s="125"/>
      <c r="E11" s="36">
        <v>1724483</v>
      </c>
      <c r="F11" s="36"/>
      <c r="G11" s="36"/>
      <c r="H11" s="36"/>
      <c r="I11" s="36"/>
      <c r="J11" s="56">
        <f t="shared" si="1"/>
        <v>1724483</v>
      </c>
      <c r="K11" s="55">
        <f t="shared" si="2"/>
        <v>114610109</v>
      </c>
    </row>
    <row r="12" spans="1:11" s="90" customFormat="1" ht="12" customHeight="1">
      <c r="A12" s="72" t="s">
        <v>117</v>
      </c>
      <c r="B12" s="108" t="s">
        <v>252</v>
      </c>
      <c r="C12" s="54">
        <v>3657830</v>
      </c>
      <c r="D12" s="125"/>
      <c r="E12" s="36">
        <v>146268</v>
      </c>
      <c r="F12" s="36"/>
      <c r="G12" s="36"/>
      <c r="H12" s="36"/>
      <c r="I12" s="36"/>
      <c r="J12" s="56">
        <f t="shared" si="1"/>
        <v>146268</v>
      </c>
      <c r="K12" s="55">
        <f t="shared" si="2"/>
        <v>3804098</v>
      </c>
    </row>
    <row r="13" spans="1:11" s="90" customFormat="1" ht="12" customHeight="1">
      <c r="A13" s="72" t="s">
        <v>251</v>
      </c>
      <c r="B13" s="108" t="s">
        <v>250</v>
      </c>
      <c r="C13" s="54"/>
      <c r="D13" s="125"/>
      <c r="E13" s="36">
        <v>2613833</v>
      </c>
      <c r="F13" s="36"/>
      <c r="G13" s="36"/>
      <c r="H13" s="36"/>
      <c r="I13" s="36"/>
      <c r="J13" s="56">
        <f t="shared" si="1"/>
        <v>2613833</v>
      </c>
      <c r="K13" s="55">
        <f t="shared" si="2"/>
        <v>2613833</v>
      </c>
    </row>
    <row r="14" spans="1:11" s="94" customFormat="1" ht="12" customHeight="1" thickBot="1">
      <c r="A14" s="70" t="s">
        <v>113</v>
      </c>
      <c r="B14" s="106" t="s">
        <v>249</v>
      </c>
      <c r="C14" s="54"/>
      <c r="D14" s="125"/>
      <c r="E14" s="36"/>
      <c r="F14" s="36"/>
      <c r="G14" s="36"/>
      <c r="H14" s="36"/>
      <c r="I14" s="36"/>
      <c r="J14" s="56">
        <f t="shared" si="1"/>
        <v>0</v>
      </c>
      <c r="K14" s="55">
        <f t="shared" si="2"/>
        <v>0</v>
      </c>
    </row>
    <row r="15" spans="1:11" s="94" customFormat="1" ht="12" customHeight="1" thickBot="1">
      <c r="A15" s="20" t="s">
        <v>85</v>
      </c>
      <c r="B15" s="101" t="s">
        <v>248</v>
      </c>
      <c r="C15" s="46">
        <f t="shared" ref="C15:K15" si="3">+C16+C17+C18+C19+C20</f>
        <v>188992875</v>
      </c>
      <c r="D15" s="121">
        <f t="shared" si="3"/>
        <v>0</v>
      </c>
      <c r="E15" s="47">
        <f t="shared" si="3"/>
        <v>30706788</v>
      </c>
      <c r="F15" s="47">
        <f t="shared" si="3"/>
        <v>0</v>
      </c>
      <c r="G15" s="47">
        <f t="shared" si="3"/>
        <v>0</v>
      </c>
      <c r="H15" s="47">
        <f t="shared" si="3"/>
        <v>0</v>
      </c>
      <c r="I15" s="47">
        <f t="shared" si="3"/>
        <v>0</v>
      </c>
      <c r="J15" s="47">
        <f t="shared" si="3"/>
        <v>30706788</v>
      </c>
      <c r="K15" s="46">
        <f t="shared" si="3"/>
        <v>219699663</v>
      </c>
    </row>
    <row r="16" spans="1:11" s="94" customFormat="1" ht="12" customHeight="1">
      <c r="A16" s="40" t="s">
        <v>83</v>
      </c>
      <c r="B16" s="110" t="s">
        <v>247</v>
      </c>
      <c r="C16" s="59"/>
      <c r="D16" s="126"/>
      <c r="E16" s="57"/>
      <c r="F16" s="57"/>
      <c r="G16" s="57"/>
      <c r="H16" s="57"/>
      <c r="I16" s="57"/>
      <c r="J16" s="56">
        <f t="shared" ref="J16:J21" si="4">D16+E16+F16+G16+H16+I16</f>
        <v>0</v>
      </c>
      <c r="K16" s="55">
        <f t="shared" ref="K16:K21" si="5">C16+J16</f>
        <v>0</v>
      </c>
    </row>
    <row r="17" spans="1:11" s="94" customFormat="1" ht="12" customHeight="1">
      <c r="A17" s="72" t="s">
        <v>81</v>
      </c>
      <c r="B17" s="108" t="s">
        <v>246</v>
      </c>
      <c r="C17" s="54"/>
      <c r="D17" s="125"/>
      <c r="E17" s="36"/>
      <c r="F17" s="36"/>
      <c r="G17" s="36"/>
      <c r="H17" s="36"/>
      <c r="I17" s="36"/>
      <c r="J17" s="35">
        <f t="shared" si="4"/>
        <v>0</v>
      </c>
      <c r="K17" s="34">
        <f t="shared" si="5"/>
        <v>0</v>
      </c>
    </row>
    <row r="18" spans="1:11" s="94" customFormat="1" ht="12" customHeight="1">
      <c r="A18" s="72" t="s">
        <v>79</v>
      </c>
      <c r="B18" s="108" t="s">
        <v>245</v>
      </c>
      <c r="C18" s="54"/>
      <c r="D18" s="125"/>
      <c r="E18" s="36"/>
      <c r="F18" s="36"/>
      <c r="G18" s="36"/>
      <c r="H18" s="36"/>
      <c r="I18" s="36"/>
      <c r="J18" s="35">
        <f t="shared" si="4"/>
        <v>0</v>
      </c>
      <c r="K18" s="34">
        <f t="shared" si="5"/>
        <v>0</v>
      </c>
    </row>
    <row r="19" spans="1:11" s="94" customFormat="1" ht="12" customHeight="1">
      <c r="A19" s="72" t="s">
        <v>77</v>
      </c>
      <c r="B19" s="108" t="s">
        <v>244</v>
      </c>
      <c r="C19" s="54"/>
      <c r="D19" s="125"/>
      <c r="E19" s="36"/>
      <c r="F19" s="36"/>
      <c r="G19" s="36"/>
      <c r="H19" s="36"/>
      <c r="I19" s="36"/>
      <c r="J19" s="35">
        <f t="shared" si="4"/>
        <v>0</v>
      </c>
      <c r="K19" s="34">
        <f t="shared" si="5"/>
        <v>0</v>
      </c>
    </row>
    <row r="20" spans="1:11" s="94" customFormat="1" ht="12" customHeight="1">
      <c r="A20" s="72" t="s">
        <v>75</v>
      </c>
      <c r="B20" s="108" t="s">
        <v>243</v>
      </c>
      <c r="C20" s="54">
        <v>188992875</v>
      </c>
      <c r="D20" s="125"/>
      <c r="E20" s="36">
        <v>30706788</v>
      </c>
      <c r="F20" s="36"/>
      <c r="G20" s="36"/>
      <c r="H20" s="36"/>
      <c r="I20" s="36"/>
      <c r="J20" s="35">
        <f t="shared" si="4"/>
        <v>30706788</v>
      </c>
      <c r="K20" s="34">
        <f t="shared" si="5"/>
        <v>219699663</v>
      </c>
    </row>
    <row r="21" spans="1:11" s="90" customFormat="1" ht="12" customHeight="1" thickBot="1">
      <c r="A21" s="70" t="s">
        <v>73</v>
      </c>
      <c r="B21" s="106" t="s">
        <v>242</v>
      </c>
      <c r="C21" s="69"/>
      <c r="D21" s="124"/>
      <c r="E21" s="28"/>
      <c r="F21" s="28"/>
      <c r="G21" s="28"/>
      <c r="H21" s="28"/>
      <c r="I21" s="28"/>
      <c r="J21" s="27">
        <f t="shared" si="4"/>
        <v>0</v>
      </c>
      <c r="K21" s="26">
        <f t="shared" si="5"/>
        <v>0</v>
      </c>
    </row>
    <row r="22" spans="1:11" s="90" customFormat="1" ht="12" customHeight="1" thickBot="1">
      <c r="A22" s="20" t="s">
        <v>57</v>
      </c>
      <c r="B22" s="123" t="s">
        <v>241</v>
      </c>
      <c r="C22" s="46">
        <f t="shared" ref="C22:K22" si="6">+C23+C24+C25+C26+C27</f>
        <v>164915859</v>
      </c>
      <c r="D22" s="121">
        <f t="shared" si="6"/>
        <v>0</v>
      </c>
      <c r="E22" s="47">
        <f t="shared" si="6"/>
        <v>500000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500000</v>
      </c>
      <c r="K22" s="46">
        <f t="shared" si="6"/>
        <v>165415859</v>
      </c>
    </row>
    <row r="23" spans="1:11" s="90" customFormat="1" ht="12" customHeight="1">
      <c r="A23" s="40" t="s">
        <v>240</v>
      </c>
      <c r="B23" s="110" t="s">
        <v>239</v>
      </c>
      <c r="C23" s="59"/>
      <c r="D23" s="126"/>
      <c r="E23" s="57"/>
      <c r="F23" s="57"/>
      <c r="G23" s="57"/>
      <c r="H23" s="57"/>
      <c r="I23" s="57"/>
      <c r="J23" s="56">
        <f t="shared" ref="J23:J28" si="7">D23+E23+F23+G23+H23+I23</f>
        <v>0</v>
      </c>
      <c r="K23" s="55">
        <f t="shared" ref="K23:K28" si="8">C23+J23</f>
        <v>0</v>
      </c>
    </row>
    <row r="24" spans="1:11" s="94" customFormat="1" ht="12" customHeight="1">
      <c r="A24" s="72" t="s">
        <v>238</v>
      </c>
      <c r="B24" s="108" t="s">
        <v>237</v>
      </c>
      <c r="C24" s="54"/>
      <c r="D24" s="125"/>
      <c r="E24" s="36"/>
      <c r="F24" s="36"/>
      <c r="G24" s="36"/>
      <c r="H24" s="36"/>
      <c r="I24" s="36"/>
      <c r="J24" s="35">
        <f t="shared" si="7"/>
        <v>0</v>
      </c>
      <c r="K24" s="34">
        <f t="shared" si="8"/>
        <v>0</v>
      </c>
    </row>
    <row r="25" spans="1:11" s="90" customFormat="1" ht="12" customHeight="1">
      <c r="A25" s="72" t="s">
        <v>236</v>
      </c>
      <c r="B25" s="108" t="s">
        <v>235</v>
      </c>
      <c r="C25" s="54"/>
      <c r="D25" s="125"/>
      <c r="E25" s="36"/>
      <c r="F25" s="36"/>
      <c r="G25" s="36"/>
      <c r="H25" s="36"/>
      <c r="I25" s="36"/>
      <c r="J25" s="35">
        <f t="shared" si="7"/>
        <v>0</v>
      </c>
      <c r="K25" s="34">
        <f t="shared" si="8"/>
        <v>0</v>
      </c>
    </row>
    <row r="26" spans="1:11" s="90" customFormat="1" ht="12" customHeight="1">
      <c r="A26" s="72" t="s">
        <v>234</v>
      </c>
      <c r="B26" s="108" t="s">
        <v>233</v>
      </c>
      <c r="C26" s="54"/>
      <c r="D26" s="125"/>
      <c r="E26" s="36"/>
      <c r="F26" s="36"/>
      <c r="G26" s="36"/>
      <c r="H26" s="36"/>
      <c r="I26" s="36"/>
      <c r="J26" s="35">
        <f t="shared" si="7"/>
        <v>0</v>
      </c>
      <c r="K26" s="34">
        <f t="shared" si="8"/>
        <v>0</v>
      </c>
    </row>
    <row r="27" spans="1:11" s="90" customFormat="1" ht="12" customHeight="1">
      <c r="A27" s="72" t="s">
        <v>232</v>
      </c>
      <c r="B27" s="108" t="s">
        <v>231</v>
      </c>
      <c r="C27" s="54">
        <v>164915859</v>
      </c>
      <c r="D27" s="125"/>
      <c r="E27" s="36">
        <v>500000</v>
      </c>
      <c r="F27" s="36"/>
      <c r="G27" s="36"/>
      <c r="H27" s="36"/>
      <c r="I27" s="36"/>
      <c r="J27" s="35">
        <f t="shared" si="7"/>
        <v>500000</v>
      </c>
      <c r="K27" s="34">
        <f t="shared" si="8"/>
        <v>165415859</v>
      </c>
    </row>
    <row r="28" spans="1:11" s="90" customFormat="1" ht="12" customHeight="1" thickBot="1">
      <c r="A28" s="70" t="s">
        <v>230</v>
      </c>
      <c r="B28" s="106" t="s">
        <v>229</v>
      </c>
      <c r="C28" s="138"/>
      <c r="D28" s="124"/>
      <c r="E28" s="28"/>
      <c r="F28" s="28"/>
      <c r="G28" s="28"/>
      <c r="H28" s="28"/>
      <c r="I28" s="28"/>
      <c r="J28" s="27">
        <f t="shared" si="7"/>
        <v>0</v>
      </c>
      <c r="K28" s="26">
        <f t="shared" si="8"/>
        <v>0</v>
      </c>
    </row>
    <row r="29" spans="1:11" s="90" customFormat="1" ht="12" customHeight="1" thickBot="1">
      <c r="A29" s="20" t="s">
        <v>228</v>
      </c>
      <c r="B29" s="123" t="s">
        <v>227</v>
      </c>
      <c r="C29" s="43">
        <f>+C32+C33+C34+C35+C36</f>
        <v>33561220</v>
      </c>
      <c r="D29" s="44">
        <f t="shared" ref="D29:K29" si="9">+D30+D31+D32+D33+D34+D35+D36</f>
        <v>0</v>
      </c>
      <c r="E29" s="44">
        <f t="shared" si="9"/>
        <v>0</v>
      </c>
      <c r="F29" s="44">
        <f t="shared" si="9"/>
        <v>0</v>
      </c>
      <c r="G29" s="44">
        <f t="shared" si="9"/>
        <v>0</v>
      </c>
      <c r="H29" s="44">
        <f t="shared" si="9"/>
        <v>0</v>
      </c>
      <c r="I29" s="44">
        <f t="shared" si="9"/>
        <v>0</v>
      </c>
      <c r="J29" s="44">
        <f t="shared" si="9"/>
        <v>0</v>
      </c>
      <c r="K29" s="43">
        <f t="shared" si="9"/>
        <v>33561220</v>
      </c>
    </row>
    <row r="30" spans="1:11" s="90" customFormat="1" ht="12" customHeight="1">
      <c r="A30" s="40" t="s">
        <v>53</v>
      </c>
      <c r="B30" s="110" t="s">
        <v>226</v>
      </c>
      <c r="C30" s="55"/>
      <c r="D30" s="57"/>
      <c r="E30" s="57"/>
      <c r="F30" s="57"/>
      <c r="G30" s="57"/>
      <c r="H30" s="57"/>
      <c r="I30" s="57"/>
      <c r="J30" s="56">
        <f t="shared" ref="J30:J36" si="10">D30+E30+F30+G30+H30+I30</f>
        <v>0</v>
      </c>
      <c r="K30" s="55">
        <f t="shared" ref="K30:K36" si="11">C30+J30</f>
        <v>0</v>
      </c>
    </row>
    <row r="31" spans="1:11" s="90" customFormat="1" ht="12" customHeight="1">
      <c r="A31" s="72" t="s">
        <v>51</v>
      </c>
      <c r="B31" s="108" t="s">
        <v>225</v>
      </c>
      <c r="C31" s="54"/>
      <c r="D31" s="36"/>
      <c r="E31" s="36"/>
      <c r="F31" s="36"/>
      <c r="G31" s="36"/>
      <c r="H31" s="36"/>
      <c r="I31" s="36"/>
      <c r="J31" s="35">
        <f t="shared" si="10"/>
        <v>0</v>
      </c>
      <c r="K31" s="34">
        <f t="shared" si="11"/>
        <v>0</v>
      </c>
    </row>
    <row r="32" spans="1:11" s="90" customFormat="1" ht="12" customHeight="1">
      <c r="A32" s="72" t="s">
        <v>49</v>
      </c>
      <c r="B32" s="108" t="s">
        <v>224</v>
      </c>
      <c r="C32" s="54">
        <v>17567220</v>
      </c>
      <c r="D32" s="36"/>
      <c r="E32" s="36"/>
      <c r="F32" s="36"/>
      <c r="G32" s="36"/>
      <c r="H32" s="36"/>
      <c r="I32" s="36"/>
      <c r="J32" s="35">
        <f t="shared" si="10"/>
        <v>0</v>
      </c>
      <c r="K32" s="34">
        <f t="shared" si="11"/>
        <v>17567220</v>
      </c>
    </row>
    <row r="33" spans="1:11" s="90" customFormat="1" ht="12" customHeight="1">
      <c r="A33" s="72" t="s">
        <v>223</v>
      </c>
      <c r="B33" s="108" t="s">
        <v>222</v>
      </c>
      <c r="C33" s="54">
        <v>1100000</v>
      </c>
      <c r="D33" s="36"/>
      <c r="E33" s="36"/>
      <c r="F33" s="36"/>
      <c r="G33" s="36"/>
      <c r="H33" s="36"/>
      <c r="I33" s="36"/>
      <c r="J33" s="35">
        <f t="shared" si="10"/>
        <v>0</v>
      </c>
      <c r="K33" s="34">
        <f t="shared" si="11"/>
        <v>1100000</v>
      </c>
    </row>
    <row r="34" spans="1:11" s="90" customFormat="1" ht="12" customHeight="1">
      <c r="A34" s="72" t="s">
        <v>221</v>
      </c>
      <c r="B34" s="108" t="s">
        <v>220</v>
      </c>
      <c r="C34" s="54">
        <v>6600000</v>
      </c>
      <c r="D34" s="36"/>
      <c r="E34" s="36"/>
      <c r="F34" s="36"/>
      <c r="G34" s="36"/>
      <c r="H34" s="36"/>
      <c r="I34" s="36"/>
      <c r="J34" s="35">
        <f t="shared" si="10"/>
        <v>0</v>
      </c>
      <c r="K34" s="34">
        <f t="shared" si="11"/>
        <v>6600000</v>
      </c>
    </row>
    <row r="35" spans="1:11" s="90" customFormat="1" ht="12" customHeight="1">
      <c r="A35" s="72" t="s">
        <v>219</v>
      </c>
      <c r="B35" s="108" t="s">
        <v>218</v>
      </c>
      <c r="C35" s="54">
        <v>7308000</v>
      </c>
      <c r="D35" s="36"/>
      <c r="E35" s="36"/>
      <c r="F35" s="36"/>
      <c r="G35" s="36"/>
      <c r="H35" s="36"/>
      <c r="I35" s="36"/>
      <c r="J35" s="35">
        <f t="shared" si="10"/>
        <v>0</v>
      </c>
      <c r="K35" s="34">
        <f t="shared" si="11"/>
        <v>7308000</v>
      </c>
    </row>
    <row r="36" spans="1:11" s="90" customFormat="1" ht="12" customHeight="1" thickBot="1">
      <c r="A36" s="70" t="s">
        <v>217</v>
      </c>
      <c r="B36" s="106" t="s">
        <v>216</v>
      </c>
      <c r="C36" s="69">
        <v>986000</v>
      </c>
      <c r="D36" s="28"/>
      <c r="E36" s="28"/>
      <c r="F36" s="28"/>
      <c r="G36" s="28"/>
      <c r="H36" s="28"/>
      <c r="I36" s="28"/>
      <c r="J36" s="27">
        <f t="shared" si="10"/>
        <v>0</v>
      </c>
      <c r="K36" s="26">
        <f t="shared" si="11"/>
        <v>986000</v>
      </c>
    </row>
    <row r="37" spans="1:11" s="90" customFormat="1" ht="12" customHeight="1" thickBot="1">
      <c r="A37" s="20" t="s">
        <v>47</v>
      </c>
      <c r="B37" s="123" t="s">
        <v>215</v>
      </c>
      <c r="C37" s="46">
        <f t="shared" ref="C37:K37" si="12">SUM(C38:C48)</f>
        <v>15525232</v>
      </c>
      <c r="D37" s="121">
        <f t="shared" si="12"/>
        <v>0</v>
      </c>
      <c r="E37" s="47">
        <f t="shared" si="12"/>
        <v>0</v>
      </c>
      <c r="F37" s="47">
        <f t="shared" si="12"/>
        <v>0</v>
      </c>
      <c r="G37" s="47">
        <f t="shared" si="12"/>
        <v>0</v>
      </c>
      <c r="H37" s="47">
        <f t="shared" si="12"/>
        <v>0</v>
      </c>
      <c r="I37" s="47">
        <f t="shared" si="12"/>
        <v>0</v>
      </c>
      <c r="J37" s="47">
        <f t="shared" si="12"/>
        <v>0</v>
      </c>
      <c r="K37" s="46">
        <f t="shared" si="12"/>
        <v>15525232</v>
      </c>
    </row>
    <row r="38" spans="1:11" s="90" customFormat="1" ht="12" customHeight="1">
      <c r="A38" s="40" t="s">
        <v>45</v>
      </c>
      <c r="B38" s="110" t="s">
        <v>214</v>
      </c>
      <c r="C38" s="59">
        <v>1500000</v>
      </c>
      <c r="D38" s="126"/>
      <c r="E38" s="57"/>
      <c r="F38" s="57"/>
      <c r="G38" s="57"/>
      <c r="H38" s="57"/>
      <c r="I38" s="57"/>
      <c r="J38" s="56">
        <f t="shared" ref="J38:J48" si="13">D38+E38+F38+G38+H38+I38</f>
        <v>0</v>
      </c>
      <c r="K38" s="55">
        <f t="shared" ref="K38:K48" si="14">C38+J38</f>
        <v>1500000</v>
      </c>
    </row>
    <row r="39" spans="1:11" s="90" customFormat="1" ht="12" customHeight="1">
      <c r="A39" s="72" t="s">
        <v>43</v>
      </c>
      <c r="B39" s="108" t="s">
        <v>213</v>
      </c>
      <c r="C39" s="54">
        <v>10020232</v>
      </c>
      <c r="D39" s="125"/>
      <c r="E39" s="36"/>
      <c r="F39" s="36"/>
      <c r="G39" s="36"/>
      <c r="H39" s="36"/>
      <c r="I39" s="36"/>
      <c r="J39" s="35">
        <f t="shared" si="13"/>
        <v>0</v>
      </c>
      <c r="K39" s="34">
        <f t="shared" si="14"/>
        <v>10020232</v>
      </c>
    </row>
    <row r="40" spans="1:11" s="90" customFormat="1" ht="12" customHeight="1">
      <c r="A40" s="72" t="s">
        <v>41</v>
      </c>
      <c r="B40" s="108" t="s">
        <v>212</v>
      </c>
      <c r="C40" s="54">
        <v>3600000</v>
      </c>
      <c r="D40" s="125"/>
      <c r="E40" s="36"/>
      <c r="F40" s="36"/>
      <c r="G40" s="36"/>
      <c r="H40" s="36"/>
      <c r="I40" s="36"/>
      <c r="J40" s="35">
        <f t="shared" si="13"/>
        <v>0</v>
      </c>
      <c r="K40" s="34">
        <f t="shared" si="14"/>
        <v>3600000</v>
      </c>
    </row>
    <row r="41" spans="1:11" s="90" customFormat="1" ht="12" customHeight="1">
      <c r="A41" s="72" t="s">
        <v>39</v>
      </c>
      <c r="B41" s="108" t="s">
        <v>211</v>
      </c>
      <c r="C41" s="54"/>
      <c r="D41" s="125"/>
      <c r="E41" s="36"/>
      <c r="F41" s="36"/>
      <c r="G41" s="36"/>
      <c r="H41" s="36"/>
      <c r="I41" s="36"/>
      <c r="J41" s="35">
        <f t="shared" si="13"/>
        <v>0</v>
      </c>
      <c r="K41" s="34">
        <f t="shared" si="14"/>
        <v>0</v>
      </c>
    </row>
    <row r="42" spans="1:11" s="90" customFormat="1" ht="12" customHeight="1">
      <c r="A42" s="72" t="s">
        <v>37</v>
      </c>
      <c r="B42" s="108" t="s">
        <v>210</v>
      </c>
      <c r="C42" s="54"/>
      <c r="D42" s="125"/>
      <c r="E42" s="36"/>
      <c r="F42" s="36"/>
      <c r="G42" s="36"/>
      <c r="H42" s="36"/>
      <c r="I42" s="36"/>
      <c r="J42" s="35">
        <f t="shared" si="13"/>
        <v>0</v>
      </c>
      <c r="K42" s="34">
        <f t="shared" si="14"/>
        <v>0</v>
      </c>
    </row>
    <row r="43" spans="1:11" s="90" customFormat="1" ht="12" customHeight="1">
      <c r="A43" s="72" t="s">
        <v>35</v>
      </c>
      <c r="B43" s="108" t="s">
        <v>209</v>
      </c>
      <c r="C43" s="54">
        <v>405000</v>
      </c>
      <c r="D43" s="125"/>
      <c r="E43" s="36"/>
      <c r="F43" s="36"/>
      <c r="G43" s="36"/>
      <c r="H43" s="36"/>
      <c r="I43" s="36"/>
      <c r="J43" s="35">
        <f t="shared" si="13"/>
        <v>0</v>
      </c>
      <c r="K43" s="34">
        <f t="shared" si="14"/>
        <v>405000</v>
      </c>
    </row>
    <row r="44" spans="1:11" s="90" customFormat="1" ht="12" customHeight="1">
      <c r="A44" s="72" t="s">
        <v>208</v>
      </c>
      <c r="B44" s="108" t="s">
        <v>207</v>
      </c>
      <c r="C44" s="54"/>
      <c r="D44" s="125"/>
      <c r="E44" s="36"/>
      <c r="F44" s="36"/>
      <c r="G44" s="36"/>
      <c r="H44" s="36"/>
      <c r="I44" s="36"/>
      <c r="J44" s="35">
        <f t="shared" si="13"/>
        <v>0</v>
      </c>
      <c r="K44" s="34">
        <f t="shared" si="14"/>
        <v>0</v>
      </c>
    </row>
    <row r="45" spans="1:11" s="90" customFormat="1" ht="12" customHeight="1">
      <c r="A45" s="72" t="s">
        <v>206</v>
      </c>
      <c r="B45" s="108" t="s">
        <v>205</v>
      </c>
      <c r="C45" s="54"/>
      <c r="D45" s="125"/>
      <c r="E45" s="36"/>
      <c r="F45" s="36"/>
      <c r="G45" s="36"/>
      <c r="H45" s="36"/>
      <c r="I45" s="36"/>
      <c r="J45" s="35">
        <f t="shared" si="13"/>
        <v>0</v>
      </c>
      <c r="K45" s="34">
        <f t="shared" si="14"/>
        <v>0</v>
      </c>
    </row>
    <row r="46" spans="1:11" s="90" customFormat="1" ht="12" customHeight="1">
      <c r="A46" s="72" t="s">
        <v>204</v>
      </c>
      <c r="B46" s="108" t="s">
        <v>203</v>
      </c>
      <c r="C46" s="105"/>
      <c r="D46" s="120"/>
      <c r="E46" s="104"/>
      <c r="F46" s="104"/>
      <c r="G46" s="104"/>
      <c r="H46" s="104"/>
      <c r="I46" s="104"/>
      <c r="J46" s="103">
        <f t="shared" si="13"/>
        <v>0</v>
      </c>
      <c r="K46" s="102">
        <f t="shared" si="14"/>
        <v>0</v>
      </c>
    </row>
    <row r="47" spans="1:11" s="90" customFormat="1" ht="12" customHeight="1">
      <c r="A47" s="70" t="s">
        <v>202</v>
      </c>
      <c r="B47" s="106" t="s">
        <v>201</v>
      </c>
      <c r="C47" s="131"/>
      <c r="D47" s="130"/>
      <c r="E47" s="129"/>
      <c r="F47" s="129"/>
      <c r="G47" s="129"/>
      <c r="H47" s="129"/>
      <c r="I47" s="129"/>
      <c r="J47" s="128">
        <f t="shared" si="13"/>
        <v>0</v>
      </c>
      <c r="K47" s="127">
        <f t="shared" si="14"/>
        <v>0</v>
      </c>
    </row>
    <row r="48" spans="1:11" s="90" customFormat="1" ht="12" customHeight="1" thickBot="1">
      <c r="A48" s="70" t="s">
        <v>200</v>
      </c>
      <c r="B48" s="106" t="s">
        <v>199</v>
      </c>
      <c r="C48" s="137"/>
      <c r="D48" s="130"/>
      <c r="E48" s="129"/>
      <c r="F48" s="129"/>
      <c r="G48" s="129"/>
      <c r="H48" s="129"/>
      <c r="I48" s="129"/>
      <c r="J48" s="128">
        <f t="shared" si="13"/>
        <v>0</v>
      </c>
      <c r="K48" s="127">
        <f t="shared" si="14"/>
        <v>0</v>
      </c>
    </row>
    <row r="49" spans="1:11" s="90" customFormat="1" ht="12" customHeight="1" thickBot="1">
      <c r="A49" s="20" t="s">
        <v>33</v>
      </c>
      <c r="B49" s="123" t="s">
        <v>198</v>
      </c>
      <c r="C49" s="46">
        <f t="shared" ref="C49:K49" si="15">SUM(C50:C54)</f>
        <v>0</v>
      </c>
      <c r="D49" s="121">
        <f t="shared" si="15"/>
        <v>0</v>
      </c>
      <c r="E49" s="47">
        <f t="shared" si="15"/>
        <v>0</v>
      </c>
      <c r="F49" s="47">
        <f t="shared" si="15"/>
        <v>0</v>
      </c>
      <c r="G49" s="47">
        <f t="shared" si="15"/>
        <v>0</v>
      </c>
      <c r="H49" s="47">
        <f t="shared" si="15"/>
        <v>0</v>
      </c>
      <c r="I49" s="47">
        <f t="shared" si="15"/>
        <v>0</v>
      </c>
      <c r="J49" s="47">
        <f t="shared" si="15"/>
        <v>0</v>
      </c>
      <c r="K49" s="46">
        <f t="shared" si="15"/>
        <v>0</v>
      </c>
    </row>
    <row r="50" spans="1:11" s="90" customFormat="1" ht="12" customHeight="1">
      <c r="A50" s="40" t="s">
        <v>31</v>
      </c>
      <c r="B50" s="110" t="s">
        <v>197</v>
      </c>
      <c r="C50" s="136"/>
      <c r="D50" s="135"/>
      <c r="E50" s="134"/>
      <c r="F50" s="134"/>
      <c r="G50" s="134"/>
      <c r="H50" s="134"/>
      <c r="I50" s="134"/>
      <c r="J50" s="133">
        <f>D50+E50+F50+G50+H50+I50</f>
        <v>0</v>
      </c>
      <c r="K50" s="132">
        <f>C50+J50</f>
        <v>0</v>
      </c>
    </row>
    <row r="51" spans="1:11" s="90" customFormat="1" ht="12" customHeight="1">
      <c r="A51" s="72" t="s">
        <v>29</v>
      </c>
      <c r="B51" s="108" t="s">
        <v>196</v>
      </c>
      <c r="C51" s="105"/>
      <c r="D51" s="120"/>
      <c r="E51" s="104"/>
      <c r="F51" s="104"/>
      <c r="G51" s="104"/>
      <c r="H51" s="104"/>
      <c r="I51" s="104"/>
      <c r="J51" s="103">
        <f>D51+E51+F51+G51+H51+I51</f>
        <v>0</v>
      </c>
      <c r="K51" s="102">
        <f>C51+J51</f>
        <v>0</v>
      </c>
    </row>
    <row r="52" spans="1:11" s="90" customFormat="1" ht="12" customHeight="1">
      <c r="A52" s="72" t="s">
        <v>27</v>
      </c>
      <c r="B52" s="108" t="s">
        <v>195</v>
      </c>
      <c r="C52" s="105"/>
      <c r="D52" s="120"/>
      <c r="E52" s="104"/>
      <c r="F52" s="104"/>
      <c r="G52" s="104"/>
      <c r="H52" s="104"/>
      <c r="I52" s="104"/>
      <c r="J52" s="103">
        <f>D52+E52+F52+G52+H52+I52</f>
        <v>0</v>
      </c>
      <c r="K52" s="102">
        <f>C52+J52</f>
        <v>0</v>
      </c>
    </row>
    <row r="53" spans="1:11" s="90" customFormat="1" ht="12" customHeight="1">
      <c r="A53" s="72" t="s">
        <v>25</v>
      </c>
      <c r="B53" s="108" t="s">
        <v>194</v>
      </c>
      <c r="C53" s="105"/>
      <c r="D53" s="120"/>
      <c r="E53" s="104"/>
      <c r="F53" s="104"/>
      <c r="G53" s="104"/>
      <c r="H53" s="104"/>
      <c r="I53" s="104"/>
      <c r="J53" s="103">
        <f>D53+E53+F53+G53+H53+I53</f>
        <v>0</v>
      </c>
      <c r="K53" s="102">
        <f>C53+J53</f>
        <v>0</v>
      </c>
    </row>
    <row r="54" spans="1:11" s="90" customFormat="1" ht="12" customHeight="1" thickBot="1">
      <c r="A54" s="70" t="s">
        <v>23</v>
      </c>
      <c r="B54" s="106" t="s">
        <v>193</v>
      </c>
      <c r="C54" s="131"/>
      <c r="D54" s="130"/>
      <c r="E54" s="129"/>
      <c r="F54" s="129"/>
      <c r="G54" s="129"/>
      <c r="H54" s="129"/>
      <c r="I54" s="129"/>
      <c r="J54" s="128">
        <f>D54+E54+F54+G54+H54+I54</f>
        <v>0</v>
      </c>
      <c r="K54" s="127">
        <f>C54+J54</f>
        <v>0</v>
      </c>
    </row>
    <row r="55" spans="1:11" s="90" customFormat="1" ht="12" customHeight="1" thickBot="1">
      <c r="A55" s="20" t="s">
        <v>192</v>
      </c>
      <c r="B55" s="123" t="s">
        <v>191</v>
      </c>
      <c r="C55" s="46">
        <f t="shared" ref="C55:K55" si="16">SUM(C56:C58)</f>
        <v>2896255</v>
      </c>
      <c r="D55" s="121">
        <f t="shared" si="16"/>
        <v>0</v>
      </c>
      <c r="E55" s="47">
        <f t="shared" si="16"/>
        <v>0</v>
      </c>
      <c r="F55" s="47">
        <f t="shared" si="16"/>
        <v>0</v>
      </c>
      <c r="G55" s="47">
        <f t="shared" si="16"/>
        <v>0</v>
      </c>
      <c r="H55" s="47">
        <f t="shared" si="16"/>
        <v>0</v>
      </c>
      <c r="I55" s="47">
        <f t="shared" si="16"/>
        <v>0</v>
      </c>
      <c r="J55" s="47">
        <f t="shared" si="16"/>
        <v>0</v>
      </c>
      <c r="K55" s="46">
        <f t="shared" si="16"/>
        <v>2896255</v>
      </c>
    </row>
    <row r="56" spans="1:11" s="90" customFormat="1" ht="12" customHeight="1">
      <c r="A56" s="40" t="s">
        <v>19</v>
      </c>
      <c r="B56" s="110" t="s">
        <v>190</v>
      </c>
      <c r="C56" s="59"/>
      <c r="D56" s="126"/>
      <c r="E56" s="57"/>
      <c r="F56" s="57"/>
      <c r="G56" s="57"/>
      <c r="H56" s="57"/>
      <c r="I56" s="57"/>
      <c r="J56" s="56">
        <f>D56+E56+F56+G56+H56+I56</f>
        <v>0</v>
      </c>
      <c r="K56" s="55">
        <f>C56+J56</f>
        <v>0</v>
      </c>
    </row>
    <row r="57" spans="1:11" s="90" customFormat="1" ht="12" customHeight="1">
      <c r="A57" s="72" t="s">
        <v>17</v>
      </c>
      <c r="B57" s="108" t="s">
        <v>189</v>
      </c>
      <c r="C57" s="54"/>
      <c r="D57" s="125"/>
      <c r="E57" s="36"/>
      <c r="F57" s="36"/>
      <c r="G57" s="36"/>
      <c r="H57" s="36"/>
      <c r="I57" s="36"/>
      <c r="J57" s="35">
        <f>D57+E57+F57+G57+H57+I57</f>
        <v>0</v>
      </c>
      <c r="K57" s="34">
        <f>C57+J57</f>
        <v>0</v>
      </c>
    </row>
    <row r="58" spans="1:11" s="90" customFormat="1" ht="12" customHeight="1">
      <c r="A58" s="72" t="s">
        <v>15</v>
      </c>
      <c r="B58" s="108" t="s">
        <v>188</v>
      </c>
      <c r="C58" s="54">
        <v>2896255</v>
      </c>
      <c r="D58" s="125"/>
      <c r="E58" s="36"/>
      <c r="F58" s="36"/>
      <c r="G58" s="36"/>
      <c r="H58" s="36"/>
      <c r="I58" s="36"/>
      <c r="J58" s="35">
        <f>D58+E58+F58+G58+H58+I58</f>
        <v>0</v>
      </c>
      <c r="K58" s="34">
        <f>C58+J58</f>
        <v>2896255</v>
      </c>
    </row>
    <row r="59" spans="1:11" s="90" customFormat="1" ht="12" customHeight="1" thickBot="1">
      <c r="A59" s="70" t="s">
        <v>13</v>
      </c>
      <c r="B59" s="106" t="s">
        <v>187</v>
      </c>
      <c r="C59" s="69"/>
      <c r="D59" s="124"/>
      <c r="E59" s="28"/>
      <c r="F59" s="28"/>
      <c r="G59" s="28"/>
      <c r="H59" s="28"/>
      <c r="I59" s="28"/>
      <c r="J59" s="27">
        <f>D59+E59+F59+G59+H59+I59</f>
        <v>0</v>
      </c>
      <c r="K59" s="26">
        <f>C59+J59</f>
        <v>0</v>
      </c>
    </row>
    <row r="60" spans="1:11" s="90" customFormat="1" ht="12" customHeight="1" thickBot="1">
      <c r="A60" s="20" t="s">
        <v>9</v>
      </c>
      <c r="B60" s="101" t="s">
        <v>186</v>
      </c>
      <c r="C60" s="46">
        <f t="shared" ref="C60:K60" si="17">SUM(C61:C63)</f>
        <v>0</v>
      </c>
      <c r="D60" s="121">
        <f t="shared" si="17"/>
        <v>0</v>
      </c>
      <c r="E60" s="47">
        <f t="shared" si="17"/>
        <v>0</v>
      </c>
      <c r="F60" s="47">
        <f t="shared" si="17"/>
        <v>0</v>
      </c>
      <c r="G60" s="47">
        <f t="shared" si="17"/>
        <v>0</v>
      </c>
      <c r="H60" s="47">
        <f t="shared" si="17"/>
        <v>0</v>
      </c>
      <c r="I60" s="47">
        <f t="shared" si="17"/>
        <v>0</v>
      </c>
      <c r="J60" s="47">
        <f t="shared" si="17"/>
        <v>0</v>
      </c>
      <c r="K60" s="46">
        <f t="shared" si="17"/>
        <v>0</v>
      </c>
    </row>
    <row r="61" spans="1:11" s="90" customFormat="1" ht="12" customHeight="1">
      <c r="A61" s="40" t="s">
        <v>185</v>
      </c>
      <c r="B61" s="110" t="s">
        <v>184</v>
      </c>
      <c r="C61" s="105"/>
      <c r="D61" s="120"/>
      <c r="E61" s="104"/>
      <c r="F61" s="104"/>
      <c r="G61" s="104"/>
      <c r="H61" s="104"/>
      <c r="I61" s="104"/>
      <c r="J61" s="103">
        <f>D61+E61+F61+G61+H61+I61</f>
        <v>0</v>
      </c>
      <c r="K61" s="102">
        <f>C61+J61</f>
        <v>0</v>
      </c>
    </row>
    <row r="62" spans="1:11" s="90" customFormat="1" ht="12" customHeight="1">
      <c r="A62" s="72" t="s">
        <v>183</v>
      </c>
      <c r="B62" s="108" t="s">
        <v>182</v>
      </c>
      <c r="C62" s="105"/>
      <c r="D62" s="120"/>
      <c r="E62" s="104"/>
      <c r="F62" s="104"/>
      <c r="G62" s="104"/>
      <c r="H62" s="104"/>
      <c r="I62" s="104"/>
      <c r="J62" s="103">
        <f>D62+E62+F62+G62+H62+I62</f>
        <v>0</v>
      </c>
      <c r="K62" s="102">
        <f>C62+J62</f>
        <v>0</v>
      </c>
    </row>
    <row r="63" spans="1:11" s="90" customFormat="1" ht="12" customHeight="1">
      <c r="A63" s="72" t="s">
        <v>181</v>
      </c>
      <c r="B63" s="108" t="s">
        <v>180</v>
      </c>
      <c r="C63" s="105"/>
      <c r="D63" s="120"/>
      <c r="E63" s="104"/>
      <c r="F63" s="104"/>
      <c r="G63" s="104"/>
      <c r="H63" s="104"/>
      <c r="I63" s="104"/>
      <c r="J63" s="103">
        <f>D63+E63+F63+G63+H63+I63</f>
        <v>0</v>
      </c>
      <c r="K63" s="102">
        <f>C63+J63</f>
        <v>0</v>
      </c>
    </row>
    <row r="64" spans="1:11" s="90" customFormat="1" ht="12" customHeight="1" thickBot="1">
      <c r="A64" s="70" t="s">
        <v>179</v>
      </c>
      <c r="B64" s="106" t="s">
        <v>178</v>
      </c>
      <c r="C64" s="105"/>
      <c r="D64" s="120"/>
      <c r="E64" s="104"/>
      <c r="F64" s="104"/>
      <c r="G64" s="104"/>
      <c r="H64" s="104"/>
      <c r="I64" s="104"/>
      <c r="J64" s="103">
        <f>D64+E64+F64+G64+H64+I64</f>
        <v>0</v>
      </c>
      <c r="K64" s="102">
        <f>C64+J64</f>
        <v>0</v>
      </c>
    </row>
    <row r="65" spans="1:11" s="90" customFormat="1" ht="12" customHeight="1" thickBot="1">
      <c r="A65" s="20" t="s">
        <v>7</v>
      </c>
      <c r="B65" s="123" t="s">
        <v>177</v>
      </c>
      <c r="C65" s="43">
        <f t="shared" ref="C65:K65" si="18">+C8+C15+C22+C29+C37+C49+C55+C60</f>
        <v>701067764</v>
      </c>
      <c r="D65" s="122">
        <f t="shared" si="18"/>
        <v>0</v>
      </c>
      <c r="E65" s="44">
        <f t="shared" si="18"/>
        <v>35691372</v>
      </c>
      <c r="F65" s="44">
        <f t="shared" si="18"/>
        <v>0</v>
      </c>
      <c r="G65" s="44">
        <f t="shared" si="18"/>
        <v>0</v>
      </c>
      <c r="H65" s="44">
        <f t="shared" si="18"/>
        <v>0</v>
      </c>
      <c r="I65" s="44">
        <f t="shared" si="18"/>
        <v>0</v>
      </c>
      <c r="J65" s="44">
        <f t="shared" si="18"/>
        <v>35691372</v>
      </c>
      <c r="K65" s="43">
        <f t="shared" si="18"/>
        <v>736759136</v>
      </c>
    </row>
    <row r="66" spans="1:11" s="90" customFormat="1" ht="12" customHeight="1" thickBot="1">
      <c r="A66" s="98" t="s">
        <v>176</v>
      </c>
      <c r="B66" s="101" t="s">
        <v>175</v>
      </c>
      <c r="C66" s="46">
        <f t="shared" ref="C66:K66" si="19">SUM(C67:C69)</f>
        <v>0</v>
      </c>
      <c r="D66" s="121">
        <f t="shared" si="19"/>
        <v>0</v>
      </c>
      <c r="E66" s="47">
        <f t="shared" si="19"/>
        <v>0</v>
      </c>
      <c r="F66" s="47">
        <f t="shared" si="19"/>
        <v>0</v>
      </c>
      <c r="G66" s="47">
        <f t="shared" si="19"/>
        <v>0</v>
      </c>
      <c r="H66" s="47">
        <f t="shared" si="19"/>
        <v>0</v>
      </c>
      <c r="I66" s="47">
        <f t="shared" si="19"/>
        <v>0</v>
      </c>
      <c r="J66" s="47">
        <f t="shared" si="19"/>
        <v>0</v>
      </c>
      <c r="K66" s="46">
        <f t="shared" si="19"/>
        <v>0</v>
      </c>
    </row>
    <row r="67" spans="1:11" s="90" customFormat="1" ht="12" customHeight="1">
      <c r="A67" s="40" t="s">
        <v>174</v>
      </c>
      <c r="B67" s="110" t="s">
        <v>173</v>
      </c>
      <c r="C67" s="105"/>
      <c r="D67" s="120"/>
      <c r="E67" s="104"/>
      <c r="F67" s="104"/>
      <c r="G67" s="104"/>
      <c r="H67" s="104"/>
      <c r="I67" s="104"/>
      <c r="J67" s="103">
        <f>D67+E67+F67+G67+H67+I67</f>
        <v>0</v>
      </c>
      <c r="K67" s="102">
        <f>C67+J67</f>
        <v>0</v>
      </c>
    </row>
    <row r="68" spans="1:11" s="90" customFormat="1" ht="12" customHeight="1">
      <c r="A68" s="72" t="s">
        <v>172</v>
      </c>
      <c r="B68" s="108" t="s">
        <v>171</v>
      </c>
      <c r="C68" s="105"/>
      <c r="D68" s="120"/>
      <c r="E68" s="104"/>
      <c r="F68" s="104"/>
      <c r="G68" s="104"/>
      <c r="H68" s="104"/>
      <c r="I68" s="104"/>
      <c r="J68" s="103">
        <f>D68+E68+F68+G68+H68+I68</f>
        <v>0</v>
      </c>
      <c r="K68" s="102">
        <f>C68+J68</f>
        <v>0</v>
      </c>
    </row>
    <row r="69" spans="1:11" s="90" customFormat="1" ht="12" customHeight="1" thickBot="1">
      <c r="A69" s="68" t="s">
        <v>170</v>
      </c>
      <c r="B69" s="119" t="s">
        <v>169</v>
      </c>
      <c r="C69" s="105"/>
      <c r="D69" s="118"/>
      <c r="E69" s="117"/>
      <c r="F69" s="117"/>
      <c r="G69" s="117"/>
      <c r="H69" s="117"/>
      <c r="I69" s="117"/>
      <c r="J69" s="116">
        <f>D69+E69+F69+G69+H69+I69</f>
        <v>0</v>
      </c>
      <c r="K69" s="115">
        <f>C69+J69</f>
        <v>0</v>
      </c>
    </row>
    <row r="70" spans="1:11" s="90" customFormat="1" ht="12" customHeight="1" thickBot="1">
      <c r="A70" s="98" t="s">
        <v>168</v>
      </c>
      <c r="B70" s="101" t="s">
        <v>167</v>
      </c>
      <c r="C70" s="46">
        <f t="shared" ref="C70:K70" si="20">SUM(C71:C74)</f>
        <v>0</v>
      </c>
      <c r="D70" s="47">
        <f t="shared" si="20"/>
        <v>0</v>
      </c>
      <c r="E70" s="47">
        <f t="shared" si="20"/>
        <v>0</v>
      </c>
      <c r="F70" s="47">
        <f t="shared" si="20"/>
        <v>0</v>
      </c>
      <c r="G70" s="47">
        <f t="shared" si="20"/>
        <v>0</v>
      </c>
      <c r="H70" s="47">
        <f t="shared" si="20"/>
        <v>0</v>
      </c>
      <c r="I70" s="47">
        <f t="shared" si="20"/>
        <v>0</v>
      </c>
      <c r="J70" s="47">
        <f t="shared" si="20"/>
        <v>0</v>
      </c>
      <c r="K70" s="46">
        <f t="shared" si="20"/>
        <v>0</v>
      </c>
    </row>
    <row r="71" spans="1:11" s="90" customFormat="1" ht="12" customHeight="1">
      <c r="A71" s="40" t="s">
        <v>166</v>
      </c>
      <c r="B71" s="114" t="s">
        <v>165</v>
      </c>
      <c r="C71" s="105"/>
      <c r="D71" s="104"/>
      <c r="E71" s="104"/>
      <c r="F71" s="104"/>
      <c r="G71" s="104"/>
      <c r="H71" s="104"/>
      <c r="I71" s="104"/>
      <c r="J71" s="103">
        <f>D71+E71+F71+G71+H71+I71</f>
        <v>0</v>
      </c>
      <c r="K71" s="102">
        <f>C71+J71</f>
        <v>0</v>
      </c>
    </row>
    <row r="72" spans="1:11" s="90" customFormat="1" ht="12" customHeight="1">
      <c r="A72" s="72" t="s">
        <v>164</v>
      </c>
      <c r="B72" s="114" t="s">
        <v>163</v>
      </c>
      <c r="C72" s="105"/>
      <c r="D72" s="104"/>
      <c r="E72" s="104"/>
      <c r="F72" s="104"/>
      <c r="G72" s="104"/>
      <c r="H72" s="104"/>
      <c r="I72" s="104"/>
      <c r="J72" s="103">
        <f>D72+E72+F72+G72+H72+I72</f>
        <v>0</v>
      </c>
      <c r="K72" s="102">
        <f>C72+J72</f>
        <v>0</v>
      </c>
    </row>
    <row r="73" spans="1:11" s="90" customFormat="1" ht="12" customHeight="1">
      <c r="A73" s="72" t="s">
        <v>162</v>
      </c>
      <c r="B73" s="114" t="s">
        <v>161</v>
      </c>
      <c r="C73" s="105"/>
      <c r="D73" s="104"/>
      <c r="E73" s="104"/>
      <c r="F73" s="104"/>
      <c r="G73" s="104"/>
      <c r="H73" s="104"/>
      <c r="I73" s="104"/>
      <c r="J73" s="103">
        <f>D73+E73+F73+G73+H73+I73</f>
        <v>0</v>
      </c>
      <c r="K73" s="102">
        <f>C73+J73</f>
        <v>0</v>
      </c>
    </row>
    <row r="74" spans="1:11" s="90" customFormat="1" ht="12" customHeight="1" thickBot="1">
      <c r="A74" s="70" t="s">
        <v>160</v>
      </c>
      <c r="B74" s="113" t="s">
        <v>159</v>
      </c>
      <c r="C74" s="105"/>
      <c r="D74" s="104"/>
      <c r="E74" s="104"/>
      <c r="F74" s="104"/>
      <c r="G74" s="104"/>
      <c r="H74" s="104"/>
      <c r="I74" s="104"/>
      <c r="J74" s="103">
        <f>D74+E74+F74+G74+H74+I74</f>
        <v>0</v>
      </c>
      <c r="K74" s="102">
        <f>C74+J74</f>
        <v>0</v>
      </c>
    </row>
    <row r="75" spans="1:11" s="90" customFormat="1" ht="12" customHeight="1" thickBot="1">
      <c r="A75" s="98" t="s">
        <v>158</v>
      </c>
      <c r="B75" s="101" t="s">
        <v>157</v>
      </c>
      <c r="C75" s="46">
        <f t="shared" ref="C75:K75" si="21">SUM(C76:C77)</f>
        <v>509359850</v>
      </c>
      <c r="D75" s="47">
        <f t="shared" si="21"/>
        <v>0</v>
      </c>
      <c r="E75" s="47">
        <f t="shared" si="21"/>
        <v>-10588113</v>
      </c>
      <c r="F75" s="47">
        <f t="shared" si="21"/>
        <v>0</v>
      </c>
      <c r="G75" s="47">
        <f t="shared" si="21"/>
        <v>0</v>
      </c>
      <c r="H75" s="47">
        <f t="shared" si="21"/>
        <v>0</v>
      </c>
      <c r="I75" s="47">
        <f t="shared" si="21"/>
        <v>0</v>
      </c>
      <c r="J75" s="47">
        <f t="shared" si="21"/>
        <v>-10588113</v>
      </c>
      <c r="K75" s="46">
        <f t="shared" si="21"/>
        <v>498771737</v>
      </c>
    </row>
    <row r="76" spans="1:11" s="90" customFormat="1" ht="12" customHeight="1">
      <c r="A76" s="40" t="s">
        <v>156</v>
      </c>
      <c r="B76" s="110" t="s">
        <v>155</v>
      </c>
      <c r="C76" s="105">
        <v>509359850</v>
      </c>
      <c r="D76" s="104"/>
      <c r="E76" s="104">
        <v>-10588113</v>
      </c>
      <c r="F76" s="104"/>
      <c r="G76" s="104"/>
      <c r="H76" s="104"/>
      <c r="I76" s="104"/>
      <c r="J76" s="103">
        <f>D76+E76+F76+G76+H76+I76</f>
        <v>-10588113</v>
      </c>
      <c r="K76" s="102">
        <f>C76+J76</f>
        <v>498771737</v>
      </c>
    </row>
    <row r="77" spans="1:11" s="90" customFormat="1" ht="12" customHeight="1" thickBot="1">
      <c r="A77" s="70" t="s">
        <v>154</v>
      </c>
      <c r="B77" s="106" t="s">
        <v>153</v>
      </c>
      <c r="C77" s="105"/>
      <c r="D77" s="104"/>
      <c r="E77" s="104"/>
      <c r="F77" s="104"/>
      <c r="G77" s="104"/>
      <c r="H77" s="104"/>
      <c r="I77" s="104"/>
      <c r="J77" s="103">
        <f>D77+E77+F77+G77+H77+I77</f>
        <v>0</v>
      </c>
      <c r="K77" s="102">
        <f>C77+J77</f>
        <v>0</v>
      </c>
    </row>
    <row r="78" spans="1:11" s="94" customFormat="1" ht="12" customHeight="1" thickBot="1">
      <c r="A78" s="98" t="s">
        <v>152</v>
      </c>
      <c r="B78" s="101" t="s">
        <v>151</v>
      </c>
      <c r="C78" s="46">
        <f t="shared" ref="C78:K78" si="22">SUM(C79:C81)</f>
        <v>10855627</v>
      </c>
      <c r="D78" s="47">
        <f t="shared" si="22"/>
        <v>0</v>
      </c>
      <c r="E78" s="47">
        <f t="shared" si="22"/>
        <v>0</v>
      </c>
      <c r="F78" s="47">
        <f t="shared" si="22"/>
        <v>0</v>
      </c>
      <c r="G78" s="47">
        <f t="shared" si="22"/>
        <v>0</v>
      </c>
      <c r="H78" s="47">
        <f t="shared" si="22"/>
        <v>0</v>
      </c>
      <c r="I78" s="47">
        <f t="shared" si="22"/>
        <v>0</v>
      </c>
      <c r="J78" s="47">
        <f t="shared" si="22"/>
        <v>0</v>
      </c>
      <c r="K78" s="46">
        <f t="shared" si="22"/>
        <v>10855627</v>
      </c>
    </row>
    <row r="79" spans="1:11" s="90" customFormat="1" ht="12" customHeight="1">
      <c r="A79" s="40" t="s">
        <v>150</v>
      </c>
      <c r="B79" s="110" t="s">
        <v>149</v>
      </c>
      <c r="C79" s="105">
        <v>10855627</v>
      </c>
      <c r="D79" s="104"/>
      <c r="E79" s="104"/>
      <c r="F79" s="104"/>
      <c r="G79" s="104"/>
      <c r="H79" s="104"/>
      <c r="I79" s="104"/>
      <c r="J79" s="103">
        <f>D79+E79+F79+G79+H79+I79</f>
        <v>0</v>
      </c>
      <c r="K79" s="102">
        <f>C79+J79</f>
        <v>10855627</v>
      </c>
    </row>
    <row r="80" spans="1:11" s="90" customFormat="1" ht="12" customHeight="1">
      <c r="A80" s="72" t="s">
        <v>148</v>
      </c>
      <c r="B80" s="108" t="s">
        <v>147</v>
      </c>
      <c r="C80" s="105"/>
      <c r="D80" s="104"/>
      <c r="E80" s="104"/>
      <c r="F80" s="104"/>
      <c r="G80" s="104"/>
      <c r="H80" s="104"/>
      <c r="I80" s="104"/>
      <c r="J80" s="103">
        <f>D80+E80+F80+G80+H80+I80</f>
        <v>0</v>
      </c>
      <c r="K80" s="102">
        <f>C80+J80</f>
        <v>0</v>
      </c>
    </row>
    <row r="81" spans="1:11" s="90" customFormat="1" ht="12" customHeight="1" thickBot="1">
      <c r="A81" s="70" t="s">
        <v>146</v>
      </c>
      <c r="B81" s="112" t="s">
        <v>145</v>
      </c>
      <c r="C81" s="105"/>
      <c r="D81" s="104"/>
      <c r="E81" s="104"/>
      <c r="F81" s="104"/>
      <c r="G81" s="104"/>
      <c r="H81" s="104"/>
      <c r="I81" s="104"/>
      <c r="J81" s="103">
        <f>D81+E81+F81+G81+H81+I81</f>
        <v>0</v>
      </c>
      <c r="K81" s="102">
        <f>C81+J81</f>
        <v>0</v>
      </c>
    </row>
    <row r="82" spans="1:11" s="90" customFormat="1" ht="12" customHeight="1" thickBot="1">
      <c r="A82" s="98" t="s">
        <v>144</v>
      </c>
      <c r="B82" s="101" t="s">
        <v>143</v>
      </c>
      <c r="C82" s="46">
        <f t="shared" ref="C82:K82" si="23">SUM(C83:C86)</f>
        <v>0</v>
      </c>
      <c r="D82" s="47">
        <f t="shared" si="23"/>
        <v>0</v>
      </c>
      <c r="E82" s="47">
        <f t="shared" si="23"/>
        <v>0</v>
      </c>
      <c r="F82" s="47">
        <f t="shared" si="23"/>
        <v>0</v>
      </c>
      <c r="G82" s="47">
        <f t="shared" si="23"/>
        <v>0</v>
      </c>
      <c r="H82" s="47">
        <f t="shared" si="23"/>
        <v>0</v>
      </c>
      <c r="I82" s="47">
        <f t="shared" si="23"/>
        <v>0</v>
      </c>
      <c r="J82" s="47">
        <f t="shared" si="23"/>
        <v>0</v>
      </c>
      <c r="K82" s="46">
        <f t="shared" si="23"/>
        <v>0</v>
      </c>
    </row>
    <row r="83" spans="1:11" s="90" customFormat="1" ht="12" customHeight="1">
      <c r="A83" s="111" t="s">
        <v>142</v>
      </c>
      <c r="B83" s="110" t="s">
        <v>141</v>
      </c>
      <c r="C83" s="105"/>
      <c r="D83" s="104"/>
      <c r="E83" s="104"/>
      <c r="F83" s="104"/>
      <c r="G83" s="104"/>
      <c r="H83" s="104"/>
      <c r="I83" s="104"/>
      <c r="J83" s="103">
        <f t="shared" ref="J83:J88" si="24">D83+E83+F83+G83+H83+I83</f>
        <v>0</v>
      </c>
      <c r="K83" s="102">
        <f t="shared" ref="K83:K88" si="25">C83+J83</f>
        <v>0</v>
      </c>
    </row>
    <row r="84" spans="1:11" s="90" customFormat="1" ht="12" customHeight="1">
      <c r="A84" s="109" t="s">
        <v>140</v>
      </c>
      <c r="B84" s="108" t="s">
        <v>139</v>
      </c>
      <c r="C84" s="105"/>
      <c r="D84" s="104"/>
      <c r="E84" s="104"/>
      <c r="F84" s="104"/>
      <c r="G84" s="104"/>
      <c r="H84" s="104"/>
      <c r="I84" s="104"/>
      <c r="J84" s="103">
        <f t="shared" si="24"/>
        <v>0</v>
      </c>
      <c r="K84" s="102">
        <f t="shared" si="25"/>
        <v>0</v>
      </c>
    </row>
    <row r="85" spans="1:11" s="90" customFormat="1" ht="12" customHeight="1">
      <c r="A85" s="109" t="s">
        <v>138</v>
      </c>
      <c r="B85" s="108" t="s">
        <v>137</v>
      </c>
      <c r="C85" s="105"/>
      <c r="D85" s="104"/>
      <c r="E85" s="104"/>
      <c r="F85" s="104"/>
      <c r="G85" s="104"/>
      <c r="H85" s="104"/>
      <c r="I85" s="104"/>
      <c r="J85" s="103">
        <f t="shared" si="24"/>
        <v>0</v>
      </c>
      <c r="K85" s="102">
        <f t="shared" si="25"/>
        <v>0</v>
      </c>
    </row>
    <row r="86" spans="1:11" s="94" customFormat="1" ht="12" customHeight="1" thickBot="1">
      <c r="A86" s="107" t="s">
        <v>136</v>
      </c>
      <c r="B86" s="106" t="s">
        <v>135</v>
      </c>
      <c r="C86" s="105"/>
      <c r="D86" s="104"/>
      <c r="E86" s="104"/>
      <c r="F86" s="104"/>
      <c r="G86" s="104"/>
      <c r="H86" s="104"/>
      <c r="I86" s="104"/>
      <c r="J86" s="103">
        <f t="shared" si="24"/>
        <v>0</v>
      </c>
      <c r="K86" s="102">
        <f t="shared" si="25"/>
        <v>0</v>
      </c>
    </row>
    <row r="87" spans="1:11" s="94" customFormat="1" ht="12" customHeight="1" thickBot="1">
      <c r="A87" s="98" t="s">
        <v>134</v>
      </c>
      <c r="B87" s="101" t="s">
        <v>133</v>
      </c>
      <c r="C87" s="100"/>
      <c r="D87" s="99"/>
      <c r="E87" s="99"/>
      <c r="F87" s="99"/>
      <c r="G87" s="99"/>
      <c r="H87" s="99"/>
      <c r="I87" s="99"/>
      <c r="J87" s="47">
        <f t="shared" si="24"/>
        <v>0</v>
      </c>
      <c r="K87" s="46">
        <f t="shared" si="25"/>
        <v>0</v>
      </c>
    </row>
    <row r="88" spans="1:11" s="94" customFormat="1" ht="12" customHeight="1" thickBot="1">
      <c r="A88" s="98" t="s">
        <v>132</v>
      </c>
      <c r="B88" s="101" t="s">
        <v>131</v>
      </c>
      <c r="C88" s="100"/>
      <c r="D88" s="99"/>
      <c r="E88" s="99"/>
      <c r="F88" s="99"/>
      <c r="G88" s="99"/>
      <c r="H88" s="99"/>
      <c r="I88" s="99"/>
      <c r="J88" s="47">
        <f t="shared" si="24"/>
        <v>0</v>
      </c>
      <c r="K88" s="46">
        <f t="shared" si="25"/>
        <v>0</v>
      </c>
    </row>
    <row r="89" spans="1:11" s="94" customFormat="1" ht="12" customHeight="1" thickBot="1">
      <c r="A89" s="98" t="s">
        <v>130</v>
      </c>
      <c r="B89" s="97" t="s">
        <v>129</v>
      </c>
      <c r="C89" s="43">
        <f t="shared" ref="C89:K89" si="26">+C66+C70+C75+C78+C82+C88+C87</f>
        <v>520215477</v>
      </c>
      <c r="D89" s="44">
        <f t="shared" si="26"/>
        <v>0</v>
      </c>
      <c r="E89" s="44">
        <f t="shared" si="26"/>
        <v>-10588113</v>
      </c>
      <c r="F89" s="44">
        <f t="shared" si="26"/>
        <v>0</v>
      </c>
      <c r="G89" s="44">
        <f t="shared" si="26"/>
        <v>0</v>
      </c>
      <c r="H89" s="44">
        <f t="shared" si="26"/>
        <v>0</v>
      </c>
      <c r="I89" s="44">
        <f t="shared" si="26"/>
        <v>0</v>
      </c>
      <c r="J89" s="44">
        <f t="shared" si="26"/>
        <v>-10588113</v>
      </c>
      <c r="K89" s="43">
        <f t="shared" si="26"/>
        <v>509627364</v>
      </c>
    </row>
    <row r="90" spans="1:11" s="94" customFormat="1" ht="12" customHeight="1" thickBot="1">
      <c r="A90" s="96" t="s">
        <v>128</v>
      </c>
      <c r="B90" s="95" t="s">
        <v>127</v>
      </c>
      <c r="C90" s="43">
        <f t="shared" ref="C90:K90" si="27">+C65+C89</f>
        <v>1221283241</v>
      </c>
      <c r="D90" s="44">
        <f t="shared" si="27"/>
        <v>0</v>
      </c>
      <c r="E90" s="44">
        <f t="shared" si="27"/>
        <v>25103259</v>
      </c>
      <c r="F90" s="44">
        <f t="shared" si="27"/>
        <v>0</v>
      </c>
      <c r="G90" s="44">
        <f t="shared" si="27"/>
        <v>0</v>
      </c>
      <c r="H90" s="44">
        <f t="shared" si="27"/>
        <v>0</v>
      </c>
      <c r="I90" s="44">
        <f t="shared" si="27"/>
        <v>0</v>
      </c>
      <c r="J90" s="44">
        <f t="shared" si="27"/>
        <v>25103259</v>
      </c>
      <c r="K90" s="43">
        <f t="shared" si="27"/>
        <v>1246386500</v>
      </c>
    </row>
    <row r="91" spans="1:11" s="90" customFormat="1" ht="15" customHeight="1" thickBot="1">
      <c r="A91" s="93"/>
      <c r="B91" s="92"/>
      <c r="C91" s="91"/>
    </row>
    <row r="92" spans="1:11" s="89" customFormat="1" ht="16.5" customHeight="1" thickBot="1">
      <c r="A92" s="165" t="s">
        <v>126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7"/>
    </row>
    <row r="93" spans="1:11" s="33" customFormat="1" ht="12" customHeight="1" thickBot="1">
      <c r="A93" s="88" t="s">
        <v>125</v>
      </c>
      <c r="B93" s="87" t="s">
        <v>124</v>
      </c>
      <c r="C93" s="84">
        <f t="shared" ref="C93:K93" si="28">+C94+C95+C96+C97+C98+C111</f>
        <v>367411256</v>
      </c>
      <c r="D93" s="86">
        <f t="shared" si="28"/>
        <v>0</v>
      </c>
      <c r="E93" s="85">
        <f t="shared" si="28"/>
        <v>43944875</v>
      </c>
      <c r="F93" s="85">
        <f t="shared" si="28"/>
        <v>0</v>
      </c>
      <c r="G93" s="85">
        <f t="shared" si="28"/>
        <v>0</v>
      </c>
      <c r="H93" s="85">
        <f t="shared" si="28"/>
        <v>0</v>
      </c>
      <c r="I93" s="85">
        <f t="shared" si="28"/>
        <v>0</v>
      </c>
      <c r="J93" s="85">
        <f t="shared" si="28"/>
        <v>43944875</v>
      </c>
      <c r="K93" s="84">
        <f t="shared" si="28"/>
        <v>411356131</v>
      </c>
    </row>
    <row r="94" spans="1:11" ht="12" customHeight="1">
      <c r="A94" s="83" t="s">
        <v>123</v>
      </c>
      <c r="B94" s="82" t="s">
        <v>122</v>
      </c>
      <c r="C94" s="81">
        <v>170949083</v>
      </c>
      <c r="D94" s="80"/>
      <c r="E94" s="79">
        <v>32941788</v>
      </c>
      <c r="F94" s="79"/>
      <c r="G94" s="79"/>
      <c r="H94" s="79"/>
      <c r="I94" s="79"/>
      <c r="J94" s="78">
        <f t="shared" ref="J94:J113" si="29">D94+E94+F94+G94+H94+I94</f>
        <v>32941788</v>
      </c>
      <c r="K94" s="77">
        <f t="shared" ref="K94:K113" si="30">C94+J94</f>
        <v>203890871</v>
      </c>
    </row>
    <row r="95" spans="1:11" ht="12" customHeight="1">
      <c r="A95" s="72" t="s">
        <v>121</v>
      </c>
      <c r="B95" s="60" t="s">
        <v>120</v>
      </c>
      <c r="C95" s="54">
        <v>20454059</v>
      </c>
      <c r="D95" s="76"/>
      <c r="E95" s="36">
        <v>4180431</v>
      </c>
      <c r="F95" s="36"/>
      <c r="G95" s="36"/>
      <c r="H95" s="36"/>
      <c r="I95" s="36"/>
      <c r="J95" s="35">
        <f t="shared" si="29"/>
        <v>4180431</v>
      </c>
      <c r="K95" s="34">
        <f t="shared" si="30"/>
        <v>24634490</v>
      </c>
    </row>
    <row r="96" spans="1:11" ht="12" customHeight="1">
      <c r="A96" s="72" t="s">
        <v>119</v>
      </c>
      <c r="B96" s="60" t="s">
        <v>118</v>
      </c>
      <c r="C96" s="69">
        <v>92405201</v>
      </c>
      <c r="D96" s="76"/>
      <c r="E96" s="28">
        <v>3063647</v>
      </c>
      <c r="F96" s="28"/>
      <c r="G96" s="28"/>
      <c r="H96" s="28"/>
      <c r="I96" s="28"/>
      <c r="J96" s="27">
        <f t="shared" si="29"/>
        <v>3063647</v>
      </c>
      <c r="K96" s="26">
        <f t="shared" si="30"/>
        <v>95468848</v>
      </c>
    </row>
    <row r="97" spans="1:11" ht="12" customHeight="1">
      <c r="A97" s="72" t="s">
        <v>117</v>
      </c>
      <c r="B97" s="71" t="s">
        <v>116</v>
      </c>
      <c r="C97" s="69">
        <v>36831000</v>
      </c>
      <c r="D97" s="29"/>
      <c r="E97" s="28">
        <v>1733550</v>
      </c>
      <c r="F97" s="28"/>
      <c r="G97" s="28"/>
      <c r="H97" s="28"/>
      <c r="I97" s="28"/>
      <c r="J97" s="27">
        <f t="shared" si="29"/>
        <v>1733550</v>
      </c>
      <c r="K97" s="26">
        <f t="shared" si="30"/>
        <v>38564550</v>
      </c>
    </row>
    <row r="98" spans="1:11" ht="12" customHeight="1">
      <c r="A98" s="72" t="s">
        <v>115</v>
      </c>
      <c r="B98" s="75" t="s">
        <v>114</v>
      </c>
      <c r="C98" s="69">
        <f>SUM(C99:C110)</f>
        <v>45771913</v>
      </c>
      <c r="D98" s="29"/>
      <c r="E98" s="69">
        <f>SUM(E99:E110)</f>
        <v>2025459</v>
      </c>
      <c r="F98" s="28"/>
      <c r="G98" s="28"/>
      <c r="H98" s="28"/>
      <c r="I98" s="28"/>
      <c r="J98" s="27">
        <f t="shared" si="29"/>
        <v>2025459</v>
      </c>
      <c r="K98" s="26">
        <f t="shared" si="30"/>
        <v>47797372</v>
      </c>
    </row>
    <row r="99" spans="1:11" ht="12" customHeight="1">
      <c r="A99" s="72" t="s">
        <v>113</v>
      </c>
      <c r="B99" s="60" t="s">
        <v>112</v>
      </c>
      <c r="C99" s="69"/>
      <c r="D99" s="29"/>
      <c r="E99" s="28"/>
      <c r="F99" s="28"/>
      <c r="G99" s="28"/>
      <c r="H99" s="28"/>
      <c r="I99" s="28"/>
      <c r="J99" s="27">
        <f t="shared" si="29"/>
        <v>0</v>
      </c>
      <c r="K99" s="26">
        <f t="shared" si="30"/>
        <v>0</v>
      </c>
    </row>
    <row r="100" spans="1:11" ht="12" customHeight="1">
      <c r="A100" s="72" t="s">
        <v>111</v>
      </c>
      <c r="B100" s="74" t="s">
        <v>110</v>
      </c>
      <c r="C100" s="69"/>
      <c r="D100" s="29"/>
      <c r="E100" s="28"/>
      <c r="F100" s="28"/>
      <c r="G100" s="28"/>
      <c r="H100" s="28"/>
      <c r="I100" s="28"/>
      <c r="J100" s="27">
        <f t="shared" si="29"/>
        <v>0</v>
      </c>
      <c r="K100" s="26">
        <f t="shared" si="30"/>
        <v>0</v>
      </c>
    </row>
    <row r="101" spans="1:11" ht="12" customHeight="1">
      <c r="A101" s="72" t="s">
        <v>109</v>
      </c>
      <c r="B101" s="74" t="s">
        <v>108</v>
      </c>
      <c r="C101" s="69">
        <v>1268909</v>
      </c>
      <c r="D101" s="29"/>
      <c r="E101" s="28"/>
      <c r="F101" s="28"/>
      <c r="G101" s="28"/>
      <c r="H101" s="28"/>
      <c r="I101" s="28"/>
      <c r="J101" s="27">
        <f t="shared" si="29"/>
        <v>0</v>
      </c>
      <c r="K101" s="26">
        <f t="shared" si="30"/>
        <v>1268909</v>
      </c>
    </row>
    <row r="102" spans="1:11" ht="12" customHeight="1">
      <c r="A102" s="72" t="s">
        <v>107</v>
      </c>
      <c r="B102" s="74" t="s">
        <v>106</v>
      </c>
      <c r="C102" s="69"/>
      <c r="D102" s="29"/>
      <c r="E102" s="28"/>
      <c r="F102" s="28"/>
      <c r="G102" s="28"/>
      <c r="H102" s="28"/>
      <c r="I102" s="28"/>
      <c r="J102" s="27">
        <f t="shared" si="29"/>
        <v>0</v>
      </c>
      <c r="K102" s="26">
        <f t="shared" si="30"/>
        <v>0</v>
      </c>
    </row>
    <row r="103" spans="1:11" ht="12" customHeight="1">
      <c r="A103" s="72" t="s">
        <v>105</v>
      </c>
      <c r="B103" s="49" t="s">
        <v>104</v>
      </c>
      <c r="C103" s="69"/>
      <c r="D103" s="29"/>
      <c r="E103" s="28"/>
      <c r="F103" s="28"/>
      <c r="G103" s="28"/>
      <c r="H103" s="28"/>
      <c r="I103" s="28"/>
      <c r="J103" s="27">
        <f t="shared" si="29"/>
        <v>0</v>
      </c>
      <c r="K103" s="26">
        <f t="shared" si="30"/>
        <v>0</v>
      </c>
    </row>
    <row r="104" spans="1:11" ht="12" customHeight="1">
      <c r="A104" s="72" t="s">
        <v>103</v>
      </c>
      <c r="B104" s="49" t="s">
        <v>68</v>
      </c>
      <c r="C104" s="69"/>
      <c r="D104" s="29"/>
      <c r="E104" s="28"/>
      <c r="F104" s="28"/>
      <c r="G104" s="28"/>
      <c r="H104" s="28"/>
      <c r="I104" s="28"/>
      <c r="J104" s="27">
        <f t="shared" si="29"/>
        <v>0</v>
      </c>
      <c r="K104" s="26">
        <f t="shared" si="30"/>
        <v>0</v>
      </c>
    </row>
    <row r="105" spans="1:11" ht="12" customHeight="1">
      <c r="A105" s="72" t="s">
        <v>102</v>
      </c>
      <c r="B105" s="74" t="s">
        <v>101</v>
      </c>
      <c r="C105" s="69">
        <v>25303004</v>
      </c>
      <c r="D105" s="29"/>
      <c r="E105" s="28">
        <v>1725459</v>
      </c>
      <c r="F105" s="28"/>
      <c r="G105" s="28"/>
      <c r="H105" s="28"/>
      <c r="I105" s="28"/>
      <c r="J105" s="27">
        <f t="shared" si="29"/>
        <v>1725459</v>
      </c>
      <c r="K105" s="26">
        <f t="shared" si="30"/>
        <v>27028463</v>
      </c>
    </row>
    <row r="106" spans="1:11" ht="12" customHeight="1">
      <c r="A106" s="72" t="s">
        <v>100</v>
      </c>
      <c r="B106" s="74" t="s">
        <v>99</v>
      </c>
      <c r="C106" s="69"/>
      <c r="D106" s="29"/>
      <c r="E106" s="28"/>
      <c r="F106" s="28"/>
      <c r="G106" s="28"/>
      <c r="H106" s="28"/>
      <c r="I106" s="28"/>
      <c r="J106" s="27">
        <f t="shared" si="29"/>
        <v>0</v>
      </c>
      <c r="K106" s="26">
        <f t="shared" si="30"/>
        <v>0</v>
      </c>
    </row>
    <row r="107" spans="1:11" ht="12" customHeight="1">
      <c r="A107" s="72" t="s">
        <v>98</v>
      </c>
      <c r="B107" s="49" t="s">
        <v>62</v>
      </c>
      <c r="C107" s="69"/>
      <c r="D107" s="29"/>
      <c r="E107" s="28"/>
      <c r="F107" s="28"/>
      <c r="G107" s="28"/>
      <c r="H107" s="28"/>
      <c r="I107" s="28"/>
      <c r="J107" s="27">
        <f t="shared" si="29"/>
        <v>0</v>
      </c>
      <c r="K107" s="26">
        <f t="shared" si="30"/>
        <v>0</v>
      </c>
    </row>
    <row r="108" spans="1:11" ht="12" customHeight="1">
      <c r="A108" s="32" t="s">
        <v>97</v>
      </c>
      <c r="B108" s="73" t="s">
        <v>96</v>
      </c>
      <c r="C108" s="69"/>
      <c r="D108" s="29"/>
      <c r="E108" s="28"/>
      <c r="F108" s="28"/>
      <c r="G108" s="28"/>
      <c r="H108" s="28"/>
      <c r="I108" s="28"/>
      <c r="J108" s="27">
        <f t="shared" si="29"/>
        <v>0</v>
      </c>
      <c r="K108" s="26">
        <f t="shared" si="30"/>
        <v>0</v>
      </c>
    </row>
    <row r="109" spans="1:11" ht="12" customHeight="1">
      <c r="A109" s="72" t="s">
        <v>95</v>
      </c>
      <c r="B109" s="73" t="s">
        <v>94</v>
      </c>
      <c r="C109" s="69"/>
      <c r="D109" s="29"/>
      <c r="E109" s="28"/>
      <c r="F109" s="28"/>
      <c r="G109" s="28"/>
      <c r="H109" s="28"/>
      <c r="I109" s="28"/>
      <c r="J109" s="27">
        <f t="shared" si="29"/>
        <v>0</v>
      </c>
      <c r="K109" s="26">
        <f t="shared" si="30"/>
        <v>0</v>
      </c>
    </row>
    <row r="110" spans="1:11" ht="12" customHeight="1">
      <c r="A110" s="72" t="s">
        <v>93</v>
      </c>
      <c r="B110" s="49" t="s">
        <v>92</v>
      </c>
      <c r="C110" s="54">
        <v>19200000</v>
      </c>
      <c r="D110" s="37"/>
      <c r="E110" s="36">
        <v>300000</v>
      </c>
      <c r="F110" s="36"/>
      <c r="G110" s="36"/>
      <c r="H110" s="36"/>
      <c r="I110" s="36"/>
      <c r="J110" s="35">
        <f t="shared" si="29"/>
        <v>300000</v>
      </c>
      <c r="K110" s="34">
        <f t="shared" si="30"/>
        <v>19500000</v>
      </c>
    </row>
    <row r="111" spans="1:11" ht="12" customHeight="1">
      <c r="A111" s="72" t="s">
        <v>91</v>
      </c>
      <c r="B111" s="71" t="s">
        <v>90</v>
      </c>
      <c r="C111" s="54">
        <f>SUM(C112:C113)</f>
        <v>1000000</v>
      </c>
      <c r="D111" s="37"/>
      <c r="E111" s="36"/>
      <c r="F111" s="36"/>
      <c r="G111" s="36"/>
      <c r="H111" s="36"/>
      <c r="I111" s="36"/>
      <c r="J111" s="35">
        <f t="shared" si="29"/>
        <v>0</v>
      </c>
      <c r="K111" s="34">
        <f t="shared" si="30"/>
        <v>1000000</v>
      </c>
    </row>
    <row r="112" spans="1:11" ht="12" customHeight="1">
      <c r="A112" s="70" t="s">
        <v>89</v>
      </c>
      <c r="B112" s="60" t="s">
        <v>88</v>
      </c>
      <c r="C112" s="69">
        <v>500000</v>
      </c>
      <c r="D112" s="29"/>
      <c r="E112" s="28"/>
      <c r="F112" s="28"/>
      <c r="G112" s="28"/>
      <c r="H112" s="28"/>
      <c r="I112" s="28"/>
      <c r="J112" s="27">
        <f t="shared" si="29"/>
        <v>0</v>
      </c>
      <c r="K112" s="26">
        <f t="shared" si="30"/>
        <v>500000</v>
      </c>
    </row>
    <row r="113" spans="1:11" ht="12" customHeight="1" thickBot="1">
      <c r="A113" s="68" t="s">
        <v>87</v>
      </c>
      <c r="B113" s="67" t="s">
        <v>86</v>
      </c>
      <c r="C113" s="66">
        <v>500000</v>
      </c>
      <c r="D113" s="65"/>
      <c r="E113" s="64"/>
      <c r="F113" s="64"/>
      <c r="G113" s="64"/>
      <c r="H113" s="64"/>
      <c r="I113" s="64"/>
      <c r="J113" s="63">
        <f t="shared" si="29"/>
        <v>0</v>
      </c>
      <c r="K113" s="62">
        <f t="shared" si="30"/>
        <v>500000</v>
      </c>
    </row>
    <row r="114" spans="1:11" ht="12" customHeight="1" thickBot="1">
      <c r="A114" s="20" t="s">
        <v>85</v>
      </c>
      <c r="B114" s="61" t="s">
        <v>84</v>
      </c>
      <c r="C114" s="46">
        <f t="shared" ref="C114:K114" si="31">+C115+C117+C119</f>
        <v>662275328</v>
      </c>
      <c r="D114" s="48">
        <f t="shared" si="31"/>
        <v>0</v>
      </c>
      <c r="E114" s="47">
        <f t="shared" si="31"/>
        <v>-19024451</v>
      </c>
      <c r="F114" s="47">
        <f t="shared" si="31"/>
        <v>0</v>
      </c>
      <c r="G114" s="47">
        <f t="shared" si="31"/>
        <v>0</v>
      </c>
      <c r="H114" s="47">
        <f t="shared" si="31"/>
        <v>0</v>
      </c>
      <c r="I114" s="47">
        <f t="shared" si="31"/>
        <v>0</v>
      </c>
      <c r="J114" s="47">
        <f t="shared" si="31"/>
        <v>-19024451</v>
      </c>
      <c r="K114" s="46">
        <f t="shared" si="31"/>
        <v>643250877</v>
      </c>
    </row>
    <row r="115" spans="1:11" ht="12" customHeight="1">
      <c r="A115" s="40" t="s">
        <v>83</v>
      </c>
      <c r="B115" s="60" t="s">
        <v>82</v>
      </c>
      <c r="C115" s="59">
        <v>507091434</v>
      </c>
      <c r="D115" s="58"/>
      <c r="E115" s="57">
        <v>-16212676</v>
      </c>
      <c r="F115" s="57"/>
      <c r="G115" s="57"/>
      <c r="H115" s="57"/>
      <c r="I115" s="57"/>
      <c r="J115" s="56">
        <f t="shared" ref="J115:J127" si="32">D115+E115+F115+G115+H115+I115</f>
        <v>-16212676</v>
      </c>
      <c r="K115" s="55">
        <f t="shared" ref="K115:K127" si="33">C115+J115</f>
        <v>490878758</v>
      </c>
    </row>
    <row r="116" spans="1:11" ht="12" customHeight="1">
      <c r="A116" s="40" t="s">
        <v>81</v>
      </c>
      <c r="B116" s="53" t="s">
        <v>80</v>
      </c>
      <c r="C116" s="59">
        <v>393345326</v>
      </c>
      <c r="D116" s="58"/>
      <c r="E116" s="57"/>
      <c r="F116" s="57"/>
      <c r="G116" s="57"/>
      <c r="H116" s="57"/>
      <c r="I116" s="57"/>
      <c r="J116" s="56">
        <f t="shared" si="32"/>
        <v>0</v>
      </c>
      <c r="K116" s="55">
        <f t="shared" si="33"/>
        <v>393345326</v>
      </c>
    </row>
    <row r="117" spans="1:11" ht="12" customHeight="1">
      <c r="A117" s="40" t="s">
        <v>79</v>
      </c>
      <c r="B117" s="53" t="s">
        <v>78</v>
      </c>
      <c r="C117" s="54">
        <v>155183894</v>
      </c>
      <c r="D117" s="37"/>
      <c r="E117" s="36">
        <v>-2811775</v>
      </c>
      <c r="F117" s="36"/>
      <c r="G117" s="36"/>
      <c r="H117" s="36"/>
      <c r="I117" s="36"/>
      <c r="J117" s="35">
        <f t="shared" si="32"/>
        <v>-2811775</v>
      </c>
      <c r="K117" s="34">
        <f t="shared" si="33"/>
        <v>152372119</v>
      </c>
    </row>
    <row r="118" spans="1:11" ht="12" customHeight="1">
      <c r="A118" s="40" t="s">
        <v>77</v>
      </c>
      <c r="B118" s="53" t="s">
        <v>76</v>
      </c>
      <c r="C118" s="38">
        <v>121712648</v>
      </c>
      <c r="D118" s="37"/>
      <c r="E118" s="36"/>
      <c r="F118" s="36"/>
      <c r="G118" s="36"/>
      <c r="H118" s="36"/>
      <c r="I118" s="36"/>
      <c r="J118" s="35">
        <f t="shared" si="32"/>
        <v>0</v>
      </c>
      <c r="K118" s="34">
        <f t="shared" si="33"/>
        <v>121712648</v>
      </c>
    </row>
    <row r="119" spans="1:11" ht="12" customHeight="1">
      <c r="A119" s="40" t="s">
        <v>75</v>
      </c>
      <c r="B119" s="52" t="s">
        <v>74</v>
      </c>
      <c r="C119" s="38"/>
      <c r="D119" s="37"/>
      <c r="E119" s="36"/>
      <c r="F119" s="36"/>
      <c r="G119" s="36"/>
      <c r="H119" s="36"/>
      <c r="I119" s="36"/>
      <c r="J119" s="35">
        <f t="shared" si="32"/>
        <v>0</v>
      </c>
      <c r="K119" s="34">
        <f t="shared" si="33"/>
        <v>0</v>
      </c>
    </row>
    <row r="120" spans="1:11" ht="12" customHeight="1">
      <c r="A120" s="40" t="s">
        <v>73</v>
      </c>
      <c r="B120" s="51" t="s">
        <v>72</v>
      </c>
      <c r="C120" s="38"/>
      <c r="D120" s="37"/>
      <c r="E120" s="36"/>
      <c r="F120" s="36"/>
      <c r="G120" s="36"/>
      <c r="H120" s="36"/>
      <c r="I120" s="36"/>
      <c r="J120" s="35">
        <f t="shared" si="32"/>
        <v>0</v>
      </c>
      <c r="K120" s="34">
        <f t="shared" si="33"/>
        <v>0</v>
      </c>
    </row>
    <row r="121" spans="1:11" ht="12" customHeight="1">
      <c r="A121" s="40" t="s">
        <v>71</v>
      </c>
      <c r="B121" s="50" t="s">
        <v>70</v>
      </c>
      <c r="C121" s="38"/>
      <c r="D121" s="37"/>
      <c r="E121" s="36"/>
      <c r="F121" s="36"/>
      <c r="G121" s="36"/>
      <c r="H121" s="36"/>
      <c r="I121" s="36"/>
      <c r="J121" s="35">
        <f t="shared" si="32"/>
        <v>0</v>
      </c>
      <c r="K121" s="34">
        <f t="shared" si="33"/>
        <v>0</v>
      </c>
    </row>
    <row r="122" spans="1:11" ht="12" customHeight="1">
      <c r="A122" s="40" t="s">
        <v>69</v>
      </c>
      <c r="B122" s="49" t="s">
        <v>68</v>
      </c>
      <c r="C122" s="38"/>
      <c r="D122" s="37"/>
      <c r="E122" s="36"/>
      <c r="F122" s="36"/>
      <c r="G122" s="36"/>
      <c r="H122" s="36"/>
      <c r="I122" s="36"/>
      <c r="J122" s="35">
        <f t="shared" si="32"/>
        <v>0</v>
      </c>
      <c r="K122" s="34">
        <f t="shared" si="33"/>
        <v>0</v>
      </c>
    </row>
    <row r="123" spans="1:11" ht="12" customHeight="1">
      <c r="A123" s="40" t="s">
        <v>67</v>
      </c>
      <c r="B123" s="49" t="s">
        <v>66</v>
      </c>
      <c r="C123" s="38"/>
      <c r="D123" s="37"/>
      <c r="E123" s="36"/>
      <c r="F123" s="36"/>
      <c r="G123" s="36"/>
      <c r="H123" s="36"/>
      <c r="I123" s="36"/>
      <c r="J123" s="35">
        <f t="shared" si="32"/>
        <v>0</v>
      </c>
      <c r="K123" s="34">
        <f t="shared" si="33"/>
        <v>0</v>
      </c>
    </row>
    <row r="124" spans="1:11" ht="12" customHeight="1">
      <c r="A124" s="40" t="s">
        <v>65</v>
      </c>
      <c r="B124" s="49" t="s">
        <v>64</v>
      </c>
      <c r="C124" s="38"/>
      <c r="D124" s="37"/>
      <c r="E124" s="36"/>
      <c r="F124" s="36"/>
      <c r="G124" s="36"/>
      <c r="H124" s="36"/>
      <c r="I124" s="36"/>
      <c r="J124" s="35">
        <f t="shared" si="32"/>
        <v>0</v>
      </c>
      <c r="K124" s="34">
        <f t="shared" si="33"/>
        <v>0</v>
      </c>
    </row>
    <row r="125" spans="1:11" ht="12" customHeight="1">
      <c r="A125" s="40" t="s">
        <v>63</v>
      </c>
      <c r="B125" s="49" t="s">
        <v>62</v>
      </c>
      <c r="C125" s="38"/>
      <c r="D125" s="37"/>
      <c r="E125" s="36"/>
      <c r="F125" s="36"/>
      <c r="G125" s="36"/>
      <c r="H125" s="36"/>
      <c r="I125" s="36"/>
      <c r="J125" s="35">
        <f t="shared" si="32"/>
        <v>0</v>
      </c>
      <c r="K125" s="34">
        <f t="shared" si="33"/>
        <v>0</v>
      </c>
    </row>
    <row r="126" spans="1:11" ht="12" customHeight="1">
      <c r="A126" s="40" t="s">
        <v>61</v>
      </c>
      <c r="B126" s="49" t="s">
        <v>60</v>
      </c>
      <c r="C126" s="38"/>
      <c r="D126" s="37"/>
      <c r="E126" s="36"/>
      <c r="F126" s="36"/>
      <c r="G126" s="36"/>
      <c r="H126" s="36"/>
      <c r="I126" s="36"/>
      <c r="J126" s="35">
        <f t="shared" si="32"/>
        <v>0</v>
      </c>
      <c r="K126" s="34">
        <f t="shared" si="33"/>
        <v>0</v>
      </c>
    </row>
    <row r="127" spans="1:11" ht="12" customHeight="1" thickBot="1">
      <c r="A127" s="32" t="s">
        <v>59</v>
      </c>
      <c r="B127" s="49" t="s">
        <v>58</v>
      </c>
      <c r="C127" s="30"/>
      <c r="D127" s="29"/>
      <c r="E127" s="28"/>
      <c r="F127" s="28"/>
      <c r="G127" s="28"/>
      <c r="H127" s="28"/>
      <c r="I127" s="28"/>
      <c r="J127" s="27">
        <f t="shared" si="32"/>
        <v>0</v>
      </c>
      <c r="K127" s="26">
        <f t="shared" si="33"/>
        <v>0</v>
      </c>
    </row>
    <row r="128" spans="1:11" ht="12" customHeight="1" thickBot="1">
      <c r="A128" s="20" t="s">
        <v>57</v>
      </c>
      <c r="B128" s="19" t="s">
        <v>56</v>
      </c>
      <c r="C128" s="46">
        <f t="shared" ref="C128:K128" si="34">+C93+C114</f>
        <v>1029686584</v>
      </c>
      <c r="D128" s="48">
        <f t="shared" si="34"/>
        <v>0</v>
      </c>
      <c r="E128" s="47">
        <f t="shared" si="34"/>
        <v>24920424</v>
      </c>
      <c r="F128" s="47">
        <f t="shared" si="34"/>
        <v>0</v>
      </c>
      <c r="G128" s="47">
        <f t="shared" si="34"/>
        <v>0</v>
      </c>
      <c r="H128" s="47">
        <f t="shared" si="34"/>
        <v>0</v>
      </c>
      <c r="I128" s="47">
        <f t="shared" si="34"/>
        <v>0</v>
      </c>
      <c r="J128" s="47">
        <f t="shared" si="34"/>
        <v>24920424</v>
      </c>
      <c r="K128" s="46">
        <f t="shared" si="34"/>
        <v>1054607008</v>
      </c>
    </row>
    <row r="129" spans="1:17" ht="12" customHeight="1" thickBot="1">
      <c r="A129" s="20" t="s">
        <v>55</v>
      </c>
      <c r="B129" s="19" t="s">
        <v>54</v>
      </c>
      <c r="C129" s="46">
        <f t="shared" ref="C129:K129" si="35">+C130+C131+C132</f>
        <v>0</v>
      </c>
      <c r="D129" s="48">
        <f t="shared" si="35"/>
        <v>0</v>
      </c>
      <c r="E129" s="47">
        <f t="shared" si="35"/>
        <v>0</v>
      </c>
      <c r="F129" s="47">
        <f t="shared" si="35"/>
        <v>0</v>
      </c>
      <c r="G129" s="47">
        <f t="shared" si="35"/>
        <v>0</v>
      </c>
      <c r="H129" s="47">
        <f t="shared" si="35"/>
        <v>0</v>
      </c>
      <c r="I129" s="47">
        <f t="shared" si="35"/>
        <v>0</v>
      </c>
      <c r="J129" s="47">
        <f t="shared" si="35"/>
        <v>0</v>
      </c>
      <c r="K129" s="46">
        <f t="shared" si="35"/>
        <v>0</v>
      </c>
    </row>
    <row r="130" spans="1:17" s="33" customFormat="1" ht="12" customHeight="1">
      <c r="A130" s="40" t="s">
        <v>53</v>
      </c>
      <c r="B130" s="39" t="s">
        <v>52</v>
      </c>
      <c r="C130" s="38"/>
      <c r="D130" s="37"/>
      <c r="E130" s="36"/>
      <c r="F130" s="36"/>
      <c r="G130" s="36"/>
      <c r="H130" s="36"/>
      <c r="I130" s="36"/>
      <c r="J130" s="35">
        <f>D130+E130+F130+G130+H130+I130</f>
        <v>0</v>
      </c>
      <c r="K130" s="34">
        <f>C130+J130</f>
        <v>0</v>
      </c>
    </row>
    <row r="131" spans="1:17" ht="12" customHeight="1">
      <c r="A131" s="40" t="s">
        <v>51</v>
      </c>
      <c r="B131" s="39" t="s">
        <v>50</v>
      </c>
      <c r="C131" s="38"/>
      <c r="D131" s="37"/>
      <c r="E131" s="36"/>
      <c r="F131" s="36"/>
      <c r="G131" s="36"/>
      <c r="H131" s="36"/>
      <c r="I131" s="36"/>
      <c r="J131" s="35">
        <f>D131+E131+F131+G131+H131+I131</f>
        <v>0</v>
      </c>
      <c r="K131" s="34">
        <f>C131+J131</f>
        <v>0</v>
      </c>
    </row>
    <row r="132" spans="1:17" ht="12" customHeight="1" thickBot="1">
      <c r="A132" s="32" t="s">
        <v>49</v>
      </c>
      <c r="B132" s="31" t="s">
        <v>48</v>
      </c>
      <c r="C132" s="38"/>
      <c r="D132" s="37"/>
      <c r="E132" s="36"/>
      <c r="F132" s="36"/>
      <c r="G132" s="36"/>
      <c r="H132" s="36"/>
      <c r="I132" s="36"/>
      <c r="J132" s="35">
        <f>D132+E132+F132+G132+H132+I132</f>
        <v>0</v>
      </c>
      <c r="K132" s="34">
        <f>C132+J132</f>
        <v>0</v>
      </c>
    </row>
    <row r="133" spans="1:17" ht="12" customHeight="1" thickBot="1">
      <c r="A133" s="20" t="s">
        <v>47</v>
      </c>
      <c r="B133" s="19" t="s">
        <v>46</v>
      </c>
      <c r="C133" s="46">
        <f t="shared" ref="C133:K133" si="36">+C134+C135+C136+C137+C138+C139</f>
        <v>0</v>
      </c>
      <c r="D133" s="48">
        <f t="shared" si="36"/>
        <v>0</v>
      </c>
      <c r="E133" s="47">
        <f t="shared" si="36"/>
        <v>0</v>
      </c>
      <c r="F133" s="47">
        <f t="shared" si="36"/>
        <v>0</v>
      </c>
      <c r="G133" s="47">
        <f t="shared" si="36"/>
        <v>0</v>
      </c>
      <c r="H133" s="47">
        <f t="shared" si="36"/>
        <v>0</v>
      </c>
      <c r="I133" s="47">
        <f t="shared" si="36"/>
        <v>0</v>
      </c>
      <c r="J133" s="47">
        <f t="shared" si="36"/>
        <v>0</v>
      </c>
      <c r="K133" s="46">
        <f t="shared" si="36"/>
        <v>0</v>
      </c>
    </row>
    <row r="134" spans="1:17" ht="12" customHeight="1">
      <c r="A134" s="40" t="s">
        <v>45</v>
      </c>
      <c r="B134" s="39" t="s">
        <v>44</v>
      </c>
      <c r="C134" s="38"/>
      <c r="D134" s="37"/>
      <c r="E134" s="36"/>
      <c r="F134" s="36"/>
      <c r="G134" s="36"/>
      <c r="H134" s="36"/>
      <c r="I134" s="36"/>
      <c r="J134" s="35">
        <f t="shared" ref="J134:J139" si="37">D134+E134+F134+G134+H134+I134</f>
        <v>0</v>
      </c>
      <c r="K134" s="34">
        <f t="shared" ref="K134:K139" si="38">C134+J134</f>
        <v>0</v>
      </c>
    </row>
    <row r="135" spans="1:17" ht="12" customHeight="1">
      <c r="A135" s="40" t="s">
        <v>43</v>
      </c>
      <c r="B135" s="39" t="s">
        <v>42</v>
      </c>
      <c r="C135" s="38"/>
      <c r="D135" s="37"/>
      <c r="E135" s="36"/>
      <c r="F135" s="36"/>
      <c r="G135" s="36"/>
      <c r="H135" s="36"/>
      <c r="I135" s="36"/>
      <c r="J135" s="35">
        <f t="shared" si="37"/>
        <v>0</v>
      </c>
      <c r="K135" s="34">
        <f t="shared" si="38"/>
        <v>0</v>
      </c>
    </row>
    <row r="136" spans="1:17" ht="12" customHeight="1">
      <c r="A136" s="40" t="s">
        <v>41</v>
      </c>
      <c r="B136" s="39" t="s">
        <v>40</v>
      </c>
      <c r="C136" s="38"/>
      <c r="D136" s="37"/>
      <c r="E136" s="36"/>
      <c r="F136" s="36"/>
      <c r="G136" s="36"/>
      <c r="H136" s="36"/>
      <c r="I136" s="36"/>
      <c r="J136" s="35">
        <f t="shared" si="37"/>
        <v>0</v>
      </c>
      <c r="K136" s="34">
        <f t="shared" si="38"/>
        <v>0</v>
      </c>
    </row>
    <row r="137" spans="1:17" ht="12" customHeight="1">
      <c r="A137" s="40" t="s">
        <v>39</v>
      </c>
      <c r="B137" s="39" t="s">
        <v>38</v>
      </c>
      <c r="C137" s="38"/>
      <c r="D137" s="37"/>
      <c r="E137" s="36"/>
      <c r="F137" s="36"/>
      <c r="G137" s="36"/>
      <c r="H137" s="36"/>
      <c r="I137" s="36"/>
      <c r="J137" s="35">
        <f t="shared" si="37"/>
        <v>0</v>
      </c>
      <c r="K137" s="34">
        <f t="shared" si="38"/>
        <v>0</v>
      </c>
    </row>
    <row r="138" spans="1:17" ht="12" customHeight="1">
      <c r="A138" s="40" t="s">
        <v>37</v>
      </c>
      <c r="B138" s="39" t="s">
        <v>36</v>
      </c>
      <c r="C138" s="38"/>
      <c r="D138" s="37"/>
      <c r="E138" s="36"/>
      <c r="F138" s="36"/>
      <c r="G138" s="36"/>
      <c r="H138" s="36"/>
      <c r="I138" s="36"/>
      <c r="J138" s="35">
        <f t="shared" si="37"/>
        <v>0</v>
      </c>
      <c r="K138" s="34">
        <f t="shared" si="38"/>
        <v>0</v>
      </c>
    </row>
    <row r="139" spans="1:17" s="33" customFormat="1" ht="12" customHeight="1" thickBot="1">
      <c r="A139" s="32" t="s">
        <v>35</v>
      </c>
      <c r="B139" s="31" t="s">
        <v>34</v>
      </c>
      <c r="C139" s="38"/>
      <c r="D139" s="37"/>
      <c r="E139" s="36"/>
      <c r="F139" s="36"/>
      <c r="G139" s="36"/>
      <c r="H139" s="36"/>
      <c r="I139" s="36"/>
      <c r="J139" s="35">
        <f t="shared" si="37"/>
        <v>0</v>
      </c>
      <c r="K139" s="34">
        <f t="shared" si="38"/>
        <v>0</v>
      </c>
    </row>
    <row r="140" spans="1:17" ht="12" customHeight="1" thickBot="1">
      <c r="A140" s="20" t="s">
        <v>33</v>
      </c>
      <c r="B140" s="19" t="s">
        <v>32</v>
      </c>
      <c r="C140" s="43">
        <f t="shared" ref="C140:K140" si="39">+C141+C142+C144+C145+C143</f>
        <v>191596657</v>
      </c>
      <c r="D140" s="45">
        <f t="shared" si="39"/>
        <v>0</v>
      </c>
      <c r="E140" s="44">
        <f t="shared" si="39"/>
        <v>182835</v>
      </c>
      <c r="F140" s="44">
        <f t="shared" si="39"/>
        <v>0</v>
      </c>
      <c r="G140" s="44">
        <f t="shared" si="39"/>
        <v>0</v>
      </c>
      <c r="H140" s="44">
        <f t="shared" si="39"/>
        <v>0</v>
      </c>
      <c r="I140" s="44">
        <f t="shared" si="39"/>
        <v>0</v>
      </c>
      <c r="J140" s="44">
        <f t="shared" si="39"/>
        <v>182835</v>
      </c>
      <c r="K140" s="43">
        <f t="shared" si="39"/>
        <v>191779492</v>
      </c>
      <c r="Q140" s="42"/>
    </row>
    <row r="141" spans="1:17">
      <c r="A141" s="40" t="s">
        <v>31</v>
      </c>
      <c r="B141" s="39" t="s">
        <v>30</v>
      </c>
      <c r="C141" s="38"/>
      <c r="D141" s="37"/>
      <c r="E141" s="36"/>
      <c r="F141" s="36"/>
      <c r="G141" s="36"/>
      <c r="H141" s="36"/>
      <c r="I141" s="36"/>
      <c r="J141" s="35">
        <f>D141+E141+F141+G141+H141+I141</f>
        <v>0</v>
      </c>
      <c r="K141" s="34">
        <f>C141+J141</f>
        <v>0</v>
      </c>
    </row>
    <row r="142" spans="1:17" ht="12" customHeight="1">
      <c r="A142" s="40" t="s">
        <v>29</v>
      </c>
      <c r="B142" s="39" t="s">
        <v>28</v>
      </c>
      <c r="C142" s="38">
        <v>10855627</v>
      </c>
      <c r="D142" s="37"/>
      <c r="E142" s="36"/>
      <c r="F142" s="36"/>
      <c r="G142" s="36"/>
      <c r="H142" s="36"/>
      <c r="I142" s="36"/>
      <c r="J142" s="35">
        <f>D142+E142+F142+G142+H142+I142</f>
        <v>0</v>
      </c>
      <c r="K142" s="34">
        <f>C142+J142</f>
        <v>10855627</v>
      </c>
    </row>
    <row r="143" spans="1:17" ht="12" customHeight="1">
      <c r="A143" s="40" t="s">
        <v>27</v>
      </c>
      <c r="B143" s="39" t="s">
        <v>26</v>
      </c>
      <c r="C143" s="38">
        <v>180741030</v>
      </c>
      <c r="D143" s="37"/>
      <c r="E143" s="36">
        <v>182835</v>
      </c>
      <c r="F143" s="36"/>
      <c r="G143" s="36"/>
      <c r="H143" s="36"/>
      <c r="I143" s="36"/>
      <c r="J143" s="35">
        <f>D143+E143+F143+G143+H143+I143</f>
        <v>182835</v>
      </c>
      <c r="K143" s="34">
        <f>C143+J143</f>
        <v>180923865</v>
      </c>
    </row>
    <row r="144" spans="1:17" s="33" customFormat="1" ht="12" customHeight="1">
      <c r="A144" s="40" t="s">
        <v>25</v>
      </c>
      <c r="B144" s="39" t="s">
        <v>24</v>
      </c>
      <c r="C144" s="38"/>
      <c r="D144" s="37"/>
      <c r="E144" s="36"/>
      <c r="F144" s="36"/>
      <c r="G144" s="36"/>
      <c r="H144" s="36"/>
      <c r="I144" s="36"/>
      <c r="J144" s="35">
        <f>D144+E144+F144+G144+H144+I144</f>
        <v>0</v>
      </c>
      <c r="K144" s="34">
        <f>C144+J144</f>
        <v>0</v>
      </c>
    </row>
    <row r="145" spans="1:11" s="33" customFormat="1" ht="12" customHeight="1" thickBot="1">
      <c r="A145" s="32" t="s">
        <v>23</v>
      </c>
      <c r="B145" s="31" t="s">
        <v>22</v>
      </c>
      <c r="C145" s="38"/>
      <c r="D145" s="37"/>
      <c r="E145" s="36"/>
      <c r="F145" s="36"/>
      <c r="G145" s="36"/>
      <c r="H145" s="36"/>
      <c r="I145" s="36"/>
      <c r="J145" s="35">
        <f>D145+E145+F145+G145+H145+I145</f>
        <v>0</v>
      </c>
      <c r="K145" s="34">
        <f>C145+J145</f>
        <v>0</v>
      </c>
    </row>
    <row r="146" spans="1:11" s="33" customFormat="1" ht="12" customHeight="1" thickBot="1">
      <c r="A146" s="20" t="s">
        <v>21</v>
      </c>
      <c r="B146" s="19" t="s">
        <v>20</v>
      </c>
      <c r="C146" s="21">
        <f t="shared" ref="C146:K146" si="40">+C147+C148+C149+C150+C151</f>
        <v>0</v>
      </c>
      <c r="D146" s="41">
        <f t="shared" si="40"/>
        <v>0</v>
      </c>
      <c r="E146" s="22">
        <f t="shared" si="40"/>
        <v>0</v>
      </c>
      <c r="F146" s="22">
        <f t="shared" si="40"/>
        <v>0</v>
      </c>
      <c r="G146" s="22">
        <f t="shared" si="40"/>
        <v>0</v>
      </c>
      <c r="H146" s="22">
        <f t="shared" si="40"/>
        <v>0</v>
      </c>
      <c r="I146" s="22">
        <f t="shared" si="40"/>
        <v>0</v>
      </c>
      <c r="J146" s="22">
        <f t="shared" si="40"/>
        <v>0</v>
      </c>
      <c r="K146" s="21">
        <f t="shared" si="40"/>
        <v>0</v>
      </c>
    </row>
    <row r="147" spans="1:11" s="33" customFormat="1" ht="12" customHeight="1">
      <c r="A147" s="40" t="s">
        <v>19</v>
      </c>
      <c r="B147" s="39" t="s">
        <v>18</v>
      </c>
      <c r="C147" s="38"/>
      <c r="D147" s="37"/>
      <c r="E147" s="36"/>
      <c r="F147" s="36"/>
      <c r="G147" s="36"/>
      <c r="H147" s="36"/>
      <c r="I147" s="36"/>
      <c r="J147" s="35">
        <f t="shared" ref="J147:J153" si="41">D147+E147+F147+G147+H147+I147</f>
        <v>0</v>
      </c>
      <c r="K147" s="34">
        <f t="shared" ref="K147:K153" si="42">C147+J147</f>
        <v>0</v>
      </c>
    </row>
    <row r="148" spans="1:11" s="33" customFormat="1" ht="12" customHeight="1">
      <c r="A148" s="40" t="s">
        <v>17</v>
      </c>
      <c r="B148" s="39" t="s">
        <v>16</v>
      </c>
      <c r="C148" s="38"/>
      <c r="D148" s="37"/>
      <c r="E148" s="36"/>
      <c r="F148" s="36"/>
      <c r="G148" s="36"/>
      <c r="H148" s="36"/>
      <c r="I148" s="36"/>
      <c r="J148" s="35">
        <f t="shared" si="41"/>
        <v>0</v>
      </c>
      <c r="K148" s="34">
        <f t="shared" si="42"/>
        <v>0</v>
      </c>
    </row>
    <row r="149" spans="1:11" s="33" customFormat="1" ht="12" customHeight="1">
      <c r="A149" s="40" t="s">
        <v>15</v>
      </c>
      <c r="B149" s="39" t="s">
        <v>14</v>
      </c>
      <c r="C149" s="38"/>
      <c r="D149" s="37"/>
      <c r="E149" s="36"/>
      <c r="F149" s="36"/>
      <c r="G149" s="36"/>
      <c r="H149" s="36"/>
      <c r="I149" s="36"/>
      <c r="J149" s="35">
        <f t="shared" si="41"/>
        <v>0</v>
      </c>
      <c r="K149" s="34">
        <f t="shared" si="42"/>
        <v>0</v>
      </c>
    </row>
    <row r="150" spans="1:11" s="33" customFormat="1" ht="12" customHeight="1">
      <c r="A150" s="40" t="s">
        <v>13</v>
      </c>
      <c r="B150" s="39" t="s">
        <v>12</v>
      </c>
      <c r="C150" s="38"/>
      <c r="D150" s="37"/>
      <c r="E150" s="36"/>
      <c r="F150" s="36"/>
      <c r="G150" s="36"/>
      <c r="H150" s="36"/>
      <c r="I150" s="36"/>
      <c r="J150" s="35">
        <f t="shared" si="41"/>
        <v>0</v>
      </c>
      <c r="K150" s="34">
        <f t="shared" si="42"/>
        <v>0</v>
      </c>
    </row>
    <row r="151" spans="1:11" ht="12.75" customHeight="1" thickBot="1">
      <c r="A151" s="32" t="s">
        <v>11</v>
      </c>
      <c r="B151" s="31" t="s">
        <v>10</v>
      </c>
      <c r="C151" s="30"/>
      <c r="D151" s="29"/>
      <c r="E151" s="28"/>
      <c r="F151" s="28"/>
      <c r="G151" s="28"/>
      <c r="H151" s="28"/>
      <c r="I151" s="28"/>
      <c r="J151" s="27">
        <f t="shared" si="41"/>
        <v>0</v>
      </c>
      <c r="K151" s="26">
        <f t="shared" si="42"/>
        <v>0</v>
      </c>
    </row>
    <row r="152" spans="1:11" ht="12.75" customHeight="1" thickBot="1">
      <c r="A152" s="25" t="s">
        <v>9</v>
      </c>
      <c r="B152" s="19" t="s">
        <v>8</v>
      </c>
      <c r="C152" s="21"/>
      <c r="D152" s="24"/>
      <c r="E152" s="23"/>
      <c r="F152" s="23"/>
      <c r="G152" s="23"/>
      <c r="H152" s="23"/>
      <c r="I152" s="23"/>
      <c r="J152" s="22">
        <f t="shared" si="41"/>
        <v>0</v>
      </c>
      <c r="K152" s="21">
        <f t="shared" si="42"/>
        <v>0</v>
      </c>
    </row>
    <row r="153" spans="1:11" ht="12.75" customHeight="1" thickBot="1">
      <c r="A153" s="25" t="s">
        <v>7</v>
      </c>
      <c r="B153" s="19" t="s">
        <v>6</v>
      </c>
      <c r="C153" s="21"/>
      <c r="D153" s="24"/>
      <c r="E153" s="23"/>
      <c r="F153" s="23"/>
      <c r="G153" s="23"/>
      <c r="H153" s="23"/>
      <c r="I153" s="23"/>
      <c r="J153" s="22">
        <f t="shared" si="41"/>
        <v>0</v>
      </c>
      <c r="K153" s="21">
        <f t="shared" si="42"/>
        <v>0</v>
      </c>
    </row>
    <row r="154" spans="1:11" ht="12" customHeight="1" thickBot="1">
      <c r="A154" s="20" t="s">
        <v>5</v>
      </c>
      <c r="B154" s="19" t="s">
        <v>4</v>
      </c>
      <c r="C154" s="14">
        <f t="shared" ref="C154:K154" si="43">+C129+C133+C140+C146+C152+C153</f>
        <v>191596657</v>
      </c>
      <c r="D154" s="14">
        <f t="shared" si="43"/>
        <v>0</v>
      </c>
      <c r="E154" s="14">
        <f t="shared" si="43"/>
        <v>182835</v>
      </c>
      <c r="F154" s="14">
        <f t="shared" si="43"/>
        <v>0</v>
      </c>
      <c r="G154" s="14">
        <f t="shared" si="43"/>
        <v>0</v>
      </c>
      <c r="H154" s="14">
        <f t="shared" si="43"/>
        <v>0</v>
      </c>
      <c r="I154" s="14">
        <f t="shared" si="43"/>
        <v>0</v>
      </c>
      <c r="J154" s="14">
        <f t="shared" si="43"/>
        <v>182835</v>
      </c>
      <c r="K154" s="14">
        <f t="shared" si="43"/>
        <v>191779492</v>
      </c>
    </row>
    <row r="155" spans="1:11" ht="15" customHeight="1" thickBot="1">
      <c r="A155" s="18" t="s">
        <v>3</v>
      </c>
      <c r="B155" s="17" t="s">
        <v>2</v>
      </c>
      <c r="C155" s="14">
        <f t="shared" ref="C155:K155" si="44">+C128+C154</f>
        <v>1221283241</v>
      </c>
      <c r="D155" s="16">
        <f t="shared" si="44"/>
        <v>0</v>
      </c>
      <c r="E155" s="15">
        <f t="shared" si="44"/>
        <v>25103259</v>
      </c>
      <c r="F155" s="15">
        <f t="shared" si="44"/>
        <v>0</v>
      </c>
      <c r="G155" s="15">
        <f t="shared" si="44"/>
        <v>0</v>
      </c>
      <c r="H155" s="15">
        <f t="shared" si="44"/>
        <v>0</v>
      </c>
      <c r="I155" s="15">
        <f t="shared" si="44"/>
        <v>0</v>
      </c>
      <c r="J155" s="15">
        <f t="shared" si="44"/>
        <v>25103259</v>
      </c>
      <c r="K155" s="14">
        <f t="shared" si="44"/>
        <v>1246386500</v>
      </c>
    </row>
    <row r="156" spans="1:11" ht="13.5" thickBot="1">
      <c r="D156" s="2"/>
      <c r="E156" s="13"/>
      <c r="F156" s="13"/>
      <c r="G156" s="13"/>
      <c r="H156" s="13"/>
      <c r="I156" s="13"/>
      <c r="J156" s="13"/>
      <c r="K156" s="12"/>
    </row>
    <row r="157" spans="1:11" ht="15" customHeight="1" thickBot="1">
      <c r="A157" s="11" t="s">
        <v>1</v>
      </c>
      <c r="B157" s="10"/>
      <c r="C157" s="9">
        <v>12</v>
      </c>
      <c r="D157" s="8"/>
      <c r="E157" s="7"/>
      <c r="F157" s="7"/>
      <c r="G157" s="7"/>
      <c r="H157" s="7"/>
      <c r="I157" s="7"/>
      <c r="J157" s="6">
        <f>D157+E157+F157+G157+H157+I157</f>
        <v>0</v>
      </c>
      <c r="K157" s="5">
        <f>C157+J157</f>
        <v>12</v>
      </c>
    </row>
    <row r="158" spans="1:11" ht="14.25" customHeight="1" thickBot="1">
      <c r="A158" s="11" t="s">
        <v>0</v>
      </c>
      <c r="B158" s="10"/>
      <c r="C158" s="9">
        <v>158</v>
      </c>
      <c r="D158" s="8"/>
      <c r="E158" s="7"/>
      <c r="F158" s="7"/>
      <c r="G158" s="7"/>
      <c r="H158" s="7"/>
      <c r="I158" s="7"/>
      <c r="J158" s="6">
        <f>J166</f>
        <v>0</v>
      </c>
      <c r="K158" s="5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8" scale="74" orientation="landscape" r:id="rId1"/>
  <headerFooter alignWithMargins="0">
    <oddHeader>&amp;C9.1.1. 8/2018 (VIII.04.) önkormányzati rendelethez</oddHeader>
  </headerFooter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</vt:lpstr>
      <vt:lpstr>'9.1.1.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2018-08-02T12:30:05Z</dcterms:created>
  <dcterms:modified xsi:type="dcterms:W3CDTF">2018-08-02T12:52:03Z</dcterms:modified>
</cp:coreProperties>
</file>