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mellékletek\"/>
    </mc:Choice>
  </mc:AlternateContent>
  <bookViews>
    <workbookView xWindow="0" yWindow="45" windowWidth="19155" windowHeight="11820"/>
  </bookViews>
  <sheets>
    <sheet name="Munka2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BJ30" i="2" l="1"/>
  <c r="BC30" i="2"/>
  <c r="BB30" i="2"/>
  <c r="BA30" i="2"/>
  <c r="AZ30" i="2"/>
  <c r="AY30" i="2"/>
  <c r="AX30" i="2"/>
  <c r="AW30" i="2"/>
  <c r="AV30" i="2"/>
  <c r="AU30" i="2"/>
  <c r="AT30" i="2"/>
  <c r="AS30" i="2"/>
  <c r="AR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L29" i="2"/>
  <c r="BK29" i="2"/>
  <c r="BI29" i="2"/>
  <c r="BH29" i="2"/>
  <c r="BG29" i="2"/>
  <c r="AQ29" i="2"/>
  <c r="BM29" i="2" s="1"/>
  <c r="AP29" i="2"/>
  <c r="AO29" i="2"/>
  <c r="BM28" i="2"/>
  <c r="BL28" i="2"/>
  <c r="BI28" i="2"/>
  <c r="BH28" i="2"/>
  <c r="BG28" i="2"/>
  <c r="AQ28" i="2"/>
  <c r="AP28" i="2"/>
  <c r="AO28" i="2"/>
  <c r="BK28" i="2" s="1"/>
  <c r="BM27" i="2"/>
  <c r="BI27" i="2"/>
  <c r="BH27" i="2"/>
  <c r="BG27" i="2"/>
  <c r="AQ27" i="2"/>
  <c r="AP27" i="2"/>
  <c r="BL27" i="2" s="1"/>
  <c r="AO27" i="2"/>
  <c r="BK27" i="2" s="1"/>
  <c r="BK26" i="2"/>
  <c r="BI26" i="2"/>
  <c r="BH26" i="2"/>
  <c r="BG26" i="2"/>
  <c r="AQ26" i="2"/>
  <c r="BM26" i="2" s="1"/>
  <c r="AP26" i="2"/>
  <c r="BL26" i="2" s="1"/>
  <c r="AO26" i="2"/>
  <c r="BL25" i="2"/>
  <c r="BK25" i="2"/>
  <c r="BI25" i="2"/>
  <c r="BH25" i="2"/>
  <c r="BG25" i="2"/>
  <c r="AQ25" i="2"/>
  <c r="BM25" i="2" s="1"/>
  <c r="AP25" i="2"/>
  <c r="AO25" i="2"/>
  <c r="BM24" i="2"/>
  <c r="BL24" i="2"/>
  <c r="BI24" i="2"/>
  <c r="BH24" i="2"/>
  <c r="BG24" i="2"/>
  <c r="AQ24" i="2"/>
  <c r="AP24" i="2"/>
  <c r="AO24" i="2"/>
  <c r="BK24" i="2" s="1"/>
  <c r="BM23" i="2"/>
  <c r="BI23" i="2"/>
  <c r="BH23" i="2"/>
  <c r="BG23" i="2"/>
  <c r="AQ23" i="2"/>
  <c r="AP23" i="2"/>
  <c r="BL23" i="2" s="1"/>
  <c r="AO23" i="2"/>
  <c r="BK23" i="2" s="1"/>
  <c r="BK22" i="2"/>
  <c r="BI22" i="2"/>
  <c r="BH22" i="2"/>
  <c r="BG22" i="2"/>
  <c r="AQ22" i="2"/>
  <c r="BM22" i="2" s="1"/>
  <c r="AP22" i="2"/>
  <c r="BL22" i="2" s="1"/>
  <c r="AO22" i="2"/>
  <c r="BL21" i="2"/>
  <c r="BK21" i="2"/>
  <c r="BI21" i="2"/>
  <c r="BH21" i="2"/>
  <c r="BG21" i="2"/>
  <c r="AQ21" i="2"/>
  <c r="BM21" i="2" s="1"/>
  <c r="AP21" i="2"/>
  <c r="AO21" i="2"/>
  <c r="BM20" i="2"/>
  <c r="BL20" i="2"/>
  <c r="BI20" i="2"/>
  <c r="BH20" i="2"/>
  <c r="BG20" i="2"/>
  <c r="AQ20" i="2"/>
  <c r="AP20" i="2"/>
  <c r="AO20" i="2"/>
  <c r="BK20" i="2" s="1"/>
  <c r="BM19" i="2"/>
  <c r="BI19" i="2"/>
  <c r="BH19" i="2"/>
  <c r="BG19" i="2"/>
  <c r="AQ19" i="2"/>
  <c r="AP19" i="2"/>
  <c r="BL19" i="2" s="1"/>
  <c r="AO19" i="2"/>
  <c r="BK19" i="2" s="1"/>
  <c r="BK18" i="2"/>
  <c r="BI18" i="2"/>
  <c r="BH18" i="2"/>
  <c r="BG18" i="2"/>
  <c r="AQ18" i="2"/>
  <c r="BM18" i="2" s="1"/>
  <c r="AP18" i="2"/>
  <c r="BL18" i="2" s="1"/>
  <c r="AO18" i="2"/>
  <c r="BL17" i="2"/>
  <c r="BK17" i="2"/>
  <c r="BI17" i="2"/>
  <c r="BH17" i="2"/>
  <c r="BG17" i="2"/>
  <c r="AQ17" i="2"/>
  <c r="BM17" i="2" s="1"/>
  <c r="AP17" i="2"/>
  <c r="AO17" i="2"/>
  <c r="BM16" i="2"/>
  <c r="BL16" i="2"/>
  <c r="BI16" i="2"/>
  <c r="BH16" i="2"/>
  <c r="BG16" i="2"/>
  <c r="AQ16" i="2"/>
  <c r="AP16" i="2"/>
  <c r="AO16" i="2"/>
  <c r="BK16" i="2" s="1"/>
  <c r="BM15" i="2"/>
  <c r="BI15" i="2"/>
  <c r="BH15" i="2"/>
  <c r="BG15" i="2"/>
  <c r="AQ15" i="2"/>
  <c r="AP15" i="2"/>
  <c r="BL15" i="2" s="1"/>
  <c r="AO15" i="2"/>
  <c r="BK15" i="2" s="1"/>
  <c r="BI14" i="2"/>
  <c r="BH14" i="2"/>
  <c r="BG14" i="2"/>
  <c r="AQ14" i="2"/>
  <c r="AP14" i="2"/>
  <c r="AO14" i="2"/>
  <c r="BK14" i="2" s="1"/>
  <c r="BM13" i="2"/>
  <c r="BI13" i="2"/>
  <c r="BH13" i="2"/>
  <c r="BG13" i="2"/>
  <c r="AQ13" i="2"/>
  <c r="AP13" i="2"/>
  <c r="BL13" i="2" s="1"/>
  <c r="AO13" i="2"/>
  <c r="BK13" i="2" s="1"/>
  <c r="BK12" i="2"/>
  <c r="BI12" i="2"/>
  <c r="BH12" i="2"/>
  <c r="BG12" i="2"/>
  <c r="AQ12" i="2"/>
  <c r="BM12" i="2" s="1"/>
  <c r="AP12" i="2"/>
  <c r="BL12" i="2" s="1"/>
  <c r="AO12" i="2"/>
  <c r="BK11" i="2"/>
  <c r="BI11" i="2"/>
  <c r="BH11" i="2"/>
  <c r="AQ11" i="2"/>
  <c r="BM11" i="2" s="1"/>
  <c r="AP11" i="2"/>
  <c r="BL11" i="2" s="1"/>
  <c r="AO11" i="2"/>
  <c r="BK10" i="2"/>
  <c r="BI10" i="2"/>
  <c r="BH10" i="2"/>
  <c r="AQ10" i="2"/>
  <c r="BM10" i="2" s="1"/>
  <c r="AP10" i="2"/>
  <c r="BL10" i="2" s="1"/>
  <c r="AO10" i="2"/>
  <c r="BK9" i="2"/>
  <c r="BI9" i="2"/>
  <c r="BH9" i="2"/>
  <c r="AQ9" i="2"/>
  <c r="BM9" i="2" s="1"/>
  <c r="AP9" i="2"/>
  <c r="BL9" i="2" s="1"/>
  <c r="AO9" i="2"/>
  <c r="BL8" i="2"/>
  <c r="BL30" i="2" s="1"/>
  <c r="BK8" i="2"/>
  <c r="BI8" i="2"/>
  <c r="BI30" i="2" s="1"/>
  <c r="BH8" i="2"/>
  <c r="BH30" i="2" s="1"/>
  <c r="BG8" i="2"/>
  <c r="BG30" i="2" s="1"/>
  <c r="AQ8" i="2"/>
  <c r="BM8" i="2" s="1"/>
  <c r="AP8" i="2"/>
  <c r="AP30" i="2" s="1"/>
  <c r="AO8" i="2"/>
  <c r="AO30" i="2" s="1"/>
  <c r="BM30" i="2" l="1"/>
  <c r="BK30" i="2"/>
  <c r="AQ30" i="2"/>
</calcChain>
</file>

<file path=xl/sharedStrings.xml><?xml version="1.0" encoding="utf-8"?>
<sst xmlns="http://schemas.openxmlformats.org/spreadsheetml/2006/main" count="235" uniqueCount="71">
  <si>
    <t>1. Oldal</t>
  </si>
  <si>
    <t>2. Oldal</t>
  </si>
  <si>
    <t>3. Oldal</t>
  </si>
  <si>
    <t>4. Oldal</t>
  </si>
  <si>
    <t>Cím</t>
  </si>
  <si>
    <t>Alcím</t>
  </si>
  <si>
    <t>Működési kiadások</t>
  </si>
  <si>
    <t>Felhalmozási kiadások</t>
  </si>
  <si>
    <t>Kiadások összesen:</t>
  </si>
  <si>
    <t>Összesen:</t>
  </si>
  <si>
    <t>Járulékok</t>
  </si>
  <si>
    <t>Dologi és egyéb folyó</t>
  </si>
  <si>
    <t>Tartalék</t>
  </si>
  <si>
    <t>Kölcsön</t>
  </si>
  <si>
    <t>Felhalm.célú pe.átadás</t>
  </si>
  <si>
    <t>eredeti</t>
  </si>
  <si>
    <t>mód.</t>
  </si>
  <si>
    <t>Telep.vizzel. és vizmin.véd</t>
  </si>
  <si>
    <t>Közvilágítási feladatok</t>
  </si>
  <si>
    <t>Községgazd. szolgáltat.</t>
  </si>
  <si>
    <t>Önkormányzatok elszámolásai</t>
  </si>
  <si>
    <t>Önkorm.igazgatási tev.</t>
  </si>
  <si>
    <t>Rendszeres szociális segély</t>
  </si>
  <si>
    <t>Átmeneti segély</t>
  </si>
  <si>
    <t>Könyvtári szolgáltatások</t>
  </si>
  <si>
    <t>Önkormányzati igazgatás összesen:</t>
  </si>
  <si>
    <t>adatok ezer Ft-ban</t>
  </si>
  <si>
    <t>pénzforg. nélk.kiad.</t>
  </si>
  <si>
    <t>Személyi jutttatás</t>
  </si>
  <si>
    <t>Műk.célú kiad. államh.belül</t>
  </si>
  <si>
    <t>Műk.célú kiad államh.kívűl</t>
  </si>
  <si>
    <t>Ellátottak pénzbeli jutt.</t>
  </si>
  <si>
    <t>előfinansz</t>
  </si>
  <si>
    <t>Pénzügyi befektetés</t>
  </si>
  <si>
    <t xml:space="preserve"> Fejlesztési kiadások (beruházás, felújítás)</t>
  </si>
  <si>
    <t>Felhalmozási rövidlejár. hitelek visszafiz.</t>
  </si>
  <si>
    <t>H.önk-nak és kv-i szerv-nek</t>
  </si>
  <si>
    <t>Többc.kist.társ-nak</t>
  </si>
  <si>
    <t>Non-profit sz.pénzügyi váll.</t>
  </si>
  <si>
    <t>teljesít.</t>
  </si>
  <si>
    <t>teljes.</t>
  </si>
  <si>
    <t>063020</t>
  </si>
  <si>
    <t>Temetési segély</t>
  </si>
  <si>
    <t>064010</t>
  </si>
  <si>
    <t>066020</t>
  </si>
  <si>
    <t>018010</t>
  </si>
  <si>
    <t>066010</t>
  </si>
  <si>
    <t>zöldterület kezelés</t>
  </si>
  <si>
    <t>011130</t>
  </si>
  <si>
    <t>Lakásfenntartási tám.norm.</t>
  </si>
  <si>
    <t>041232</t>
  </si>
  <si>
    <t>Téli közfoglalkoztatott</t>
  </si>
  <si>
    <t>041233</t>
  </si>
  <si>
    <t>Hosszútávú közfoglalkoztatás</t>
  </si>
  <si>
    <t>szoc étkezők</t>
  </si>
  <si>
    <t>082042</t>
  </si>
  <si>
    <t>082044</t>
  </si>
  <si>
    <t>Falugondnoki szolgáltás</t>
  </si>
  <si>
    <t>013320</t>
  </si>
  <si>
    <t>köztemető fenntartás</t>
  </si>
  <si>
    <t>082091</t>
  </si>
  <si>
    <t>közműv. Feladatok</t>
  </si>
  <si>
    <t>Önk.által folyósított ellátás</t>
  </si>
  <si>
    <t>.045160</t>
  </si>
  <si>
    <t>2. sz. melléklet az 1/2017.(II.20.) sz. önkormányzati rendelethez</t>
  </si>
  <si>
    <t>Kishajmás Község Önkormányzatának kiadásai</t>
  </si>
  <si>
    <t>Kishajmás  Község Önkormányzatának kiadásai</t>
  </si>
  <si>
    <t xml:space="preserve">  Kishajmás özség Önkormányzatának kiadásai</t>
  </si>
  <si>
    <t>Adó</t>
  </si>
  <si>
    <t>utak karbantart.</t>
  </si>
  <si>
    <t>könyvtári állomány nyilvánt.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</si>
</sst>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6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49" fontId="3" fillId="0" borderId="4" xfId="0" applyNumberFormat="1" applyFont="1" applyBorder="1" applyAlignment="1">
      <alignment horizontal="right"/>
    </xf>
    <xf numFmtId="0" fontId="3" fillId="0" borderId="5" xfId="0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0" fontId="3" fillId="0" borderId="4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4" xfId="0" applyFont="1" applyBorder="1"/>
    <xf numFmtId="3" fontId="6" fillId="2" borderId="3" xfId="0" applyNumberFormat="1" applyFont="1" applyFill="1" applyBorder="1"/>
    <xf numFmtId="49" fontId="3" fillId="0" borderId="2" xfId="0" applyNumberFormat="1" applyFont="1" applyBorder="1" applyAlignment="1">
      <alignment horizontal="right"/>
    </xf>
    <xf numFmtId="0" fontId="3" fillId="0" borderId="3" xfId="0" applyFont="1" applyBorder="1"/>
    <xf numFmtId="0" fontId="3" fillId="0" borderId="3" xfId="0" applyFont="1" applyFill="1" applyBorder="1"/>
    <xf numFmtId="0" fontId="3" fillId="0" borderId="6" xfId="0" applyFont="1" applyFill="1" applyBorder="1"/>
    <xf numFmtId="0" fontId="3" fillId="0" borderId="2" xfId="0" applyFont="1" applyBorder="1"/>
    <xf numFmtId="0" fontId="3" fillId="0" borderId="7" xfId="0" applyFont="1" applyFill="1" applyBorder="1"/>
    <xf numFmtId="0" fontId="3" fillId="0" borderId="9" xfId="0" applyFont="1" applyBorder="1"/>
    <xf numFmtId="3" fontId="6" fillId="0" borderId="9" xfId="0" applyNumberFormat="1" applyFont="1" applyBorder="1"/>
    <xf numFmtId="0" fontId="6" fillId="0" borderId="9" xfId="0" applyFont="1" applyBorder="1"/>
    <xf numFmtId="3" fontId="6" fillId="2" borderId="9" xfId="0" applyNumberFormat="1" applyFont="1" applyFill="1" applyBorder="1"/>
    <xf numFmtId="0" fontId="3" fillId="0" borderId="8" xfId="0" applyFont="1" applyBorder="1"/>
    <xf numFmtId="3" fontId="6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3" fillId="0" borderId="1" xfId="0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0"/>
  <sheetViews>
    <sheetView tabSelected="1" topLeftCell="AQ1" workbookViewId="0">
      <selection activeCell="I31" sqref="I31"/>
    </sheetView>
  </sheetViews>
  <sheetFormatPr defaultRowHeight="15" x14ac:dyDescent="0.25"/>
  <sheetData>
    <row r="1" spans="1:71" x14ac:dyDescent="0.25">
      <c r="A1" s="50" t="s">
        <v>64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1" t="s">
        <v>0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1" t="s">
        <v>1</v>
      </c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1" t="s">
        <v>2</v>
      </c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1" t="s">
        <v>3</v>
      </c>
    </row>
    <row r="2" spans="1:71" x14ac:dyDescent="0.25">
      <c r="A2" s="49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 t="s">
        <v>66</v>
      </c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 t="s">
        <v>66</v>
      </c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 t="s">
        <v>67</v>
      </c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71" x14ac:dyDescent="0.25">
      <c r="P3" s="47" t="s">
        <v>26</v>
      </c>
      <c r="Q3" s="47"/>
      <c r="R3" s="47"/>
      <c r="AI3" s="47" t="s">
        <v>26</v>
      </c>
      <c r="AJ3" s="47"/>
      <c r="AK3" s="47"/>
      <c r="BA3" s="47" t="s">
        <v>26</v>
      </c>
      <c r="BB3" s="47"/>
      <c r="BC3" s="47"/>
      <c r="BN3" s="1" t="s">
        <v>26</v>
      </c>
    </row>
    <row r="4" spans="1:71" x14ac:dyDescent="0.25">
      <c r="A4" s="28" t="s">
        <v>4</v>
      </c>
      <c r="B4" s="30" t="s">
        <v>5</v>
      </c>
      <c r="C4" s="28"/>
      <c r="D4" s="32" t="s">
        <v>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28" t="s">
        <v>4</v>
      </c>
      <c r="T4" s="30" t="s">
        <v>5</v>
      </c>
      <c r="U4" s="28"/>
      <c r="V4" s="32" t="s">
        <v>6</v>
      </c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28" t="s">
        <v>4</v>
      </c>
      <c r="AM4" s="30" t="s">
        <v>5</v>
      </c>
      <c r="AN4" s="28"/>
      <c r="AO4" s="32" t="s">
        <v>6</v>
      </c>
      <c r="AP4" s="32"/>
      <c r="AQ4" s="32"/>
      <c r="AR4" s="32" t="s">
        <v>7</v>
      </c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28" t="s">
        <v>4</v>
      </c>
      <c r="BE4" s="30" t="s">
        <v>5</v>
      </c>
      <c r="BF4" s="28"/>
      <c r="BG4" s="32" t="s">
        <v>7</v>
      </c>
      <c r="BH4" s="32"/>
      <c r="BI4" s="32"/>
      <c r="BJ4" s="33" t="s">
        <v>27</v>
      </c>
      <c r="BK4" s="36" t="s">
        <v>8</v>
      </c>
      <c r="BL4" s="37"/>
      <c r="BM4" s="38"/>
    </row>
    <row r="5" spans="1:71" x14ac:dyDescent="0.25">
      <c r="A5" s="28"/>
      <c r="B5" s="30"/>
      <c r="C5" s="28"/>
      <c r="D5" s="45" t="s">
        <v>28</v>
      </c>
      <c r="E5" s="45"/>
      <c r="F5" s="45"/>
      <c r="G5" s="45" t="s">
        <v>10</v>
      </c>
      <c r="H5" s="45"/>
      <c r="I5" s="45"/>
      <c r="J5" s="45" t="s">
        <v>11</v>
      </c>
      <c r="K5" s="45"/>
      <c r="L5" s="45"/>
      <c r="M5" s="32" t="s">
        <v>29</v>
      </c>
      <c r="N5" s="32"/>
      <c r="O5" s="32"/>
      <c r="P5" s="32"/>
      <c r="Q5" s="32"/>
      <c r="R5" s="32"/>
      <c r="S5" s="28"/>
      <c r="T5" s="30"/>
      <c r="U5" s="28"/>
      <c r="V5" s="32" t="s">
        <v>30</v>
      </c>
      <c r="W5" s="32"/>
      <c r="X5" s="32"/>
      <c r="Y5" s="45" t="s">
        <v>62</v>
      </c>
      <c r="Z5" s="45"/>
      <c r="AA5" s="45"/>
      <c r="AB5" s="45" t="s">
        <v>31</v>
      </c>
      <c r="AC5" s="45"/>
      <c r="AD5" s="45"/>
      <c r="AE5" s="36" t="s">
        <v>13</v>
      </c>
      <c r="AF5" s="38"/>
      <c r="AG5" s="45" t="s">
        <v>12</v>
      </c>
      <c r="AH5" s="45"/>
      <c r="AI5" s="46" t="s">
        <v>32</v>
      </c>
      <c r="AJ5" s="46"/>
      <c r="AK5" s="46"/>
      <c r="AL5" s="28"/>
      <c r="AM5" s="30"/>
      <c r="AN5" s="28"/>
      <c r="AO5" s="45" t="s">
        <v>9</v>
      </c>
      <c r="AP5" s="45"/>
      <c r="AQ5" s="45"/>
      <c r="AR5" s="45" t="s">
        <v>14</v>
      </c>
      <c r="AS5" s="45"/>
      <c r="AT5" s="45"/>
      <c r="AU5" s="45" t="s">
        <v>33</v>
      </c>
      <c r="AV5" s="45"/>
      <c r="AW5" s="45"/>
      <c r="AX5" s="46" t="s">
        <v>34</v>
      </c>
      <c r="AY5" s="46"/>
      <c r="AZ5" s="46"/>
      <c r="BA5" s="46" t="s">
        <v>35</v>
      </c>
      <c r="BB5" s="46"/>
      <c r="BC5" s="46"/>
      <c r="BD5" s="28"/>
      <c r="BE5" s="30"/>
      <c r="BF5" s="28"/>
      <c r="BG5" s="45" t="s">
        <v>9</v>
      </c>
      <c r="BH5" s="45"/>
      <c r="BI5" s="45"/>
      <c r="BJ5" s="34"/>
      <c r="BK5" s="39"/>
      <c r="BL5" s="40"/>
      <c r="BM5" s="41"/>
    </row>
    <row r="6" spans="1:71" x14ac:dyDescent="0.25">
      <c r="A6" s="28"/>
      <c r="B6" s="30"/>
      <c r="C6" s="28"/>
      <c r="D6" s="45"/>
      <c r="E6" s="45"/>
      <c r="F6" s="45"/>
      <c r="G6" s="45"/>
      <c r="H6" s="45"/>
      <c r="I6" s="45"/>
      <c r="J6" s="45"/>
      <c r="K6" s="45"/>
      <c r="L6" s="45"/>
      <c r="M6" s="32" t="s">
        <v>36</v>
      </c>
      <c r="N6" s="32"/>
      <c r="O6" s="32"/>
      <c r="P6" s="32" t="s">
        <v>37</v>
      </c>
      <c r="Q6" s="32"/>
      <c r="R6" s="32"/>
      <c r="S6" s="28"/>
      <c r="T6" s="30"/>
      <c r="U6" s="28"/>
      <c r="V6" s="32" t="s">
        <v>38</v>
      </c>
      <c r="W6" s="32"/>
      <c r="X6" s="32"/>
      <c r="Y6" s="45"/>
      <c r="Z6" s="45"/>
      <c r="AA6" s="45"/>
      <c r="AB6" s="45"/>
      <c r="AC6" s="45"/>
      <c r="AD6" s="45"/>
      <c r="AE6" s="42"/>
      <c r="AF6" s="44"/>
      <c r="AG6" s="45"/>
      <c r="AH6" s="45"/>
      <c r="AI6" s="46"/>
      <c r="AJ6" s="46"/>
      <c r="AK6" s="46"/>
      <c r="AL6" s="28"/>
      <c r="AM6" s="30"/>
      <c r="AN6" s="28"/>
      <c r="AO6" s="45"/>
      <c r="AP6" s="45"/>
      <c r="AQ6" s="45"/>
      <c r="AR6" s="45"/>
      <c r="AS6" s="45"/>
      <c r="AT6" s="45"/>
      <c r="AU6" s="45"/>
      <c r="AV6" s="45"/>
      <c r="AW6" s="45"/>
      <c r="AX6" s="46"/>
      <c r="AY6" s="46"/>
      <c r="AZ6" s="46"/>
      <c r="BA6" s="46"/>
      <c r="BB6" s="46"/>
      <c r="BC6" s="46"/>
      <c r="BD6" s="28"/>
      <c r="BE6" s="30"/>
      <c r="BF6" s="28"/>
      <c r="BG6" s="45"/>
      <c r="BH6" s="45"/>
      <c r="BI6" s="45"/>
      <c r="BJ6" s="35"/>
      <c r="BK6" s="42"/>
      <c r="BL6" s="43"/>
      <c r="BM6" s="44"/>
    </row>
    <row r="7" spans="1:71" ht="15.75" thickBot="1" x14ac:dyDescent="0.3">
      <c r="A7" s="29"/>
      <c r="B7" s="31"/>
      <c r="C7" s="29"/>
      <c r="D7" s="2" t="s">
        <v>15</v>
      </c>
      <c r="E7" s="2" t="s">
        <v>16</v>
      </c>
      <c r="F7" s="2" t="s">
        <v>39</v>
      </c>
      <c r="G7" s="2" t="s">
        <v>15</v>
      </c>
      <c r="H7" s="2" t="s">
        <v>16</v>
      </c>
      <c r="I7" s="2" t="s">
        <v>39</v>
      </c>
      <c r="J7" s="2" t="s">
        <v>15</v>
      </c>
      <c r="K7" s="2" t="s">
        <v>16</v>
      </c>
      <c r="L7" s="2" t="s">
        <v>39</v>
      </c>
      <c r="M7" s="2" t="s">
        <v>15</v>
      </c>
      <c r="N7" s="2" t="s">
        <v>16</v>
      </c>
      <c r="O7" s="2" t="s">
        <v>39</v>
      </c>
      <c r="P7" s="2" t="s">
        <v>15</v>
      </c>
      <c r="Q7" s="2" t="s">
        <v>16</v>
      </c>
      <c r="R7" s="2" t="s">
        <v>39</v>
      </c>
      <c r="S7" s="29"/>
      <c r="T7" s="31"/>
      <c r="U7" s="29"/>
      <c r="V7" s="2" t="s">
        <v>15</v>
      </c>
      <c r="W7" s="2" t="s">
        <v>16</v>
      </c>
      <c r="X7" s="2" t="s">
        <v>39</v>
      </c>
      <c r="Y7" s="2" t="s">
        <v>15</v>
      </c>
      <c r="Z7" s="2" t="s">
        <v>16</v>
      </c>
      <c r="AA7" s="2" t="s">
        <v>39</v>
      </c>
      <c r="AB7" s="2" t="s">
        <v>15</v>
      </c>
      <c r="AC7" s="2" t="s">
        <v>16</v>
      </c>
      <c r="AD7" s="2" t="s">
        <v>39</v>
      </c>
      <c r="AE7" s="2" t="s">
        <v>16</v>
      </c>
      <c r="AF7" s="2" t="s">
        <v>39</v>
      </c>
      <c r="AG7" s="2" t="s">
        <v>15</v>
      </c>
      <c r="AH7" s="2" t="s">
        <v>16</v>
      </c>
      <c r="AI7" s="2" t="s">
        <v>15</v>
      </c>
      <c r="AJ7" s="2" t="s">
        <v>16</v>
      </c>
      <c r="AK7" s="2" t="s">
        <v>39</v>
      </c>
      <c r="AL7" s="29"/>
      <c r="AM7" s="31"/>
      <c r="AN7" s="29"/>
      <c r="AO7" s="26" t="s">
        <v>15</v>
      </c>
      <c r="AP7" s="26" t="s">
        <v>16</v>
      </c>
      <c r="AQ7" s="26" t="s">
        <v>39</v>
      </c>
      <c r="AR7" s="2" t="s">
        <v>15</v>
      </c>
      <c r="AS7" s="2" t="s">
        <v>16</v>
      </c>
      <c r="AT7" s="2" t="s">
        <v>39</v>
      </c>
      <c r="AU7" s="2" t="s">
        <v>15</v>
      </c>
      <c r="AV7" s="2" t="s">
        <v>16</v>
      </c>
      <c r="AW7" s="2" t="s">
        <v>39</v>
      </c>
      <c r="AX7" s="2" t="s">
        <v>15</v>
      </c>
      <c r="AY7" s="2" t="s">
        <v>16</v>
      </c>
      <c r="AZ7" s="2" t="s">
        <v>40</v>
      </c>
      <c r="BA7" s="2" t="s">
        <v>15</v>
      </c>
      <c r="BB7" s="2" t="s">
        <v>16</v>
      </c>
      <c r="BC7" s="2" t="s">
        <v>39</v>
      </c>
      <c r="BD7" s="29"/>
      <c r="BE7" s="31"/>
      <c r="BF7" s="29"/>
      <c r="BG7" s="2" t="s">
        <v>15</v>
      </c>
      <c r="BH7" s="2" t="s">
        <v>16</v>
      </c>
      <c r="BI7" s="2" t="s">
        <v>39</v>
      </c>
      <c r="BJ7" s="2"/>
      <c r="BK7" s="2" t="s">
        <v>15</v>
      </c>
      <c r="BL7" s="2" t="s">
        <v>16</v>
      </c>
      <c r="BM7" s="2" t="s">
        <v>39</v>
      </c>
    </row>
    <row r="8" spans="1:71" x14ac:dyDescent="0.25">
      <c r="A8" s="53"/>
      <c r="B8" s="3" t="s">
        <v>41</v>
      </c>
      <c r="C8" s="4" t="s">
        <v>17</v>
      </c>
      <c r="D8" s="5"/>
      <c r="E8" s="5"/>
      <c r="F8" s="5"/>
      <c r="G8" s="5"/>
      <c r="H8" s="5"/>
      <c r="I8" s="5"/>
      <c r="J8" s="5"/>
      <c r="K8" s="5"/>
      <c r="L8" s="5"/>
      <c r="M8" s="6"/>
      <c r="N8" s="6"/>
      <c r="O8" s="6"/>
      <c r="P8" s="6"/>
      <c r="Q8" s="6"/>
      <c r="R8" s="6"/>
      <c r="S8" s="53"/>
      <c r="T8" s="3" t="s">
        <v>41</v>
      </c>
      <c r="U8" s="4" t="s">
        <v>17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3"/>
      <c r="AM8" s="3" t="s">
        <v>41</v>
      </c>
      <c r="AN8" s="4" t="s">
        <v>17</v>
      </c>
      <c r="AO8" s="5">
        <f>SUM(D8,G8,J8,M8,P8,V8,Y8,AB8,AG8,AI8)</f>
        <v>0</v>
      </c>
      <c r="AP8" s="5">
        <f>SUM(E8,H8,K8,N8,Q8,W8,Z8,AC8,AH8,AJ8)</f>
        <v>0</v>
      </c>
      <c r="AQ8" s="5">
        <f>SUM(F8,I8,L8,O8,R8,X8,AA8,AD8,AK8)</f>
        <v>0</v>
      </c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3"/>
      <c r="BE8" s="3" t="s">
        <v>41</v>
      </c>
      <c r="BF8" s="4" t="s">
        <v>17</v>
      </c>
      <c r="BG8" s="5">
        <f>SUM(AR8,AU8,AX8,BA8)</f>
        <v>0</v>
      </c>
      <c r="BH8" s="5">
        <f t="shared" ref="BH8:BI23" si="0">SUM(AS8,AV8,AY8,BB8)</f>
        <v>0</v>
      </c>
      <c r="BI8" s="5">
        <f t="shared" si="0"/>
        <v>0</v>
      </c>
      <c r="BJ8" s="7"/>
      <c r="BK8" s="5">
        <f t="shared" ref="BK8:BL23" si="1">SUM(AO8,BG8)</f>
        <v>0</v>
      </c>
      <c r="BL8" s="5">
        <f t="shared" si="1"/>
        <v>0</v>
      </c>
      <c r="BM8" s="8">
        <f t="shared" ref="BM8:BM24" si="2">SUM(AQ8,BI8,BJ8)</f>
        <v>0</v>
      </c>
    </row>
    <row r="9" spans="1:71" x14ac:dyDescent="0.25">
      <c r="A9" s="53"/>
      <c r="B9" s="9">
        <v>103010</v>
      </c>
      <c r="C9" s="4" t="s">
        <v>42</v>
      </c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  <c r="R9" s="11"/>
      <c r="S9" s="53"/>
      <c r="T9" s="9">
        <v>103010</v>
      </c>
      <c r="U9" s="4" t="s">
        <v>42</v>
      </c>
      <c r="V9" s="10"/>
      <c r="W9" s="10"/>
      <c r="X9" s="10"/>
      <c r="Y9" s="10"/>
      <c r="Z9" s="12"/>
      <c r="AA9" s="6"/>
      <c r="AB9" s="10">
        <v>75000</v>
      </c>
      <c r="AC9" s="10"/>
      <c r="AD9" s="10"/>
      <c r="AE9" s="10"/>
      <c r="AF9" s="10"/>
      <c r="AG9" s="10"/>
      <c r="AH9" s="10"/>
      <c r="AI9" s="10"/>
      <c r="AJ9" s="10"/>
      <c r="AK9" s="10"/>
      <c r="AL9" s="53"/>
      <c r="AM9" s="9">
        <v>103010</v>
      </c>
      <c r="AN9" s="4" t="s">
        <v>42</v>
      </c>
      <c r="AO9" s="10">
        <f>SUM(D9,G9,J9,M9,P9,V9,Y9,AB9,AG9,AI9)</f>
        <v>75000</v>
      </c>
      <c r="AP9" s="10">
        <f>SUM(E9,H9,K9,N9,Q9,W9,Z9,AC9,AH9,AJ9)</f>
        <v>0</v>
      </c>
      <c r="AQ9" s="10">
        <f>SUM(F9,I9,L9,O9,R9,X9,AA9,AD9,AK9)</f>
        <v>0</v>
      </c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53"/>
      <c r="BE9" s="9">
        <v>103010</v>
      </c>
      <c r="BF9" s="4" t="s">
        <v>42</v>
      </c>
      <c r="BG9" s="10">
        <v>0</v>
      </c>
      <c r="BH9" s="10">
        <f t="shared" si="0"/>
        <v>0</v>
      </c>
      <c r="BI9" s="10">
        <f t="shared" si="0"/>
        <v>0</v>
      </c>
      <c r="BJ9" s="13"/>
      <c r="BK9" s="10">
        <f t="shared" si="1"/>
        <v>75000</v>
      </c>
      <c r="BL9" s="10">
        <f>SUM(AP9,BH9)</f>
        <v>0</v>
      </c>
      <c r="BM9" s="13">
        <f>SUM(AQ9,BI9,BJ9)</f>
        <v>0</v>
      </c>
    </row>
    <row r="10" spans="1:71" x14ac:dyDescent="0.25">
      <c r="A10" s="53"/>
      <c r="B10" s="14" t="s">
        <v>43</v>
      </c>
      <c r="C10" s="15" t="s">
        <v>18</v>
      </c>
      <c r="D10" s="10"/>
      <c r="E10" s="10"/>
      <c r="F10" s="10"/>
      <c r="G10" s="10"/>
      <c r="H10" s="10"/>
      <c r="I10" s="10"/>
      <c r="J10" s="10">
        <v>1464701</v>
      </c>
      <c r="K10" s="10"/>
      <c r="L10" s="10"/>
      <c r="M10" s="11"/>
      <c r="N10" s="11"/>
      <c r="O10" s="11"/>
      <c r="P10" s="11"/>
      <c r="Q10" s="11"/>
      <c r="R10" s="11"/>
      <c r="S10" s="53"/>
      <c r="T10" s="14" t="s">
        <v>43</v>
      </c>
      <c r="U10" s="15" t="s">
        <v>18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53"/>
      <c r="AM10" s="14" t="s">
        <v>43</v>
      </c>
      <c r="AN10" s="15" t="s">
        <v>18</v>
      </c>
      <c r="AO10" s="10">
        <f t="shared" ref="AO10:AP29" si="3">SUM(D10,G10,J10,M10,P10,V10,Y10,AB10,AG10,AI10)</f>
        <v>1464701</v>
      </c>
      <c r="AP10" s="10">
        <f t="shared" si="3"/>
        <v>0</v>
      </c>
      <c r="AQ10" s="10">
        <f t="shared" ref="AQ10:AQ29" si="4">SUM(F10,I10,L10,O10,R10,X10,AA10,AD10,AK10)</f>
        <v>0</v>
      </c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53"/>
      <c r="BE10" s="14" t="s">
        <v>43</v>
      </c>
      <c r="BF10" s="15" t="s">
        <v>18</v>
      </c>
      <c r="BG10" s="10">
        <v>0</v>
      </c>
      <c r="BH10" s="10">
        <f t="shared" si="0"/>
        <v>0</v>
      </c>
      <c r="BI10" s="10">
        <f t="shared" si="0"/>
        <v>0</v>
      </c>
      <c r="BJ10" s="13"/>
      <c r="BK10" s="10">
        <f t="shared" si="1"/>
        <v>1464701</v>
      </c>
      <c r="BL10" s="10">
        <f>SUM(AP10,BH10)</f>
        <v>0</v>
      </c>
      <c r="BM10" s="13">
        <f>SUM(AQ10,BI10,BJ10)</f>
        <v>0</v>
      </c>
    </row>
    <row r="11" spans="1:71" x14ac:dyDescent="0.25">
      <c r="A11" s="53"/>
      <c r="B11" s="14" t="s">
        <v>44</v>
      </c>
      <c r="C11" s="15" t="s">
        <v>19</v>
      </c>
      <c r="D11" s="10"/>
      <c r="E11" s="11"/>
      <c r="F11" s="11"/>
      <c r="G11" s="11"/>
      <c r="H11" s="11"/>
      <c r="I11" s="11"/>
      <c r="J11" s="10">
        <v>757961</v>
      </c>
      <c r="K11" s="10"/>
      <c r="L11" s="10"/>
      <c r="M11" s="11"/>
      <c r="N11" s="11"/>
      <c r="O11" s="11"/>
      <c r="P11" s="11"/>
      <c r="Q11" s="11"/>
      <c r="R11" s="11"/>
      <c r="S11" s="53"/>
      <c r="T11" s="14" t="s">
        <v>44</v>
      </c>
      <c r="U11" s="15" t="s">
        <v>19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53"/>
      <c r="AM11" s="14" t="s">
        <v>44</v>
      </c>
      <c r="AN11" s="15" t="s">
        <v>19</v>
      </c>
      <c r="AO11" s="10">
        <f t="shared" si="3"/>
        <v>757961</v>
      </c>
      <c r="AP11" s="10">
        <f t="shared" si="3"/>
        <v>0</v>
      </c>
      <c r="AQ11" s="10">
        <f t="shared" si="4"/>
        <v>0</v>
      </c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53"/>
      <c r="BE11" s="14" t="s">
        <v>44</v>
      </c>
      <c r="BF11" s="15" t="s">
        <v>19</v>
      </c>
      <c r="BG11" s="11">
        <v>0</v>
      </c>
      <c r="BH11" s="10">
        <f t="shared" si="0"/>
        <v>0</v>
      </c>
      <c r="BI11" s="10">
        <f t="shared" si="0"/>
        <v>0</v>
      </c>
      <c r="BJ11" s="13"/>
      <c r="BK11" s="10">
        <f t="shared" si="1"/>
        <v>757961</v>
      </c>
      <c r="BL11" s="10">
        <f>SUM(AP11,BH11)</f>
        <v>0</v>
      </c>
      <c r="BM11" s="13">
        <f t="shared" si="2"/>
        <v>0</v>
      </c>
    </row>
    <row r="12" spans="1:71" x14ac:dyDescent="0.25">
      <c r="A12" s="53"/>
      <c r="B12" s="14" t="s">
        <v>45</v>
      </c>
      <c r="C12" s="16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1"/>
      <c r="O12" s="11"/>
      <c r="P12" s="11"/>
      <c r="Q12" s="11"/>
      <c r="R12" s="11"/>
      <c r="S12" s="53"/>
      <c r="T12" s="14" t="s">
        <v>45</v>
      </c>
      <c r="U12" s="16" t="s">
        <v>20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v>678042</v>
      </c>
      <c r="AJ12" s="10"/>
      <c r="AK12" s="10"/>
      <c r="AL12" s="53"/>
      <c r="AM12" s="14" t="s">
        <v>45</v>
      </c>
      <c r="AN12" s="16" t="s">
        <v>20</v>
      </c>
      <c r="AO12" s="10">
        <f t="shared" si="3"/>
        <v>678042</v>
      </c>
      <c r="AP12" s="10">
        <f t="shared" si="3"/>
        <v>0</v>
      </c>
      <c r="AQ12" s="10">
        <f t="shared" si="4"/>
        <v>0</v>
      </c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53"/>
      <c r="BE12" s="14" t="s">
        <v>45</v>
      </c>
      <c r="BF12" s="16" t="s">
        <v>20</v>
      </c>
      <c r="BG12" s="10">
        <f>AR12+AU12+AX12+BA12</f>
        <v>0</v>
      </c>
      <c r="BH12" s="10">
        <f t="shared" si="0"/>
        <v>0</v>
      </c>
      <c r="BI12" s="10">
        <f t="shared" si="0"/>
        <v>0</v>
      </c>
      <c r="BJ12" s="13"/>
      <c r="BK12" s="5">
        <f t="shared" si="1"/>
        <v>678042</v>
      </c>
      <c r="BL12" s="10">
        <f t="shared" si="1"/>
        <v>0</v>
      </c>
      <c r="BM12" s="13">
        <f t="shared" si="2"/>
        <v>0</v>
      </c>
    </row>
    <row r="13" spans="1:71" x14ac:dyDescent="0.25">
      <c r="A13" s="53"/>
      <c r="B13" s="14" t="s">
        <v>46</v>
      </c>
      <c r="C13" s="17" t="s">
        <v>47</v>
      </c>
      <c r="D13" s="10"/>
      <c r="E13" s="10"/>
      <c r="F13" s="10"/>
      <c r="G13" s="10"/>
      <c r="H13" s="10"/>
      <c r="I13" s="10"/>
      <c r="J13" s="10">
        <v>1334600</v>
      </c>
      <c r="K13" s="10"/>
      <c r="L13" s="10"/>
      <c r="M13" s="11"/>
      <c r="N13" s="11"/>
      <c r="O13" s="11"/>
      <c r="P13" s="11"/>
      <c r="Q13" s="11"/>
      <c r="R13" s="11"/>
      <c r="S13" s="53"/>
      <c r="T13" s="14" t="s">
        <v>46</v>
      </c>
      <c r="U13" s="17" t="s">
        <v>47</v>
      </c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53"/>
      <c r="AM13" s="14" t="s">
        <v>46</v>
      </c>
      <c r="AN13" s="17" t="s">
        <v>47</v>
      </c>
      <c r="AO13" s="10">
        <f t="shared" si="3"/>
        <v>1334600</v>
      </c>
      <c r="AP13" s="10">
        <f t="shared" si="3"/>
        <v>0</v>
      </c>
      <c r="AQ13" s="10">
        <f t="shared" si="4"/>
        <v>0</v>
      </c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53"/>
      <c r="BE13" s="14" t="s">
        <v>46</v>
      </c>
      <c r="BF13" s="17" t="s">
        <v>47</v>
      </c>
      <c r="BG13" s="10">
        <f>AR13+AU13+AX13+BA13</f>
        <v>0</v>
      </c>
      <c r="BH13" s="10">
        <f t="shared" si="0"/>
        <v>0</v>
      </c>
      <c r="BI13" s="10">
        <f t="shared" si="0"/>
        <v>0</v>
      </c>
      <c r="BJ13" s="13"/>
      <c r="BK13" s="10">
        <f t="shared" si="1"/>
        <v>1334600</v>
      </c>
      <c r="BL13" s="10">
        <f t="shared" si="1"/>
        <v>0</v>
      </c>
      <c r="BM13" s="13">
        <f t="shared" si="2"/>
        <v>0</v>
      </c>
    </row>
    <row r="14" spans="1:71" x14ac:dyDescent="0.25">
      <c r="A14" s="53"/>
      <c r="B14" s="14" t="s">
        <v>48</v>
      </c>
      <c r="C14" s="15" t="s">
        <v>21</v>
      </c>
      <c r="D14" s="10">
        <v>3961520</v>
      </c>
      <c r="E14" s="10"/>
      <c r="F14" s="10"/>
      <c r="G14" s="10">
        <v>903838</v>
      </c>
      <c r="H14" s="10"/>
      <c r="I14" s="10"/>
      <c r="J14" s="10">
        <v>2882639</v>
      </c>
      <c r="K14" s="10"/>
      <c r="L14" s="10"/>
      <c r="M14" s="10">
        <v>792638</v>
      </c>
      <c r="N14" s="10"/>
      <c r="O14" s="10"/>
      <c r="P14" s="11"/>
      <c r="Q14" s="11"/>
      <c r="R14" s="11"/>
      <c r="S14" s="53"/>
      <c r="T14" s="14" t="s">
        <v>48</v>
      </c>
      <c r="U14" s="15" t="s">
        <v>21</v>
      </c>
      <c r="V14" s="10">
        <v>248750</v>
      </c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>
        <v>9695027</v>
      </c>
      <c r="AH14" s="10"/>
      <c r="AI14" s="10"/>
      <c r="AJ14" s="10"/>
      <c r="AK14" s="10"/>
      <c r="AL14" s="53"/>
      <c r="AM14" s="14" t="s">
        <v>48</v>
      </c>
      <c r="AN14" s="15" t="s">
        <v>21</v>
      </c>
      <c r="AO14" s="10">
        <f t="shared" si="3"/>
        <v>18484412</v>
      </c>
      <c r="AP14" s="10">
        <f t="shared" si="3"/>
        <v>0</v>
      </c>
      <c r="AQ14" s="10">
        <f t="shared" si="4"/>
        <v>0</v>
      </c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53"/>
      <c r="BE14" s="14" t="s">
        <v>48</v>
      </c>
      <c r="BF14" s="15" t="s">
        <v>21</v>
      </c>
      <c r="BG14" s="10">
        <f>AR14+AU14+AX14+BA14</f>
        <v>0</v>
      </c>
      <c r="BH14" s="10">
        <f t="shared" si="0"/>
        <v>0</v>
      </c>
      <c r="BI14" s="10">
        <f t="shared" si="0"/>
        <v>0</v>
      </c>
      <c r="BJ14" s="13"/>
      <c r="BK14" s="10">
        <f t="shared" si="1"/>
        <v>18484412</v>
      </c>
      <c r="BL14" s="10"/>
      <c r="BM14" s="13"/>
    </row>
    <row r="15" spans="1:71" x14ac:dyDescent="0.25">
      <c r="A15" s="53"/>
      <c r="B15" s="15">
        <v>105010</v>
      </c>
      <c r="C15" s="15" t="s">
        <v>22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53"/>
      <c r="T15" s="15">
        <v>105010</v>
      </c>
      <c r="U15" s="15" t="s">
        <v>22</v>
      </c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53"/>
      <c r="AM15" s="15">
        <v>105010</v>
      </c>
      <c r="AN15" s="15" t="s">
        <v>22</v>
      </c>
      <c r="AO15" s="10">
        <f t="shared" si="3"/>
        <v>0</v>
      </c>
      <c r="AP15" s="10">
        <f t="shared" si="3"/>
        <v>0</v>
      </c>
      <c r="AQ15" s="10">
        <f t="shared" si="4"/>
        <v>0</v>
      </c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53"/>
      <c r="BE15" s="15">
        <v>105010</v>
      </c>
      <c r="BF15" s="15" t="s">
        <v>22</v>
      </c>
      <c r="BG15" s="10">
        <f>AR15+AU15+AX15+BA15</f>
        <v>0</v>
      </c>
      <c r="BH15" s="10">
        <f t="shared" si="0"/>
        <v>0</v>
      </c>
      <c r="BI15" s="10">
        <f t="shared" si="0"/>
        <v>0</v>
      </c>
      <c r="BJ15" s="13"/>
      <c r="BK15" s="10">
        <f t="shared" si="1"/>
        <v>0</v>
      </c>
      <c r="BL15" s="10">
        <f t="shared" si="1"/>
        <v>0</v>
      </c>
      <c r="BM15" s="13">
        <f t="shared" si="2"/>
        <v>0</v>
      </c>
    </row>
    <row r="16" spans="1:71" x14ac:dyDescent="0.25">
      <c r="A16" s="53"/>
      <c r="B16" s="18">
        <v>106020</v>
      </c>
      <c r="C16" s="15" t="s">
        <v>49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1"/>
      <c r="O16" s="11"/>
      <c r="P16" s="11"/>
      <c r="Q16" s="11"/>
      <c r="R16" s="11"/>
      <c r="S16" s="53"/>
      <c r="T16" s="18">
        <v>106020</v>
      </c>
      <c r="U16" s="15" t="s">
        <v>49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53"/>
      <c r="AM16" s="18">
        <v>106020</v>
      </c>
      <c r="AN16" s="15" t="s">
        <v>49</v>
      </c>
      <c r="AO16" s="10">
        <f t="shared" si="3"/>
        <v>0</v>
      </c>
      <c r="AP16" s="10">
        <f t="shared" si="3"/>
        <v>0</v>
      </c>
      <c r="AQ16" s="10">
        <f t="shared" si="4"/>
        <v>0</v>
      </c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53"/>
      <c r="BE16" s="18">
        <v>106020</v>
      </c>
      <c r="BF16" s="15" t="s">
        <v>49</v>
      </c>
      <c r="BG16" s="10">
        <f>AR16+AU16+AX16+BA16</f>
        <v>0</v>
      </c>
      <c r="BH16" s="10">
        <f t="shared" si="0"/>
        <v>0</v>
      </c>
      <c r="BI16" s="10">
        <f t="shared" si="0"/>
        <v>0</v>
      </c>
      <c r="BJ16" s="13"/>
      <c r="BK16" s="5">
        <f t="shared" si="1"/>
        <v>0</v>
      </c>
      <c r="BL16" s="10">
        <f t="shared" si="1"/>
        <v>0</v>
      </c>
      <c r="BM16" s="13">
        <f t="shared" si="2"/>
        <v>0</v>
      </c>
    </row>
    <row r="17" spans="1:65" x14ac:dyDescent="0.25">
      <c r="A17" s="53"/>
      <c r="B17" s="18">
        <v>900020</v>
      </c>
      <c r="C17" s="15" t="s">
        <v>68</v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1"/>
      <c r="O17" s="11"/>
      <c r="P17" s="11"/>
      <c r="Q17" s="11"/>
      <c r="R17" s="11"/>
      <c r="S17" s="53"/>
      <c r="T17" s="18">
        <v>900020</v>
      </c>
      <c r="U17" s="15" t="s">
        <v>68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53"/>
      <c r="AM17" s="18">
        <v>900020</v>
      </c>
      <c r="AN17" s="15" t="s">
        <v>68</v>
      </c>
      <c r="AO17" s="10">
        <f t="shared" si="3"/>
        <v>0</v>
      </c>
      <c r="AP17" s="10">
        <f t="shared" si="3"/>
        <v>0</v>
      </c>
      <c r="AQ17" s="10">
        <f t="shared" si="4"/>
        <v>0</v>
      </c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53"/>
      <c r="BE17" s="18">
        <v>900020</v>
      </c>
      <c r="BF17" s="15" t="s">
        <v>68</v>
      </c>
      <c r="BG17" s="10">
        <f t="shared" ref="BG17:BG24" si="5">AR17+AU17+AX17+BA17</f>
        <v>0</v>
      </c>
      <c r="BH17" s="10">
        <f t="shared" si="0"/>
        <v>0</v>
      </c>
      <c r="BI17" s="10">
        <f t="shared" si="0"/>
        <v>0</v>
      </c>
      <c r="BJ17" s="13"/>
      <c r="BK17" s="10">
        <f t="shared" si="1"/>
        <v>0</v>
      </c>
      <c r="BL17" s="10">
        <f t="shared" si="1"/>
        <v>0</v>
      </c>
      <c r="BM17" s="13">
        <f t="shared" si="2"/>
        <v>0</v>
      </c>
    </row>
    <row r="18" spans="1:65" x14ac:dyDescent="0.25">
      <c r="A18" s="53"/>
      <c r="B18" s="27" t="s">
        <v>63</v>
      </c>
      <c r="C18" s="15" t="s">
        <v>69</v>
      </c>
      <c r="D18" s="10"/>
      <c r="E18" s="10"/>
      <c r="F18" s="10"/>
      <c r="G18" s="10"/>
      <c r="H18" s="10"/>
      <c r="I18" s="10"/>
      <c r="J18" s="10">
        <v>515290</v>
      </c>
      <c r="K18" s="10"/>
      <c r="L18" s="10"/>
      <c r="M18" s="11"/>
      <c r="N18" s="11"/>
      <c r="O18" s="11"/>
      <c r="P18" s="11"/>
      <c r="Q18" s="11"/>
      <c r="R18" s="11"/>
      <c r="S18" s="53"/>
      <c r="T18" s="27" t="s">
        <v>63</v>
      </c>
      <c r="U18" s="15" t="s">
        <v>69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53"/>
      <c r="AM18" s="27" t="s">
        <v>63</v>
      </c>
      <c r="AN18" s="15" t="s">
        <v>69</v>
      </c>
      <c r="AO18" s="10">
        <f t="shared" si="3"/>
        <v>515290</v>
      </c>
      <c r="AP18" s="10">
        <f t="shared" si="3"/>
        <v>0</v>
      </c>
      <c r="AQ18" s="10">
        <f t="shared" si="4"/>
        <v>0</v>
      </c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53"/>
      <c r="BE18" s="27" t="s">
        <v>63</v>
      </c>
      <c r="BF18" s="15" t="s">
        <v>69</v>
      </c>
      <c r="BG18" s="10">
        <f t="shared" si="5"/>
        <v>0</v>
      </c>
      <c r="BH18" s="10">
        <f t="shared" si="0"/>
        <v>0</v>
      </c>
      <c r="BI18" s="10">
        <f t="shared" si="0"/>
        <v>0</v>
      </c>
      <c r="BJ18" s="13"/>
      <c r="BK18" s="10">
        <f t="shared" si="1"/>
        <v>515290</v>
      </c>
      <c r="BL18" s="10">
        <f t="shared" si="1"/>
        <v>0</v>
      </c>
      <c r="BM18" s="13">
        <f t="shared" si="2"/>
        <v>0</v>
      </c>
    </row>
    <row r="19" spans="1:65" x14ac:dyDescent="0.25">
      <c r="A19" s="53"/>
      <c r="B19" s="19">
        <v>107060</v>
      </c>
      <c r="C19" s="17" t="s">
        <v>23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1"/>
      <c r="O19" s="11"/>
      <c r="P19" s="11"/>
      <c r="Q19" s="11"/>
      <c r="R19" s="11"/>
      <c r="S19" s="53"/>
      <c r="T19" s="19">
        <v>107060</v>
      </c>
      <c r="U19" s="17" t="s">
        <v>23</v>
      </c>
      <c r="V19" s="10"/>
      <c r="W19" s="10"/>
      <c r="X19" s="10"/>
      <c r="Y19" s="10"/>
      <c r="Z19" s="10"/>
      <c r="AA19" s="10"/>
      <c r="AB19" s="10">
        <v>2145200</v>
      </c>
      <c r="AC19" s="10"/>
      <c r="AD19" s="10"/>
      <c r="AE19" s="10"/>
      <c r="AF19" s="10"/>
      <c r="AG19" s="10"/>
      <c r="AH19" s="10"/>
      <c r="AI19" s="10"/>
      <c r="AJ19" s="10"/>
      <c r="AK19" s="10"/>
      <c r="AL19" s="53"/>
      <c r="AM19" s="19">
        <v>107060</v>
      </c>
      <c r="AN19" s="17" t="s">
        <v>23</v>
      </c>
      <c r="AO19" s="10">
        <f t="shared" si="3"/>
        <v>2145200</v>
      </c>
      <c r="AP19" s="10">
        <f t="shared" si="3"/>
        <v>0</v>
      </c>
      <c r="AQ19" s="10">
        <f t="shared" si="4"/>
        <v>0</v>
      </c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53"/>
      <c r="BE19" s="19">
        <v>107060</v>
      </c>
      <c r="BF19" s="17" t="s">
        <v>23</v>
      </c>
      <c r="BG19" s="10">
        <f t="shared" si="5"/>
        <v>0</v>
      </c>
      <c r="BH19" s="10">
        <f t="shared" si="0"/>
        <v>0</v>
      </c>
      <c r="BI19" s="10">
        <f t="shared" si="0"/>
        <v>0</v>
      </c>
      <c r="BJ19" s="13"/>
      <c r="BK19" s="10">
        <f t="shared" si="1"/>
        <v>2145200</v>
      </c>
      <c r="BL19" s="10">
        <f t="shared" si="1"/>
        <v>0</v>
      </c>
      <c r="BM19" s="13">
        <f t="shared" si="2"/>
        <v>0</v>
      </c>
    </row>
    <row r="20" spans="1:65" x14ac:dyDescent="0.25">
      <c r="A20" s="53"/>
      <c r="B20" s="14" t="s">
        <v>50</v>
      </c>
      <c r="C20" s="15" t="s">
        <v>51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53"/>
      <c r="T20" s="14" t="s">
        <v>50</v>
      </c>
      <c r="U20" s="15" t="s">
        <v>51</v>
      </c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53"/>
      <c r="AM20" s="14" t="s">
        <v>50</v>
      </c>
      <c r="AN20" s="15" t="s">
        <v>51</v>
      </c>
      <c r="AO20" s="10">
        <f t="shared" si="3"/>
        <v>0</v>
      </c>
      <c r="AP20" s="10">
        <f t="shared" si="3"/>
        <v>0</v>
      </c>
      <c r="AQ20" s="10">
        <f>SUM(F20,I20,L20,O20,R20,X20,AA20,AD20,AK20)</f>
        <v>0</v>
      </c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53"/>
      <c r="BE20" s="14" t="s">
        <v>50</v>
      </c>
      <c r="BF20" s="15" t="s">
        <v>51</v>
      </c>
      <c r="BG20" s="10">
        <f t="shared" si="5"/>
        <v>0</v>
      </c>
      <c r="BH20" s="10">
        <f t="shared" si="0"/>
        <v>0</v>
      </c>
      <c r="BI20" s="10">
        <f t="shared" si="0"/>
        <v>0</v>
      </c>
      <c r="BJ20" s="13"/>
      <c r="BK20" s="5">
        <f t="shared" si="1"/>
        <v>0</v>
      </c>
      <c r="BL20" s="10">
        <f t="shared" si="1"/>
        <v>0</v>
      </c>
      <c r="BM20" s="13">
        <f t="shared" si="2"/>
        <v>0</v>
      </c>
    </row>
    <row r="21" spans="1:65" x14ac:dyDescent="0.25">
      <c r="A21" s="53"/>
      <c r="B21" s="14" t="s">
        <v>52</v>
      </c>
      <c r="C21" s="15" t="s">
        <v>53</v>
      </c>
      <c r="D21" s="10">
        <v>2179935</v>
      </c>
      <c r="E21" s="10"/>
      <c r="F21" s="10"/>
      <c r="G21" s="10">
        <v>515206</v>
      </c>
      <c r="H21" s="10"/>
      <c r="I21" s="10"/>
      <c r="J21" s="10"/>
      <c r="K21" s="10"/>
      <c r="L21" s="10"/>
      <c r="M21" s="11"/>
      <c r="N21" s="11"/>
      <c r="O21" s="11"/>
      <c r="P21" s="11"/>
      <c r="Q21" s="11"/>
      <c r="R21" s="11"/>
      <c r="S21" s="53"/>
      <c r="T21" s="14" t="s">
        <v>52</v>
      </c>
      <c r="U21" s="15" t="s">
        <v>53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53"/>
      <c r="AM21" s="14" t="s">
        <v>52</v>
      </c>
      <c r="AN21" s="15" t="s">
        <v>53</v>
      </c>
      <c r="AO21" s="10">
        <f t="shared" si="3"/>
        <v>2695141</v>
      </c>
      <c r="AP21" s="10">
        <f t="shared" si="3"/>
        <v>0</v>
      </c>
      <c r="AQ21" s="10">
        <f>SUM(F21,I21,L21,O21,R21,X21,AA21,AD21,AK21)</f>
        <v>0</v>
      </c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53"/>
      <c r="BE21" s="14" t="s">
        <v>52</v>
      </c>
      <c r="BF21" s="15" t="s">
        <v>53</v>
      </c>
      <c r="BG21" s="10">
        <f>AR21+AU21+AX21+BA21</f>
        <v>0</v>
      </c>
      <c r="BH21" s="10">
        <f>SUM(AS21,AV21,AY21,BB21)</f>
        <v>0</v>
      </c>
      <c r="BI21" s="10">
        <f>SUM(AT21,AW21,AZ21,BC21)</f>
        <v>0</v>
      </c>
      <c r="BJ21" s="13"/>
      <c r="BK21" s="10">
        <f t="shared" si="1"/>
        <v>2695141</v>
      </c>
      <c r="BL21" s="10">
        <f>SUM(AP21,BH21)</f>
        <v>0</v>
      </c>
      <c r="BM21" s="13">
        <f>SUM(AQ21,BI21,BJ21)</f>
        <v>0</v>
      </c>
    </row>
    <row r="22" spans="1:65" x14ac:dyDescent="0.25">
      <c r="A22" s="53"/>
      <c r="B22" s="18">
        <v>107051</v>
      </c>
      <c r="C22" s="15" t="s">
        <v>54</v>
      </c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1"/>
      <c r="O22" s="11"/>
      <c r="P22" s="11"/>
      <c r="Q22" s="11"/>
      <c r="R22" s="11"/>
      <c r="S22" s="53"/>
      <c r="T22" s="18">
        <v>107051</v>
      </c>
      <c r="U22" s="15" t="s">
        <v>54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53"/>
      <c r="AM22" s="18">
        <v>107051</v>
      </c>
      <c r="AN22" s="15" t="s">
        <v>54</v>
      </c>
      <c r="AO22" s="10">
        <f t="shared" si="3"/>
        <v>0</v>
      </c>
      <c r="AP22" s="10">
        <f t="shared" si="3"/>
        <v>0</v>
      </c>
      <c r="AQ22" s="10">
        <f>SUM(F22,I22,L22,O22,R22,X22,AA22,AD22,AK22)</f>
        <v>0</v>
      </c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53"/>
      <c r="BE22" s="18">
        <v>107051</v>
      </c>
      <c r="BF22" s="15" t="s">
        <v>54</v>
      </c>
      <c r="BG22" s="10">
        <f>AR22+AU22+AX22+BA22</f>
        <v>0</v>
      </c>
      <c r="BH22" s="10">
        <f>SUM(AS22,AV22,AY22,BB22)</f>
        <v>0</v>
      </c>
      <c r="BI22" s="10">
        <f>SUM(AT22,AW22,AZ22,BC22)</f>
        <v>0</v>
      </c>
      <c r="BJ22" s="13"/>
      <c r="BK22" s="10">
        <f t="shared" si="1"/>
        <v>0</v>
      </c>
      <c r="BL22" s="10">
        <f>SUM(AP22,BH22)</f>
        <v>0</v>
      </c>
      <c r="BM22" s="13">
        <f>SUM(AQ22,BI22,BJ22)</f>
        <v>0</v>
      </c>
    </row>
    <row r="23" spans="1:65" x14ac:dyDescent="0.25">
      <c r="A23" s="53"/>
      <c r="B23" s="14" t="s">
        <v>55</v>
      </c>
      <c r="C23" s="15" t="s">
        <v>70</v>
      </c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1"/>
      <c r="O23" s="11"/>
      <c r="P23" s="11"/>
      <c r="Q23" s="11"/>
      <c r="R23" s="11"/>
      <c r="S23" s="53"/>
      <c r="T23" s="14" t="s">
        <v>55</v>
      </c>
      <c r="U23" s="15" t="s">
        <v>70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53"/>
      <c r="AM23" s="14" t="s">
        <v>55</v>
      </c>
      <c r="AN23" s="15" t="s">
        <v>70</v>
      </c>
      <c r="AO23" s="10">
        <f t="shared" si="3"/>
        <v>0</v>
      </c>
      <c r="AP23" s="10">
        <f t="shared" si="3"/>
        <v>0</v>
      </c>
      <c r="AQ23" s="10">
        <f t="shared" si="4"/>
        <v>0</v>
      </c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53"/>
      <c r="BE23" s="14" t="s">
        <v>55</v>
      </c>
      <c r="BF23" s="15" t="s">
        <v>70</v>
      </c>
      <c r="BG23" s="10">
        <f t="shared" si="5"/>
        <v>0</v>
      </c>
      <c r="BH23" s="10">
        <f t="shared" si="0"/>
        <v>0</v>
      </c>
      <c r="BI23" s="10">
        <f t="shared" si="0"/>
        <v>0</v>
      </c>
      <c r="BJ23" s="13"/>
      <c r="BK23" s="10">
        <f t="shared" si="1"/>
        <v>0</v>
      </c>
      <c r="BL23" s="10">
        <f t="shared" si="1"/>
        <v>0</v>
      </c>
      <c r="BM23" s="13">
        <f t="shared" si="2"/>
        <v>0</v>
      </c>
    </row>
    <row r="24" spans="1:65" x14ac:dyDescent="0.25">
      <c r="A24" s="53"/>
      <c r="B24" s="14" t="s">
        <v>56</v>
      </c>
      <c r="C24" s="17" t="s">
        <v>24</v>
      </c>
      <c r="D24" s="10">
        <v>472750</v>
      </c>
      <c r="E24" s="10"/>
      <c r="F24" s="10"/>
      <c r="G24" s="10">
        <v>105505</v>
      </c>
      <c r="H24" s="10"/>
      <c r="I24" s="10"/>
      <c r="J24" s="10">
        <v>823497</v>
      </c>
      <c r="K24" s="10"/>
      <c r="L24" s="10"/>
      <c r="M24" s="11"/>
      <c r="N24" s="11"/>
      <c r="O24" s="11"/>
      <c r="P24" s="11"/>
      <c r="Q24" s="11"/>
      <c r="R24" s="11"/>
      <c r="S24" s="53"/>
      <c r="T24" s="14" t="s">
        <v>56</v>
      </c>
      <c r="U24" s="17" t="s">
        <v>24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53"/>
      <c r="AM24" s="14" t="s">
        <v>56</v>
      </c>
      <c r="AN24" s="17" t="s">
        <v>24</v>
      </c>
      <c r="AO24" s="10">
        <f t="shared" si="3"/>
        <v>1401752</v>
      </c>
      <c r="AP24" s="10">
        <f t="shared" si="3"/>
        <v>0</v>
      </c>
      <c r="AQ24" s="10">
        <f t="shared" si="4"/>
        <v>0</v>
      </c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53"/>
      <c r="BE24" s="14" t="s">
        <v>56</v>
      </c>
      <c r="BF24" s="17" t="s">
        <v>24</v>
      </c>
      <c r="BG24" s="10">
        <f t="shared" si="5"/>
        <v>0</v>
      </c>
      <c r="BH24" s="10">
        <f t="shared" ref="BH24:BI30" si="6">SUM(AS24,AV24,AY24,BB24)</f>
        <v>0</v>
      </c>
      <c r="BI24" s="10">
        <f t="shared" si="6"/>
        <v>0</v>
      </c>
      <c r="BJ24" s="13"/>
      <c r="BK24" s="5">
        <f t="shared" ref="BK24:BL29" si="7">SUM(AO24,BG24)</f>
        <v>1401752</v>
      </c>
      <c r="BL24" s="10">
        <f t="shared" si="7"/>
        <v>0</v>
      </c>
      <c r="BM24" s="13">
        <f t="shared" si="2"/>
        <v>0</v>
      </c>
    </row>
    <row r="25" spans="1:65" x14ac:dyDescent="0.25">
      <c r="A25" s="53"/>
      <c r="B25" s="14">
        <v>107055</v>
      </c>
      <c r="C25" s="20" t="s">
        <v>57</v>
      </c>
      <c r="D25" s="10">
        <v>1709900</v>
      </c>
      <c r="E25" s="10"/>
      <c r="F25" s="10"/>
      <c r="G25" s="10">
        <v>408586</v>
      </c>
      <c r="H25" s="10"/>
      <c r="I25" s="10"/>
      <c r="J25" s="10">
        <v>1093600</v>
      </c>
      <c r="K25" s="10"/>
      <c r="L25" s="10"/>
      <c r="M25" s="11"/>
      <c r="N25" s="11"/>
      <c r="O25" s="11"/>
      <c r="P25" s="11"/>
      <c r="Q25" s="11"/>
      <c r="R25" s="11"/>
      <c r="S25" s="53"/>
      <c r="T25" s="14">
        <v>107055</v>
      </c>
      <c r="U25" s="20" t="s">
        <v>57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53"/>
      <c r="AM25" s="14">
        <v>107055</v>
      </c>
      <c r="AN25" s="20" t="s">
        <v>57</v>
      </c>
      <c r="AO25" s="10">
        <f t="shared" si="3"/>
        <v>3212086</v>
      </c>
      <c r="AP25" s="10">
        <f t="shared" si="3"/>
        <v>0</v>
      </c>
      <c r="AQ25" s="10">
        <f t="shared" si="4"/>
        <v>0</v>
      </c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53"/>
      <c r="BE25" s="14">
        <v>107055</v>
      </c>
      <c r="BF25" s="20" t="s">
        <v>57</v>
      </c>
      <c r="BG25" s="10">
        <f>AR25+AU25+AX25+BA25</f>
        <v>0</v>
      </c>
      <c r="BH25" s="10">
        <f>SUM(AS25,AV25,AY25,BB25)</f>
        <v>0</v>
      </c>
      <c r="BI25" s="10">
        <f>SUM(AT25,AW25,AZ25,BC25)</f>
        <v>0</v>
      </c>
      <c r="BJ25" s="13"/>
      <c r="BK25" s="10">
        <f t="shared" si="7"/>
        <v>3212086</v>
      </c>
      <c r="BL25" s="10">
        <f>SUM(AP25,BH25)</f>
        <v>0</v>
      </c>
      <c r="BM25" s="13">
        <f>SUM(AQ25,BI25,BJ25)</f>
        <v>0</v>
      </c>
    </row>
    <row r="26" spans="1:65" x14ac:dyDescent="0.25">
      <c r="A26" s="53"/>
      <c r="B26" s="14" t="s">
        <v>58</v>
      </c>
      <c r="C26" s="20" t="s">
        <v>59</v>
      </c>
      <c r="D26" s="21"/>
      <c r="E26" s="21"/>
      <c r="F26" s="21"/>
      <c r="G26" s="21"/>
      <c r="H26" s="21"/>
      <c r="I26" s="21"/>
      <c r="J26" s="21">
        <v>736600</v>
      </c>
      <c r="K26" s="21"/>
      <c r="L26" s="21"/>
      <c r="M26" s="22"/>
      <c r="N26" s="22"/>
      <c r="O26" s="22"/>
      <c r="P26" s="22"/>
      <c r="Q26" s="22"/>
      <c r="R26" s="22"/>
      <c r="S26" s="53"/>
      <c r="T26" s="14" t="s">
        <v>58</v>
      </c>
      <c r="U26" s="20" t="s">
        <v>59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53"/>
      <c r="AM26" s="14" t="s">
        <v>58</v>
      </c>
      <c r="AN26" s="20" t="s">
        <v>59</v>
      </c>
      <c r="AO26" s="10">
        <f t="shared" si="3"/>
        <v>736600</v>
      </c>
      <c r="AP26" s="10">
        <f t="shared" si="3"/>
        <v>0</v>
      </c>
      <c r="AQ26" s="10">
        <f>SUM(F26,I26,L26,O26,R26,X26,AA26,AD26,AK26)</f>
        <v>0</v>
      </c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53"/>
      <c r="BE26" s="14" t="s">
        <v>58</v>
      </c>
      <c r="BF26" s="20" t="s">
        <v>59</v>
      </c>
      <c r="BG26" s="10">
        <f>AR26+AU26+AX26+BA26</f>
        <v>0</v>
      </c>
      <c r="BH26" s="10">
        <f>SUM(AS26,AV26,AY26,BB26)</f>
        <v>0</v>
      </c>
      <c r="BI26" s="10">
        <f>SUM(AT26,AW26,AZ26,BC26)</f>
        <v>0</v>
      </c>
      <c r="BJ26" s="13"/>
      <c r="BK26" s="10">
        <f t="shared" si="7"/>
        <v>736600</v>
      </c>
      <c r="BL26" s="10">
        <f>SUM(AP26,BH26)</f>
        <v>0</v>
      </c>
      <c r="BM26" s="13">
        <f>SUM(AQ26,BI26,BJ26)</f>
        <v>0</v>
      </c>
    </row>
    <row r="27" spans="1:65" x14ac:dyDescent="0.25">
      <c r="A27" s="53"/>
      <c r="B27" s="14" t="s">
        <v>60</v>
      </c>
      <c r="C27" s="20" t="s">
        <v>61</v>
      </c>
      <c r="D27" s="21"/>
      <c r="E27" s="21"/>
      <c r="F27" s="21"/>
      <c r="G27" s="21"/>
      <c r="H27" s="21"/>
      <c r="I27" s="21"/>
      <c r="J27" s="21">
        <v>873760</v>
      </c>
      <c r="K27" s="21"/>
      <c r="L27" s="21"/>
      <c r="M27" s="22"/>
      <c r="N27" s="22"/>
      <c r="O27" s="22"/>
      <c r="P27" s="22"/>
      <c r="Q27" s="22"/>
      <c r="R27" s="22"/>
      <c r="S27" s="53"/>
      <c r="T27" s="14" t="s">
        <v>60</v>
      </c>
      <c r="U27" s="20" t="s">
        <v>61</v>
      </c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53"/>
      <c r="AM27" s="14" t="s">
        <v>60</v>
      </c>
      <c r="AN27" s="20" t="s">
        <v>61</v>
      </c>
      <c r="AO27" s="10">
        <f t="shared" si="3"/>
        <v>873760</v>
      </c>
      <c r="AP27" s="10">
        <f t="shared" si="3"/>
        <v>0</v>
      </c>
      <c r="AQ27" s="10">
        <f>SUM(F27,I27,L27,O27,R27,X27,AA27,AD27,AK27)</f>
        <v>0</v>
      </c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53"/>
      <c r="BE27" s="14" t="s">
        <v>60</v>
      </c>
      <c r="BF27" s="20" t="s">
        <v>61</v>
      </c>
      <c r="BG27" s="10">
        <f>AR27+AU27+AX27+BA27</f>
        <v>0</v>
      </c>
      <c r="BH27" s="10">
        <f t="shared" ref="BH27:BI29" si="8">SUM(AS27,AV27,AY27,BB27)</f>
        <v>0</v>
      </c>
      <c r="BI27" s="10">
        <f t="shared" si="8"/>
        <v>0</v>
      </c>
      <c r="BJ27" s="23"/>
      <c r="BK27" s="10">
        <f t="shared" si="7"/>
        <v>873760</v>
      </c>
      <c r="BL27" s="10">
        <f>SUM(AP27,BH27)</f>
        <v>0</v>
      </c>
      <c r="BM27" s="13">
        <f>SUM(AQ27,BI27,BJ27)</f>
        <v>0</v>
      </c>
    </row>
    <row r="28" spans="1:65" x14ac:dyDescent="0.25">
      <c r="A28" s="53"/>
      <c r="B28" s="24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  <c r="N28" s="22"/>
      <c r="O28" s="22"/>
      <c r="P28" s="22"/>
      <c r="Q28" s="22"/>
      <c r="R28" s="22"/>
      <c r="S28" s="53"/>
      <c r="T28" s="24"/>
      <c r="U28" s="20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53"/>
      <c r="AM28" s="24"/>
      <c r="AN28" s="20"/>
      <c r="AO28" s="10">
        <f t="shared" si="3"/>
        <v>0</v>
      </c>
      <c r="AP28" s="10">
        <f t="shared" si="3"/>
        <v>0</v>
      </c>
      <c r="AQ28" s="10">
        <f>SUM(F28,I28,L28,O28,R28,X28,AA28,AD28,AK28)</f>
        <v>0</v>
      </c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53"/>
      <c r="BE28" s="24"/>
      <c r="BF28" s="20"/>
      <c r="BG28" s="10">
        <f>AR28+AU28+AX28+BA28</f>
        <v>0</v>
      </c>
      <c r="BH28" s="10">
        <f t="shared" si="8"/>
        <v>0</v>
      </c>
      <c r="BI28" s="10">
        <f t="shared" si="8"/>
        <v>0</v>
      </c>
      <c r="BJ28" s="23"/>
      <c r="BK28" s="5">
        <f t="shared" si="7"/>
        <v>0</v>
      </c>
      <c r="BL28" s="10">
        <f>SUM(AP28,BH28)</f>
        <v>0</v>
      </c>
      <c r="BM28" s="13">
        <f>SUM(AQ28,BI28,BJ28)</f>
        <v>0</v>
      </c>
    </row>
    <row r="29" spans="1:65" x14ac:dyDescent="0.25">
      <c r="A29" s="53"/>
      <c r="B29" s="24"/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2"/>
      <c r="N29" s="22"/>
      <c r="O29" s="22"/>
      <c r="P29" s="22"/>
      <c r="Q29" s="22"/>
      <c r="R29" s="22"/>
      <c r="S29" s="53"/>
      <c r="T29" s="24"/>
      <c r="U29" s="20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53"/>
      <c r="AM29" s="24"/>
      <c r="AN29" s="20"/>
      <c r="AO29" s="10">
        <f t="shared" si="3"/>
        <v>0</v>
      </c>
      <c r="AP29" s="10">
        <f t="shared" si="3"/>
        <v>0</v>
      </c>
      <c r="AQ29" s="10">
        <f t="shared" si="4"/>
        <v>0</v>
      </c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53"/>
      <c r="BE29" s="24"/>
      <c r="BF29" s="20"/>
      <c r="BG29" s="10">
        <f>AR29+AU29+AX29+BA29</f>
        <v>0</v>
      </c>
      <c r="BH29" s="10">
        <f t="shared" si="8"/>
        <v>0</v>
      </c>
      <c r="BI29" s="10">
        <f t="shared" si="8"/>
        <v>0</v>
      </c>
      <c r="BJ29" s="23"/>
      <c r="BK29" s="10">
        <f t="shared" si="7"/>
        <v>0</v>
      </c>
      <c r="BL29" s="10">
        <f>SUM(AP29,BH29)</f>
        <v>0</v>
      </c>
      <c r="BM29" s="13">
        <f>SUM(AQ29,BI29,BJ29)</f>
        <v>0</v>
      </c>
    </row>
    <row r="30" spans="1:65" ht="15.75" thickBot="1" x14ac:dyDescent="0.3">
      <c r="A30" s="54"/>
      <c r="B30" s="51" t="s">
        <v>25</v>
      </c>
      <c r="C30" s="52"/>
      <c r="D30" s="25">
        <f t="shared" ref="D30:R30" si="9">SUM(D8:D26)</f>
        <v>8324105</v>
      </c>
      <c r="E30" s="25">
        <f t="shared" si="9"/>
        <v>0</v>
      </c>
      <c r="F30" s="25">
        <f t="shared" si="9"/>
        <v>0</v>
      </c>
      <c r="G30" s="25">
        <f t="shared" si="9"/>
        <v>1933135</v>
      </c>
      <c r="H30" s="25">
        <f t="shared" si="9"/>
        <v>0</v>
      </c>
      <c r="I30" s="25">
        <f t="shared" si="9"/>
        <v>0</v>
      </c>
      <c r="J30" s="25">
        <f>SUM(J8:J28)</f>
        <v>10482648</v>
      </c>
      <c r="K30" s="25">
        <f>SUM(K8:K28)</f>
        <v>0</v>
      </c>
      <c r="L30" s="25">
        <f>SUM(L8:L27)</f>
        <v>0</v>
      </c>
      <c r="M30" s="25">
        <f>SUM(M29,M8:M28)</f>
        <v>792638</v>
      </c>
      <c r="N30" s="25">
        <f t="shared" si="9"/>
        <v>0</v>
      </c>
      <c r="O30" s="25">
        <f t="shared" si="9"/>
        <v>0</v>
      </c>
      <c r="P30" s="25">
        <f t="shared" si="9"/>
        <v>0</v>
      </c>
      <c r="Q30" s="25">
        <f t="shared" si="9"/>
        <v>0</v>
      </c>
      <c r="R30" s="25">
        <f t="shared" si="9"/>
        <v>0</v>
      </c>
      <c r="S30" s="54"/>
      <c r="T30" s="51" t="s">
        <v>25</v>
      </c>
      <c r="U30" s="52"/>
      <c r="V30" s="25">
        <f t="shared" ref="V30:AK30" si="10">SUM(V8:V26)</f>
        <v>248750</v>
      </c>
      <c r="W30" s="25">
        <f t="shared" si="10"/>
        <v>0</v>
      </c>
      <c r="X30" s="25">
        <f t="shared" si="10"/>
        <v>0</v>
      </c>
      <c r="Y30" s="25">
        <f t="shared" si="10"/>
        <v>0</v>
      </c>
      <c r="Z30" s="25">
        <f>SUM(Z8:Z28)</f>
        <v>0</v>
      </c>
      <c r="AA30" s="25">
        <f>SUM(AA8:AA27)</f>
        <v>0</v>
      </c>
      <c r="AB30" s="25">
        <f>SUM(AB8:AB28)</f>
        <v>2220200</v>
      </c>
      <c r="AC30" s="25">
        <f t="shared" si="10"/>
        <v>0</v>
      </c>
      <c r="AD30" s="25">
        <f t="shared" si="10"/>
        <v>0</v>
      </c>
      <c r="AE30" s="25">
        <f t="shared" si="10"/>
        <v>0</v>
      </c>
      <c r="AF30" s="25">
        <f t="shared" si="10"/>
        <v>0</v>
      </c>
      <c r="AG30" s="25">
        <f t="shared" si="10"/>
        <v>9695027</v>
      </c>
      <c r="AH30" s="25">
        <f t="shared" si="10"/>
        <v>0</v>
      </c>
      <c r="AI30" s="25">
        <f t="shared" si="10"/>
        <v>678042</v>
      </c>
      <c r="AJ30" s="25">
        <f t="shared" si="10"/>
        <v>0</v>
      </c>
      <c r="AK30" s="25">
        <f t="shared" si="10"/>
        <v>0</v>
      </c>
      <c r="AL30" s="54"/>
      <c r="AM30" s="51" t="s">
        <v>25</v>
      </c>
      <c r="AN30" s="52"/>
      <c r="AO30" s="25">
        <f>SUM(AO8:AO29)</f>
        <v>34374545</v>
      </c>
      <c r="AP30" s="25">
        <f>SUM(AP8:AP29)</f>
        <v>0</v>
      </c>
      <c r="AQ30" s="25">
        <f>SUM(AQ8:AQ29)</f>
        <v>0</v>
      </c>
      <c r="AR30" s="25">
        <f t="shared" ref="AR30:BC30" si="11">SUM(AR8:AR26)</f>
        <v>0</v>
      </c>
      <c r="AS30" s="25">
        <f t="shared" si="11"/>
        <v>0</v>
      </c>
      <c r="AT30" s="25">
        <f t="shared" si="11"/>
        <v>0</v>
      </c>
      <c r="AU30" s="25">
        <f t="shared" si="11"/>
        <v>0</v>
      </c>
      <c r="AV30" s="25">
        <f t="shared" si="11"/>
        <v>0</v>
      </c>
      <c r="AW30" s="25">
        <f t="shared" si="11"/>
        <v>0</v>
      </c>
      <c r="AX30" s="25">
        <f t="shared" si="11"/>
        <v>0</v>
      </c>
      <c r="AY30" s="25">
        <f t="shared" si="11"/>
        <v>0</v>
      </c>
      <c r="AZ30" s="25">
        <f t="shared" si="11"/>
        <v>0</v>
      </c>
      <c r="BA30" s="25">
        <f t="shared" si="11"/>
        <v>0</v>
      </c>
      <c r="BB30" s="25">
        <f t="shared" si="11"/>
        <v>0</v>
      </c>
      <c r="BC30" s="25">
        <f t="shared" si="11"/>
        <v>0</v>
      </c>
      <c r="BD30" s="54"/>
      <c r="BE30" s="51" t="s">
        <v>25</v>
      </c>
      <c r="BF30" s="52"/>
      <c r="BG30" s="55">
        <f>SUM(BG8:BG26)</f>
        <v>0</v>
      </c>
      <c r="BH30" s="55">
        <f>SUM(BH8:BH26)</f>
        <v>0</v>
      </c>
      <c r="BI30" s="55">
        <f>SUM(BI8:BI26)</f>
        <v>0</v>
      </c>
      <c r="BJ30" s="55">
        <f>SUM(BJ8:BJ26)</f>
        <v>0</v>
      </c>
      <c r="BK30" s="10">
        <f>SUM(BK15:BK29,BK8:BK14)</f>
        <v>34374545</v>
      </c>
      <c r="BL30" s="55">
        <f>SUM(BL8:BL29)</f>
        <v>0</v>
      </c>
      <c r="BM30" s="55">
        <f>SUM(BM8:BM29)</f>
        <v>0</v>
      </c>
    </row>
  </sheetData>
  <mergeCells count="53">
    <mergeCell ref="BD8:BD30"/>
    <mergeCell ref="B30:C30"/>
    <mergeCell ref="T30:U30"/>
    <mergeCell ref="AM30:AN30"/>
    <mergeCell ref="BE30:BF30"/>
    <mergeCell ref="M6:O6"/>
    <mergeCell ref="P6:R6"/>
    <mergeCell ref="V6:X6"/>
    <mergeCell ref="A8:A30"/>
    <mergeCell ref="S8:S30"/>
    <mergeCell ref="AL8:AL30"/>
    <mergeCell ref="AG5:AH6"/>
    <mergeCell ref="AI5:AK6"/>
    <mergeCell ref="AO5:AQ6"/>
    <mergeCell ref="AR5:AT6"/>
    <mergeCell ref="AU5:AW6"/>
    <mergeCell ref="AX5:AZ6"/>
    <mergeCell ref="BJ4:BJ6"/>
    <mergeCell ref="BK4:BM6"/>
    <mergeCell ref="D5:F6"/>
    <mergeCell ref="G5:I6"/>
    <mergeCell ref="J5:L6"/>
    <mergeCell ref="M5:R5"/>
    <mergeCell ref="V5:X5"/>
    <mergeCell ref="Y5:AA6"/>
    <mergeCell ref="AB5:AD6"/>
    <mergeCell ref="AE5:AF6"/>
    <mergeCell ref="AM4:AN7"/>
    <mergeCell ref="AO4:AQ4"/>
    <mergeCell ref="AR4:BC4"/>
    <mergeCell ref="BD4:BD7"/>
    <mergeCell ref="BE4:BF7"/>
    <mergeCell ref="BG4:BI4"/>
    <mergeCell ref="BA5:BC6"/>
    <mergeCell ref="BG5:BI6"/>
    <mergeCell ref="P3:R3"/>
    <mergeCell ref="AI3:AK3"/>
    <mergeCell ref="BA3:BC3"/>
    <mergeCell ref="A4:A7"/>
    <mergeCell ref="B4:C7"/>
    <mergeCell ref="D4:R4"/>
    <mergeCell ref="S4:S7"/>
    <mergeCell ref="T4:U7"/>
    <mergeCell ref="V4:AK4"/>
    <mergeCell ref="AL4:AL7"/>
    <mergeCell ref="A1:Q1"/>
    <mergeCell ref="S1:AJ1"/>
    <mergeCell ref="AL1:BB1"/>
    <mergeCell ref="BD1:BQ1"/>
    <mergeCell ref="A2:R2"/>
    <mergeCell ref="S2:AK2"/>
    <mergeCell ref="AL2:BC2"/>
    <mergeCell ref="BD2:B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CsB</dc:creator>
  <cp:lastModifiedBy>Andrea</cp:lastModifiedBy>
  <dcterms:created xsi:type="dcterms:W3CDTF">2015-05-11T12:27:59Z</dcterms:created>
  <dcterms:modified xsi:type="dcterms:W3CDTF">2017-02-27T09:55:42Z</dcterms:modified>
</cp:coreProperties>
</file>