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4b melléklet" sheetId="23" r:id="rId1"/>
  </sheets>
  <calcPr calcId="152511"/>
</workbook>
</file>

<file path=xl/calcChain.xml><?xml version="1.0" encoding="utf-8"?>
<calcChain xmlns="http://schemas.openxmlformats.org/spreadsheetml/2006/main">
  <c r="U28" i="23" l="1"/>
  <c r="U27" i="23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T10" i="23"/>
  <c r="U10" i="23"/>
  <c r="S38" i="23" l="1"/>
  <c r="S39" i="23" s="1"/>
  <c r="R38" i="23"/>
  <c r="R39" i="23" s="1"/>
  <c r="Q38" i="23"/>
  <c r="P38" i="23"/>
  <c r="U37" i="23"/>
  <c r="T37" i="23"/>
  <c r="U36" i="23"/>
  <c r="T36" i="23"/>
  <c r="U35" i="23"/>
  <c r="T35" i="23"/>
  <c r="T38" i="23" l="1"/>
  <c r="T29" i="23"/>
  <c r="U29" i="23"/>
  <c r="Q39" i="23"/>
  <c r="P39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U38" i="23" l="1"/>
  <c r="U39" i="23" s="1"/>
  <c r="D39" i="23"/>
  <c r="G39" i="23"/>
  <c r="T39" i="23"/>
  <c r="H39" i="23"/>
  <c r="I39" i="23"/>
  <c r="F39" i="23"/>
  <c r="E39" i="23"/>
  <c r="O39" i="23"/>
  <c r="L39" i="23"/>
  <c r="J39" i="23"/>
  <c r="M39" i="23"/>
  <c r="N39" i="23"/>
  <c r="K39" i="23"/>
</calcChain>
</file>

<file path=xl/sharedStrings.xml><?xml version="1.0" encoding="utf-8"?>
<sst xmlns="http://schemas.openxmlformats.org/spreadsheetml/2006/main" count="88" uniqueCount="46">
  <si>
    <t>Igazgatás</t>
  </si>
  <si>
    <t>Községgazdálkodás</t>
  </si>
  <si>
    <t>Háziorvos</t>
  </si>
  <si>
    <t>Fogorvos</t>
  </si>
  <si>
    <t>Művelődési ház</t>
  </si>
  <si>
    <t>Könyvtár</t>
  </si>
  <si>
    <t>Mindösszesen</t>
  </si>
  <si>
    <t>Összesen</t>
  </si>
  <si>
    <t>Személyi juttatás</t>
  </si>
  <si>
    <t>Járulékok</t>
  </si>
  <si>
    <t>Dologi kiadás</t>
  </si>
  <si>
    <t>Segély</t>
  </si>
  <si>
    <t>Pénzeszköz átadás</t>
  </si>
  <si>
    <t>Védőnő</t>
  </si>
  <si>
    <t>Temető</t>
  </si>
  <si>
    <t>Sport</t>
  </si>
  <si>
    <t>ÁHT-n belül</t>
  </si>
  <si>
    <t>ÁHT-n kívül</t>
  </si>
  <si>
    <t>Útfenntartás</t>
  </si>
  <si>
    <t>Kötelező feladatok</t>
  </si>
  <si>
    <t>Kötelező feladatok összesen</t>
  </si>
  <si>
    <t>Önként vállalt feladatok</t>
  </si>
  <si>
    <t>Önként vállalt feladatok összesen</t>
  </si>
  <si>
    <t>Egyéb működési célú támogatások</t>
  </si>
  <si>
    <t>Közfoglalkoztatás</t>
  </si>
  <si>
    <t>Zöldterület</t>
  </si>
  <si>
    <t>Közvilágítás</t>
  </si>
  <si>
    <t>Ellátottak pénzbeli juttatásai</t>
  </si>
  <si>
    <t>Felhalmozási kiadások</t>
  </si>
  <si>
    <t>Tanyagondnok</t>
  </si>
  <si>
    <t>Kiemelt önkormányzati rendezvények</t>
  </si>
  <si>
    <t>Gyermekvédelmi pénzbeli és természetbeni ellátások</t>
  </si>
  <si>
    <t>Egyéb szociális pénbeli és természetbeni ellátások</t>
  </si>
  <si>
    <t>Múzeumi kiállítási tevékenység</t>
  </si>
  <si>
    <t>Finanszírozási kiadások</t>
  </si>
  <si>
    <t>Adatok forintban!</t>
  </si>
  <si>
    <t>Támogatási célú finanszírozási műveletek</t>
  </si>
  <si>
    <t>Intézményen kívüli gyermekétkeztetés</t>
  </si>
  <si>
    <t>Önkormányzatok elszámolásai a központi költségvetéssel</t>
  </si>
  <si>
    <t>2017. évi         tény</t>
  </si>
  <si>
    <t>2018. évi előirányzat</t>
  </si>
  <si>
    <t>Az Önkormányzat 2019. évi kiadásai kormányzati funkciónkénti bontásban</t>
  </si>
  <si>
    <t>2018. évi         tény</t>
  </si>
  <si>
    <t>2019. évi előirányzat</t>
  </si>
  <si>
    <t>4. melléklet folytatása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</si>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</sst>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3" fontId="0" fillId="0" borderId="7" xfId="0" applyNumberFormat="1" applyBorder="1"/>
    <xf numFmtId="3" fontId="0" fillId="0" borderId="14" xfId="0" applyNumberFormat="1" applyBorder="1"/>
    <xf numFmtId="3" fontId="0" fillId="0" borderId="4" xfId="0" applyNumberForma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16" xfId="0" applyNumberFormat="1" applyFont="1" applyBorder="1"/>
    <xf numFmtId="3" fontId="2" fillId="0" borderId="8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0" xfId="0" applyFont="1" applyAlignment="1"/>
    <xf numFmtId="3" fontId="0" fillId="0" borderId="22" xfId="0" applyNumberFormat="1" applyBorder="1"/>
    <xf numFmtId="3" fontId="0" fillId="0" borderId="1" xfId="0" applyNumberFormat="1" applyBorder="1"/>
    <xf numFmtId="3" fontId="2" fillId="0" borderId="21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0" xfId="0" applyNumberFormat="1" applyFont="1" applyBorder="1"/>
    <xf numFmtId="0" fontId="7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3" fontId="0" fillId="0" borderId="28" xfId="0" applyNumberFormat="1" applyBorder="1"/>
    <xf numFmtId="3" fontId="0" fillId="0" borderId="13" xfId="0" applyNumberFormat="1" applyBorder="1"/>
    <xf numFmtId="3" fontId="3" fillId="0" borderId="7" xfId="0" applyNumberFormat="1" applyFont="1" applyBorder="1"/>
    <xf numFmtId="3" fontId="0" fillId="0" borderId="4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3" fontId="2" fillId="0" borderId="5" xfId="0" applyNumberFormat="1" applyFont="1" applyBorder="1"/>
    <xf numFmtId="3" fontId="2" fillId="0" borderId="33" xfId="0" applyNumberFormat="1" applyFont="1" applyBorder="1"/>
    <xf numFmtId="3" fontId="0" fillId="0" borderId="37" xfId="0" applyNumberForma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0" fillId="0" borderId="43" xfId="0" applyNumberFormat="1" applyBorder="1"/>
    <xf numFmtId="3" fontId="0" fillId="0" borderId="37" xfId="0" applyNumberFormat="1" applyBorder="1"/>
    <xf numFmtId="3" fontId="0" fillId="0" borderId="41" xfId="0" applyNumberFormat="1" applyBorder="1"/>
    <xf numFmtId="3" fontId="2" fillId="0" borderId="44" xfId="0" applyNumberFormat="1" applyFont="1" applyBorder="1"/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25" xfId="0" applyBorder="1" applyAlignment="1">
      <alignment horizontal="left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5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zoomScaleNormal="100" workbookViewId="0">
      <selection activeCell="W24" sqref="W24"/>
    </sheetView>
  </sheetViews>
  <sheetFormatPr defaultRowHeight="12.75" x14ac:dyDescent="0.2"/>
  <cols>
    <col min="4" max="4" width="10.7109375" bestFit="1" customWidth="1"/>
    <col min="5" max="5" width="10.140625" bestFit="1" customWidth="1"/>
    <col min="6" max="6" width="10.7109375" bestFit="1" customWidth="1"/>
    <col min="7" max="7" width="10.140625" bestFit="1" customWidth="1"/>
    <col min="8" max="8" width="10.7109375" bestFit="1" customWidth="1"/>
    <col min="9" max="9" width="11.140625" bestFit="1" customWidth="1"/>
    <col min="10" max="10" width="10.7109375" bestFit="1" customWidth="1"/>
    <col min="11" max="11" width="10.140625" bestFit="1" customWidth="1"/>
    <col min="12" max="12" width="10.7109375" bestFit="1" customWidth="1"/>
    <col min="13" max="13" width="11.140625" bestFit="1" customWidth="1"/>
    <col min="14" max="14" width="10.7109375" bestFit="1" customWidth="1"/>
    <col min="15" max="15" width="10.140625" bestFit="1" customWidth="1"/>
    <col min="16" max="16" width="11.140625" bestFit="1" customWidth="1"/>
    <col min="17" max="17" width="11.7109375" customWidth="1"/>
    <col min="18" max="19" width="11.140625" bestFit="1" customWidth="1"/>
    <col min="20" max="20" width="11.42578125" bestFit="1" customWidth="1"/>
    <col min="21" max="21" width="13.42578125" customWidth="1"/>
    <col min="22" max="23" width="10.85546875" bestFit="1" customWidth="1"/>
  </cols>
  <sheetData>
    <row r="1" spans="1:23" x14ac:dyDescent="0.2">
      <c r="A1" s="106" t="s">
        <v>44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2"/>
      <c r="W1" s="33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8"/>
      <c r="Q2" s="58"/>
      <c r="R2" s="58"/>
      <c r="S2" s="58"/>
      <c r="T2" s="4"/>
      <c r="U2" s="4"/>
      <c r="V2" s="54"/>
      <c r="W2" s="4"/>
    </row>
    <row r="3" spans="1:23" ht="12.75" customHeight="1" x14ac:dyDescent="0.2">
      <c r="A3" s="107" t="s">
        <v>45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55"/>
      <c r="W3" s="5"/>
    </row>
    <row r="4" spans="1:23" ht="12.7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6"/>
      <c r="W4" s="24"/>
    </row>
    <row r="5" spans="1:23" x14ac:dyDescent="0.2">
      <c r="A5" s="108" t="s">
        <v>41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6"/>
      <c r="W5" s="8"/>
    </row>
    <row r="6" spans="1:23" ht="13.5" thickBot="1" x14ac:dyDescent="0.25">
      <c r="T6" s="112" t="s">
        <v>35</v>
      </c>
      <c r="U6" s="113"/>
      <c r="V6" s="30"/>
      <c r="W6" s="30"/>
    </row>
    <row r="7" spans="1:23" ht="13.5" thickTop="1" x14ac:dyDescent="0.2">
      <c r="A7" s="92" t="s">
        <v>19</v>
      </c>
      <c r="B7" s="93"/>
      <c r="C7" s="93"/>
      <c r="D7" s="96" t="s">
        <v>8</v>
      </c>
      <c r="E7" s="97"/>
      <c r="F7" s="96" t="s">
        <v>9</v>
      </c>
      <c r="G7" s="97"/>
      <c r="H7" s="96" t="s">
        <v>10</v>
      </c>
      <c r="I7" s="97"/>
      <c r="J7" s="109" t="s">
        <v>27</v>
      </c>
      <c r="K7" s="83"/>
      <c r="L7" s="103" t="s">
        <v>23</v>
      </c>
      <c r="M7" s="104"/>
      <c r="N7" s="104"/>
      <c r="O7" s="105"/>
      <c r="P7" s="82" t="s">
        <v>28</v>
      </c>
      <c r="Q7" s="83"/>
      <c r="R7" s="109" t="s">
        <v>34</v>
      </c>
      <c r="S7" s="83"/>
      <c r="T7" s="116" t="s">
        <v>7</v>
      </c>
      <c r="U7" s="117"/>
      <c r="V7" s="53"/>
      <c r="W7" s="53"/>
    </row>
    <row r="8" spans="1:23" x14ac:dyDescent="0.2">
      <c r="A8" s="94"/>
      <c r="B8" s="95"/>
      <c r="C8" s="95"/>
      <c r="D8" s="98"/>
      <c r="E8" s="99"/>
      <c r="F8" s="98"/>
      <c r="G8" s="99"/>
      <c r="H8" s="98"/>
      <c r="I8" s="99"/>
      <c r="J8" s="84"/>
      <c r="K8" s="85"/>
      <c r="L8" s="110" t="s">
        <v>16</v>
      </c>
      <c r="M8" s="111"/>
      <c r="N8" s="120" t="s">
        <v>17</v>
      </c>
      <c r="O8" s="121"/>
      <c r="P8" s="84"/>
      <c r="Q8" s="85"/>
      <c r="R8" s="84"/>
      <c r="S8" s="85"/>
      <c r="T8" s="118"/>
      <c r="U8" s="119"/>
      <c r="V8" s="53"/>
      <c r="W8" s="53"/>
    </row>
    <row r="9" spans="1:23" ht="23.25" thickBot="1" x14ac:dyDescent="0.25">
      <c r="A9" s="114"/>
      <c r="B9" s="115"/>
      <c r="C9" s="115"/>
      <c r="D9" s="27" t="s">
        <v>42</v>
      </c>
      <c r="E9" s="28" t="s">
        <v>43</v>
      </c>
      <c r="F9" s="27" t="s">
        <v>42</v>
      </c>
      <c r="G9" s="28" t="s">
        <v>43</v>
      </c>
      <c r="H9" s="27" t="s">
        <v>42</v>
      </c>
      <c r="I9" s="28" t="s">
        <v>43</v>
      </c>
      <c r="J9" s="27" t="s">
        <v>42</v>
      </c>
      <c r="K9" s="28" t="s">
        <v>43</v>
      </c>
      <c r="L9" s="27" t="s">
        <v>42</v>
      </c>
      <c r="M9" s="45" t="s">
        <v>43</v>
      </c>
      <c r="N9" s="46" t="s">
        <v>42</v>
      </c>
      <c r="O9" s="28" t="s">
        <v>43</v>
      </c>
      <c r="P9" s="59" t="s">
        <v>42</v>
      </c>
      <c r="Q9" s="28" t="s">
        <v>43</v>
      </c>
      <c r="R9" s="59" t="s">
        <v>42</v>
      </c>
      <c r="S9" s="28" t="s">
        <v>43</v>
      </c>
      <c r="T9" s="31" t="s">
        <v>42</v>
      </c>
      <c r="U9" s="32" t="s">
        <v>43</v>
      </c>
      <c r="V9" s="53"/>
      <c r="W9" s="53"/>
    </row>
    <row r="10" spans="1:23" s="29" customFormat="1" ht="13.5" thickTop="1" x14ac:dyDescent="0.2">
      <c r="A10" s="122" t="s">
        <v>0</v>
      </c>
      <c r="B10" s="123"/>
      <c r="C10" s="123"/>
      <c r="D10" s="11">
        <v>13732673</v>
      </c>
      <c r="E10" s="9">
        <v>13008000</v>
      </c>
      <c r="F10" s="10">
        <v>2614660</v>
      </c>
      <c r="G10" s="10">
        <v>2574000</v>
      </c>
      <c r="H10" s="11">
        <v>5551347</v>
      </c>
      <c r="I10" s="9">
        <v>7340000</v>
      </c>
      <c r="J10" s="37">
        <v>0</v>
      </c>
      <c r="K10" s="9">
        <v>0</v>
      </c>
      <c r="L10" s="34">
        <v>0</v>
      </c>
      <c r="M10" s="39">
        <v>57501399</v>
      </c>
      <c r="N10" s="34">
        <v>0</v>
      </c>
      <c r="O10" s="9">
        <v>0</v>
      </c>
      <c r="P10" s="60">
        <v>0</v>
      </c>
      <c r="Q10" s="61">
        <v>51571000</v>
      </c>
      <c r="R10" s="60">
        <v>0</v>
      </c>
      <c r="S10" s="61">
        <v>0</v>
      </c>
      <c r="T10" s="12">
        <f t="shared" ref="T10:T28" si="0">SUM(D10+F10+H10+N10+J10+L10+P10+R10)</f>
        <v>21898680</v>
      </c>
      <c r="U10" s="13">
        <f>E10+G10+I10+O10+K10+M10+Q10+S10</f>
        <v>131994399</v>
      </c>
      <c r="V10" s="42"/>
      <c r="W10" s="42"/>
    </row>
    <row r="11" spans="1:23" x14ac:dyDescent="0.2">
      <c r="A11" s="90" t="s">
        <v>1</v>
      </c>
      <c r="B11" s="91"/>
      <c r="C11" s="91"/>
      <c r="D11" s="16">
        <v>10212980</v>
      </c>
      <c r="E11" s="14">
        <v>10885000</v>
      </c>
      <c r="F11" s="15">
        <v>1470153</v>
      </c>
      <c r="G11" s="15">
        <v>2258000</v>
      </c>
      <c r="H11" s="16">
        <v>16032451</v>
      </c>
      <c r="I11" s="14">
        <v>33386000</v>
      </c>
      <c r="J11" s="38">
        <v>0</v>
      </c>
      <c r="K11" s="14">
        <v>0</v>
      </c>
      <c r="L11" s="35">
        <v>0</v>
      </c>
      <c r="M11" s="40">
        <v>0</v>
      </c>
      <c r="N11" s="35">
        <v>10886000</v>
      </c>
      <c r="O11" s="14">
        <v>11000000</v>
      </c>
      <c r="P11" s="35">
        <v>32379892</v>
      </c>
      <c r="Q11" s="14">
        <v>71800000</v>
      </c>
      <c r="R11" s="35">
        <v>0</v>
      </c>
      <c r="S11" s="14">
        <v>0</v>
      </c>
      <c r="T11" s="17">
        <f t="shared" si="0"/>
        <v>70981476</v>
      </c>
      <c r="U11" s="18">
        <f t="shared" ref="U11:U28" si="1">E11+G11+I11+O11+K11+M11+Q11+S11</f>
        <v>129329000</v>
      </c>
      <c r="V11" s="23"/>
      <c r="W11" s="23"/>
    </row>
    <row r="12" spans="1:23" x14ac:dyDescent="0.2">
      <c r="A12" s="90" t="s">
        <v>13</v>
      </c>
      <c r="B12" s="91"/>
      <c r="C12" s="91"/>
      <c r="D12" s="16">
        <v>3878386</v>
      </c>
      <c r="E12" s="14">
        <v>3793000</v>
      </c>
      <c r="F12" s="15">
        <v>790344</v>
      </c>
      <c r="G12" s="15">
        <v>770000</v>
      </c>
      <c r="H12" s="16">
        <v>1749910</v>
      </c>
      <c r="I12" s="14">
        <v>1851000</v>
      </c>
      <c r="J12" s="38">
        <v>0</v>
      </c>
      <c r="K12" s="14">
        <v>0</v>
      </c>
      <c r="L12" s="35">
        <v>0</v>
      </c>
      <c r="M12" s="40">
        <v>0</v>
      </c>
      <c r="N12" s="35">
        <v>0</v>
      </c>
      <c r="O12" s="14">
        <v>0</v>
      </c>
      <c r="P12" s="35">
        <v>0</v>
      </c>
      <c r="Q12" s="14">
        <v>0</v>
      </c>
      <c r="R12" s="35">
        <v>59900</v>
      </c>
      <c r="S12" s="14">
        <v>50773000</v>
      </c>
      <c r="T12" s="17">
        <f t="shared" si="0"/>
        <v>6478540</v>
      </c>
      <c r="U12" s="18">
        <f t="shared" si="1"/>
        <v>57187000</v>
      </c>
      <c r="V12" s="23"/>
      <c r="W12" s="23"/>
    </row>
    <row r="13" spans="1:23" x14ac:dyDescent="0.2">
      <c r="A13" s="124" t="s">
        <v>4</v>
      </c>
      <c r="B13" s="87"/>
      <c r="C13" s="87"/>
      <c r="D13" s="16">
        <v>5801418</v>
      </c>
      <c r="E13" s="14">
        <v>5740000</v>
      </c>
      <c r="F13" s="16">
        <v>1184170</v>
      </c>
      <c r="G13" s="14">
        <v>1171000</v>
      </c>
      <c r="H13" s="16">
        <v>5321484</v>
      </c>
      <c r="I13" s="14">
        <v>10701000</v>
      </c>
      <c r="J13" s="16">
        <v>0</v>
      </c>
      <c r="K13" s="14">
        <v>0</v>
      </c>
      <c r="L13" s="35">
        <v>0</v>
      </c>
      <c r="M13" s="40">
        <v>0</v>
      </c>
      <c r="N13" s="35">
        <v>0</v>
      </c>
      <c r="O13" s="14">
        <v>0</v>
      </c>
      <c r="P13" s="35">
        <v>2796968</v>
      </c>
      <c r="Q13" s="14">
        <v>3600000</v>
      </c>
      <c r="R13" s="35">
        <v>0</v>
      </c>
      <c r="S13" s="14">
        <v>0</v>
      </c>
      <c r="T13" s="17">
        <f t="shared" si="0"/>
        <v>15104040</v>
      </c>
      <c r="U13" s="18">
        <f t="shared" si="1"/>
        <v>21212000</v>
      </c>
      <c r="V13" s="23"/>
      <c r="W13" s="23"/>
    </row>
    <row r="14" spans="1:23" s="1" customFormat="1" x14ac:dyDescent="0.2">
      <c r="A14" s="126" t="s">
        <v>18</v>
      </c>
      <c r="B14" s="127"/>
      <c r="C14" s="127"/>
      <c r="D14" s="47">
        <v>0</v>
      </c>
      <c r="E14" s="48">
        <v>0</v>
      </c>
      <c r="F14" s="49">
        <v>0</v>
      </c>
      <c r="G14" s="49">
        <v>0</v>
      </c>
      <c r="H14" s="47">
        <v>1181737</v>
      </c>
      <c r="I14" s="48">
        <v>1195000</v>
      </c>
      <c r="J14" s="50">
        <v>0</v>
      </c>
      <c r="K14" s="48">
        <v>0</v>
      </c>
      <c r="L14" s="51">
        <v>0</v>
      </c>
      <c r="M14" s="52">
        <v>0</v>
      </c>
      <c r="N14" s="51">
        <v>0</v>
      </c>
      <c r="O14" s="48">
        <v>0</v>
      </c>
      <c r="P14" s="51">
        <v>2156714</v>
      </c>
      <c r="Q14" s="48">
        <v>123348000</v>
      </c>
      <c r="R14" s="51">
        <v>0</v>
      </c>
      <c r="S14" s="48">
        <v>0</v>
      </c>
      <c r="T14" s="25">
        <f t="shared" si="0"/>
        <v>3338451</v>
      </c>
      <c r="U14" s="26">
        <f t="shared" si="1"/>
        <v>124543000</v>
      </c>
      <c r="V14" s="23"/>
      <c r="W14" s="23"/>
    </row>
    <row r="15" spans="1:23" x14ac:dyDescent="0.2">
      <c r="A15" s="90" t="s">
        <v>14</v>
      </c>
      <c r="B15" s="91"/>
      <c r="C15" s="91"/>
      <c r="D15" s="16">
        <v>1118755</v>
      </c>
      <c r="E15" s="14">
        <v>1115000</v>
      </c>
      <c r="F15" s="15">
        <v>230904</v>
      </c>
      <c r="G15" s="15">
        <v>232000</v>
      </c>
      <c r="H15" s="16">
        <v>380837</v>
      </c>
      <c r="I15" s="14">
        <v>406000</v>
      </c>
      <c r="J15" s="50">
        <v>0</v>
      </c>
      <c r="K15" s="48">
        <v>0</v>
      </c>
      <c r="L15" s="51">
        <v>0</v>
      </c>
      <c r="M15" s="52">
        <v>0</v>
      </c>
      <c r="N15" s="51">
        <v>0</v>
      </c>
      <c r="O15" s="48">
        <v>0</v>
      </c>
      <c r="P15" s="35">
        <v>0</v>
      </c>
      <c r="Q15" s="14">
        <v>0</v>
      </c>
      <c r="R15" s="35">
        <v>0</v>
      </c>
      <c r="S15" s="14">
        <v>0</v>
      </c>
      <c r="T15" s="17">
        <f t="shared" si="0"/>
        <v>1730496</v>
      </c>
      <c r="U15" s="18">
        <f t="shared" si="1"/>
        <v>1753000</v>
      </c>
      <c r="V15" s="23"/>
      <c r="W15" s="23"/>
    </row>
    <row r="16" spans="1:23" x14ac:dyDescent="0.2">
      <c r="A16" s="90" t="s">
        <v>24</v>
      </c>
      <c r="B16" s="91"/>
      <c r="C16" s="91"/>
      <c r="D16" s="16">
        <v>9781821</v>
      </c>
      <c r="E16" s="14">
        <v>6535000</v>
      </c>
      <c r="F16" s="15">
        <v>1045830</v>
      </c>
      <c r="G16" s="15">
        <v>640000</v>
      </c>
      <c r="H16" s="16">
        <v>697627</v>
      </c>
      <c r="I16" s="14">
        <v>730000</v>
      </c>
      <c r="J16" s="38">
        <v>0</v>
      </c>
      <c r="K16" s="14">
        <v>0</v>
      </c>
      <c r="L16" s="35">
        <v>0</v>
      </c>
      <c r="M16" s="40">
        <v>0</v>
      </c>
      <c r="N16" s="35">
        <v>0</v>
      </c>
      <c r="O16" s="14">
        <v>0</v>
      </c>
      <c r="P16" s="35">
        <v>0</v>
      </c>
      <c r="Q16" s="14">
        <v>0</v>
      </c>
      <c r="R16" s="35">
        <v>0</v>
      </c>
      <c r="S16" s="14">
        <v>0</v>
      </c>
      <c r="T16" s="17">
        <f t="shared" si="0"/>
        <v>11525278</v>
      </c>
      <c r="U16" s="18">
        <f t="shared" si="1"/>
        <v>7905000</v>
      </c>
      <c r="V16" s="23"/>
      <c r="W16" s="23"/>
    </row>
    <row r="17" spans="1:23" x14ac:dyDescent="0.2">
      <c r="A17" s="86" t="s">
        <v>29</v>
      </c>
      <c r="B17" s="87"/>
      <c r="C17" s="87"/>
      <c r="D17" s="16">
        <v>2875957</v>
      </c>
      <c r="E17" s="62">
        <v>2890000</v>
      </c>
      <c r="F17" s="15">
        <v>573591</v>
      </c>
      <c r="G17" s="15">
        <v>588000</v>
      </c>
      <c r="H17" s="16">
        <v>959478</v>
      </c>
      <c r="I17" s="14">
        <v>1011000</v>
      </c>
      <c r="J17" s="38">
        <v>0</v>
      </c>
      <c r="K17" s="14">
        <v>0</v>
      </c>
      <c r="L17" s="35">
        <v>0</v>
      </c>
      <c r="M17" s="40">
        <v>0</v>
      </c>
      <c r="N17" s="35">
        <v>0</v>
      </c>
      <c r="O17" s="14">
        <v>0</v>
      </c>
      <c r="P17" s="35">
        <v>0</v>
      </c>
      <c r="Q17" s="14">
        <v>0</v>
      </c>
      <c r="R17" s="35">
        <v>0</v>
      </c>
      <c r="S17" s="14">
        <v>0</v>
      </c>
      <c r="T17" s="17">
        <f t="shared" si="0"/>
        <v>4409026</v>
      </c>
      <c r="U17" s="18">
        <f t="shared" si="1"/>
        <v>4489000</v>
      </c>
      <c r="V17" s="23"/>
      <c r="W17" s="23"/>
    </row>
    <row r="18" spans="1:23" x14ac:dyDescent="0.2">
      <c r="A18" s="124" t="s">
        <v>5</v>
      </c>
      <c r="B18" s="87"/>
      <c r="C18" s="87"/>
      <c r="D18" s="16">
        <v>1079850</v>
      </c>
      <c r="E18" s="14">
        <v>1140000</v>
      </c>
      <c r="F18" s="15">
        <v>191475</v>
      </c>
      <c r="G18" s="15">
        <v>205000</v>
      </c>
      <c r="H18" s="16">
        <v>165924</v>
      </c>
      <c r="I18" s="14">
        <v>175000</v>
      </c>
      <c r="J18" s="38">
        <v>0</v>
      </c>
      <c r="K18" s="14">
        <v>0</v>
      </c>
      <c r="L18" s="35">
        <v>0</v>
      </c>
      <c r="M18" s="40">
        <v>0</v>
      </c>
      <c r="N18" s="35">
        <v>0</v>
      </c>
      <c r="O18" s="14">
        <v>0</v>
      </c>
      <c r="P18" s="35">
        <v>0</v>
      </c>
      <c r="Q18" s="14">
        <v>0</v>
      </c>
      <c r="R18" s="35">
        <v>0</v>
      </c>
      <c r="S18" s="14">
        <v>0</v>
      </c>
      <c r="T18" s="17">
        <f t="shared" si="0"/>
        <v>1437249</v>
      </c>
      <c r="U18" s="18">
        <f t="shared" si="1"/>
        <v>1520000</v>
      </c>
      <c r="V18" s="23"/>
      <c r="W18" s="23"/>
    </row>
    <row r="19" spans="1:23" x14ac:dyDescent="0.2">
      <c r="A19" s="100" t="s">
        <v>2</v>
      </c>
      <c r="B19" s="91"/>
      <c r="C19" s="91"/>
      <c r="D19" s="16">
        <v>0</v>
      </c>
      <c r="E19" s="14">
        <v>0</v>
      </c>
      <c r="F19" s="15">
        <v>0</v>
      </c>
      <c r="G19" s="15">
        <v>0</v>
      </c>
      <c r="H19" s="16">
        <v>367730</v>
      </c>
      <c r="I19" s="14">
        <v>393000</v>
      </c>
      <c r="J19" s="38">
        <v>0</v>
      </c>
      <c r="K19" s="14">
        <v>0</v>
      </c>
      <c r="L19" s="35">
        <v>0</v>
      </c>
      <c r="M19" s="40">
        <v>0</v>
      </c>
      <c r="N19" s="35">
        <v>0</v>
      </c>
      <c r="O19" s="14">
        <v>0</v>
      </c>
      <c r="P19" s="35">
        <v>0</v>
      </c>
      <c r="Q19" s="14">
        <v>0</v>
      </c>
      <c r="R19" s="35">
        <v>0</v>
      </c>
      <c r="S19" s="14">
        <v>0</v>
      </c>
      <c r="T19" s="17">
        <f t="shared" si="0"/>
        <v>367730</v>
      </c>
      <c r="U19" s="18">
        <f t="shared" si="1"/>
        <v>393000</v>
      </c>
      <c r="V19" s="23"/>
      <c r="W19" s="23"/>
    </row>
    <row r="20" spans="1:23" x14ac:dyDescent="0.2">
      <c r="A20" s="100" t="s">
        <v>3</v>
      </c>
      <c r="B20" s="91"/>
      <c r="C20" s="91"/>
      <c r="D20" s="16">
        <v>0</v>
      </c>
      <c r="E20" s="14">
        <v>0</v>
      </c>
      <c r="F20" s="15">
        <v>0</v>
      </c>
      <c r="G20" s="15">
        <v>0</v>
      </c>
      <c r="H20" s="16">
        <v>1000</v>
      </c>
      <c r="I20" s="14">
        <v>1000</v>
      </c>
      <c r="J20" s="38">
        <v>0</v>
      </c>
      <c r="K20" s="14">
        <v>0</v>
      </c>
      <c r="L20" s="35">
        <v>0</v>
      </c>
      <c r="M20" s="40">
        <v>0</v>
      </c>
      <c r="N20" s="35">
        <v>0</v>
      </c>
      <c r="O20" s="14">
        <v>0</v>
      </c>
      <c r="P20" s="35">
        <v>0</v>
      </c>
      <c r="Q20" s="14">
        <v>0</v>
      </c>
      <c r="R20" s="35">
        <v>0</v>
      </c>
      <c r="S20" s="14">
        <v>0</v>
      </c>
      <c r="T20" s="17">
        <f t="shared" si="0"/>
        <v>1000</v>
      </c>
      <c r="U20" s="18">
        <f t="shared" si="1"/>
        <v>1000</v>
      </c>
      <c r="V20" s="23"/>
      <c r="W20" s="23"/>
    </row>
    <row r="21" spans="1:23" x14ac:dyDescent="0.2">
      <c r="A21" s="100" t="s">
        <v>25</v>
      </c>
      <c r="B21" s="91"/>
      <c r="C21" s="91"/>
      <c r="D21" s="16">
        <v>5060758</v>
      </c>
      <c r="E21" s="14">
        <v>5105000</v>
      </c>
      <c r="F21" s="15">
        <v>1041917</v>
      </c>
      <c r="G21" s="15">
        <v>1040000</v>
      </c>
      <c r="H21" s="16">
        <v>1773120</v>
      </c>
      <c r="I21" s="14">
        <v>1866000</v>
      </c>
      <c r="J21" s="38">
        <v>0</v>
      </c>
      <c r="K21" s="14">
        <v>0</v>
      </c>
      <c r="L21" s="35">
        <v>0</v>
      </c>
      <c r="M21" s="40">
        <v>0</v>
      </c>
      <c r="N21" s="35">
        <v>0</v>
      </c>
      <c r="O21" s="14">
        <v>0</v>
      </c>
      <c r="P21" s="35">
        <v>0</v>
      </c>
      <c r="Q21" s="14">
        <v>0</v>
      </c>
      <c r="R21" s="35">
        <v>0</v>
      </c>
      <c r="S21" s="14">
        <v>0</v>
      </c>
      <c r="T21" s="17">
        <f t="shared" si="0"/>
        <v>7875795</v>
      </c>
      <c r="U21" s="18">
        <f t="shared" si="1"/>
        <v>8011000</v>
      </c>
      <c r="V21" s="23"/>
      <c r="W21" s="23"/>
    </row>
    <row r="22" spans="1:23" s="7" customFormat="1" ht="25.5" customHeight="1" x14ac:dyDescent="0.2">
      <c r="A22" s="88" t="s">
        <v>30</v>
      </c>
      <c r="B22" s="125"/>
      <c r="C22" s="125"/>
      <c r="D22" s="66">
        <v>282593</v>
      </c>
      <c r="E22" s="64">
        <v>300000</v>
      </c>
      <c r="F22" s="65">
        <v>0</v>
      </c>
      <c r="G22" s="76">
        <v>125000</v>
      </c>
      <c r="H22" s="63">
        <v>3409807</v>
      </c>
      <c r="I22" s="64">
        <v>3586000</v>
      </c>
      <c r="J22" s="66">
        <v>0</v>
      </c>
      <c r="K22" s="64">
        <v>0</v>
      </c>
      <c r="L22" s="67">
        <v>0</v>
      </c>
      <c r="M22" s="68">
        <v>0</v>
      </c>
      <c r="N22" s="67">
        <v>0</v>
      </c>
      <c r="O22" s="64">
        <v>0</v>
      </c>
      <c r="P22" s="67">
        <v>0</v>
      </c>
      <c r="Q22" s="64">
        <v>0</v>
      </c>
      <c r="R22" s="67">
        <v>0</v>
      </c>
      <c r="S22" s="64">
        <v>0</v>
      </c>
      <c r="T22" s="25">
        <f t="shared" si="0"/>
        <v>3692400</v>
      </c>
      <c r="U22" s="26">
        <f t="shared" si="1"/>
        <v>4011000</v>
      </c>
      <c r="V22" s="43"/>
      <c r="W22" s="43"/>
    </row>
    <row r="23" spans="1:23" x14ac:dyDescent="0.2">
      <c r="A23" s="100" t="s">
        <v>26</v>
      </c>
      <c r="B23" s="91"/>
      <c r="C23" s="91"/>
      <c r="D23" s="66">
        <v>0</v>
      </c>
      <c r="E23" s="64">
        <v>0</v>
      </c>
      <c r="F23" s="65">
        <v>0</v>
      </c>
      <c r="G23" s="76">
        <v>0</v>
      </c>
      <c r="H23" s="16">
        <v>2735540</v>
      </c>
      <c r="I23" s="14">
        <v>2876000</v>
      </c>
      <c r="J23" s="66">
        <v>0</v>
      </c>
      <c r="K23" s="64">
        <v>0</v>
      </c>
      <c r="L23" s="67">
        <v>0</v>
      </c>
      <c r="M23" s="68">
        <v>0</v>
      </c>
      <c r="N23" s="67">
        <v>0</v>
      </c>
      <c r="O23" s="64">
        <v>0</v>
      </c>
      <c r="P23" s="67">
        <v>0</v>
      </c>
      <c r="Q23" s="64">
        <v>0</v>
      </c>
      <c r="R23" s="67">
        <v>0</v>
      </c>
      <c r="S23" s="64">
        <v>0</v>
      </c>
      <c r="T23" s="17">
        <f t="shared" si="0"/>
        <v>2735540</v>
      </c>
      <c r="U23" s="18">
        <f t="shared" si="1"/>
        <v>2876000</v>
      </c>
      <c r="V23" s="23"/>
      <c r="W23" s="23"/>
    </row>
    <row r="24" spans="1:23" s="7" customFormat="1" ht="25.5" customHeight="1" x14ac:dyDescent="0.2">
      <c r="A24" s="88" t="s">
        <v>31</v>
      </c>
      <c r="B24" s="125"/>
      <c r="C24" s="125"/>
      <c r="D24" s="66">
        <v>0</v>
      </c>
      <c r="E24" s="64">
        <v>0</v>
      </c>
      <c r="F24" s="65">
        <v>0</v>
      </c>
      <c r="G24" s="76">
        <v>0</v>
      </c>
      <c r="H24" s="63">
        <v>0</v>
      </c>
      <c r="I24" s="64">
        <v>0</v>
      </c>
      <c r="J24" s="66">
        <v>339500</v>
      </c>
      <c r="K24" s="64">
        <v>350000</v>
      </c>
      <c r="L24" s="67">
        <v>0</v>
      </c>
      <c r="M24" s="68">
        <v>0</v>
      </c>
      <c r="N24" s="67">
        <v>0</v>
      </c>
      <c r="O24" s="64">
        <v>0</v>
      </c>
      <c r="P24" s="67">
        <v>0</v>
      </c>
      <c r="Q24" s="64">
        <v>0</v>
      </c>
      <c r="R24" s="67">
        <v>0</v>
      </c>
      <c r="S24" s="64">
        <v>0</v>
      </c>
      <c r="T24" s="25">
        <f t="shared" si="0"/>
        <v>339500</v>
      </c>
      <c r="U24" s="26">
        <f t="shared" si="1"/>
        <v>350000</v>
      </c>
      <c r="V24" s="43"/>
      <c r="W24" s="43"/>
    </row>
    <row r="25" spans="1:23" s="7" customFormat="1" ht="31.5" customHeight="1" x14ac:dyDescent="0.2">
      <c r="A25" s="88" t="s">
        <v>32</v>
      </c>
      <c r="B25" s="125"/>
      <c r="C25" s="125"/>
      <c r="D25" s="66">
        <v>0</v>
      </c>
      <c r="E25" s="64">
        <v>0</v>
      </c>
      <c r="F25" s="65">
        <v>0</v>
      </c>
      <c r="G25" s="76">
        <v>0</v>
      </c>
      <c r="H25" s="66">
        <v>430092</v>
      </c>
      <c r="I25" s="64">
        <v>1220000</v>
      </c>
      <c r="J25" s="65">
        <v>5746470</v>
      </c>
      <c r="K25" s="76">
        <v>5900000</v>
      </c>
      <c r="L25" s="66">
        <v>0</v>
      </c>
      <c r="M25" s="68">
        <v>0</v>
      </c>
      <c r="N25" s="68">
        <v>0</v>
      </c>
      <c r="O25" s="64">
        <v>0</v>
      </c>
      <c r="P25" s="65">
        <v>0</v>
      </c>
      <c r="Q25" s="76">
        <v>0</v>
      </c>
      <c r="R25" s="66">
        <v>0</v>
      </c>
      <c r="S25" s="64">
        <v>0</v>
      </c>
      <c r="T25" s="77">
        <f t="shared" si="0"/>
        <v>6176562</v>
      </c>
      <c r="U25" s="26">
        <f t="shared" si="1"/>
        <v>7120000</v>
      </c>
      <c r="V25" s="43"/>
      <c r="W25" s="43"/>
    </row>
    <row r="26" spans="1:23" s="7" customFormat="1" ht="31.5" customHeight="1" x14ac:dyDescent="0.2">
      <c r="A26" s="126" t="s">
        <v>37</v>
      </c>
      <c r="B26" s="127"/>
      <c r="C26" s="128"/>
      <c r="D26" s="66">
        <v>0</v>
      </c>
      <c r="E26" s="64">
        <v>0</v>
      </c>
      <c r="F26" s="65">
        <v>0</v>
      </c>
      <c r="G26" s="76">
        <v>0</v>
      </c>
      <c r="H26" s="66">
        <v>154397</v>
      </c>
      <c r="I26" s="64">
        <v>400000</v>
      </c>
      <c r="J26" s="65">
        <v>0</v>
      </c>
      <c r="K26" s="76">
        <v>0</v>
      </c>
      <c r="L26" s="66">
        <v>0</v>
      </c>
      <c r="M26" s="68">
        <v>0</v>
      </c>
      <c r="N26" s="68">
        <v>0</v>
      </c>
      <c r="O26" s="64">
        <v>0</v>
      </c>
      <c r="P26" s="65">
        <v>0</v>
      </c>
      <c r="Q26" s="76">
        <v>0</v>
      </c>
      <c r="R26" s="66">
        <v>0</v>
      </c>
      <c r="S26" s="64">
        <v>0</v>
      </c>
      <c r="T26" s="77">
        <f t="shared" si="0"/>
        <v>154397</v>
      </c>
      <c r="U26" s="26">
        <f t="shared" si="1"/>
        <v>400000</v>
      </c>
      <c r="V26" s="43"/>
      <c r="W26" s="43"/>
    </row>
    <row r="27" spans="1:23" s="7" customFormat="1" ht="31.5" customHeight="1" x14ac:dyDescent="0.2">
      <c r="A27" s="126" t="s">
        <v>38</v>
      </c>
      <c r="B27" s="127"/>
      <c r="C27" s="128"/>
      <c r="D27" s="66">
        <v>0</v>
      </c>
      <c r="E27" s="64">
        <v>0</v>
      </c>
      <c r="F27" s="65">
        <v>0</v>
      </c>
      <c r="G27" s="76">
        <v>0</v>
      </c>
      <c r="H27" s="66">
        <v>1000</v>
      </c>
      <c r="I27" s="64">
        <v>5000</v>
      </c>
      <c r="J27" s="65">
        <v>0</v>
      </c>
      <c r="K27" s="76">
        <v>0</v>
      </c>
      <c r="L27" s="66">
        <v>153770</v>
      </c>
      <c r="M27" s="68">
        <v>1300000</v>
      </c>
      <c r="N27" s="68">
        <v>0</v>
      </c>
      <c r="O27" s="64">
        <v>0</v>
      </c>
      <c r="P27" s="65">
        <v>0</v>
      </c>
      <c r="Q27" s="76">
        <v>0</v>
      </c>
      <c r="R27" s="66">
        <v>4520380</v>
      </c>
      <c r="S27" s="64">
        <v>3458601</v>
      </c>
      <c r="T27" s="77">
        <f t="shared" si="0"/>
        <v>4675150</v>
      </c>
      <c r="U27" s="26">
        <f t="shared" si="1"/>
        <v>4763601</v>
      </c>
      <c r="V27" s="43"/>
      <c r="W27" s="43"/>
    </row>
    <row r="28" spans="1:23" s="7" customFormat="1" ht="27" customHeight="1" thickBot="1" x14ac:dyDescent="0.25">
      <c r="A28" s="88" t="s">
        <v>36</v>
      </c>
      <c r="B28" s="89"/>
      <c r="C28" s="89"/>
      <c r="D28" s="66">
        <v>0</v>
      </c>
      <c r="E28" s="64">
        <v>0</v>
      </c>
      <c r="F28" s="65">
        <v>0</v>
      </c>
      <c r="G28" s="76">
        <v>0</v>
      </c>
      <c r="H28" s="66">
        <v>0</v>
      </c>
      <c r="I28" s="64">
        <v>0</v>
      </c>
      <c r="J28" s="65">
        <v>0</v>
      </c>
      <c r="K28" s="76">
        <v>0</v>
      </c>
      <c r="L28" s="66">
        <v>97224931</v>
      </c>
      <c r="M28" s="68">
        <v>101500000</v>
      </c>
      <c r="N28" s="68">
        <v>0</v>
      </c>
      <c r="O28" s="64">
        <v>0</v>
      </c>
      <c r="P28" s="65">
        <v>0</v>
      </c>
      <c r="Q28" s="76">
        <v>0</v>
      </c>
      <c r="R28" s="66">
        <v>62776000</v>
      </c>
      <c r="S28" s="64">
        <v>72246000</v>
      </c>
      <c r="T28" s="77">
        <f t="shared" si="0"/>
        <v>160000931</v>
      </c>
      <c r="U28" s="26">
        <f t="shared" si="1"/>
        <v>173746000</v>
      </c>
      <c r="V28" s="43"/>
      <c r="W28" s="43"/>
    </row>
    <row r="29" spans="1:23" ht="17.25" thickTop="1" thickBot="1" x14ac:dyDescent="0.3">
      <c r="A29" s="101" t="s">
        <v>20</v>
      </c>
      <c r="B29" s="102"/>
      <c r="C29" s="102"/>
      <c r="D29" s="19">
        <f t="shared" ref="D29:U29" si="2">SUM(D10:D28)</f>
        <v>53825191</v>
      </c>
      <c r="E29" s="20">
        <f t="shared" si="2"/>
        <v>50511000</v>
      </c>
      <c r="F29" s="21">
        <f t="shared" si="2"/>
        <v>9143044</v>
      </c>
      <c r="G29" s="22">
        <f t="shared" si="2"/>
        <v>9603000</v>
      </c>
      <c r="H29" s="19">
        <f t="shared" si="2"/>
        <v>40913481</v>
      </c>
      <c r="I29" s="20">
        <f t="shared" si="2"/>
        <v>67142000</v>
      </c>
      <c r="J29" s="19">
        <f t="shared" si="2"/>
        <v>6085970</v>
      </c>
      <c r="K29" s="20">
        <f t="shared" si="2"/>
        <v>6250000</v>
      </c>
      <c r="L29" s="36">
        <f t="shared" si="2"/>
        <v>97378701</v>
      </c>
      <c r="M29" s="41">
        <f t="shared" si="2"/>
        <v>160301399</v>
      </c>
      <c r="N29" s="36">
        <f t="shared" si="2"/>
        <v>10886000</v>
      </c>
      <c r="O29" s="20">
        <f t="shared" si="2"/>
        <v>11000000</v>
      </c>
      <c r="P29" s="36">
        <f t="shared" si="2"/>
        <v>37333574</v>
      </c>
      <c r="Q29" s="22">
        <f t="shared" si="2"/>
        <v>250319000</v>
      </c>
      <c r="R29" s="74">
        <f t="shared" si="2"/>
        <v>67356280</v>
      </c>
      <c r="S29" s="20">
        <f t="shared" si="2"/>
        <v>126477601</v>
      </c>
      <c r="T29" s="36">
        <f t="shared" si="2"/>
        <v>322922241</v>
      </c>
      <c r="U29" s="20">
        <f t="shared" si="2"/>
        <v>681604000</v>
      </c>
      <c r="V29" s="44"/>
      <c r="W29" s="44"/>
    </row>
    <row r="30" spans="1:23" ht="13.5" thickTop="1" x14ac:dyDescent="0.2"/>
    <row r="31" spans="1:23" ht="13.5" thickBot="1" x14ac:dyDescent="0.25">
      <c r="T31" s="113" t="s">
        <v>35</v>
      </c>
      <c r="U31" s="113"/>
    </row>
    <row r="32" spans="1:23" ht="13.5" thickTop="1" x14ac:dyDescent="0.2">
      <c r="A32" s="92" t="s">
        <v>21</v>
      </c>
      <c r="B32" s="93"/>
      <c r="C32" s="93"/>
      <c r="D32" s="96" t="s">
        <v>8</v>
      </c>
      <c r="E32" s="97"/>
      <c r="F32" s="96" t="s">
        <v>9</v>
      </c>
      <c r="G32" s="97"/>
      <c r="H32" s="96" t="s">
        <v>10</v>
      </c>
      <c r="I32" s="97"/>
      <c r="J32" s="96" t="s">
        <v>11</v>
      </c>
      <c r="K32" s="97"/>
      <c r="L32" s="103" t="s">
        <v>12</v>
      </c>
      <c r="M32" s="104"/>
      <c r="N32" s="104"/>
      <c r="O32" s="105"/>
      <c r="P32" s="82" t="s">
        <v>28</v>
      </c>
      <c r="Q32" s="83"/>
      <c r="R32" s="109" t="s">
        <v>34</v>
      </c>
      <c r="S32" s="129"/>
      <c r="T32" s="116" t="s">
        <v>7</v>
      </c>
      <c r="U32" s="117"/>
    </row>
    <row r="33" spans="1:21" x14ac:dyDescent="0.2">
      <c r="A33" s="94"/>
      <c r="B33" s="95"/>
      <c r="C33" s="95"/>
      <c r="D33" s="98"/>
      <c r="E33" s="99"/>
      <c r="F33" s="98"/>
      <c r="G33" s="99"/>
      <c r="H33" s="98"/>
      <c r="I33" s="99"/>
      <c r="J33" s="98"/>
      <c r="K33" s="99"/>
      <c r="L33" s="110" t="s">
        <v>16</v>
      </c>
      <c r="M33" s="111"/>
      <c r="N33" s="120" t="s">
        <v>17</v>
      </c>
      <c r="O33" s="121"/>
      <c r="P33" s="84"/>
      <c r="Q33" s="85"/>
      <c r="R33" s="84"/>
      <c r="S33" s="130"/>
      <c r="T33" s="118"/>
      <c r="U33" s="119"/>
    </row>
    <row r="34" spans="1:21" ht="23.25" thickBot="1" x14ac:dyDescent="0.25">
      <c r="A34" s="94"/>
      <c r="B34" s="95"/>
      <c r="C34" s="95"/>
      <c r="D34" s="27" t="s">
        <v>42</v>
      </c>
      <c r="E34" s="28" t="s">
        <v>43</v>
      </c>
      <c r="F34" s="27" t="s">
        <v>42</v>
      </c>
      <c r="G34" s="28" t="s">
        <v>43</v>
      </c>
      <c r="H34" s="27" t="s">
        <v>42</v>
      </c>
      <c r="I34" s="28" t="s">
        <v>43</v>
      </c>
      <c r="J34" s="27" t="s">
        <v>42</v>
      </c>
      <c r="K34" s="28" t="s">
        <v>43</v>
      </c>
      <c r="L34" s="27" t="s">
        <v>42</v>
      </c>
      <c r="M34" s="45" t="s">
        <v>43</v>
      </c>
      <c r="N34" s="46" t="s">
        <v>42</v>
      </c>
      <c r="O34" s="28" t="s">
        <v>43</v>
      </c>
      <c r="P34" s="59" t="s">
        <v>42</v>
      </c>
      <c r="Q34" s="28" t="s">
        <v>43</v>
      </c>
      <c r="R34" s="59" t="s">
        <v>42</v>
      </c>
      <c r="S34" s="28" t="s">
        <v>43</v>
      </c>
      <c r="T34" s="31" t="s">
        <v>39</v>
      </c>
      <c r="U34" s="32" t="s">
        <v>40</v>
      </c>
    </row>
    <row r="35" spans="1:21" ht="13.5" thickTop="1" x14ac:dyDescent="0.2">
      <c r="A35" s="134" t="s">
        <v>1</v>
      </c>
      <c r="B35" s="135"/>
      <c r="C35" s="135"/>
      <c r="D35" s="69">
        <v>0</v>
      </c>
      <c r="E35" s="61">
        <v>0</v>
      </c>
      <c r="F35" s="70">
        <v>0</v>
      </c>
      <c r="G35" s="60">
        <v>0</v>
      </c>
      <c r="H35" s="69">
        <v>0</v>
      </c>
      <c r="I35" s="61">
        <v>0</v>
      </c>
      <c r="J35" s="70">
        <v>0</v>
      </c>
      <c r="K35" s="60">
        <v>0</v>
      </c>
      <c r="L35" s="69">
        <v>0</v>
      </c>
      <c r="M35" s="71">
        <v>0</v>
      </c>
      <c r="N35" s="71">
        <v>5227050</v>
      </c>
      <c r="O35" s="72">
        <v>5000000</v>
      </c>
      <c r="P35" s="60">
        <v>0</v>
      </c>
      <c r="Q35" s="61">
        <v>0</v>
      </c>
      <c r="R35" s="60">
        <v>0</v>
      </c>
      <c r="S35" s="78">
        <v>0</v>
      </c>
      <c r="T35" s="69">
        <f t="shared" ref="T35:T37" si="3">SUM(D35+F35+H35+N35+J35+L35+P35)</f>
        <v>5227050</v>
      </c>
      <c r="U35" s="61">
        <f t="shared" ref="U35:U37" si="4">E35+G35+I35+O35+K35+M35+Q35</f>
        <v>5000000</v>
      </c>
    </row>
    <row r="36" spans="1:21" x14ac:dyDescent="0.2">
      <c r="A36" s="124" t="s">
        <v>15</v>
      </c>
      <c r="B36" s="87"/>
      <c r="C36" s="87"/>
      <c r="D36" s="16">
        <v>0</v>
      </c>
      <c r="E36" s="14">
        <v>0</v>
      </c>
      <c r="F36" s="15">
        <v>0</v>
      </c>
      <c r="G36" s="35">
        <v>0</v>
      </c>
      <c r="H36" s="16">
        <v>464934</v>
      </c>
      <c r="I36" s="14">
        <v>0</v>
      </c>
      <c r="J36" s="15">
        <v>0</v>
      </c>
      <c r="K36" s="35">
        <v>0</v>
      </c>
      <c r="L36" s="16">
        <v>0</v>
      </c>
      <c r="M36" s="40">
        <v>0</v>
      </c>
      <c r="N36" s="40">
        <v>2000000</v>
      </c>
      <c r="O36" s="73">
        <v>0</v>
      </c>
      <c r="P36" s="35">
        <v>0</v>
      </c>
      <c r="Q36" s="14">
        <v>0</v>
      </c>
      <c r="R36" s="35">
        <v>0</v>
      </c>
      <c r="S36" s="79">
        <v>0</v>
      </c>
      <c r="T36" s="16">
        <f t="shared" si="3"/>
        <v>2464934</v>
      </c>
      <c r="U36" s="14">
        <f t="shared" si="4"/>
        <v>0</v>
      </c>
    </row>
    <row r="37" spans="1:21" ht="13.5" thickBot="1" x14ac:dyDescent="0.25">
      <c r="A37" s="86" t="s">
        <v>33</v>
      </c>
      <c r="B37" s="87"/>
      <c r="C37" s="87"/>
      <c r="D37" s="16">
        <v>0</v>
      </c>
      <c r="E37" s="14">
        <v>0</v>
      </c>
      <c r="F37" s="15">
        <v>0</v>
      </c>
      <c r="G37" s="35">
        <v>0</v>
      </c>
      <c r="H37" s="16">
        <v>240931</v>
      </c>
      <c r="I37" s="14">
        <v>256000</v>
      </c>
      <c r="J37" s="15">
        <v>0</v>
      </c>
      <c r="K37" s="35">
        <v>0</v>
      </c>
      <c r="L37" s="16">
        <v>0</v>
      </c>
      <c r="M37" s="40">
        <v>0</v>
      </c>
      <c r="N37" s="40">
        <v>0</v>
      </c>
      <c r="O37" s="73">
        <v>0</v>
      </c>
      <c r="P37" s="35">
        <v>0</v>
      </c>
      <c r="Q37" s="14">
        <v>0</v>
      </c>
      <c r="R37" s="35">
        <v>0</v>
      </c>
      <c r="S37" s="80">
        <v>0</v>
      </c>
      <c r="T37" s="16">
        <f t="shared" si="3"/>
        <v>240931</v>
      </c>
      <c r="U37" s="14">
        <f t="shared" si="4"/>
        <v>256000</v>
      </c>
    </row>
    <row r="38" spans="1:21" s="3" customFormat="1" ht="14.25" thickTop="1" thickBot="1" x14ac:dyDescent="0.25">
      <c r="A38" s="131" t="s">
        <v>22</v>
      </c>
      <c r="B38" s="132"/>
      <c r="C38" s="132"/>
      <c r="D38" s="74">
        <f t="shared" ref="D38:S38" si="5">SUM(D35:D37)</f>
        <v>0</v>
      </c>
      <c r="E38" s="20">
        <f t="shared" si="5"/>
        <v>0</v>
      </c>
      <c r="F38" s="21">
        <f t="shared" si="5"/>
        <v>0</v>
      </c>
      <c r="G38" s="36">
        <f t="shared" si="5"/>
        <v>0</v>
      </c>
      <c r="H38" s="74">
        <f t="shared" si="5"/>
        <v>705865</v>
      </c>
      <c r="I38" s="20">
        <f t="shared" si="5"/>
        <v>256000</v>
      </c>
      <c r="J38" s="21">
        <f t="shared" si="5"/>
        <v>0</v>
      </c>
      <c r="K38" s="36">
        <f t="shared" si="5"/>
        <v>0</v>
      </c>
      <c r="L38" s="74">
        <f t="shared" si="5"/>
        <v>0</v>
      </c>
      <c r="M38" s="41">
        <f t="shared" si="5"/>
        <v>0</v>
      </c>
      <c r="N38" s="41">
        <f t="shared" si="5"/>
        <v>7227050</v>
      </c>
      <c r="O38" s="75">
        <f t="shared" si="5"/>
        <v>5000000</v>
      </c>
      <c r="P38" s="36">
        <f t="shared" si="5"/>
        <v>0</v>
      </c>
      <c r="Q38" s="20">
        <f t="shared" si="5"/>
        <v>0</v>
      </c>
      <c r="R38" s="36">
        <f t="shared" si="5"/>
        <v>0</v>
      </c>
      <c r="S38" s="81">
        <f t="shared" si="5"/>
        <v>0</v>
      </c>
      <c r="T38" s="74">
        <f>SUM(T35:T37)</f>
        <v>7932915</v>
      </c>
      <c r="U38" s="20">
        <f>E38+G38+I38+O38+K38+M38+Q38+S38</f>
        <v>5256000</v>
      </c>
    </row>
    <row r="39" spans="1:21" s="57" customFormat="1" ht="17.25" thickTop="1" thickBot="1" x14ac:dyDescent="0.3">
      <c r="A39" s="131" t="s">
        <v>6</v>
      </c>
      <c r="B39" s="132"/>
      <c r="C39" s="132"/>
      <c r="D39" s="74">
        <f t="shared" ref="D39:U39" si="6">D29+D38</f>
        <v>53825191</v>
      </c>
      <c r="E39" s="20">
        <f t="shared" si="6"/>
        <v>50511000</v>
      </c>
      <c r="F39" s="21">
        <f t="shared" si="6"/>
        <v>9143044</v>
      </c>
      <c r="G39" s="36">
        <f t="shared" si="6"/>
        <v>9603000</v>
      </c>
      <c r="H39" s="74">
        <f t="shared" si="6"/>
        <v>41619346</v>
      </c>
      <c r="I39" s="20">
        <f t="shared" si="6"/>
        <v>67398000</v>
      </c>
      <c r="J39" s="21">
        <f t="shared" si="6"/>
        <v>6085970</v>
      </c>
      <c r="K39" s="36">
        <f t="shared" si="6"/>
        <v>6250000</v>
      </c>
      <c r="L39" s="74">
        <f t="shared" si="6"/>
        <v>97378701</v>
      </c>
      <c r="M39" s="41">
        <f t="shared" si="6"/>
        <v>160301399</v>
      </c>
      <c r="N39" s="41">
        <f t="shared" si="6"/>
        <v>18113050</v>
      </c>
      <c r="O39" s="75">
        <f t="shared" si="6"/>
        <v>16000000</v>
      </c>
      <c r="P39" s="36">
        <f t="shared" si="6"/>
        <v>37333574</v>
      </c>
      <c r="Q39" s="20">
        <f t="shared" si="6"/>
        <v>250319000</v>
      </c>
      <c r="R39" s="36">
        <f t="shared" si="6"/>
        <v>67356280</v>
      </c>
      <c r="S39" s="22">
        <f t="shared" si="6"/>
        <v>126477601</v>
      </c>
      <c r="T39" s="74">
        <f t="shared" si="6"/>
        <v>330855156</v>
      </c>
      <c r="U39" s="20">
        <f t="shared" si="6"/>
        <v>686860000</v>
      </c>
    </row>
    <row r="40" spans="1:21" ht="13.5" thickTop="1" x14ac:dyDescent="0.2">
      <c r="A40" s="133"/>
      <c r="B40" s="133"/>
      <c r="C40" s="133"/>
    </row>
    <row r="41" spans="1:21" x14ac:dyDescent="0.2">
      <c r="A41" s="133"/>
      <c r="B41" s="133"/>
      <c r="C41" s="133"/>
    </row>
    <row r="42" spans="1:21" x14ac:dyDescent="0.2">
      <c r="A42" s="133"/>
      <c r="B42" s="133"/>
      <c r="C42" s="133"/>
    </row>
    <row r="43" spans="1:21" x14ac:dyDescent="0.2">
      <c r="A43" s="133"/>
      <c r="B43" s="133"/>
      <c r="C43" s="133"/>
    </row>
    <row r="44" spans="1:21" x14ac:dyDescent="0.2">
      <c r="A44" s="133"/>
      <c r="B44" s="133"/>
      <c r="C44" s="133"/>
    </row>
    <row r="45" spans="1:21" x14ac:dyDescent="0.2">
      <c r="A45" s="133"/>
      <c r="B45" s="133"/>
      <c r="C45" s="133"/>
    </row>
    <row r="46" spans="1:21" x14ac:dyDescent="0.2">
      <c r="A46" s="133"/>
      <c r="B46" s="133"/>
      <c r="C46" s="133"/>
    </row>
    <row r="47" spans="1:21" x14ac:dyDescent="0.2">
      <c r="A47" s="133"/>
      <c r="B47" s="133"/>
      <c r="C47" s="133"/>
    </row>
    <row r="48" spans="1:21" x14ac:dyDescent="0.2">
      <c r="A48" s="133"/>
      <c r="B48" s="133"/>
      <c r="C48" s="133"/>
    </row>
  </sheetData>
  <mergeCells count="61">
    <mergeCell ref="A45:C45"/>
    <mergeCell ref="A46:C46"/>
    <mergeCell ref="A47:C47"/>
    <mergeCell ref="A48:C48"/>
    <mergeCell ref="A41:C41"/>
    <mergeCell ref="A42:C42"/>
    <mergeCell ref="A43:C43"/>
    <mergeCell ref="A44:C44"/>
    <mergeCell ref="A39:C39"/>
    <mergeCell ref="A40:C40"/>
    <mergeCell ref="A35:C35"/>
    <mergeCell ref="A36:C36"/>
    <mergeCell ref="A37:C37"/>
    <mergeCell ref="T32:U33"/>
    <mergeCell ref="L33:M33"/>
    <mergeCell ref="N33:O33"/>
    <mergeCell ref="R32:S33"/>
    <mergeCell ref="A38:C38"/>
    <mergeCell ref="T31:U31"/>
    <mergeCell ref="A12:C12"/>
    <mergeCell ref="A13:C13"/>
    <mergeCell ref="A23:C23"/>
    <mergeCell ref="A24:C24"/>
    <mergeCell ref="A16:C16"/>
    <mergeCell ref="A14:C14"/>
    <mergeCell ref="A18:C18"/>
    <mergeCell ref="A26:C26"/>
    <mergeCell ref="A25:C25"/>
    <mergeCell ref="A21:C21"/>
    <mergeCell ref="A22:C22"/>
    <mergeCell ref="A27:C27"/>
    <mergeCell ref="A1:U1"/>
    <mergeCell ref="A3:U3"/>
    <mergeCell ref="A5:U5"/>
    <mergeCell ref="A11:C11"/>
    <mergeCell ref="D7:E8"/>
    <mergeCell ref="F7:G8"/>
    <mergeCell ref="H7:I8"/>
    <mergeCell ref="J7:K8"/>
    <mergeCell ref="L7:O7"/>
    <mergeCell ref="L8:M8"/>
    <mergeCell ref="R7:S8"/>
    <mergeCell ref="T6:U6"/>
    <mergeCell ref="A7:C9"/>
    <mergeCell ref="T7:U8"/>
    <mergeCell ref="N8:O8"/>
    <mergeCell ref="A10:C10"/>
    <mergeCell ref="P7:Q8"/>
    <mergeCell ref="A17:C17"/>
    <mergeCell ref="P32:Q33"/>
    <mergeCell ref="A28:C28"/>
    <mergeCell ref="A15:C15"/>
    <mergeCell ref="A32:C34"/>
    <mergeCell ref="D32:E33"/>
    <mergeCell ref="F32:G33"/>
    <mergeCell ref="H32:I33"/>
    <mergeCell ref="A19:C19"/>
    <mergeCell ref="A20:C20"/>
    <mergeCell ref="A29:C29"/>
    <mergeCell ref="J32:K33"/>
    <mergeCell ref="L32:O32"/>
  </mergeCells>
  <phoneticPr fontId="1" type="noConversion"/>
  <pageMargins left="0.39370078740157483" right="0.23622047244094491" top="0.74803149606299213" bottom="0.74803149606299213" header="0.31496062992125984" footer="0.31496062992125984"/>
  <pageSetup paperSize="9" scale="64" orientation="landscape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4b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2018-02-22T08:26:35Z</cp:lastPrinted>
  <dcterms:created xsi:type="dcterms:W3CDTF">2006-01-17T11:47:21Z</dcterms:created>
  <dcterms:modified xsi:type="dcterms:W3CDTF">2019-03-01T10:35:04Z</dcterms:modified>
</cp:coreProperties>
</file>