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ndszergazda\"/>
    </mc:Choice>
  </mc:AlternateContent>
  <xr:revisionPtr revIDLastSave="0" documentId="8_{E6A04B08-41A2-412B-9C5D-89E85EA45D68}" xr6:coauthVersionLast="44" xr6:coauthVersionMax="44" xr10:uidLastSave="{00000000-0000-0000-0000-000000000000}"/>
  <bookViews>
    <workbookView xWindow="-120" yWindow="-120" windowWidth="29040" windowHeight="15840" xr2:uid="{45A26985-95CD-46FE-A2A0-B98B5C9380B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3" i="1" l="1"/>
  <c r="J91" i="1"/>
  <c r="I91" i="1"/>
  <c r="J90" i="1"/>
  <c r="J89" i="1"/>
  <c r="J88" i="1" s="1"/>
  <c r="K88" i="1"/>
  <c r="H88" i="1"/>
  <c r="I88" i="1" s="1"/>
  <c r="G88" i="1"/>
  <c r="F88" i="1"/>
  <c r="K82" i="1"/>
  <c r="J82" i="1"/>
  <c r="H82" i="1"/>
  <c r="G82" i="1"/>
  <c r="F82" i="1"/>
  <c r="J80" i="1"/>
  <c r="J79" i="1"/>
  <c r="K78" i="1"/>
  <c r="K73" i="1" s="1"/>
  <c r="J78" i="1"/>
  <c r="H78" i="1"/>
  <c r="G78" i="1"/>
  <c r="F78" i="1"/>
  <c r="J77" i="1"/>
  <c r="J76" i="1"/>
  <c r="J75" i="1"/>
  <c r="I75" i="1"/>
  <c r="J74" i="1"/>
  <c r="J73" i="1" s="1"/>
  <c r="I74" i="1"/>
  <c r="I73" i="1"/>
  <c r="H73" i="1"/>
  <c r="G73" i="1"/>
  <c r="F73" i="1"/>
  <c r="J70" i="1"/>
  <c r="J69" i="1"/>
  <c r="I69" i="1"/>
  <c r="J68" i="1"/>
  <c r="I68" i="1"/>
  <c r="H67" i="1"/>
  <c r="J67" i="1" s="1"/>
  <c r="J61" i="1" s="1"/>
  <c r="J81" i="1" s="1"/>
  <c r="J92" i="1" s="1"/>
  <c r="G67" i="1"/>
  <c r="G61" i="1" s="1"/>
  <c r="G81" i="1" s="1"/>
  <c r="G92" i="1" s="1"/>
  <c r="F67" i="1"/>
  <c r="J66" i="1"/>
  <c r="I66" i="1"/>
  <c r="J65" i="1"/>
  <c r="I65" i="1"/>
  <c r="J64" i="1"/>
  <c r="I64" i="1"/>
  <c r="I63" i="1"/>
  <c r="J62" i="1"/>
  <c r="I62" i="1"/>
  <c r="K61" i="1"/>
  <c r="K81" i="1" s="1"/>
  <c r="K92" i="1" s="1"/>
  <c r="F61" i="1"/>
  <c r="F81" i="1" s="1"/>
  <c r="F92" i="1" s="1"/>
  <c r="I50" i="1"/>
  <c r="K49" i="1"/>
  <c r="J49" i="1"/>
  <c r="H49" i="1"/>
  <c r="I49" i="1" s="1"/>
  <c r="G49" i="1"/>
  <c r="F49" i="1"/>
  <c r="I48" i="1"/>
  <c r="K43" i="1"/>
  <c r="J43" i="1"/>
  <c r="H43" i="1"/>
  <c r="G43" i="1"/>
  <c r="F43" i="1"/>
  <c r="I39" i="1"/>
  <c r="K36" i="1"/>
  <c r="J36" i="1"/>
  <c r="H36" i="1"/>
  <c r="I36" i="1" s="1"/>
  <c r="G36" i="1"/>
  <c r="F36" i="1"/>
  <c r="I34" i="1"/>
  <c r="I32" i="1"/>
  <c r="K31" i="1"/>
  <c r="J31" i="1"/>
  <c r="H31" i="1"/>
  <c r="I31" i="1" s="1"/>
  <c r="G31" i="1"/>
  <c r="F31" i="1"/>
  <c r="I30" i="1"/>
  <c r="I27" i="1"/>
  <c r="I25" i="1"/>
  <c r="K24" i="1"/>
  <c r="K23" i="1" s="1"/>
  <c r="K42" i="1" s="1"/>
  <c r="K52" i="1" s="1"/>
  <c r="J24" i="1"/>
  <c r="H24" i="1"/>
  <c r="I24" i="1" s="1"/>
  <c r="G24" i="1"/>
  <c r="F24" i="1"/>
  <c r="I23" i="1"/>
  <c r="I20" i="1"/>
  <c r="K19" i="1"/>
  <c r="H19" i="1"/>
  <c r="I19" i="1" s="1"/>
  <c r="G19" i="1"/>
  <c r="F19" i="1"/>
  <c r="I18" i="1"/>
  <c r="I17" i="1"/>
  <c r="I16" i="1"/>
  <c r="K15" i="1"/>
  <c r="J15" i="1"/>
  <c r="H15" i="1"/>
  <c r="I15" i="1" s="1"/>
  <c r="G15" i="1"/>
  <c r="F15" i="1"/>
  <c r="K12" i="1"/>
  <c r="J12" i="1"/>
  <c r="I12" i="1"/>
  <c r="J11" i="1"/>
  <c r="J10" i="1" s="1"/>
  <c r="I11" i="1"/>
  <c r="K10" i="1"/>
  <c r="H10" i="1"/>
  <c r="I10" i="1" s="1"/>
  <c r="G10" i="1"/>
  <c r="G42" i="1" s="1"/>
  <c r="G52" i="1" s="1"/>
  <c r="F10" i="1"/>
  <c r="F42" i="1" s="1"/>
  <c r="F52" i="1" s="1"/>
  <c r="J42" i="1" l="1"/>
  <c r="J52" i="1" s="1"/>
  <c r="H42" i="1"/>
  <c r="H61" i="1"/>
  <c r="I67" i="1"/>
  <c r="I42" i="1" l="1"/>
  <c r="H52" i="1"/>
  <c r="I52" i="1" s="1"/>
  <c r="I61" i="1"/>
  <c r="H81" i="1"/>
  <c r="H92" i="1" l="1"/>
  <c r="I92" i="1" s="1"/>
  <c r="I81" i="1"/>
</calcChain>
</file>

<file path=xl/sharedStrings.xml><?xml version="1.0" encoding="utf-8"?>
<sst xmlns="http://schemas.openxmlformats.org/spreadsheetml/2006/main" count="153" uniqueCount="140">
  <si>
    <t>1. számú melléklet</t>
  </si>
  <si>
    <t>3/2020. (VII.13.) önkormányzati rendelethez</t>
  </si>
  <si>
    <t>VELEMÉR KÖZSÉG ÖNKORMÁNYZATÁNAK
2019. ÉVI BEVÉTELEI ÉS KIADÁSAI</t>
  </si>
  <si>
    <t>adatok Ft-ban</t>
  </si>
  <si>
    <t>Sor-sz.</t>
  </si>
  <si>
    <t>Megnevezés</t>
  </si>
  <si>
    <t>2019. évi eredeti előirányzat</t>
  </si>
  <si>
    <t>2019. évi módosított előirányzat</t>
  </si>
  <si>
    <t>2019. évi teljesítés</t>
  </si>
  <si>
    <t>Teljesítés %-ban</t>
  </si>
  <si>
    <t>2019. évi teljesítésből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</si>
  <si>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</si>
  <si>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</si>
  <si>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</si>
  <si>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</si>
  <si>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</si>
  <si>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</si>
  <si>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2.</t>
  </si>
  <si>
    <t>Közhatalmi bevételek</t>
  </si>
  <si>
    <t>3.</t>
  </si>
  <si>
    <t>Önkormányzatok sajátos működési bevételei</t>
  </si>
  <si>
    <t>3.1.</t>
  </si>
  <si>
    <t>Illetékek</t>
  </si>
  <si>
    <t>3.2.</t>
  </si>
  <si>
    <t>Helyi adók</t>
  </si>
  <si>
    <t>Magánszemélyek kommunális adója</t>
  </si>
  <si>
    <t>Idegenforgalmi adó tartózkodás után</t>
  </si>
  <si>
    <t>Iparűzési adó</t>
  </si>
  <si>
    <t>3.3.</t>
  </si>
  <si>
    <t>Átengedett központi adók</t>
  </si>
  <si>
    <t>Gépjárműadó</t>
  </si>
  <si>
    <t>Önkormányzatok SZJA bevétele</t>
  </si>
  <si>
    <t>3.4.</t>
  </si>
  <si>
    <t>Bírságok, pótlékok és egyéb sajátos bevételek</t>
  </si>
  <si>
    <t>Kapott támogatások</t>
  </si>
  <si>
    <t>4.</t>
  </si>
  <si>
    <t>Önkormányzatok költségvetési támogatása</t>
  </si>
  <si>
    <t>4.1.</t>
  </si>
  <si>
    <t>Települési önkormányzatok támogatása</t>
  </si>
  <si>
    <t>4.2.</t>
  </si>
  <si>
    <t xml:space="preserve">Központosított előirányzatok </t>
  </si>
  <si>
    <t>4.3.</t>
  </si>
  <si>
    <t>Működőképesség megőrzését szolgáló kieg.támog.</t>
  </si>
  <si>
    <t>4.4.</t>
  </si>
  <si>
    <t>Normatív kötött felhasználású támogatások</t>
  </si>
  <si>
    <t>4.5</t>
  </si>
  <si>
    <t>Címzett-, cél-és vis major támogatás</t>
  </si>
  <si>
    <t>4.6</t>
  </si>
  <si>
    <t>Egyéb központi támogatások</t>
  </si>
  <si>
    <t>Felhalmozási és tőke jellegű bevételek</t>
  </si>
  <si>
    <t>5.</t>
  </si>
  <si>
    <t>Tárgyi eszközök, immateriális javak értékesítése</t>
  </si>
  <si>
    <t>6.</t>
  </si>
  <si>
    <t>Önkormányzatok sajátos felhalmozási és tőkebevételei</t>
  </si>
  <si>
    <t>7.</t>
  </si>
  <si>
    <t>Költségvetési felhalmozási bevételek</t>
  </si>
  <si>
    <t>8.</t>
  </si>
  <si>
    <t>Pénzügyi befektetések bevételei</t>
  </si>
  <si>
    <t>Véglegesen átvett pénzeszközök</t>
  </si>
  <si>
    <t>9.</t>
  </si>
  <si>
    <t>Támogatásértékű működési bevétel</t>
  </si>
  <si>
    <t xml:space="preserve">     - ebből OEP-től átvett pénzeszköz</t>
  </si>
  <si>
    <t>10.</t>
  </si>
  <si>
    <t>Működési célú pénzeszköz átvétel ÁHT-n belülről</t>
  </si>
  <si>
    <t>11.</t>
  </si>
  <si>
    <t>Támogatásértékű felhalmozási bevétel</t>
  </si>
  <si>
    <t>12.</t>
  </si>
  <si>
    <t>Felhalmozási célú pénzeszköz átvétel ÁHT-n kívülről</t>
  </si>
  <si>
    <t>Bevételek összesen</t>
  </si>
  <si>
    <t>Finanszírozási bevételek</t>
  </si>
  <si>
    <t>13.</t>
  </si>
  <si>
    <t>Likvid hitel felvétel</t>
  </si>
  <si>
    <t>14.</t>
  </si>
  <si>
    <t>Rövid lejáratú hitel felvétel</t>
  </si>
  <si>
    <t>15.</t>
  </si>
  <si>
    <t>Felhalmozási célú hitel felvétel</t>
  </si>
  <si>
    <t>16.</t>
  </si>
  <si>
    <t>Értékpapír értékesítés bevétele</t>
  </si>
  <si>
    <t>17.</t>
  </si>
  <si>
    <t>Egyéb finanszírozás bevételei</t>
  </si>
  <si>
    <t>Pénzforgalom nélküli bevételek</t>
  </si>
  <si>
    <t>18.</t>
  </si>
  <si>
    <t xml:space="preserve">Előző évi pénzmaradvány (tartalék) igénybevétele </t>
  </si>
  <si>
    <t>19.</t>
  </si>
  <si>
    <t>Előző évi vállalkozási maradvány igénybevétele</t>
  </si>
  <si>
    <t xml:space="preserve">Bevételek mindösszesen </t>
  </si>
  <si>
    <t>Költségvetési hiány (Kiadások-Bevételek)</t>
  </si>
  <si>
    <t>1. számú melléklet folytatása</t>
  </si>
  <si>
    <t>KIADÁSOK</t>
  </si>
  <si>
    <t xml:space="preserve">Működési kiadások </t>
  </si>
  <si>
    <t>Személyi jellegű kiadások</t>
  </si>
  <si>
    <t>20.</t>
  </si>
  <si>
    <t>Munkaadót terhelő járulékok és szociális hozzájárulási adó</t>
  </si>
  <si>
    <t>21.</t>
  </si>
  <si>
    <t>Dologi kiadások és egyéb folyó kiadások</t>
  </si>
  <si>
    <t>22.</t>
  </si>
  <si>
    <t>Ellátottak pénzbeli juttatásai</t>
  </si>
  <si>
    <t>23.</t>
  </si>
  <si>
    <t>Elvonások és befizetések</t>
  </si>
  <si>
    <t>24.</t>
  </si>
  <si>
    <t>Egyéb működési célú kiadások, ebből</t>
  </si>
  <si>
    <t>Támogatásértékű működési kiadások</t>
  </si>
  <si>
    <t>Működési célú pénzeszköz átadás ÁHT-n kívülre</t>
  </si>
  <si>
    <t>Társadalom-,szociálpolitikai és egyéb juttatás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</si>
  <si>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</si>
  <si>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</si>
  <si>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</si>
  <si>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25.</t>
  </si>
  <si>
    <t>Intézményi beruházások</t>
  </si>
  <si>
    <t>26.</t>
  </si>
  <si>
    <t>Felújítási kiadások</t>
  </si>
  <si>
    <t>27.</t>
  </si>
  <si>
    <t>Kormányzati beruházások</t>
  </si>
  <si>
    <t>28.</t>
  </si>
  <si>
    <t>Lakástámogatás, lakásépítés</t>
  </si>
  <si>
    <t>29.</t>
  </si>
  <si>
    <t>Egyéb felhalmozási kiadások</t>
  </si>
  <si>
    <t>Támogatásértékű felhalmozási kiadások</t>
  </si>
  <si>
    <t>Felhalmozási célú pénzeszköz átadás ÁHT-n kívülre</t>
  </si>
  <si>
    <t xml:space="preserve">Kiadások összesen </t>
  </si>
  <si>
    <t>Finanszírozási kiadások</t>
  </si>
  <si>
    <t>30.</t>
  </si>
  <si>
    <t>Likvid hitel törlesztés</t>
  </si>
  <si>
    <t>31.</t>
  </si>
  <si>
    <t>Rövid lejáratú hitel törlesztés</t>
  </si>
  <si>
    <t>32.</t>
  </si>
  <si>
    <t>Felhalmozási célú hitel törlesztés</t>
  </si>
  <si>
    <t>33.</t>
  </si>
  <si>
    <t>Értékpapír vásárlás</t>
  </si>
  <si>
    <t>34.</t>
  </si>
  <si>
    <t>Egyéb finanszírozás kiadásai</t>
  </si>
  <si>
    <t>Egyéb pénzforgalom nélküli kiadások</t>
  </si>
  <si>
    <t>35.</t>
  </si>
  <si>
    <t>Általános tartalék</t>
  </si>
  <si>
    <t>36.</t>
  </si>
  <si>
    <t>Céltartalék</t>
  </si>
  <si>
    <t>37.</t>
  </si>
  <si>
    <t>ÁH-on belüli megelőlegezések visszafizetése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</si>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</sst>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Arial Narrow"/>
      <family val="2"/>
      <charset val="238"/>
    </font>
    <font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i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name val="Arial Narrow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 applyAlignment="1">
      <alignment horizontal="right"/>
    </xf>
    <xf numFmtId="9" fontId="3" fillId="0" borderId="6" xfId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3" fontId="7" fillId="0" borderId="12" xfId="0" applyNumberFormat="1" applyFont="1" applyBorder="1" applyAlignment="1">
      <alignment horizontal="right"/>
    </xf>
    <xf numFmtId="9" fontId="7" fillId="0" borderId="12" xfId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3" fontId="7" fillId="0" borderId="15" xfId="0" applyNumberFormat="1" applyFont="1" applyBorder="1" applyAlignment="1">
      <alignment horizontal="right"/>
    </xf>
    <xf numFmtId="9" fontId="7" fillId="0" borderId="15" xfId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3" fontId="10" fillId="0" borderId="15" xfId="0" applyNumberFormat="1" applyFont="1" applyBorder="1" applyAlignment="1">
      <alignment horizontal="right"/>
    </xf>
    <xf numFmtId="9" fontId="10" fillId="0" borderId="15" xfId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19" xfId="0" applyNumberFormat="1" applyFont="1" applyBorder="1"/>
    <xf numFmtId="49" fontId="5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3" fontId="7" fillId="0" borderId="21" xfId="0" applyNumberFormat="1" applyFont="1" applyBorder="1" applyAlignment="1">
      <alignment horizontal="right"/>
    </xf>
    <xf numFmtId="9" fontId="7" fillId="0" borderId="21" xfId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3" fontId="3" fillId="0" borderId="25" xfId="0" applyNumberFormat="1" applyFont="1" applyBorder="1" applyAlignment="1">
      <alignment horizontal="right"/>
    </xf>
    <xf numFmtId="9" fontId="3" fillId="0" borderId="12" xfId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 wrapText="1"/>
    </xf>
    <xf numFmtId="3" fontId="7" fillId="0" borderId="27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49" fontId="5" fillId="0" borderId="30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49" fontId="5" fillId="0" borderId="31" xfId="0" applyNumberFormat="1" applyFont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49" fontId="5" fillId="0" borderId="8" xfId="0" applyNumberFormat="1" applyFont="1" applyBorder="1" applyAlignment="1">
      <alignment horizontal="center"/>
    </xf>
    <xf numFmtId="0" fontId="3" fillId="0" borderId="6" xfId="0" applyFont="1" applyBorder="1"/>
    <xf numFmtId="49" fontId="5" fillId="0" borderId="3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11" fillId="0" borderId="25" xfId="0" applyFont="1" applyBorder="1" applyAlignment="1">
      <alignment horizontal="left"/>
    </xf>
    <xf numFmtId="3" fontId="11" fillId="0" borderId="25" xfId="0" applyNumberFormat="1" applyFont="1" applyBorder="1" applyAlignment="1">
      <alignment horizontal="right"/>
    </xf>
    <xf numFmtId="9" fontId="11" fillId="0" borderId="12" xfId="1" applyFont="1" applyBorder="1" applyAlignment="1">
      <alignment horizontal="right"/>
    </xf>
    <xf numFmtId="3" fontId="11" fillId="0" borderId="26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3" fontId="12" fillId="0" borderId="35" xfId="0" applyNumberFormat="1" applyFont="1" applyBorder="1" applyAlignment="1">
      <alignment horizontal="right"/>
    </xf>
    <xf numFmtId="3" fontId="12" fillId="0" borderId="36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5" fillId="0" borderId="8" xfId="0" applyFont="1" applyBorder="1"/>
    <xf numFmtId="0" fontId="9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24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3" fontId="7" fillId="0" borderId="15" xfId="0" applyNumberFormat="1" applyFont="1" applyBorder="1" applyAlignment="1">
      <alignment wrapText="1"/>
    </xf>
    <xf numFmtId="3" fontId="7" fillId="0" borderId="15" xfId="0" applyNumberFormat="1" applyFont="1" applyBorder="1" applyAlignment="1">
      <alignment horizontal="right" wrapText="1"/>
    </xf>
    <xf numFmtId="0" fontId="7" fillId="0" borderId="37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3" fontId="10" fillId="0" borderId="27" xfId="0" applyNumberFormat="1" applyFont="1" applyBorder="1" applyAlignment="1">
      <alignment horizontal="right"/>
    </xf>
    <xf numFmtId="3" fontId="10" fillId="0" borderId="39" xfId="0" applyNumberFormat="1" applyFont="1" applyBorder="1" applyAlignment="1">
      <alignment horizontal="right"/>
    </xf>
    <xf numFmtId="0" fontId="5" fillId="0" borderId="40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3" fontId="13" fillId="0" borderId="41" xfId="0" applyNumberFormat="1" applyFont="1" applyBorder="1" applyAlignment="1">
      <alignment horizontal="right"/>
    </xf>
    <xf numFmtId="3" fontId="2" fillId="0" borderId="41" xfId="0" applyNumberFormat="1" applyFont="1" applyBorder="1" applyAlignment="1">
      <alignment horizontal="right"/>
    </xf>
    <xf numFmtId="3" fontId="2" fillId="0" borderId="42" xfId="0" applyNumberFormat="1" applyFont="1" applyBorder="1" applyAlignment="1">
      <alignment horizontal="right"/>
    </xf>
    <xf numFmtId="0" fontId="7" fillId="0" borderId="43" xfId="0" applyFont="1" applyBorder="1" applyAlignment="1">
      <alignment horizontal="left"/>
    </xf>
    <xf numFmtId="3" fontId="13" fillId="0" borderId="43" xfId="0" applyNumberFormat="1" applyFont="1" applyBorder="1" applyAlignment="1">
      <alignment horizontal="right"/>
    </xf>
    <xf numFmtId="3" fontId="2" fillId="0" borderId="43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left"/>
    </xf>
    <xf numFmtId="3" fontId="10" fillId="0" borderId="21" xfId="0" applyNumberFormat="1" applyFont="1" applyBorder="1" applyAlignment="1">
      <alignment horizontal="right"/>
    </xf>
    <xf numFmtId="9" fontId="10" fillId="0" borderId="21" xfId="1" applyFont="1" applyBorder="1" applyAlignment="1">
      <alignment horizontal="right"/>
    </xf>
    <xf numFmtId="3" fontId="10" fillId="0" borderId="22" xfId="0" applyNumberFormat="1" applyFont="1" applyBorder="1" applyAlignment="1">
      <alignment horizontal="right" wrapText="1"/>
    </xf>
    <xf numFmtId="0" fontId="5" fillId="0" borderId="8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/>
    </xf>
    <xf numFmtId="9" fontId="11" fillId="0" borderId="6" xfId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0" fontId="5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9" fontId="7" fillId="0" borderId="27" xfId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0" fontId="7" fillId="0" borderId="4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11" fillId="0" borderId="35" xfId="0" applyFont="1" applyBorder="1"/>
    <xf numFmtId="3" fontId="11" fillId="0" borderId="35" xfId="0" applyNumberFormat="1" applyFont="1" applyBorder="1" applyAlignment="1">
      <alignment horizontal="right"/>
    </xf>
    <xf numFmtId="9" fontId="11" fillId="0" borderId="35" xfId="1" applyFont="1" applyBorder="1" applyAlignment="1">
      <alignment horizontal="right"/>
    </xf>
    <xf numFmtId="3" fontId="11" fillId="0" borderId="36" xfId="0" applyNumberFormat="1" applyFont="1" applyBorder="1" applyAlignment="1">
      <alignment horizontal="right"/>
    </xf>
    <xf numFmtId="0" fontId="14" fillId="0" borderId="45" xfId="0" applyFont="1" applyBorder="1"/>
    <xf numFmtId="0" fontId="15" fillId="0" borderId="0" xfId="0" applyFont="1"/>
    <xf numFmtId="0" fontId="15" fillId="0" borderId="0" xfId="0" applyFont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94D81-7B46-49F8-B15F-8FA1FCA53A16}">
  <dimension ref="A1:K94"/>
  <sheetViews>
    <sheetView tabSelected="1" workbookViewId="0">
      <selection sqref="A1:K1048576"/>
    </sheetView>
  </sheetViews>
  <sheetFormatPr defaultRowHeight="15" x14ac:dyDescent="0.25"/>
  <cols>
    <col min="1" max="1" width="3.7109375" style="130" customWidth="1"/>
    <col min="2" max="3" width="4.140625" style="130"/>
    <col min="4" max="4" width="23" style="130" customWidth="1"/>
    <col min="5" max="5" width="0" style="130" hidden="1" customWidth="1"/>
    <col min="6" max="6" width="10.140625" style="130" customWidth="1"/>
    <col min="7" max="7" width="11" style="130" customWidth="1"/>
    <col min="8" max="8" width="10.7109375" style="130" customWidth="1"/>
    <col min="9" max="9" width="8.28515625" style="130" customWidth="1"/>
    <col min="10" max="10" width="9.85546875" style="130" bestFit="1" customWidth="1"/>
    <col min="11" max="11" width="9.28515625" style="130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5" t="s">
        <v>3</v>
      </c>
    </row>
    <row r="7" spans="1:11" ht="16.5" thickTop="1" thickBot="1" x14ac:dyDescent="0.3">
      <c r="A7" s="6" t="s">
        <v>4</v>
      </c>
      <c r="B7" s="7" t="s">
        <v>5</v>
      </c>
      <c r="C7" s="7"/>
      <c r="D7" s="7"/>
      <c r="E7" s="7"/>
      <c r="F7" s="8" t="s">
        <v>6</v>
      </c>
      <c r="G7" s="9" t="s">
        <v>7</v>
      </c>
      <c r="H7" s="10" t="s">
        <v>8</v>
      </c>
      <c r="I7" s="9" t="s">
        <v>9</v>
      </c>
      <c r="J7" s="11" t="s">
        <v>10</v>
      </c>
      <c r="K7" s="11"/>
    </row>
    <row r="8" spans="1:11" ht="27.75" thickTop="1" x14ac:dyDescent="0.25">
      <c r="A8" s="6"/>
      <c r="B8" s="7"/>
      <c r="C8" s="7"/>
      <c r="D8" s="7"/>
      <c r="E8" s="7"/>
      <c r="F8" s="8"/>
      <c r="G8" s="9"/>
      <c r="H8" s="10"/>
      <c r="I8" s="9"/>
      <c r="J8" s="12" t="s">
        <v>11</v>
      </c>
      <c r="K8" s="13" t="s">
        <v>12</v>
      </c>
    </row>
    <row r="9" spans="1:11" x14ac:dyDescent="0.25">
      <c r="A9" s="14"/>
      <c r="B9" s="15" t="s">
        <v>13</v>
      </c>
      <c r="C9" s="15"/>
      <c r="D9" s="15"/>
      <c r="E9" s="15"/>
      <c r="F9" s="16"/>
      <c r="G9" s="16"/>
      <c r="H9" s="16"/>
      <c r="I9" s="16"/>
      <c r="J9" s="17"/>
      <c r="K9" s="18"/>
    </row>
    <row r="10" spans="1:11" x14ac:dyDescent="0.25">
      <c r="A10" s="14"/>
      <c r="B10" s="19" t="s">
        <v>14</v>
      </c>
      <c r="C10" s="19"/>
      <c r="D10" s="19"/>
      <c r="E10" s="19"/>
      <c r="F10" s="20">
        <f>SUM(F11:F13)</f>
        <v>2770000</v>
      </c>
      <c r="G10" s="20">
        <f>SUM(G11:G13)</f>
        <v>2104945</v>
      </c>
      <c r="H10" s="20">
        <f>SUM(H11:H13)</f>
        <v>2104945</v>
      </c>
      <c r="I10" s="21">
        <f>H10/G10</f>
        <v>1</v>
      </c>
      <c r="J10" s="20">
        <f>SUM(J11:J12)</f>
        <v>2083545</v>
      </c>
      <c r="K10" s="22">
        <f>SUM(K11:K12)</f>
        <v>21400</v>
      </c>
    </row>
    <row r="11" spans="1:11" x14ac:dyDescent="0.25">
      <c r="A11" s="23" t="s">
        <v>15</v>
      </c>
      <c r="B11" s="24" t="s">
        <v>16</v>
      </c>
      <c r="C11" s="24"/>
      <c r="D11" s="24"/>
      <c r="E11" s="24"/>
      <c r="F11" s="25">
        <v>305000</v>
      </c>
      <c r="G11" s="25">
        <v>49473</v>
      </c>
      <c r="H11" s="25">
        <v>49473</v>
      </c>
      <c r="I11" s="26">
        <f>H11/G11</f>
        <v>1</v>
      </c>
      <c r="J11" s="25">
        <f>H11-K11</f>
        <v>28073</v>
      </c>
      <c r="K11" s="27">
        <v>21400</v>
      </c>
    </row>
    <row r="12" spans="1:11" x14ac:dyDescent="0.25">
      <c r="A12" s="28" t="s">
        <v>17</v>
      </c>
      <c r="B12" s="29" t="s">
        <v>18</v>
      </c>
      <c r="C12" s="29"/>
      <c r="D12" s="29"/>
      <c r="E12" s="29"/>
      <c r="F12" s="30">
        <v>2465000</v>
      </c>
      <c r="G12" s="30">
        <v>2055472</v>
      </c>
      <c r="H12" s="30">
        <v>2055472</v>
      </c>
      <c r="I12" s="31">
        <f>H12/G12</f>
        <v>1</v>
      </c>
      <c r="J12" s="30">
        <f>H12-K12</f>
        <v>2055472</v>
      </c>
      <c r="K12" s="32">
        <f>SUM(K15+K19+K22)</f>
        <v>0</v>
      </c>
    </row>
    <row r="13" spans="1:11" x14ac:dyDescent="0.25">
      <c r="A13" s="28" t="s">
        <v>19</v>
      </c>
      <c r="B13" s="29" t="s">
        <v>20</v>
      </c>
      <c r="C13" s="29"/>
      <c r="D13" s="29"/>
      <c r="E13" s="29"/>
      <c r="F13" s="30">
        <v>0</v>
      </c>
      <c r="G13" s="30">
        <v>0</v>
      </c>
      <c r="H13" s="30">
        <v>0</v>
      </c>
      <c r="I13" s="31">
        <v>0</v>
      </c>
      <c r="J13" s="30">
        <v>0</v>
      </c>
      <c r="K13" s="32">
        <v>0</v>
      </c>
    </row>
    <row r="14" spans="1:11" x14ac:dyDescent="0.25">
      <c r="A14" s="33" t="s">
        <v>21</v>
      </c>
      <c r="B14" s="29" t="s">
        <v>22</v>
      </c>
      <c r="C14" s="29"/>
      <c r="D14" s="29"/>
      <c r="E14" s="29"/>
      <c r="F14" s="30">
        <v>0</v>
      </c>
      <c r="G14" s="30">
        <v>0</v>
      </c>
      <c r="H14" s="30">
        <v>0</v>
      </c>
      <c r="I14" s="31">
        <v>0</v>
      </c>
      <c r="J14" s="30">
        <v>0</v>
      </c>
      <c r="K14" s="32">
        <v>0</v>
      </c>
    </row>
    <row r="15" spans="1:11" x14ac:dyDescent="0.25">
      <c r="A15" s="33" t="s">
        <v>23</v>
      </c>
      <c r="B15" s="29" t="s">
        <v>24</v>
      </c>
      <c r="C15" s="29"/>
      <c r="D15" s="29"/>
      <c r="E15" s="29"/>
      <c r="F15" s="30">
        <f>SUM(F16:F18)</f>
        <v>2237000</v>
      </c>
      <c r="G15" s="30">
        <f>SUM(G16:G18)</f>
        <v>1815423</v>
      </c>
      <c r="H15" s="30">
        <f>SUM(H16:H18)</f>
        <v>1815423</v>
      </c>
      <c r="I15" s="31">
        <f t="shared" ref="I15:I20" si="0">H15/G15</f>
        <v>1</v>
      </c>
      <c r="J15" s="30">
        <f>SUM(J16:J18)</f>
        <v>1815423</v>
      </c>
      <c r="K15" s="32">
        <f>SUM(K16:K18)</f>
        <v>0</v>
      </c>
    </row>
    <row r="16" spans="1:11" x14ac:dyDescent="0.25">
      <c r="A16" s="33"/>
      <c r="B16" s="34"/>
      <c r="C16" s="35" t="s">
        <v>25</v>
      </c>
      <c r="D16" s="35"/>
      <c r="E16" s="35"/>
      <c r="F16" s="36">
        <v>90000</v>
      </c>
      <c r="G16" s="36">
        <v>102800</v>
      </c>
      <c r="H16" s="36">
        <v>102800</v>
      </c>
      <c r="I16" s="37">
        <f t="shared" si="0"/>
        <v>1</v>
      </c>
      <c r="J16" s="36">
        <v>102800</v>
      </c>
      <c r="K16" s="38">
        <v>0</v>
      </c>
    </row>
    <row r="17" spans="1:11" x14ac:dyDescent="0.25">
      <c r="A17" s="33"/>
      <c r="B17" s="34"/>
      <c r="C17" s="35" t="s">
        <v>26</v>
      </c>
      <c r="D17" s="35"/>
      <c r="E17" s="35"/>
      <c r="F17" s="36">
        <v>131000</v>
      </c>
      <c r="G17" s="36">
        <v>184750</v>
      </c>
      <c r="H17" s="36">
        <v>184750</v>
      </c>
      <c r="I17" s="37">
        <f t="shared" si="0"/>
        <v>1</v>
      </c>
      <c r="J17" s="36">
        <v>184750</v>
      </c>
      <c r="K17" s="38">
        <v>0</v>
      </c>
    </row>
    <row r="18" spans="1:11" x14ac:dyDescent="0.25">
      <c r="A18" s="33"/>
      <c r="B18" s="34"/>
      <c r="C18" s="35" t="s">
        <v>27</v>
      </c>
      <c r="D18" s="35"/>
      <c r="E18" s="35"/>
      <c r="F18" s="36">
        <v>2016000</v>
      </c>
      <c r="G18" s="36">
        <v>1527873</v>
      </c>
      <c r="H18" s="36">
        <v>1527873</v>
      </c>
      <c r="I18" s="37">
        <f t="shared" si="0"/>
        <v>1</v>
      </c>
      <c r="J18" s="36">
        <v>1527873</v>
      </c>
      <c r="K18" s="38">
        <v>0</v>
      </c>
    </row>
    <row r="19" spans="1:11" x14ac:dyDescent="0.25">
      <c r="A19" s="33" t="s">
        <v>28</v>
      </c>
      <c r="B19" s="29" t="s">
        <v>29</v>
      </c>
      <c r="C19" s="29"/>
      <c r="D19" s="29"/>
      <c r="E19" s="29"/>
      <c r="F19" s="39">
        <f>SUM(F20:F21)</f>
        <v>223000</v>
      </c>
      <c r="G19" s="39">
        <f>SUM(G20:G21)</f>
        <v>240049</v>
      </c>
      <c r="H19" s="39">
        <f>SUM(H20:H21)</f>
        <v>240049</v>
      </c>
      <c r="I19" s="31">
        <f t="shared" si="0"/>
        <v>1</v>
      </c>
      <c r="J19" s="39">
        <v>192381</v>
      </c>
      <c r="K19" s="40">
        <f>SUM(K20:K21)</f>
        <v>0</v>
      </c>
    </row>
    <row r="20" spans="1:11" x14ac:dyDescent="0.25">
      <c r="A20" s="33"/>
      <c r="B20" s="34"/>
      <c r="C20" s="35" t="s">
        <v>30</v>
      </c>
      <c r="D20" s="35"/>
      <c r="E20" s="35"/>
      <c r="F20" s="36">
        <v>223000</v>
      </c>
      <c r="G20" s="36">
        <v>240049</v>
      </c>
      <c r="H20" s="36">
        <v>240049</v>
      </c>
      <c r="I20" s="37">
        <f t="shared" si="0"/>
        <v>1</v>
      </c>
      <c r="J20" s="36">
        <v>240049</v>
      </c>
      <c r="K20" s="38">
        <v>0</v>
      </c>
    </row>
    <row r="21" spans="1:11" x14ac:dyDescent="0.25">
      <c r="A21" s="33"/>
      <c r="B21" s="34"/>
      <c r="C21" s="35" t="s">
        <v>31</v>
      </c>
      <c r="D21" s="35"/>
      <c r="E21" s="35"/>
      <c r="F21" s="36">
        <v>0</v>
      </c>
      <c r="G21" s="36">
        <v>0</v>
      </c>
      <c r="H21" s="36">
        <v>0</v>
      </c>
      <c r="I21" s="37">
        <v>0</v>
      </c>
      <c r="J21" s="36">
        <v>0</v>
      </c>
      <c r="K21" s="38">
        <v>0</v>
      </c>
    </row>
    <row r="22" spans="1:11" x14ac:dyDescent="0.25">
      <c r="A22" s="41" t="s">
        <v>32</v>
      </c>
      <c r="B22" s="42" t="s">
        <v>33</v>
      </c>
      <c r="C22" s="42"/>
      <c r="D22" s="42"/>
      <c r="E22" s="42"/>
      <c r="F22" s="43">
        <v>5000</v>
      </c>
      <c r="G22" s="43">
        <v>0</v>
      </c>
      <c r="H22" s="43">
        <v>0</v>
      </c>
      <c r="I22" s="44">
        <v>0</v>
      </c>
      <c r="J22" s="43">
        <v>0</v>
      </c>
      <c r="K22" s="45">
        <v>0</v>
      </c>
    </row>
    <row r="23" spans="1:11" x14ac:dyDescent="0.25">
      <c r="A23" s="46"/>
      <c r="B23" s="19" t="s">
        <v>34</v>
      </c>
      <c r="C23" s="19"/>
      <c r="D23" s="19"/>
      <c r="E23" s="19"/>
      <c r="F23" s="20">
        <v>18177773</v>
      </c>
      <c r="G23" s="20">
        <v>19716899</v>
      </c>
      <c r="H23" s="20">
        <v>19716899</v>
      </c>
      <c r="I23" s="21">
        <f>H23/G23</f>
        <v>1</v>
      </c>
      <c r="J23" s="20">
        <v>19716899</v>
      </c>
      <c r="K23" s="22">
        <f>SUM(K24)</f>
        <v>0</v>
      </c>
    </row>
    <row r="24" spans="1:11" x14ac:dyDescent="0.25">
      <c r="A24" s="47" t="s">
        <v>35</v>
      </c>
      <c r="B24" s="24" t="s">
        <v>36</v>
      </c>
      <c r="C24" s="24"/>
      <c r="D24" s="24"/>
      <c r="E24" s="24"/>
      <c r="F24" s="25">
        <f>SUM(F25:F30)</f>
        <v>18177773</v>
      </c>
      <c r="G24" s="25">
        <f>SUM(G25:G30)</f>
        <v>19716899</v>
      </c>
      <c r="H24" s="25">
        <f>SUM(H25:H30)</f>
        <v>19716899</v>
      </c>
      <c r="I24" s="26">
        <f>H24/G24</f>
        <v>1</v>
      </c>
      <c r="J24" s="25">
        <f>SUM(J25:J30)</f>
        <v>19716899</v>
      </c>
      <c r="K24" s="27">
        <f>SUM(K25:K30)</f>
        <v>0</v>
      </c>
    </row>
    <row r="25" spans="1:11" x14ac:dyDescent="0.25">
      <c r="A25" s="33" t="s">
        <v>37</v>
      </c>
      <c r="B25" s="29" t="s">
        <v>38</v>
      </c>
      <c r="C25" s="29"/>
      <c r="D25" s="29"/>
      <c r="E25" s="29"/>
      <c r="F25" s="30">
        <v>11654773</v>
      </c>
      <c r="G25" s="30">
        <v>11654773</v>
      </c>
      <c r="H25" s="30">
        <v>11654773</v>
      </c>
      <c r="I25" s="31">
        <f>H25/G25</f>
        <v>1</v>
      </c>
      <c r="J25" s="30">
        <v>11654773</v>
      </c>
      <c r="K25" s="32">
        <v>0</v>
      </c>
    </row>
    <row r="26" spans="1:11" x14ac:dyDescent="0.25">
      <c r="A26" s="33" t="s">
        <v>39</v>
      </c>
      <c r="B26" s="29" t="s">
        <v>40</v>
      </c>
      <c r="C26" s="29"/>
      <c r="D26" s="29"/>
      <c r="E26" s="29"/>
      <c r="F26" s="30">
        <v>0</v>
      </c>
      <c r="G26" s="30">
        <v>0</v>
      </c>
      <c r="H26" s="30">
        <v>0</v>
      </c>
      <c r="I26" s="31">
        <v>0</v>
      </c>
      <c r="J26" s="30">
        <v>0</v>
      </c>
      <c r="K26" s="32">
        <v>0</v>
      </c>
    </row>
    <row r="27" spans="1:11" x14ac:dyDescent="0.25">
      <c r="A27" s="33" t="s">
        <v>41</v>
      </c>
      <c r="B27" s="29" t="s">
        <v>42</v>
      </c>
      <c r="C27" s="29"/>
      <c r="D27" s="29"/>
      <c r="E27" s="29"/>
      <c r="F27" s="30">
        <v>0</v>
      </c>
      <c r="G27" s="30">
        <v>302260</v>
      </c>
      <c r="H27" s="30">
        <v>302260</v>
      </c>
      <c r="I27" s="31">
        <f>H27/G27</f>
        <v>1</v>
      </c>
      <c r="J27" s="30">
        <v>302260</v>
      </c>
      <c r="K27" s="32">
        <v>0</v>
      </c>
    </row>
    <row r="28" spans="1:11" x14ac:dyDescent="0.25">
      <c r="A28" s="48" t="s">
        <v>43</v>
      </c>
      <c r="B28" s="29" t="s">
        <v>44</v>
      </c>
      <c r="C28" s="29"/>
      <c r="D28" s="29"/>
      <c r="E28" s="29"/>
      <c r="F28" s="30">
        <v>0</v>
      </c>
      <c r="G28" s="30">
        <v>0</v>
      </c>
      <c r="H28" s="30">
        <v>0</v>
      </c>
      <c r="I28" s="31">
        <v>0</v>
      </c>
      <c r="J28" s="30">
        <v>0</v>
      </c>
      <c r="K28" s="32">
        <v>0</v>
      </c>
    </row>
    <row r="29" spans="1:11" x14ac:dyDescent="0.25">
      <c r="A29" s="33" t="s">
        <v>45</v>
      </c>
      <c r="B29" s="29" t="s">
        <v>46</v>
      </c>
      <c r="C29" s="29"/>
      <c r="D29" s="29"/>
      <c r="E29" s="29"/>
      <c r="F29" s="30">
        <v>0</v>
      </c>
      <c r="G29" s="30">
        <v>0</v>
      </c>
      <c r="H29" s="30">
        <v>0</v>
      </c>
      <c r="I29" s="31">
        <v>0</v>
      </c>
      <c r="J29" s="30">
        <v>0</v>
      </c>
      <c r="K29" s="32">
        <v>0</v>
      </c>
    </row>
    <row r="30" spans="1:11" x14ac:dyDescent="0.25">
      <c r="A30" s="41" t="s">
        <v>47</v>
      </c>
      <c r="B30" s="42" t="s">
        <v>48</v>
      </c>
      <c r="C30" s="42"/>
      <c r="D30" s="42"/>
      <c r="E30" s="42"/>
      <c r="F30" s="43">
        <v>6523000</v>
      </c>
      <c r="G30" s="43">
        <v>7759866</v>
      </c>
      <c r="H30" s="43">
        <v>7759866</v>
      </c>
      <c r="I30" s="44">
        <f>H30/G30</f>
        <v>1</v>
      </c>
      <c r="J30" s="43">
        <v>7759866</v>
      </c>
      <c r="K30" s="45">
        <v>0</v>
      </c>
    </row>
    <row r="31" spans="1:11" x14ac:dyDescent="0.25">
      <c r="A31" s="49"/>
      <c r="B31" s="50" t="s">
        <v>49</v>
      </c>
      <c r="C31" s="50"/>
      <c r="D31" s="50"/>
      <c r="E31" s="50"/>
      <c r="F31" s="51">
        <f>SUM(F32:F35)</f>
        <v>34419</v>
      </c>
      <c r="G31" s="51">
        <f>SUM(G32:G35)</f>
        <v>4530783</v>
      </c>
      <c r="H31" s="51">
        <f>SUM(H32:H35)</f>
        <v>4530783</v>
      </c>
      <c r="I31" s="52">
        <f>H31/G31</f>
        <v>1</v>
      </c>
      <c r="J31" s="51">
        <f>SUM(J32:J35)</f>
        <v>4530783</v>
      </c>
      <c r="K31" s="53">
        <f>SUM(K32:K35)</f>
        <v>0</v>
      </c>
    </row>
    <row r="32" spans="1:11" x14ac:dyDescent="0.25">
      <c r="A32" s="47" t="s">
        <v>50</v>
      </c>
      <c r="B32" s="24" t="s">
        <v>51</v>
      </c>
      <c r="C32" s="24"/>
      <c r="D32" s="24"/>
      <c r="E32" s="24"/>
      <c r="F32" s="25">
        <v>34419</v>
      </c>
      <c r="G32" s="25">
        <v>28766</v>
      </c>
      <c r="H32" s="25">
        <v>28766</v>
      </c>
      <c r="I32" s="26">
        <f>H32/G32</f>
        <v>1</v>
      </c>
      <c r="J32" s="25">
        <v>28766</v>
      </c>
      <c r="K32" s="27">
        <v>0</v>
      </c>
    </row>
    <row r="33" spans="1:11" x14ac:dyDescent="0.25">
      <c r="A33" s="33" t="s">
        <v>52</v>
      </c>
      <c r="B33" s="29" t="s">
        <v>53</v>
      </c>
      <c r="C33" s="29"/>
      <c r="D33" s="29"/>
      <c r="E33" s="29"/>
      <c r="F33" s="30">
        <v>0</v>
      </c>
      <c r="G33" s="30">
        <v>0</v>
      </c>
      <c r="H33" s="30">
        <v>0</v>
      </c>
      <c r="I33" s="31">
        <v>0</v>
      </c>
      <c r="J33" s="30">
        <v>0</v>
      </c>
      <c r="K33" s="54">
        <v>0</v>
      </c>
    </row>
    <row r="34" spans="1:11" x14ac:dyDescent="0.25">
      <c r="A34" s="33" t="s">
        <v>54</v>
      </c>
      <c r="B34" s="29" t="s">
        <v>55</v>
      </c>
      <c r="C34" s="29"/>
      <c r="D34" s="29"/>
      <c r="E34" s="29"/>
      <c r="F34" s="30">
        <v>0</v>
      </c>
      <c r="G34" s="30">
        <v>4502017</v>
      </c>
      <c r="H34" s="55">
        <v>4502017</v>
      </c>
      <c r="I34" s="31">
        <f>H34/G34</f>
        <v>1</v>
      </c>
      <c r="J34" s="30">
        <v>4502017</v>
      </c>
      <c r="K34" s="54">
        <v>0</v>
      </c>
    </row>
    <row r="35" spans="1:11" x14ac:dyDescent="0.25">
      <c r="A35" s="41" t="s">
        <v>56</v>
      </c>
      <c r="B35" s="56" t="s">
        <v>57</v>
      </c>
      <c r="C35" s="56"/>
      <c r="D35" s="56"/>
      <c r="E35" s="56"/>
      <c r="F35" s="43">
        <v>0</v>
      </c>
      <c r="G35" s="57">
        <v>0</v>
      </c>
      <c r="H35" s="43">
        <v>0</v>
      </c>
      <c r="I35" s="44">
        <v>0</v>
      </c>
      <c r="J35" s="58">
        <v>0</v>
      </c>
      <c r="K35" s="45">
        <v>0</v>
      </c>
    </row>
    <row r="36" spans="1:11" x14ac:dyDescent="0.25">
      <c r="A36" s="59"/>
      <c r="B36" s="60" t="s">
        <v>58</v>
      </c>
      <c r="C36" s="60"/>
      <c r="D36" s="60"/>
      <c r="E36" s="60"/>
      <c r="F36" s="61">
        <f>SUM(F37:F41)</f>
        <v>1598720</v>
      </c>
      <c r="G36" s="61">
        <f>SUM(G37:G41)</f>
        <v>1047582</v>
      </c>
      <c r="H36" s="61">
        <f>SUM(H37:H41)</f>
        <v>1047582</v>
      </c>
      <c r="I36" s="52">
        <f>H36/G36</f>
        <v>1</v>
      </c>
      <c r="J36" s="61">
        <f>SUM(J37:J41)</f>
        <v>1047582</v>
      </c>
      <c r="K36" s="62">
        <f>SUM(K37:K41)</f>
        <v>0</v>
      </c>
    </row>
    <row r="37" spans="1:11" x14ac:dyDescent="0.25">
      <c r="A37" s="47" t="s">
        <v>59</v>
      </c>
      <c r="B37" s="24" t="s">
        <v>60</v>
      </c>
      <c r="C37" s="24"/>
      <c r="D37" s="24"/>
      <c r="E37" s="24"/>
      <c r="F37" s="25">
        <v>0</v>
      </c>
      <c r="G37" s="25">
        <v>0</v>
      </c>
      <c r="H37" s="25">
        <v>0</v>
      </c>
      <c r="I37" s="26">
        <v>0</v>
      </c>
      <c r="J37" s="25">
        <v>0</v>
      </c>
      <c r="K37" s="27">
        <v>0</v>
      </c>
    </row>
    <row r="38" spans="1:11" x14ac:dyDescent="0.25">
      <c r="A38" s="33"/>
      <c r="B38" s="29" t="s">
        <v>61</v>
      </c>
      <c r="C38" s="29"/>
      <c r="D38" s="29"/>
      <c r="E38" s="29"/>
      <c r="F38" s="30">
        <v>0</v>
      </c>
      <c r="G38" s="30">
        <v>0</v>
      </c>
      <c r="H38" s="30">
        <v>0</v>
      </c>
      <c r="I38" s="31">
        <v>0</v>
      </c>
      <c r="J38" s="30">
        <v>0</v>
      </c>
      <c r="K38" s="54">
        <v>0</v>
      </c>
    </row>
    <row r="39" spans="1:11" x14ac:dyDescent="0.25">
      <c r="A39" s="33" t="s">
        <v>62</v>
      </c>
      <c r="B39" s="29" t="s">
        <v>63</v>
      </c>
      <c r="C39" s="29"/>
      <c r="D39" s="29"/>
      <c r="E39" s="29"/>
      <c r="F39" s="30">
        <v>1598720</v>
      </c>
      <c r="G39" s="30">
        <v>1047582</v>
      </c>
      <c r="H39" s="30">
        <v>1047582</v>
      </c>
      <c r="I39" s="31">
        <f>H39/G39</f>
        <v>1</v>
      </c>
      <c r="J39" s="30">
        <v>1047582</v>
      </c>
      <c r="K39" s="54">
        <v>0</v>
      </c>
    </row>
    <row r="40" spans="1:11" x14ac:dyDescent="0.25">
      <c r="A40" s="33" t="s">
        <v>64</v>
      </c>
      <c r="B40" s="29" t="s">
        <v>65</v>
      </c>
      <c r="C40" s="29"/>
      <c r="D40" s="29"/>
      <c r="E40" s="29"/>
      <c r="F40" s="30">
        <v>0</v>
      </c>
      <c r="G40" s="30">
        <v>0</v>
      </c>
      <c r="H40" s="30">
        <v>0</v>
      </c>
      <c r="I40" s="31">
        <v>0</v>
      </c>
      <c r="J40" s="30">
        <v>0</v>
      </c>
      <c r="K40" s="54">
        <v>0</v>
      </c>
    </row>
    <row r="41" spans="1:11" x14ac:dyDescent="0.25">
      <c r="A41" s="63" t="s">
        <v>66</v>
      </c>
      <c r="B41" s="42" t="s">
        <v>67</v>
      </c>
      <c r="C41" s="42"/>
      <c r="D41" s="42"/>
      <c r="E41" s="42"/>
      <c r="F41" s="43">
        <v>0</v>
      </c>
      <c r="G41" s="43">
        <v>0</v>
      </c>
      <c r="H41" s="43">
        <v>0</v>
      </c>
      <c r="I41" s="44">
        <v>0</v>
      </c>
      <c r="J41" s="43">
        <v>0</v>
      </c>
      <c r="K41" s="45">
        <v>0</v>
      </c>
    </row>
    <row r="42" spans="1:11" ht="16.5" x14ac:dyDescent="0.3">
      <c r="A42" s="64"/>
      <c r="B42" s="65" t="s">
        <v>68</v>
      </c>
      <c r="C42" s="65"/>
      <c r="D42" s="65"/>
      <c r="E42" s="65"/>
      <c r="F42" s="61">
        <f>SUM(F10+F23+F31+F36)</f>
        <v>22580912</v>
      </c>
      <c r="G42" s="61">
        <f>SUM(G10+G23+G31+G36)</f>
        <v>27400209</v>
      </c>
      <c r="H42" s="61">
        <f>SUM(H10+H23+H31+H36)</f>
        <v>27400209</v>
      </c>
      <c r="I42" s="52">
        <f>H42/G42</f>
        <v>1</v>
      </c>
      <c r="J42" s="61">
        <f>J36+J31+J23+J10</f>
        <v>27378809</v>
      </c>
      <c r="K42" s="62">
        <f>K36+K31+K23+K10</f>
        <v>21400</v>
      </c>
    </row>
    <row r="43" spans="1:11" x14ac:dyDescent="0.25">
      <c r="A43" s="66"/>
      <c r="B43" s="67" t="s">
        <v>69</v>
      </c>
      <c r="C43" s="67"/>
      <c r="D43" s="67"/>
      <c r="E43" s="67"/>
      <c r="F43" s="20">
        <f>SUM(F44:F48)</f>
        <v>0</v>
      </c>
      <c r="G43" s="20">
        <f>SUM(G44:G48)</f>
        <v>800758</v>
      </c>
      <c r="H43" s="20">
        <f>SUM(H44:H48)</f>
        <v>800758</v>
      </c>
      <c r="I43" s="52"/>
      <c r="J43" s="20">
        <f>SUM(J44:J48)</f>
        <v>800758</v>
      </c>
      <c r="K43" s="22">
        <f>SUM(K44:K48)</f>
        <v>0</v>
      </c>
    </row>
    <row r="44" spans="1:11" x14ac:dyDescent="0.25">
      <c r="A44" s="68" t="s">
        <v>70</v>
      </c>
      <c r="B44" s="24" t="s">
        <v>71</v>
      </c>
      <c r="C44" s="24"/>
      <c r="D44" s="24"/>
      <c r="E44" s="24"/>
      <c r="F44" s="25">
        <v>0</v>
      </c>
      <c r="G44" s="25">
        <v>0</v>
      </c>
      <c r="H44" s="25">
        <v>0</v>
      </c>
      <c r="I44" s="26">
        <v>0</v>
      </c>
      <c r="J44" s="25">
        <v>0</v>
      </c>
      <c r="K44" s="27">
        <v>0</v>
      </c>
    </row>
    <row r="45" spans="1:11" x14ac:dyDescent="0.25">
      <c r="A45" s="33" t="s">
        <v>72</v>
      </c>
      <c r="B45" s="29" t="s">
        <v>73</v>
      </c>
      <c r="C45" s="29"/>
      <c r="D45" s="29"/>
      <c r="E45" s="29"/>
      <c r="F45" s="30">
        <v>0</v>
      </c>
      <c r="G45" s="30">
        <v>0</v>
      </c>
      <c r="H45" s="30">
        <v>0</v>
      </c>
      <c r="I45" s="31">
        <v>0</v>
      </c>
      <c r="J45" s="30">
        <v>0</v>
      </c>
      <c r="K45" s="32">
        <v>0</v>
      </c>
    </row>
    <row r="46" spans="1:11" x14ac:dyDescent="0.25">
      <c r="A46" s="33" t="s">
        <v>74</v>
      </c>
      <c r="B46" s="29" t="s">
        <v>75</v>
      </c>
      <c r="C46" s="29"/>
      <c r="D46" s="29"/>
      <c r="E46" s="29"/>
      <c r="F46" s="30">
        <v>0</v>
      </c>
      <c r="G46" s="30">
        <v>0</v>
      </c>
      <c r="H46" s="30">
        <v>0</v>
      </c>
      <c r="I46" s="31">
        <v>0</v>
      </c>
      <c r="J46" s="30">
        <v>0</v>
      </c>
      <c r="K46" s="54">
        <v>0</v>
      </c>
    </row>
    <row r="47" spans="1:11" x14ac:dyDescent="0.25">
      <c r="A47" s="33" t="s">
        <v>76</v>
      </c>
      <c r="B47" s="29" t="s">
        <v>77</v>
      </c>
      <c r="C47" s="29"/>
      <c r="D47" s="29"/>
      <c r="E47" s="29"/>
      <c r="F47" s="30">
        <v>0</v>
      </c>
      <c r="G47" s="30">
        <v>0</v>
      </c>
      <c r="H47" s="30">
        <v>0</v>
      </c>
      <c r="I47" s="31">
        <v>0</v>
      </c>
      <c r="J47" s="30">
        <v>0</v>
      </c>
      <c r="K47" s="54">
        <v>0</v>
      </c>
    </row>
    <row r="48" spans="1:11" x14ac:dyDescent="0.25">
      <c r="A48" s="41" t="s">
        <v>78</v>
      </c>
      <c r="B48" s="42" t="s">
        <v>79</v>
      </c>
      <c r="C48" s="42"/>
      <c r="D48" s="42"/>
      <c r="E48" s="42"/>
      <c r="F48" s="43">
        <v>0</v>
      </c>
      <c r="G48" s="43">
        <v>800758</v>
      </c>
      <c r="H48" s="43">
        <v>800758</v>
      </c>
      <c r="I48" s="44">
        <f>H48/G48</f>
        <v>1</v>
      </c>
      <c r="J48" s="43">
        <v>800758</v>
      </c>
      <c r="K48" s="69">
        <v>0</v>
      </c>
    </row>
    <row r="49" spans="1:11" x14ac:dyDescent="0.25">
      <c r="A49" s="66"/>
      <c r="B49" s="19" t="s">
        <v>80</v>
      </c>
      <c r="C49" s="19"/>
      <c r="D49" s="19"/>
      <c r="E49" s="19"/>
      <c r="F49" s="20">
        <f>SUM(F50:F51)</f>
        <v>4375315</v>
      </c>
      <c r="G49" s="20">
        <f>SUM(G50:G51)</f>
        <v>4375315</v>
      </c>
      <c r="H49" s="20">
        <f>SUM(H50:H51)</f>
        <v>4375315</v>
      </c>
      <c r="I49" s="52">
        <f>H49/G49</f>
        <v>1</v>
      </c>
      <c r="J49" s="20">
        <f>SUM(J50:J51)</f>
        <v>4375315</v>
      </c>
      <c r="K49" s="22">
        <f>SUM(K50:K51)</f>
        <v>0</v>
      </c>
    </row>
    <row r="50" spans="1:11" x14ac:dyDescent="0.25">
      <c r="A50" s="66" t="s">
        <v>81</v>
      </c>
      <c r="B50" s="70" t="s">
        <v>82</v>
      </c>
      <c r="C50" s="70"/>
      <c r="D50" s="70"/>
      <c r="E50" s="70"/>
      <c r="F50" s="71">
        <v>4375315</v>
      </c>
      <c r="G50" s="71">
        <v>4375315</v>
      </c>
      <c r="H50" s="71">
        <v>4375315</v>
      </c>
      <c r="I50" s="26">
        <f>H50/G50</f>
        <v>1</v>
      </c>
      <c r="J50" s="71">
        <v>4375315</v>
      </c>
      <c r="K50" s="72"/>
    </row>
    <row r="51" spans="1:11" x14ac:dyDescent="0.25">
      <c r="A51" s="66" t="s">
        <v>83</v>
      </c>
      <c r="B51" s="70" t="s">
        <v>84</v>
      </c>
      <c r="C51" s="70"/>
      <c r="D51" s="70"/>
      <c r="E51" s="70"/>
      <c r="F51" s="71">
        <v>0</v>
      </c>
      <c r="G51" s="71">
        <v>0</v>
      </c>
      <c r="H51" s="71">
        <v>0</v>
      </c>
      <c r="I51" s="26">
        <v>0</v>
      </c>
      <c r="J51" s="71">
        <v>0</v>
      </c>
      <c r="K51" s="72">
        <v>0</v>
      </c>
    </row>
    <row r="52" spans="1:11" ht="16.5" x14ac:dyDescent="0.3">
      <c r="A52" s="49"/>
      <c r="B52" s="73" t="s">
        <v>85</v>
      </c>
      <c r="C52" s="73"/>
      <c r="D52" s="73"/>
      <c r="E52" s="73"/>
      <c r="F52" s="74">
        <f>SUM(F42+F43+F49)</f>
        <v>26956227</v>
      </c>
      <c r="G52" s="74">
        <f>SUM(G42+G43+G49)</f>
        <v>32576282</v>
      </c>
      <c r="H52" s="74">
        <f>SUM(H42+H43+H49)</f>
        <v>32576282</v>
      </c>
      <c r="I52" s="75">
        <f>H52/G52</f>
        <v>1</v>
      </c>
      <c r="J52" s="74">
        <f>SUM(J42+J43+J49)</f>
        <v>32554882</v>
      </c>
      <c r="K52" s="76">
        <f>SUM(K42+K43+K49)</f>
        <v>21400</v>
      </c>
    </row>
    <row r="53" spans="1:11" ht="15.75" thickBot="1" x14ac:dyDescent="0.3">
      <c r="A53" s="77"/>
      <c r="B53" s="78" t="s">
        <v>86</v>
      </c>
      <c r="C53" s="78"/>
      <c r="D53" s="78"/>
      <c r="E53" s="78"/>
      <c r="F53" s="79"/>
      <c r="G53" s="79"/>
      <c r="H53" s="79"/>
      <c r="I53" s="79"/>
      <c r="J53" s="79"/>
      <c r="K53" s="80"/>
    </row>
    <row r="54" spans="1:11" ht="15.75" thickTop="1" x14ac:dyDescent="0.25">
      <c r="A54" s="1"/>
      <c r="B54" s="2" t="s">
        <v>87</v>
      </c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81"/>
      <c r="K57" s="5" t="s">
        <v>3</v>
      </c>
    </row>
    <row r="58" spans="1:11" ht="16.5" thickTop="1" thickBot="1" x14ac:dyDescent="0.3">
      <c r="A58" s="6" t="s">
        <v>4</v>
      </c>
      <c r="B58" s="7" t="s">
        <v>5</v>
      </c>
      <c r="C58" s="7"/>
      <c r="D58" s="7"/>
      <c r="E58" s="7"/>
      <c r="F58" s="8" t="s">
        <v>6</v>
      </c>
      <c r="G58" s="9" t="s">
        <v>7</v>
      </c>
      <c r="H58" s="9" t="s">
        <v>8</v>
      </c>
      <c r="I58" s="9" t="s">
        <v>9</v>
      </c>
      <c r="J58" s="11" t="s">
        <v>10</v>
      </c>
      <c r="K58" s="11"/>
    </row>
    <row r="59" spans="1:11" ht="27.75" thickTop="1" x14ac:dyDescent="0.25">
      <c r="A59" s="6"/>
      <c r="B59" s="7"/>
      <c r="C59" s="7"/>
      <c r="D59" s="7"/>
      <c r="E59" s="7"/>
      <c r="F59" s="8"/>
      <c r="G59" s="9"/>
      <c r="H59" s="9"/>
      <c r="I59" s="9"/>
      <c r="J59" s="12" t="s">
        <v>11</v>
      </c>
      <c r="K59" s="13" t="s">
        <v>12</v>
      </c>
    </row>
    <row r="60" spans="1:11" x14ac:dyDescent="0.25">
      <c r="A60" s="82"/>
      <c r="B60" s="83" t="s">
        <v>88</v>
      </c>
      <c r="C60" s="83"/>
      <c r="D60" s="83"/>
      <c r="E60" s="83"/>
      <c r="F60" s="16"/>
      <c r="G60" s="16"/>
      <c r="H60" s="16"/>
      <c r="I60" s="16"/>
      <c r="J60" s="16"/>
      <c r="K60" s="84"/>
    </row>
    <row r="61" spans="1:11" x14ac:dyDescent="0.25">
      <c r="A61" s="85"/>
      <c r="B61" s="19" t="s">
        <v>89</v>
      </c>
      <c r="C61" s="19"/>
      <c r="D61" s="19"/>
      <c r="E61" s="19"/>
      <c r="F61" s="20">
        <f>SUM(F62:F67)</f>
        <v>19419141</v>
      </c>
      <c r="G61" s="20">
        <f>SUM(G62:G67)</f>
        <v>16253030</v>
      </c>
      <c r="H61" s="20">
        <f>SUM(H62:H67)</f>
        <v>16162500</v>
      </c>
      <c r="I61" s="21">
        <f t="shared" ref="I61:I68" si="1">H61/G61</f>
        <v>0.99442996167483844</v>
      </c>
      <c r="J61" s="20">
        <f>SUM(J62:J67)</f>
        <v>16119670</v>
      </c>
      <c r="K61" s="22">
        <f>SUM(K62:K67)</f>
        <v>42830</v>
      </c>
    </row>
    <row r="62" spans="1:11" x14ac:dyDescent="0.25">
      <c r="A62" s="86" t="s">
        <v>83</v>
      </c>
      <c r="B62" s="24" t="s">
        <v>90</v>
      </c>
      <c r="C62" s="24"/>
      <c r="D62" s="24"/>
      <c r="E62" s="24"/>
      <c r="F62" s="25">
        <v>7577420</v>
      </c>
      <c r="G62" s="25">
        <v>7072238</v>
      </c>
      <c r="H62" s="25">
        <v>7053708</v>
      </c>
      <c r="I62" s="26">
        <f t="shared" si="1"/>
        <v>0.99737989586888898</v>
      </c>
      <c r="J62" s="25">
        <f>H62-K62</f>
        <v>7053708</v>
      </c>
      <c r="K62" s="27"/>
    </row>
    <row r="63" spans="1:11" x14ac:dyDescent="0.25">
      <c r="A63" s="87" t="s">
        <v>91</v>
      </c>
      <c r="B63" s="88" t="s">
        <v>92</v>
      </c>
      <c r="C63" s="88"/>
      <c r="D63" s="88"/>
      <c r="E63" s="88"/>
      <c r="F63" s="89">
        <v>1483163</v>
      </c>
      <c r="G63" s="90">
        <v>1200543</v>
      </c>
      <c r="H63" s="90">
        <v>1200543</v>
      </c>
      <c r="I63" s="31">
        <f t="shared" si="1"/>
        <v>1</v>
      </c>
      <c r="J63" s="30">
        <v>1200543</v>
      </c>
      <c r="K63" s="54"/>
    </row>
    <row r="64" spans="1:11" x14ac:dyDescent="0.25">
      <c r="A64" s="28" t="s">
        <v>93</v>
      </c>
      <c r="B64" s="29" t="s">
        <v>94</v>
      </c>
      <c r="C64" s="29"/>
      <c r="D64" s="29"/>
      <c r="E64" s="29"/>
      <c r="F64" s="30">
        <v>8969100</v>
      </c>
      <c r="G64" s="30">
        <v>6474207</v>
      </c>
      <c r="H64" s="30">
        <v>6402207</v>
      </c>
      <c r="I64" s="31">
        <f t="shared" si="1"/>
        <v>0.9888789468733391</v>
      </c>
      <c r="J64" s="30">
        <f t="shared" ref="J64:J70" si="2">H64-K64</f>
        <v>6359377</v>
      </c>
      <c r="K64" s="32">
        <v>42830</v>
      </c>
    </row>
    <row r="65" spans="1:11" x14ac:dyDescent="0.25">
      <c r="A65" s="28" t="s">
        <v>95</v>
      </c>
      <c r="B65" s="29" t="s">
        <v>96</v>
      </c>
      <c r="C65" s="29"/>
      <c r="D65" s="29"/>
      <c r="E65" s="29"/>
      <c r="F65" s="30">
        <v>381000</v>
      </c>
      <c r="G65" s="30">
        <v>74000</v>
      </c>
      <c r="H65" s="30">
        <v>74000</v>
      </c>
      <c r="I65" s="31">
        <f t="shared" si="1"/>
        <v>1</v>
      </c>
      <c r="J65" s="30">
        <f t="shared" si="2"/>
        <v>74000</v>
      </c>
      <c r="K65" s="32">
        <v>0</v>
      </c>
    </row>
    <row r="66" spans="1:11" x14ac:dyDescent="0.25">
      <c r="A66" s="28" t="s">
        <v>97</v>
      </c>
      <c r="B66" s="91" t="s">
        <v>98</v>
      </c>
      <c r="C66" s="91"/>
      <c r="D66" s="91"/>
      <c r="E66" s="91"/>
      <c r="F66" s="30">
        <v>0</v>
      </c>
      <c r="G66" s="30">
        <v>1752</v>
      </c>
      <c r="H66" s="30">
        <v>1752</v>
      </c>
      <c r="I66" s="31">
        <f>H66/G66</f>
        <v>1</v>
      </c>
      <c r="J66" s="30">
        <f t="shared" si="2"/>
        <v>1752</v>
      </c>
      <c r="K66" s="32">
        <v>0</v>
      </c>
    </row>
    <row r="67" spans="1:11" x14ac:dyDescent="0.25">
      <c r="A67" s="28" t="s">
        <v>99</v>
      </c>
      <c r="B67" s="92" t="s">
        <v>100</v>
      </c>
      <c r="C67" s="92"/>
      <c r="D67" s="92"/>
      <c r="E67" s="92"/>
      <c r="F67" s="30">
        <f>SUM(F68:F70)</f>
        <v>1008458</v>
      </c>
      <c r="G67" s="30">
        <f>SUM(G68:G70)</f>
        <v>1430290</v>
      </c>
      <c r="H67" s="30">
        <f>SUM(H68:H70)</f>
        <v>1430290</v>
      </c>
      <c r="I67" s="31">
        <f t="shared" si="1"/>
        <v>1</v>
      </c>
      <c r="J67" s="30">
        <f t="shared" si="2"/>
        <v>1430290</v>
      </c>
      <c r="K67" s="32">
        <v>0</v>
      </c>
    </row>
    <row r="68" spans="1:11" x14ac:dyDescent="0.25">
      <c r="A68" s="28"/>
      <c r="B68" s="93" t="s">
        <v>101</v>
      </c>
      <c r="C68" s="93"/>
      <c r="D68" s="93"/>
      <c r="E68" s="93"/>
      <c r="F68" s="36">
        <v>1008458</v>
      </c>
      <c r="G68" s="36">
        <v>1330290</v>
      </c>
      <c r="H68" s="36">
        <v>1330290</v>
      </c>
      <c r="I68" s="37">
        <f t="shared" si="1"/>
        <v>1</v>
      </c>
      <c r="J68" s="30">
        <f t="shared" si="2"/>
        <v>1330290</v>
      </c>
      <c r="K68" s="38">
        <v>0</v>
      </c>
    </row>
    <row r="69" spans="1:11" x14ac:dyDescent="0.25">
      <c r="A69" s="28"/>
      <c r="B69" s="93" t="s">
        <v>102</v>
      </c>
      <c r="C69" s="93"/>
      <c r="D69" s="93"/>
      <c r="E69" s="93"/>
      <c r="F69" s="36">
        <v>0</v>
      </c>
      <c r="G69" s="36">
        <v>100000</v>
      </c>
      <c r="H69" s="36">
        <v>100000</v>
      </c>
      <c r="I69" s="37">
        <f>H69/G69</f>
        <v>1</v>
      </c>
      <c r="J69" s="30">
        <f t="shared" si="2"/>
        <v>100000</v>
      </c>
      <c r="K69" s="38">
        <v>0</v>
      </c>
    </row>
    <row r="70" spans="1:11" x14ac:dyDescent="0.25">
      <c r="A70" s="94"/>
      <c r="B70" s="95" t="s">
        <v>103</v>
      </c>
      <c r="C70" s="95"/>
      <c r="D70" s="95"/>
      <c r="E70" s="95"/>
      <c r="F70" s="96">
        <v>0</v>
      </c>
      <c r="G70" s="96">
        <v>0</v>
      </c>
      <c r="H70" s="96">
        <v>0</v>
      </c>
      <c r="I70" s="37">
        <v>0</v>
      </c>
      <c r="J70" s="30">
        <f t="shared" si="2"/>
        <v>0</v>
      </c>
      <c r="K70" s="97">
        <v>0</v>
      </c>
    </row>
    <row r="71" spans="1:11" ht="16.5" x14ac:dyDescent="0.3">
      <c r="A71" s="98" t="s">
        <v>56</v>
      </c>
      <c r="B71" s="99" t="s">
        <v>104</v>
      </c>
      <c r="C71" s="99"/>
      <c r="D71" s="99"/>
      <c r="E71" s="99"/>
      <c r="F71" s="100"/>
      <c r="G71" s="100"/>
      <c r="H71" s="100"/>
      <c r="I71" s="100"/>
      <c r="J71" s="101"/>
      <c r="K71" s="102"/>
    </row>
    <row r="72" spans="1:11" ht="16.5" x14ac:dyDescent="0.3">
      <c r="A72" s="98" t="s">
        <v>54</v>
      </c>
      <c r="B72" s="103" t="s">
        <v>105</v>
      </c>
      <c r="C72" s="103"/>
      <c r="D72" s="103"/>
      <c r="E72" s="103"/>
      <c r="F72" s="104"/>
      <c r="G72" s="104"/>
      <c r="H72" s="104"/>
      <c r="I72" s="104"/>
      <c r="J72" s="105"/>
      <c r="K72" s="106"/>
    </row>
    <row r="73" spans="1:11" x14ac:dyDescent="0.25">
      <c r="A73" s="107"/>
      <c r="B73" s="19" t="s">
        <v>106</v>
      </c>
      <c r="C73" s="19"/>
      <c r="D73" s="19"/>
      <c r="E73" s="19"/>
      <c r="F73" s="20">
        <f>SUM(F74:F78)</f>
        <v>2286000</v>
      </c>
      <c r="G73" s="20">
        <f>SUM(G74:G78)</f>
        <v>12327541</v>
      </c>
      <c r="H73" s="20">
        <f>SUM(H74:H78)</f>
        <v>12327541</v>
      </c>
      <c r="I73" s="21">
        <f>H73/G73</f>
        <v>1</v>
      </c>
      <c r="J73" s="20">
        <f>SUM(J74:J78)</f>
        <v>12327541</v>
      </c>
      <c r="K73" s="22">
        <f>SUM(K74:K78)</f>
        <v>0</v>
      </c>
    </row>
    <row r="74" spans="1:11" x14ac:dyDescent="0.25">
      <c r="A74" s="86" t="s">
        <v>107</v>
      </c>
      <c r="B74" s="24" t="s">
        <v>108</v>
      </c>
      <c r="C74" s="24"/>
      <c r="D74" s="24"/>
      <c r="E74" s="24"/>
      <c r="F74" s="25">
        <v>0</v>
      </c>
      <c r="G74" s="25">
        <v>2460784</v>
      </c>
      <c r="H74" s="25">
        <v>2460784</v>
      </c>
      <c r="I74" s="26">
        <f>H74/G74</f>
        <v>1</v>
      </c>
      <c r="J74" s="25">
        <f>H74-K74</f>
        <v>2460784</v>
      </c>
      <c r="K74" s="27">
        <v>0</v>
      </c>
    </row>
    <row r="75" spans="1:11" x14ac:dyDescent="0.25">
      <c r="A75" s="87" t="s">
        <v>109</v>
      </c>
      <c r="B75" s="29" t="s">
        <v>110</v>
      </c>
      <c r="C75" s="29"/>
      <c r="D75" s="29"/>
      <c r="E75" s="29"/>
      <c r="F75" s="30">
        <v>2286000</v>
      </c>
      <c r="G75" s="30">
        <v>9866757</v>
      </c>
      <c r="H75" s="30">
        <v>9866757</v>
      </c>
      <c r="I75" s="31">
        <f>H75/G75</f>
        <v>1</v>
      </c>
      <c r="J75" s="30">
        <f t="shared" ref="J75:J80" si="3">H75-K75</f>
        <v>9866757</v>
      </c>
      <c r="K75" s="54">
        <v>0</v>
      </c>
    </row>
    <row r="76" spans="1:11" x14ac:dyDescent="0.25">
      <c r="A76" s="87" t="s">
        <v>111</v>
      </c>
      <c r="B76" s="29" t="s">
        <v>112</v>
      </c>
      <c r="C76" s="29"/>
      <c r="D76" s="29"/>
      <c r="E76" s="29"/>
      <c r="F76" s="30">
        <v>0</v>
      </c>
      <c r="G76" s="30">
        <v>0</v>
      </c>
      <c r="H76" s="30">
        <v>0</v>
      </c>
      <c r="I76" s="31">
        <v>0</v>
      </c>
      <c r="J76" s="30">
        <f t="shared" si="3"/>
        <v>0</v>
      </c>
      <c r="K76" s="54">
        <v>0</v>
      </c>
    </row>
    <row r="77" spans="1:11" x14ac:dyDescent="0.25">
      <c r="A77" s="87" t="s">
        <v>113</v>
      </c>
      <c r="B77" s="29" t="s">
        <v>114</v>
      </c>
      <c r="C77" s="29"/>
      <c r="D77" s="29"/>
      <c r="E77" s="29"/>
      <c r="F77" s="30">
        <v>0</v>
      </c>
      <c r="G77" s="30">
        <v>0</v>
      </c>
      <c r="H77" s="30">
        <v>0</v>
      </c>
      <c r="I77" s="31">
        <v>0</v>
      </c>
      <c r="J77" s="30">
        <f t="shared" si="3"/>
        <v>0</v>
      </c>
      <c r="K77" s="54">
        <v>0</v>
      </c>
    </row>
    <row r="78" spans="1:11" x14ac:dyDescent="0.25">
      <c r="A78" s="87" t="s">
        <v>115</v>
      </c>
      <c r="B78" s="29" t="s">
        <v>116</v>
      </c>
      <c r="C78" s="29"/>
      <c r="D78" s="29"/>
      <c r="E78" s="29"/>
      <c r="F78" s="30">
        <f>SUM(F79:F80)</f>
        <v>0</v>
      </c>
      <c r="G78" s="30">
        <f>SUM(G79:G80)</f>
        <v>0</v>
      </c>
      <c r="H78" s="30">
        <f>SUM(H79:H80)</f>
        <v>0</v>
      </c>
      <c r="I78" s="31">
        <v>0</v>
      </c>
      <c r="J78" s="30">
        <f t="shared" si="3"/>
        <v>0</v>
      </c>
      <c r="K78" s="32">
        <f>SUM(K79:K80)</f>
        <v>0</v>
      </c>
    </row>
    <row r="79" spans="1:11" x14ac:dyDescent="0.25">
      <c r="A79" s="87"/>
      <c r="B79" s="93" t="s">
        <v>117</v>
      </c>
      <c r="C79" s="93"/>
      <c r="D79" s="93"/>
      <c r="E79" s="93"/>
      <c r="F79" s="36">
        <v>0</v>
      </c>
      <c r="G79" s="36">
        <v>0</v>
      </c>
      <c r="H79" s="36">
        <v>0</v>
      </c>
      <c r="I79" s="37">
        <v>0</v>
      </c>
      <c r="J79" s="30">
        <f t="shared" si="3"/>
        <v>0</v>
      </c>
      <c r="K79" s="38">
        <v>0</v>
      </c>
    </row>
    <row r="80" spans="1:11" x14ac:dyDescent="0.25">
      <c r="A80" s="108"/>
      <c r="B80" s="109" t="s">
        <v>118</v>
      </c>
      <c r="C80" s="109"/>
      <c r="D80" s="109"/>
      <c r="E80" s="109"/>
      <c r="F80" s="110">
        <v>0</v>
      </c>
      <c r="G80" s="110">
        <v>0</v>
      </c>
      <c r="H80" s="110">
        <v>0</v>
      </c>
      <c r="I80" s="111">
        <v>0</v>
      </c>
      <c r="J80" s="43">
        <f t="shared" si="3"/>
        <v>0</v>
      </c>
      <c r="K80" s="112">
        <v>0</v>
      </c>
    </row>
    <row r="81" spans="1:11" ht="16.5" x14ac:dyDescent="0.3">
      <c r="A81" s="113"/>
      <c r="B81" s="65" t="s">
        <v>119</v>
      </c>
      <c r="C81" s="65"/>
      <c r="D81" s="65"/>
      <c r="E81" s="65"/>
      <c r="F81" s="114">
        <f>SUM(F61+F73)</f>
        <v>21705141</v>
      </c>
      <c r="G81" s="114">
        <f>SUM(G61+G73)</f>
        <v>28580571</v>
      </c>
      <c r="H81" s="114">
        <f>SUM(H61+H73)</f>
        <v>28490041</v>
      </c>
      <c r="I81" s="115">
        <f>H81/G81</f>
        <v>0.99683246356414645</v>
      </c>
      <c r="J81" s="114">
        <f>SUM(J61+J73)</f>
        <v>28447211</v>
      </c>
      <c r="K81" s="116">
        <f>SUM(K61+K73)</f>
        <v>42830</v>
      </c>
    </row>
    <row r="82" spans="1:11" x14ac:dyDescent="0.25">
      <c r="A82" s="113"/>
      <c r="B82" s="19" t="s">
        <v>120</v>
      </c>
      <c r="C82" s="19"/>
      <c r="D82" s="19"/>
      <c r="E82" s="19"/>
      <c r="F82" s="20">
        <f>SUM(F83:F87)</f>
        <v>0</v>
      </c>
      <c r="G82" s="20">
        <f>SUM(G83:G87)</f>
        <v>0</v>
      </c>
      <c r="H82" s="20">
        <f>SUM(H83:H87)</f>
        <v>0</v>
      </c>
      <c r="I82" s="21">
        <v>0</v>
      </c>
      <c r="J82" s="20">
        <f>SUM(J83:J87)</f>
        <v>0</v>
      </c>
      <c r="K82" s="22">
        <f>SUM(K83:K87)</f>
        <v>0</v>
      </c>
    </row>
    <row r="83" spans="1:11" x14ac:dyDescent="0.25">
      <c r="A83" s="86" t="s">
        <v>121</v>
      </c>
      <c r="B83" s="24" t="s">
        <v>122</v>
      </c>
      <c r="C83" s="24"/>
      <c r="D83" s="24"/>
      <c r="E83" s="24"/>
      <c r="F83" s="25">
        <v>0</v>
      </c>
      <c r="G83" s="25">
        <v>0</v>
      </c>
      <c r="H83" s="25">
        <v>0</v>
      </c>
      <c r="I83" s="26">
        <v>0</v>
      </c>
      <c r="J83" s="25">
        <v>0</v>
      </c>
      <c r="K83" s="27">
        <v>0</v>
      </c>
    </row>
    <row r="84" spans="1:11" x14ac:dyDescent="0.25">
      <c r="A84" s="87" t="s">
        <v>123</v>
      </c>
      <c r="B84" s="29" t="s">
        <v>124</v>
      </c>
      <c r="C84" s="29"/>
      <c r="D84" s="29"/>
      <c r="E84" s="29"/>
      <c r="F84" s="30">
        <v>0</v>
      </c>
      <c r="G84" s="30"/>
      <c r="H84" s="30"/>
      <c r="I84" s="31">
        <v>0</v>
      </c>
      <c r="J84" s="30"/>
      <c r="K84" s="32">
        <v>0</v>
      </c>
    </row>
    <row r="85" spans="1:11" x14ac:dyDescent="0.25">
      <c r="A85" s="87" t="s">
        <v>125</v>
      </c>
      <c r="B85" s="29" t="s">
        <v>126</v>
      </c>
      <c r="C85" s="29"/>
      <c r="D85" s="29"/>
      <c r="E85" s="29"/>
      <c r="F85" s="30">
        <v>0</v>
      </c>
      <c r="G85" s="30">
        <v>0</v>
      </c>
      <c r="H85" s="30">
        <v>0</v>
      </c>
      <c r="I85" s="31">
        <v>0</v>
      </c>
      <c r="J85" s="30">
        <v>0</v>
      </c>
      <c r="K85" s="32">
        <v>0</v>
      </c>
    </row>
    <row r="86" spans="1:11" x14ac:dyDescent="0.25">
      <c r="A86" s="87" t="s">
        <v>127</v>
      </c>
      <c r="B86" s="29" t="s">
        <v>128</v>
      </c>
      <c r="C86" s="29"/>
      <c r="D86" s="29"/>
      <c r="E86" s="29"/>
      <c r="F86" s="30">
        <v>0</v>
      </c>
      <c r="G86" s="30">
        <v>0</v>
      </c>
      <c r="H86" s="30">
        <v>0</v>
      </c>
      <c r="I86" s="31">
        <v>0</v>
      </c>
      <c r="J86" s="30">
        <v>0</v>
      </c>
      <c r="K86" s="32">
        <v>0</v>
      </c>
    </row>
    <row r="87" spans="1:11" x14ac:dyDescent="0.25">
      <c r="A87" s="108" t="s">
        <v>129</v>
      </c>
      <c r="B87" s="42" t="s">
        <v>130</v>
      </c>
      <c r="C87" s="42"/>
      <c r="D87" s="42"/>
      <c r="E87" s="42"/>
      <c r="F87" s="43">
        <v>0</v>
      </c>
      <c r="G87" s="43">
        <v>0</v>
      </c>
      <c r="H87" s="43">
        <v>0</v>
      </c>
      <c r="I87" s="44">
        <v>0</v>
      </c>
      <c r="J87" s="43">
        <v>0</v>
      </c>
      <c r="K87" s="45">
        <v>0</v>
      </c>
    </row>
    <row r="88" spans="1:11" x14ac:dyDescent="0.25">
      <c r="A88" s="113"/>
      <c r="B88" s="19" t="s">
        <v>131</v>
      </c>
      <c r="C88" s="19"/>
      <c r="D88" s="19"/>
      <c r="E88" s="19"/>
      <c r="F88" s="20">
        <f>SUM(F89:F91)</f>
        <v>5251086</v>
      </c>
      <c r="G88" s="20">
        <f>SUM(G89:G91)</f>
        <v>3995711</v>
      </c>
      <c r="H88" s="20">
        <f>SUM(H89:H91)</f>
        <v>727111</v>
      </c>
      <c r="I88" s="21">
        <f>H88/G88</f>
        <v>0.18197287041029744</v>
      </c>
      <c r="J88" s="20">
        <f>SUM(J89:J91)</f>
        <v>727111</v>
      </c>
      <c r="K88" s="22">
        <f>SUM(K89:K91)</f>
        <v>0</v>
      </c>
    </row>
    <row r="89" spans="1:11" x14ac:dyDescent="0.25">
      <c r="A89" s="86" t="s">
        <v>132</v>
      </c>
      <c r="B89" s="24" t="s">
        <v>133</v>
      </c>
      <c r="C89" s="24"/>
      <c r="D89" s="24"/>
      <c r="E89" s="24"/>
      <c r="F89" s="25">
        <v>4523975</v>
      </c>
      <c r="G89" s="25">
        <v>3268600</v>
      </c>
      <c r="H89" s="25">
        <v>0</v>
      </c>
      <c r="I89" s="26">
        <v>0</v>
      </c>
      <c r="J89" s="25">
        <f>H89-K89</f>
        <v>0</v>
      </c>
      <c r="K89" s="27">
        <v>0</v>
      </c>
    </row>
    <row r="90" spans="1:11" x14ac:dyDescent="0.25">
      <c r="A90" s="117" t="s">
        <v>134</v>
      </c>
      <c r="B90" s="118" t="s">
        <v>135</v>
      </c>
      <c r="C90" s="118"/>
      <c r="D90" s="118"/>
      <c r="E90" s="118"/>
      <c r="F90" s="55">
        <v>0</v>
      </c>
      <c r="G90" s="55">
        <v>0</v>
      </c>
      <c r="H90" s="55">
        <v>0</v>
      </c>
      <c r="I90" s="119">
        <v>0</v>
      </c>
      <c r="J90" s="30">
        <f>H90-K90</f>
        <v>0</v>
      </c>
      <c r="K90" s="120">
        <v>0</v>
      </c>
    </row>
    <row r="91" spans="1:11" x14ac:dyDescent="0.25">
      <c r="A91" s="108" t="s">
        <v>136</v>
      </c>
      <c r="B91" s="121" t="s">
        <v>137</v>
      </c>
      <c r="C91" s="56"/>
      <c r="D91" s="122"/>
      <c r="E91" s="123"/>
      <c r="F91" s="43">
        <v>727111</v>
      </c>
      <c r="G91" s="43">
        <v>727111</v>
      </c>
      <c r="H91" s="43">
        <v>727111</v>
      </c>
      <c r="I91" s="44">
        <f>H91/G91</f>
        <v>1</v>
      </c>
      <c r="J91" s="43">
        <f>H91-K91</f>
        <v>727111</v>
      </c>
      <c r="K91" s="45">
        <v>0</v>
      </c>
    </row>
    <row r="92" spans="1:11" ht="16.5" x14ac:dyDescent="0.3">
      <c r="A92" s="113"/>
      <c r="B92" s="65" t="s">
        <v>138</v>
      </c>
      <c r="C92" s="65"/>
      <c r="D92" s="65"/>
      <c r="E92" s="65"/>
      <c r="F92" s="114">
        <f>SUM(F81+F82+F88)</f>
        <v>26956227</v>
      </c>
      <c r="G92" s="114">
        <f>SUM(G81+G82+G88)</f>
        <v>32576282</v>
      </c>
      <c r="H92" s="114">
        <f>SUM(H81+H82+H88)</f>
        <v>29217152</v>
      </c>
      <c r="I92" s="115">
        <f>H92/G92</f>
        <v>0.89688418095103672</v>
      </c>
      <c r="J92" s="114">
        <f>SUM(J81+J82+J88)</f>
        <v>29174322</v>
      </c>
      <c r="K92" s="116">
        <f>SUM(K81+K82+K88)</f>
        <v>42830</v>
      </c>
    </row>
    <row r="93" spans="1:11" ht="17.25" thickBot="1" x14ac:dyDescent="0.35">
      <c r="A93" s="124"/>
      <c r="B93" s="125" t="s">
        <v>139</v>
      </c>
      <c r="C93" s="125"/>
      <c r="D93" s="125"/>
      <c r="E93" s="125"/>
      <c r="F93" s="126">
        <v>5</v>
      </c>
      <c r="G93" s="126">
        <v>5</v>
      </c>
      <c r="H93" s="126">
        <v>5</v>
      </c>
      <c r="I93" s="127">
        <f>H93/G93</f>
        <v>1</v>
      </c>
      <c r="J93" s="126">
        <v>5</v>
      </c>
      <c r="K93" s="128">
        <v>0</v>
      </c>
    </row>
    <row r="94" spans="1:11" ht="15.75" thickTop="1" x14ac:dyDescent="0.25">
      <c r="A94" s="129"/>
      <c r="E94" s="131"/>
      <c r="F94" s="131"/>
      <c r="G94" s="131"/>
      <c r="H94" s="131"/>
      <c r="I94" s="131"/>
      <c r="J94" s="131"/>
    </row>
  </sheetData>
  <mergeCells count="96">
    <mergeCell ref="B90:E90"/>
    <mergeCell ref="B91:D91"/>
    <mergeCell ref="B92:E92"/>
    <mergeCell ref="B93:E93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5:E65"/>
    <mergeCell ref="B67:E67"/>
    <mergeCell ref="B68:E68"/>
    <mergeCell ref="B69:E69"/>
    <mergeCell ref="B70:E70"/>
    <mergeCell ref="B71:E71"/>
    <mergeCell ref="J58:K58"/>
    <mergeCell ref="B60:E60"/>
    <mergeCell ref="B61:E61"/>
    <mergeCell ref="B62:E62"/>
    <mergeCell ref="B63:E63"/>
    <mergeCell ref="B64:E64"/>
    <mergeCell ref="B51:E51"/>
    <mergeCell ref="B52:E52"/>
    <mergeCell ref="B53:E53"/>
    <mergeCell ref="B54:K54"/>
    <mergeCell ref="A58:A59"/>
    <mergeCell ref="B58:E59"/>
    <mergeCell ref="F58:F59"/>
    <mergeCell ref="G58:G59"/>
    <mergeCell ref="H58:H59"/>
    <mergeCell ref="I58:I59"/>
    <mergeCell ref="B45:E45"/>
    <mergeCell ref="B46:E46"/>
    <mergeCell ref="B47:E47"/>
    <mergeCell ref="B48:E48"/>
    <mergeCell ref="B49:E49"/>
    <mergeCell ref="B50:E50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B28:E28"/>
    <mergeCell ref="B29:E29"/>
    <mergeCell ref="B30:E30"/>
    <mergeCell ref="B31:E31"/>
    <mergeCell ref="B32:E32"/>
    <mergeCell ref="C21:E21"/>
    <mergeCell ref="B22:E22"/>
    <mergeCell ref="B23:E23"/>
    <mergeCell ref="B24:E24"/>
    <mergeCell ref="B25:E25"/>
    <mergeCell ref="B26:E26"/>
    <mergeCell ref="B15:E15"/>
    <mergeCell ref="C16:E16"/>
    <mergeCell ref="C17:E17"/>
    <mergeCell ref="C18:E18"/>
    <mergeCell ref="B19:E19"/>
    <mergeCell ref="C20:E20"/>
    <mergeCell ref="B9:E9"/>
    <mergeCell ref="B10:E10"/>
    <mergeCell ref="B11:E11"/>
    <mergeCell ref="B12:E12"/>
    <mergeCell ref="B13:E13"/>
    <mergeCell ref="B14:E14"/>
    <mergeCell ref="J1:K1"/>
    <mergeCell ref="A3:K3"/>
    <mergeCell ref="A4:K4"/>
    <mergeCell ref="A7:A8"/>
    <mergeCell ref="B7:E8"/>
    <mergeCell ref="F7:F8"/>
    <mergeCell ref="G7:G8"/>
    <mergeCell ref="H7:H8"/>
    <mergeCell ref="I7:I8"/>
    <mergeCell ref="J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2020-07-16T07:51:49Z</dcterms:created>
  <dcterms:modified xsi:type="dcterms:W3CDTF">2020-07-16T07:52:32Z</dcterms:modified>
</cp:coreProperties>
</file>