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80" windowWidth="11340" windowHeight="5916"/>
  </bookViews>
  <sheets>
    <sheet name="ÖNKORM2019." sheetId="3" r:id="rId1"/>
  </sheets>
  <definedNames>
    <definedName name="_xlnm.Print_Area" localSheetId="0">ÖNKORM2019.!$A$1:$M$96</definedName>
  </definedNames>
  <calcPr calcId="125725"/>
</workbook>
</file>

<file path=xl/calcChain.xml><?xml version="1.0" encoding="utf-8"?>
<calcChain xmlns="http://schemas.openxmlformats.org/spreadsheetml/2006/main">
  <c r="M76" i="3"/>
  <c r="M49"/>
  <c r="M42"/>
  <c r="M40"/>
  <c r="L40"/>
  <c r="M21"/>
  <c r="L91" l="1"/>
  <c r="L86"/>
  <c r="L84"/>
  <c r="L80"/>
  <c r="L72"/>
  <c r="L65"/>
  <c r="L53"/>
  <c r="L49"/>
  <c r="L50" s="1"/>
  <c r="L54" s="1"/>
  <c r="L28"/>
  <c r="L26"/>
  <c r="L21"/>
  <c r="L18"/>
  <c r="L13"/>
  <c r="M53"/>
  <c r="M91"/>
  <c r="M84"/>
  <c r="M86"/>
  <c r="M65"/>
  <c r="M72"/>
  <c r="M13"/>
  <c r="M18" s="1"/>
  <c r="M50" s="1"/>
  <c r="M26"/>
  <c r="M28" s="1"/>
  <c r="M80"/>
  <c r="L87" l="1"/>
  <c r="L92" s="1"/>
  <c r="M87"/>
  <c r="M92" s="1"/>
  <c r="M54"/>
</calcChain>
</file>

<file path=xl/sharedStrings.xml><?xml version="1.0" encoding="utf-8"?>
<sst xmlns="http://schemas.openxmlformats.org/spreadsheetml/2006/main" count="107" uniqueCount="99">
  <si>
    <t>előirányzat</t>
  </si>
  <si>
    <t>Me:ezer Ft</t>
  </si>
  <si>
    <t>2007. I.félévi</t>
  </si>
  <si>
    <t>%</t>
  </si>
  <si>
    <t>teljesülés</t>
  </si>
  <si>
    <t xml:space="preserve">2008. évi </t>
  </si>
  <si>
    <t>2008.év</t>
  </si>
  <si>
    <t>módosított</t>
  </si>
  <si>
    <t>2008.I.félévi</t>
  </si>
  <si>
    <t>várható</t>
  </si>
  <si>
    <t>2009.év</t>
  </si>
  <si>
    <t xml:space="preserve">B.BEVÉTELEK                 </t>
  </si>
  <si>
    <t>A.KIADÁSOK</t>
  </si>
  <si>
    <t>Az önkormányzat kiadásai forrásonként</t>
  </si>
  <si>
    <t>Az önkormányzat  bevételei forrásonként</t>
  </si>
  <si>
    <t>Helyi önkormányzatok működésének általános támogatása        (B111)</t>
  </si>
  <si>
    <t>Települési önkormányzatok szociális, gyermekjóléti és gyermekétkeztetési feladatainak támogatása        (B113)</t>
  </si>
  <si>
    <t>Települési önkormányzatok kulturális feladatainak támogatása        (B114)</t>
  </si>
  <si>
    <t>Működési célú költségvetési támogatások és kiegészítő támogatások (B115)</t>
  </si>
  <si>
    <t>Elszámolásból származó bevételek (B116)</t>
  </si>
  <si>
    <t>Önkormányzatok működési támogatásai      (B11)</t>
  </si>
  <si>
    <t>ebből: központi költségvetési szervek        (B16)</t>
  </si>
  <si>
    <t>ebből: társadalombiztosítás pénzügyi alapjai        (B16)</t>
  </si>
  <si>
    <t>ebből: társulások és költségvetési szerveik        (B16)</t>
  </si>
  <si>
    <t>Működési célú támogatások államháztartáson belülről         (B1)</t>
  </si>
  <si>
    <t>Felhalmozási célú önkormányzati támogatások        (B21)</t>
  </si>
  <si>
    <t>Felhalmozási célú támogatások államháztartáson belülről       (B2)</t>
  </si>
  <si>
    <t>Vagyoni tipusú adók         (B34)</t>
  </si>
  <si>
    <t>Értékesítési és forgalmi adók (B351)</t>
  </si>
  <si>
    <t>Gépjárműadók (B354)</t>
  </si>
  <si>
    <t>Egyéb áruhasználati és szolgáltatási adók   (B355)</t>
  </si>
  <si>
    <t>Termékek és szolgáltatások adói  (B35)</t>
  </si>
  <si>
    <t>Egyéb közhatalmi bevételek (B36)</t>
  </si>
  <si>
    <t>Közhatalmi bevételek  (B3)</t>
  </si>
  <si>
    <t>Tulajdonosi bevételek   (B404)</t>
  </si>
  <si>
    <t>Ellátási díjak        (B405)</t>
  </si>
  <si>
    <t>Kiszámlázott általános forgalmi adó        (B406)</t>
  </si>
  <si>
    <t>Egyéb működési bevételek (B411)</t>
  </si>
  <si>
    <t>Működési bevételek (B4)</t>
  </si>
  <si>
    <t>Működési célú visszatérítendő támogatások, kölcsönök visszatérülése államháztartáson kívülről (B64)</t>
  </si>
  <si>
    <t>ebből: háztartások (B64)</t>
  </si>
  <si>
    <t>ebből: pénzügyi vállalkozások (B64)</t>
  </si>
  <si>
    <t>Működési célú átvett pénzeszközök(B6)</t>
  </si>
  <si>
    <t>Felhalmozási célú visszatérítendő támogatások, kölcsönök visszatérülése államháztartáson kívülről  (B74)</t>
  </si>
  <si>
    <t>ebből: egyéb civil szervezetek (B74)</t>
  </si>
  <si>
    <t>Felhalmozási célú átvett pénzeszközök(B7)</t>
  </si>
  <si>
    <t>Költségvetési bevételek  (B1-B7)</t>
  </si>
  <si>
    <t>Előző év költségvetési maradványának igénybevétele (B8131)</t>
  </si>
  <si>
    <t>Finanszírozási bevételek  (B8)</t>
  </si>
  <si>
    <t>Bevételek összesen:</t>
  </si>
  <si>
    <t>Foglalkoztatottak személyi juttatásai       (K11)</t>
  </si>
  <si>
    <t>Külső személyi juttatások        (K12)</t>
  </si>
  <si>
    <t>Személyi juttatások(K1)</t>
  </si>
  <si>
    <t>Készletbeszerzés       (K31)</t>
  </si>
  <si>
    <t>Kommunikációs szolgáltatások       (K32)</t>
  </si>
  <si>
    <t>Szolgáltatási kiadások        (K33)</t>
  </si>
  <si>
    <t>Kiküldetések, reklám- és propagandakiadások    (K34)</t>
  </si>
  <si>
    <t>Különféle befizetések és egyéb dologi kiadások    (K35)</t>
  </si>
  <si>
    <t>Dologi kiadások     (K3)</t>
  </si>
  <si>
    <t>Ellátottak pénzbeli juttatásai (K4)</t>
  </si>
  <si>
    <t>Egyéb működési célú kiadások(K5)</t>
  </si>
  <si>
    <t>Egyéb tárgyi eszközök beszerzése, létesítése        (K64)</t>
  </si>
  <si>
    <t>Beruházási célú előzetesen felszámított általános forgalmi adó        (K67)</t>
  </si>
  <si>
    <t>Beruházások (K6)</t>
  </si>
  <si>
    <t>Ingatlanok felújítása        (K71)</t>
  </si>
  <si>
    <t>Felújítási célú előzetesen felszámított általános forgalmi adó        (K74)</t>
  </si>
  <si>
    <t>Felújítások   (K7)</t>
  </si>
  <si>
    <t>Egyéb felhalmozási célú kiadások (K8)</t>
  </si>
  <si>
    <t>Költségvetési kiadások  (K1-K8)</t>
  </si>
  <si>
    <t>Központi, irányító szervi támogatások folyósítása (K915)</t>
  </si>
  <si>
    <t>Finanszírozási kiadások  (K9)</t>
  </si>
  <si>
    <t>Kiadások összesen:</t>
  </si>
  <si>
    <t>Ingatlanok beszerzése, létesítése (K62)</t>
  </si>
  <si>
    <t>Tartalék(K513)</t>
  </si>
  <si>
    <t>4. számú melléklet</t>
  </si>
  <si>
    <t>Települési önkormányzatok egyes köznevelési feladatainak támogatása (B112)</t>
  </si>
  <si>
    <t>Egyéb működési célú támogatások bevételei államháztartáson belülről (B16)</t>
  </si>
  <si>
    <t>Munkaadókat terhelő járulékok és szociális hozzájárulási adó  (K2)</t>
  </si>
  <si>
    <t>Me:  Ft</t>
  </si>
  <si>
    <t>Felhalmozási bevétel</t>
  </si>
  <si>
    <t>Ingatlanok értékesítése (B52)</t>
  </si>
  <si>
    <t>Me:Ft</t>
  </si>
  <si>
    <t>Államháztartáson belüli megelőlegezések visszafizetése (K914)</t>
  </si>
  <si>
    <t>Felhalmozási célú támogatások államháztartáson kívülre (K89)</t>
  </si>
  <si>
    <t>Szolgáltatások ellenértéke  (B402)</t>
  </si>
  <si>
    <t>Áfa visszatérítés</t>
  </si>
  <si>
    <t xml:space="preserve"> hitel felvétele</t>
  </si>
  <si>
    <t>Hitel törlesztése</t>
  </si>
  <si>
    <t>2019.évi eredeti előirányzat</t>
  </si>
  <si>
    <t>2019.évi módosított előirányzat</t>
  </si>
  <si>
    <t>Egyéb felhalmozási célú támogatások (B25)</t>
  </si>
  <si>
    <t>Készletértékesítés ellenértéke(B401)</t>
  </si>
  <si>
    <t>Közvetített szolgáltatások ellenértéke  (B403)</t>
  </si>
  <si>
    <t>Tárgyi eszköz bérbeadásából származó bevétel</t>
  </si>
  <si>
    <t>Kamatbevételek( B4082)</t>
  </si>
  <si>
    <t>Egyéb pénzügyi bevételek (B4092)</t>
  </si>
  <si>
    <t xml:space="preserve">Egyéb működési célú kiadások, támogatások </t>
  </si>
  <si>
    <t>Egyéb tárgyi esközök felújítása (K73)</t>
  </si>
  <si>
    <t>5. számú melléklet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</si>
</sst>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8">
    <font>
      <sz val="10"/>
      <name val="Arial CE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2" fillId="0" borderId="1" xfId="0" applyFont="1" applyFill="1" applyBorder="1" applyAlignment="1">
      <alignment horizontal="left" vertical="top" wrapText="1"/>
    </xf>
    <xf numFmtId="3" fontId="5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164" fontId="3" fillId="0" borderId="1" xfId="1" applyNumberFormat="1" applyFont="1" applyFill="1" applyBorder="1" applyAlignment="1"/>
    <xf numFmtId="164" fontId="3" fillId="0" borderId="1" xfId="0" applyNumberFormat="1" applyFont="1" applyFill="1" applyBorder="1" applyAlignment="1"/>
    <xf numFmtId="1" fontId="3" fillId="0" borderId="1" xfId="0" applyNumberFormat="1" applyFont="1" applyFill="1" applyBorder="1" applyAlignment="1"/>
    <xf numFmtId="0" fontId="3" fillId="0" borderId="1" xfId="0" applyFont="1" applyFill="1" applyBorder="1" applyAlignment="1"/>
    <xf numFmtId="3" fontId="3" fillId="0" borderId="1" xfId="0" applyNumberFormat="1" applyFont="1" applyFill="1" applyBorder="1" applyAlignment="1"/>
    <xf numFmtId="164" fontId="2" fillId="0" borderId="1" xfId="1" applyNumberFormat="1" applyFont="1" applyFill="1" applyBorder="1" applyAlignment="1"/>
    <xf numFmtId="164" fontId="2" fillId="0" borderId="1" xfId="0" applyNumberFormat="1" applyFont="1" applyFill="1" applyBorder="1" applyAlignment="1"/>
    <xf numFmtId="1" fontId="2" fillId="0" borderId="1" xfId="0" applyNumberFormat="1" applyFont="1" applyFill="1" applyBorder="1" applyAlignment="1"/>
    <xf numFmtId="0" fontId="2" fillId="0" borderId="1" xfId="0" applyFont="1" applyFill="1" applyBorder="1" applyAlignment="1"/>
    <xf numFmtId="3" fontId="2" fillId="0" borderId="1" xfId="0" applyNumberFormat="1" applyFont="1" applyFill="1" applyBorder="1" applyAlignment="1"/>
    <xf numFmtId="164" fontId="2" fillId="0" borderId="0" xfId="1" applyNumberFormat="1" applyFont="1" applyFill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0" fontId="3" fillId="0" borderId="0" xfId="0" applyFont="1" applyBorder="1"/>
    <xf numFmtId="3" fontId="4" fillId="0" borderId="0" xfId="0" applyNumberFormat="1" applyFont="1" applyBorder="1"/>
    <xf numFmtId="0" fontId="3" fillId="0" borderId="0" xfId="0" applyFont="1"/>
    <xf numFmtId="0" fontId="2" fillId="0" borderId="0" xfId="0" applyFont="1" applyBorder="1"/>
    <xf numFmtId="164" fontId="3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" fillId="0" borderId="2" xfId="0" applyFont="1" applyFill="1" applyBorder="1" applyAlignment="1"/>
    <xf numFmtId="3" fontId="3" fillId="0" borderId="0" xfId="0" applyNumberFormat="1" applyFont="1" applyFill="1" applyBorder="1" applyAlignment="1"/>
    <xf numFmtId="0" fontId="3" fillId="0" borderId="0" xfId="0" applyFont="1" applyFill="1" applyBorder="1" applyAlignment="1"/>
    <xf numFmtId="3" fontId="2" fillId="0" borderId="1" xfId="0" applyNumberFormat="1" applyFont="1" applyFill="1" applyBorder="1" applyAlignment="1">
      <alignment horizontal="left"/>
    </xf>
    <xf numFmtId="164" fontId="2" fillId="0" borderId="1" xfId="1" applyNumberFormat="1" applyFont="1" applyFill="1" applyBorder="1" applyAlignment="1">
      <alignment horizontal="left"/>
    </xf>
    <xf numFmtId="1" fontId="2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3" fontId="2" fillId="0" borderId="1" xfId="0" applyNumberFormat="1" applyFont="1" applyFill="1" applyBorder="1" applyAlignment="1">
      <alignment horizontal="center"/>
    </xf>
    <xf numFmtId="3" fontId="3" fillId="0" borderId="0" xfId="0" applyNumberFormat="1" applyFont="1" applyBorder="1"/>
    <xf numFmtId="3" fontId="3" fillId="0" borderId="1" xfId="0" applyNumberFormat="1" applyFont="1" applyFill="1" applyBorder="1" applyAlignment="1">
      <alignment horizontal="left"/>
    </xf>
    <xf numFmtId="164" fontId="3" fillId="0" borderId="1" xfId="1" applyNumberFormat="1" applyFont="1" applyFill="1" applyBorder="1" applyAlignment="1">
      <alignment horizontal="left"/>
    </xf>
    <xf numFmtId="1" fontId="3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left"/>
    </xf>
    <xf numFmtId="164" fontId="3" fillId="0" borderId="0" xfId="1" applyNumberFormat="1" applyFont="1" applyFill="1" applyBorder="1" applyAlignment="1">
      <alignment horizontal="left"/>
    </xf>
    <xf numFmtId="1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64" fontId="2" fillId="0" borderId="1" xfId="1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3" fontId="6" fillId="0" borderId="0" xfId="0" applyNumberFormat="1" applyFont="1" applyBorder="1" applyAlignment="1">
      <alignment horizontal="right" vertical="top" wrapText="1"/>
    </xf>
    <xf numFmtId="3" fontId="7" fillId="0" borderId="0" xfId="0" applyNumberFormat="1" applyFont="1" applyBorder="1" applyAlignment="1">
      <alignment horizontal="right" vertical="top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Fill="1" applyBorder="1" applyAlignment="1">
      <alignment horizontal="left" vertical="top" wrapText="1"/>
    </xf>
    <xf numFmtId="3" fontId="5" fillId="0" borderId="0" xfId="0" applyNumberFormat="1" applyFont="1" applyBorder="1"/>
    <xf numFmtId="0" fontId="0" fillId="0" borderId="0" xfId="0" applyAlignment="1">
      <alignment horizontal="right"/>
    </xf>
    <xf numFmtId="0" fontId="3" fillId="0" borderId="1" xfId="0" applyFont="1" applyFill="1" applyBorder="1" applyAlignment="1"/>
    <xf numFmtId="0" fontId="3" fillId="0" borderId="0" xfId="0" applyFont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92"/>
  <sheetViews>
    <sheetView tabSelected="1" view="pageBreakPreview" topLeftCell="A43" zoomScaleNormal="100" workbookViewId="0">
      <selection activeCell="A56" sqref="A56:M56"/>
    </sheetView>
  </sheetViews>
  <sheetFormatPr defaultColWidth="9.109375" defaultRowHeight="15.6"/>
  <cols>
    <col min="1" max="1" width="68.109375" style="22" customWidth="1"/>
    <col min="2" max="11" width="9.109375" style="22" hidden="1" customWidth="1"/>
    <col min="12" max="12" width="14.33203125" style="22" bestFit="1" customWidth="1"/>
    <col min="13" max="13" width="15.33203125" style="22" customWidth="1"/>
    <col min="14" max="16384" width="9.109375" style="22"/>
  </cols>
  <sheetData>
    <row r="1" spans="1:13">
      <c r="A1" s="73" t="s">
        <v>74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3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9"/>
      <c r="M2" s="52"/>
    </row>
    <row r="3" spans="1:13">
      <c r="A3" s="66" t="s">
        <v>14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3">
      <c r="A4" s="25"/>
      <c r="B4" s="25"/>
      <c r="C4" s="25"/>
      <c r="D4" s="26" t="s">
        <v>1</v>
      </c>
      <c r="E4" s="25"/>
      <c r="F4" s="25"/>
      <c r="G4" s="25"/>
      <c r="H4" s="25"/>
      <c r="I4" s="25"/>
      <c r="J4" s="25"/>
      <c r="K4" s="25"/>
      <c r="L4" s="25"/>
      <c r="M4" s="27" t="s">
        <v>78</v>
      </c>
    </row>
    <row r="5" spans="1:13">
      <c r="A5" s="67" t="s">
        <v>11</v>
      </c>
      <c r="B5" s="50" t="s">
        <v>5</v>
      </c>
      <c r="C5" s="50" t="s">
        <v>6</v>
      </c>
      <c r="D5" s="71" t="s">
        <v>2</v>
      </c>
      <c r="E5" s="50"/>
      <c r="F5" s="72" t="s">
        <v>3</v>
      </c>
      <c r="G5" s="50" t="s">
        <v>8</v>
      </c>
      <c r="H5" s="50" t="s">
        <v>6</v>
      </c>
      <c r="I5" s="50" t="s">
        <v>10</v>
      </c>
      <c r="J5" s="50" t="s">
        <v>10</v>
      </c>
      <c r="K5" s="51" t="s">
        <v>10</v>
      </c>
      <c r="L5" s="60" t="s">
        <v>88</v>
      </c>
      <c r="M5" s="60" t="s">
        <v>89</v>
      </c>
    </row>
    <row r="6" spans="1:13" ht="36" customHeight="1">
      <c r="A6" s="67"/>
      <c r="B6" s="50"/>
      <c r="C6" s="50" t="s">
        <v>7</v>
      </c>
      <c r="D6" s="71"/>
      <c r="E6" s="50"/>
      <c r="F6" s="72"/>
      <c r="G6" s="50" t="s">
        <v>4</v>
      </c>
      <c r="H6" s="50" t="s">
        <v>9</v>
      </c>
      <c r="I6" s="50" t="s">
        <v>0</v>
      </c>
      <c r="J6" s="50" t="s">
        <v>7</v>
      </c>
      <c r="K6" s="51" t="s">
        <v>9</v>
      </c>
      <c r="L6" s="61"/>
      <c r="M6" s="61"/>
    </row>
    <row r="7" spans="1:13">
      <c r="A7" s="1" t="s">
        <v>15</v>
      </c>
      <c r="B7" s="16"/>
      <c r="C7" s="16"/>
      <c r="D7" s="14"/>
      <c r="E7" s="16"/>
      <c r="F7" s="16"/>
      <c r="G7" s="16"/>
      <c r="H7" s="16"/>
      <c r="I7" s="16"/>
      <c r="J7" s="16"/>
      <c r="K7" s="16"/>
      <c r="L7" s="2">
        <v>76795839</v>
      </c>
      <c r="M7" s="2">
        <v>76795839</v>
      </c>
    </row>
    <row r="8" spans="1:13" ht="15.75" customHeight="1">
      <c r="A8" s="1" t="s">
        <v>75</v>
      </c>
      <c r="B8" s="16"/>
      <c r="C8" s="16"/>
      <c r="D8" s="14"/>
      <c r="E8" s="16"/>
      <c r="F8" s="16"/>
      <c r="G8" s="16"/>
      <c r="H8" s="16"/>
      <c r="I8" s="16"/>
      <c r="J8" s="16"/>
      <c r="K8" s="16"/>
      <c r="L8" s="2">
        <v>54842900</v>
      </c>
      <c r="M8" s="2">
        <v>58066050</v>
      </c>
    </row>
    <row r="9" spans="1:13" ht="31.2">
      <c r="A9" s="1" t="s">
        <v>16</v>
      </c>
      <c r="B9" s="11"/>
      <c r="C9" s="11"/>
      <c r="D9" s="9"/>
      <c r="E9" s="11"/>
      <c r="F9" s="11"/>
      <c r="G9" s="11"/>
      <c r="H9" s="11"/>
      <c r="I9" s="11"/>
      <c r="J9" s="11"/>
      <c r="K9" s="11"/>
      <c r="L9" s="2">
        <v>96980354</v>
      </c>
      <c r="M9" s="2">
        <v>96980354</v>
      </c>
    </row>
    <row r="10" spans="1:13">
      <c r="A10" s="1" t="s">
        <v>17</v>
      </c>
      <c r="B10" s="11"/>
      <c r="C10" s="11"/>
      <c r="D10" s="9"/>
      <c r="E10" s="11"/>
      <c r="F10" s="11"/>
      <c r="G10" s="11"/>
      <c r="H10" s="11"/>
      <c r="I10" s="11"/>
      <c r="J10" s="11"/>
      <c r="K10" s="11"/>
      <c r="L10" s="2">
        <v>2974180</v>
      </c>
      <c r="M10" s="2">
        <v>2974180</v>
      </c>
    </row>
    <row r="11" spans="1:13" ht="31.2">
      <c r="A11" s="1" t="s">
        <v>18</v>
      </c>
      <c r="B11" s="11"/>
      <c r="C11" s="11"/>
      <c r="D11" s="9"/>
      <c r="E11" s="11"/>
      <c r="F11" s="11"/>
      <c r="G11" s="11"/>
      <c r="H11" s="11"/>
      <c r="I11" s="11"/>
      <c r="J11" s="11"/>
      <c r="K11" s="11"/>
      <c r="L11" s="2">
        <v>6863999</v>
      </c>
      <c r="M11" s="2">
        <v>6863999</v>
      </c>
    </row>
    <row r="12" spans="1:13">
      <c r="A12" s="1" t="s">
        <v>19</v>
      </c>
      <c r="B12" s="11"/>
      <c r="C12" s="11"/>
      <c r="D12" s="9"/>
      <c r="E12" s="11"/>
      <c r="F12" s="11"/>
      <c r="G12" s="11"/>
      <c r="H12" s="11"/>
      <c r="I12" s="11"/>
      <c r="J12" s="11"/>
      <c r="K12" s="11"/>
      <c r="L12" s="2"/>
      <c r="M12" s="2">
        <v>690169</v>
      </c>
    </row>
    <row r="13" spans="1:13">
      <c r="A13" s="3" t="s">
        <v>20</v>
      </c>
      <c r="B13" s="11"/>
      <c r="C13" s="11"/>
      <c r="D13" s="9"/>
      <c r="E13" s="11"/>
      <c r="F13" s="11"/>
      <c r="G13" s="11"/>
      <c r="H13" s="11"/>
      <c r="I13" s="11"/>
      <c r="J13" s="11"/>
      <c r="K13" s="11"/>
      <c r="L13" s="4">
        <f>SUM(L7:L12)</f>
        <v>238457272</v>
      </c>
      <c r="M13" s="4">
        <f>SUM(M7:M12)</f>
        <v>242370591</v>
      </c>
    </row>
    <row r="14" spans="1:13" ht="31.2">
      <c r="A14" s="1" t="s">
        <v>76</v>
      </c>
      <c r="B14" s="11"/>
      <c r="C14" s="11"/>
      <c r="D14" s="9"/>
      <c r="E14" s="11"/>
      <c r="F14" s="11"/>
      <c r="G14" s="11"/>
      <c r="H14" s="11"/>
      <c r="I14" s="11"/>
      <c r="J14" s="11"/>
      <c r="K14" s="11"/>
      <c r="L14" s="2">
        <v>32784153</v>
      </c>
      <c r="M14" s="2">
        <v>36547458</v>
      </c>
    </row>
    <row r="15" spans="1:13">
      <c r="A15" s="1" t="s">
        <v>21</v>
      </c>
      <c r="B15" s="11"/>
      <c r="C15" s="11"/>
      <c r="D15" s="9"/>
      <c r="E15" s="11"/>
      <c r="F15" s="11"/>
      <c r="G15" s="11"/>
      <c r="H15" s="11"/>
      <c r="I15" s="11"/>
      <c r="J15" s="11"/>
      <c r="K15" s="11"/>
      <c r="L15" s="2"/>
      <c r="M15" s="2"/>
    </row>
    <row r="16" spans="1:13">
      <c r="A16" s="1" t="s">
        <v>22</v>
      </c>
      <c r="B16" s="11"/>
      <c r="C16" s="11"/>
      <c r="D16" s="9"/>
      <c r="E16" s="11"/>
      <c r="F16" s="11"/>
      <c r="G16" s="11"/>
      <c r="H16" s="11"/>
      <c r="I16" s="11"/>
      <c r="J16" s="11"/>
      <c r="K16" s="11"/>
      <c r="L16" s="2"/>
      <c r="M16" s="2"/>
    </row>
    <row r="17" spans="1:20">
      <c r="A17" s="1" t="s">
        <v>23</v>
      </c>
      <c r="B17" s="11"/>
      <c r="C17" s="11"/>
      <c r="D17" s="9"/>
      <c r="E17" s="11"/>
      <c r="F17" s="11"/>
      <c r="G17" s="11"/>
      <c r="H17" s="11"/>
      <c r="I17" s="11"/>
      <c r="J17" s="11"/>
      <c r="K17" s="11"/>
      <c r="L17" s="2"/>
      <c r="M17" s="2"/>
    </row>
    <row r="18" spans="1:20">
      <c r="A18" s="3" t="s">
        <v>24</v>
      </c>
      <c r="B18" s="11"/>
      <c r="C18" s="11"/>
      <c r="D18" s="9"/>
      <c r="E18" s="11"/>
      <c r="F18" s="11"/>
      <c r="G18" s="11"/>
      <c r="H18" s="11"/>
      <c r="I18" s="11"/>
      <c r="J18" s="11"/>
      <c r="K18" s="11"/>
      <c r="L18" s="4">
        <f>L13+L14</f>
        <v>271241425</v>
      </c>
      <c r="M18" s="4">
        <f>M13+M14</f>
        <v>278918049</v>
      </c>
    </row>
    <row r="19" spans="1:20">
      <c r="A19" s="1" t="s">
        <v>25</v>
      </c>
      <c r="B19" s="58"/>
      <c r="C19" s="58"/>
      <c r="D19" s="9"/>
      <c r="E19" s="58"/>
      <c r="F19" s="58"/>
      <c r="G19" s="58"/>
      <c r="H19" s="58"/>
      <c r="I19" s="58"/>
      <c r="J19" s="58"/>
      <c r="K19" s="58"/>
      <c r="L19" s="4">
        <v>0</v>
      </c>
      <c r="M19" s="2">
        <v>50600000</v>
      </c>
    </row>
    <row r="20" spans="1:20">
      <c r="A20" s="1" t="s">
        <v>90</v>
      </c>
      <c r="B20" s="16"/>
      <c r="C20" s="16"/>
      <c r="D20" s="14"/>
      <c r="E20" s="16"/>
      <c r="F20" s="16"/>
      <c r="G20" s="16"/>
      <c r="H20" s="16"/>
      <c r="I20" s="16"/>
      <c r="J20" s="16"/>
      <c r="K20" s="16"/>
      <c r="L20" s="2">
        <v>284216470</v>
      </c>
      <c r="M20" s="2">
        <v>297308234</v>
      </c>
      <c r="S20" s="20"/>
      <c r="T20" s="20"/>
    </row>
    <row r="21" spans="1:20">
      <c r="A21" s="3" t="s">
        <v>26</v>
      </c>
      <c r="B21" s="12"/>
      <c r="C21" s="8"/>
      <c r="D21" s="8"/>
      <c r="E21" s="10"/>
      <c r="F21" s="11"/>
      <c r="G21" s="12"/>
      <c r="H21" s="12"/>
      <c r="I21" s="12"/>
      <c r="J21" s="12"/>
      <c r="K21" s="12"/>
      <c r="L21" s="4">
        <f>SUM(L20)</f>
        <v>284216470</v>
      </c>
      <c r="M21" s="4">
        <f>SUM(M19:M20)</f>
        <v>347908234</v>
      </c>
      <c r="S21" s="30"/>
      <c r="T21" s="20"/>
    </row>
    <row r="22" spans="1:20">
      <c r="A22" s="3" t="s">
        <v>27</v>
      </c>
      <c r="B22" s="17"/>
      <c r="C22" s="13"/>
      <c r="D22" s="13"/>
      <c r="E22" s="15"/>
      <c r="F22" s="16"/>
      <c r="G22" s="17"/>
      <c r="H22" s="17"/>
      <c r="I22" s="17"/>
      <c r="J22" s="17"/>
      <c r="K22" s="17"/>
      <c r="L22" s="4">
        <v>4090000</v>
      </c>
      <c r="M22" s="4">
        <v>4090000</v>
      </c>
      <c r="S22" s="30"/>
      <c r="T22" s="20"/>
    </row>
    <row r="23" spans="1:20">
      <c r="A23" s="1" t="s">
        <v>28</v>
      </c>
      <c r="B23" s="12"/>
      <c r="C23" s="8"/>
      <c r="D23" s="8"/>
      <c r="E23" s="10"/>
      <c r="F23" s="11"/>
      <c r="G23" s="12"/>
      <c r="H23" s="12"/>
      <c r="I23" s="12"/>
      <c r="J23" s="12"/>
      <c r="K23" s="12"/>
      <c r="L23" s="2">
        <v>24075306</v>
      </c>
      <c r="M23" s="2">
        <v>24075306</v>
      </c>
      <c r="S23" s="31"/>
      <c r="T23" s="20"/>
    </row>
    <row r="24" spans="1:20">
      <c r="A24" s="1" t="s">
        <v>29</v>
      </c>
      <c r="B24" s="12"/>
      <c r="C24" s="8"/>
      <c r="D24" s="8"/>
      <c r="E24" s="10"/>
      <c r="F24" s="11"/>
      <c r="G24" s="12"/>
      <c r="H24" s="12"/>
      <c r="I24" s="12"/>
      <c r="J24" s="12"/>
      <c r="K24" s="12"/>
      <c r="L24" s="2">
        <v>6000000</v>
      </c>
      <c r="M24" s="2">
        <v>6000000</v>
      </c>
      <c r="S24" s="31"/>
      <c r="T24" s="20"/>
    </row>
    <row r="25" spans="1:20">
      <c r="A25" s="1" t="s">
        <v>30</v>
      </c>
      <c r="B25" s="32">
        <v>19214</v>
      </c>
      <c r="C25" s="33">
        <v>19214</v>
      </c>
      <c r="D25" s="33"/>
      <c r="E25" s="34"/>
      <c r="F25" s="35"/>
      <c r="G25" s="32">
        <v>10230</v>
      </c>
      <c r="H25" s="36">
        <v>19214</v>
      </c>
      <c r="I25" s="36">
        <v>21401</v>
      </c>
      <c r="J25" s="36">
        <v>21401</v>
      </c>
      <c r="K25" s="36">
        <v>21401</v>
      </c>
      <c r="L25" s="2">
        <v>0</v>
      </c>
      <c r="M25" s="2">
        <v>0</v>
      </c>
      <c r="S25" s="31"/>
      <c r="T25" s="20"/>
    </row>
    <row r="26" spans="1:20">
      <c r="A26" s="3" t="s">
        <v>31</v>
      </c>
      <c r="B26" s="32"/>
      <c r="C26" s="33"/>
      <c r="D26" s="33"/>
      <c r="E26" s="34"/>
      <c r="F26" s="35"/>
      <c r="G26" s="32"/>
      <c r="H26" s="12"/>
      <c r="I26" s="12"/>
      <c r="J26" s="12"/>
      <c r="K26" s="12"/>
      <c r="L26" s="4">
        <f>L23+L24+L25</f>
        <v>30075306</v>
      </c>
      <c r="M26" s="4">
        <f>M23+M24+M25</f>
        <v>30075306</v>
      </c>
      <c r="S26" s="30"/>
      <c r="T26" s="20"/>
    </row>
    <row r="27" spans="1:20">
      <c r="A27" s="1" t="s">
        <v>32</v>
      </c>
      <c r="B27" s="32"/>
      <c r="C27" s="33"/>
      <c r="D27" s="33"/>
      <c r="E27" s="34"/>
      <c r="F27" s="35"/>
      <c r="G27" s="32"/>
      <c r="H27" s="12"/>
      <c r="I27" s="12"/>
      <c r="J27" s="12"/>
      <c r="K27" s="12"/>
      <c r="L27" s="2">
        <v>3600000</v>
      </c>
      <c r="M27" s="2">
        <v>3600000</v>
      </c>
      <c r="S27" s="37"/>
      <c r="T27" s="20"/>
    </row>
    <row r="28" spans="1:20">
      <c r="A28" s="3" t="s">
        <v>33</v>
      </c>
      <c r="B28" s="32"/>
      <c r="C28" s="33"/>
      <c r="D28" s="33"/>
      <c r="E28" s="34"/>
      <c r="F28" s="35"/>
      <c r="G28" s="32"/>
      <c r="H28" s="17"/>
      <c r="I28" s="17"/>
      <c r="J28" s="17"/>
      <c r="K28" s="17"/>
      <c r="L28" s="4">
        <f>L22+L26+L27</f>
        <v>37765306</v>
      </c>
      <c r="M28" s="4">
        <f>M22+M26+M27</f>
        <v>37765306</v>
      </c>
    </row>
    <row r="29" spans="1:20">
      <c r="A29" s="3" t="s">
        <v>91</v>
      </c>
      <c r="B29" s="32"/>
      <c r="C29" s="33"/>
      <c r="D29" s="33"/>
      <c r="E29" s="34"/>
      <c r="F29" s="35"/>
      <c r="G29" s="32"/>
      <c r="H29" s="17"/>
      <c r="I29" s="17"/>
      <c r="J29" s="17"/>
      <c r="K29" s="17"/>
      <c r="L29" s="2">
        <v>0</v>
      </c>
      <c r="M29" s="2">
        <v>4363</v>
      </c>
    </row>
    <row r="30" spans="1:20">
      <c r="A30" s="1" t="s">
        <v>84</v>
      </c>
      <c r="B30" s="32"/>
      <c r="C30" s="33"/>
      <c r="D30" s="33"/>
      <c r="E30" s="34"/>
      <c r="F30" s="35"/>
      <c r="G30" s="32"/>
      <c r="H30" s="12"/>
      <c r="I30" s="12"/>
      <c r="J30" s="12"/>
      <c r="K30" s="12"/>
      <c r="L30" s="2">
        <v>3683001</v>
      </c>
      <c r="M30" s="2">
        <v>3000000</v>
      </c>
    </row>
    <row r="31" spans="1:20">
      <c r="A31" s="1" t="s">
        <v>92</v>
      </c>
      <c r="B31" s="32"/>
      <c r="C31" s="33"/>
      <c r="D31" s="33"/>
      <c r="E31" s="34"/>
      <c r="F31" s="35"/>
      <c r="G31" s="32"/>
      <c r="H31" s="12"/>
      <c r="I31" s="12"/>
      <c r="J31" s="12"/>
      <c r="K31" s="12"/>
      <c r="L31" s="2">
        <v>0</v>
      </c>
      <c r="M31" s="2">
        <v>50000</v>
      </c>
    </row>
    <row r="32" spans="1:20">
      <c r="A32" s="1" t="s">
        <v>93</v>
      </c>
      <c r="B32" s="32"/>
      <c r="C32" s="33"/>
      <c r="D32" s="33"/>
      <c r="E32" s="34"/>
      <c r="F32" s="35"/>
      <c r="G32" s="32"/>
      <c r="H32" s="12"/>
      <c r="I32" s="12"/>
      <c r="J32" s="12"/>
      <c r="K32" s="12"/>
      <c r="L32" s="2">
        <v>0</v>
      </c>
      <c r="M32" s="2">
        <v>2950000</v>
      </c>
    </row>
    <row r="33" spans="1:13">
      <c r="A33" s="1" t="s">
        <v>34</v>
      </c>
      <c r="B33" s="32"/>
      <c r="C33" s="33"/>
      <c r="D33" s="33"/>
      <c r="E33" s="34"/>
      <c r="F33" s="35"/>
      <c r="G33" s="32"/>
      <c r="H33" s="12"/>
      <c r="I33" s="12"/>
      <c r="J33" s="12"/>
      <c r="K33" s="12"/>
      <c r="L33" s="2">
        <v>16089692</v>
      </c>
      <c r="M33" s="2">
        <v>16657144</v>
      </c>
    </row>
    <row r="34" spans="1:13">
      <c r="A34" s="1" t="s">
        <v>35</v>
      </c>
      <c r="B34" s="32"/>
      <c r="C34" s="33"/>
      <c r="D34" s="33"/>
      <c r="E34" s="34"/>
      <c r="F34" s="35"/>
      <c r="G34" s="32"/>
      <c r="H34" s="17"/>
      <c r="I34" s="17"/>
      <c r="J34" s="17"/>
      <c r="K34" s="17"/>
      <c r="L34" s="2">
        <v>0</v>
      </c>
      <c r="M34" s="2">
        <v>0</v>
      </c>
    </row>
    <row r="35" spans="1:13">
      <c r="A35" s="1" t="s">
        <v>36</v>
      </c>
      <c r="B35" s="32"/>
      <c r="C35" s="33"/>
      <c r="D35" s="33"/>
      <c r="E35" s="34"/>
      <c r="F35" s="35"/>
      <c r="G35" s="32"/>
      <c r="H35" s="17"/>
      <c r="I35" s="17"/>
      <c r="J35" s="17"/>
      <c r="K35" s="17"/>
      <c r="L35" s="2">
        <v>4344216</v>
      </c>
      <c r="M35" s="2">
        <v>8000000</v>
      </c>
    </row>
    <row r="36" spans="1:13">
      <c r="A36" s="1" t="s">
        <v>85</v>
      </c>
      <c r="B36" s="32"/>
      <c r="C36" s="33"/>
      <c r="D36" s="33"/>
      <c r="E36" s="34"/>
      <c r="F36" s="35"/>
      <c r="G36" s="32"/>
      <c r="H36" s="17"/>
      <c r="I36" s="17"/>
      <c r="J36" s="17"/>
      <c r="K36" s="17"/>
      <c r="L36" s="2">
        <v>11000000</v>
      </c>
      <c r="M36" s="2">
        <v>7264000</v>
      </c>
    </row>
    <row r="37" spans="1:13">
      <c r="A37" s="1" t="s">
        <v>37</v>
      </c>
      <c r="B37" s="32"/>
      <c r="C37" s="33"/>
      <c r="D37" s="33"/>
      <c r="E37" s="34"/>
      <c r="F37" s="35"/>
      <c r="G37" s="32"/>
      <c r="H37" s="11"/>
      <c r="I37" s="12"/>
      <c r="J37" s="12"/>
      <c r="K37" s="12"/>
      <c r="L37" s="2">
        <v>0</v>
      </c>
      <c r="M37" s="2">
        <v>0</v>
      </c>
    </row>
    <row r="38" spans="1:13">
      <c r="A38" s="1" t="s">
        <v>94</v>
      </c>
      <c r="B38" s="32"/>
      <c r="C38" s="33"/>
      <c r="D38" s="33"/>
      <c r="E38" s="34"/>
      <c r="F38" s="35"/>
      <c r="G38" s="32"/>
      <c r="H38" s="58"/>
      <c r="I38" s="12"/>
      <c r="J38" s="12"/>
      <c r="K38" s="12"/>
      <c r="L38" s="2">
        <v>0</v>
      </c>
      <c r="M38" s="2">
        <v>8</v>
      </c>
    </row>
    <row r="39" spans="1:13">
      <c r="A39" s="1" t="s">
        <v>95</v>
      </c>
      <c r="B39" s="32"/>
      <c r="C39" s="33"/>
      <c r="D39" s="33"/>
      <c r="E39" s="34"/>
      <c r="F39" s="35"/>
      <c r="G39" s="32"/>
      <c r="H39" s="58"/>
      <c r="I39" s="12"/>
      <c r="J39" s="12"/>
      <c r="K39" s="12"/>
      <c r="L39" s="2">
        <v>0</v>
      </c>
      <c r="M39" s="2">
        <v>60029</v>
      </c>
    </row>
    <row r="40" spans="1:13">
      <c r="A40" s="3" t="s">
        <v>38</v>
      </c>
      <c r="B40" s="32"/>
      <c r="C40" s="33"/>
      <c r="D40" s="33"/>
      <c r="E40" s="34"/>
      <c r="F40" s="35"/>
      <c r="G40" s="32"/>
      <c r="H40" s="17"/>
      <c r="I40" s="17"/>
      <c r="J40" s="17"/>
      <c r="K40" s="17"/>
      <c r="L40" s="4">
        <f>L30+L33+L34+L35+L36+L37</f>
        <v>35116909</v>
      </c>
      <c r="M40" s="4">
        <f>M30+M33+M34+M35+M36+M37+M38+M39+M31+M32+M29</f>
        <v>37985544</v>
      </c>
    </row>
    <row r="41" spans="1:13">
      <c r="A41" s="1" t="s">
        <v>80</v>
      </c>
      <c r="B41" s="32"/>
      <c r="C41" s="33"/>
      <c r="D41" s="33"/>
      <c r="E41" s="34"/>
      <c r="F41" s="35"/>
      <c r="G41" s="32"/>
      <c r="H41" s="17"/>
      <c r="I41" s="17"/>
      <c r="J41" s="17"/>
      <c r="K41" s="17"/>
      <c r="L41" s="2">
        <v>742236</v>
      </c>
      <c r="M41" s="2">
        <v>7000000</v>
      </c>
    </row>
    <row r="42" spans="1:13">
      <c r="A42" s="3" t="s">
        <v>79</v>
      </c>
      <c r="B42" s="32"/>
      <c r="C42" s="33"/>
      <c r="D42" s="33"/>
      <c r="E42" s="34"/>
      <c r="F42" s="35"/>
      <c r="G42" s="32"/>
      <c r="H42" s="17"/>
      <c r="I42" s="17"/>
      <c r="J42" s="17"/>
      <c r="K42" s="17"/>
      <c r="L42" s="4">
        <v>742236</v>
      </c>
      <c r="M42" s="4">
        <f>SUM(M41)</f>
        <v>7000000</v>
      </c>
    </row>
    <row r="43" spans="1:13" ht="31.2">
      <c r="A43" s="1" t="s">
        <v>39</v>
      </c>
      <c r="B43" s="32"/>
      <c r="C43" s="33"/>
      <c r="D43" s="33"/>
      <c r="E43" s="34"/>
      <c r="F43" s="35"/>
      <c r="G43" s="32"/>
      <c r="H43" s="12"/>
      <c r="I43" s="12"/>
      <c r="J43" s="12"/>
      <c r="K43" s="12"/>
      <c r="L43" s="2">
        <v>0</v>
      </c>
      <c r="M43" s="2">
        <v>0</v>
      </c>
    </row>
    <row r="44" spans="1:13">
      <c r="A44" s="1" t="s">
        <v>40</v>
      </c>
      <c r="B44" s="32"/>
      <c r="C44" s="33"/>
      <c r="D44" s="33"/>
      <c r="E44" s="34"/>
      <c r="F44" s="35"/>
      <c r="G44" s="35"/>
      <c r="H44" s="11"/>
      <c r="I44" s="11"/>
      <c r="J44" s="11"/>
      <c r="K44" s="11"/>
      <c r="L44" s="2">
        <v>956627</v>
      </c>
      <c r="M44" s="2">
        <v>956627</v>
      </c>
    </row>
    <row r="45" spans="1:13">
      <c r="A45" s="1" t="s">
        <v>41</v>
      </c>
      <c r="B45" s="32"/>
      <c r="C45" s="33"/>
      <c r="D45" s="33"/>
      <c r="E45" s="34"/>
      <c r="F45" s="35"/>
      <c r="G45" s="32"/>
      <c r="H45" s="17"/>
      <c r="I45" s="17"/>
      <c r="J45" s="17"/>
      <c r="K45" s="17"/>
      <c r="L45" s="2"/>
      <c r="M45" s="2"/>
    </row>
    <row r="46" spans="1:13">
      <c r="A46" s="3" t="s">
        <v>42</v>
      </c>
      <c r="B46" s="32"/>
      <c r="C46" s="33"/>
      <c r="D46" s="33"/>
      <c r="E46" s="34"/>
      <c r="F46" s="35"/>
      <c r="G46" s="32"/>
      <c r="H46" s="17"/>
      <c r="I46" s="17"/>
      <c r="J46" s="17"/>
      <c r="K46" s="17"/>
      <c r="L46" s="4">
        <v>956627</v>
      </c>
      <c r="M46" s="4">
        <v>956627</v>
      </c>
    </row>
    <row r="47" spans="1:13" ht="31.2">
      <c r="A47" s="1" t="s">
        <v>43</v>
      </c>
      <c r="B47" s="38"/>
      <c r="C47" s="39"/>
      <c r="D47" s="39"/>
      <c r="E47" s="40"/>
      <c r="F47" s="41"/>
      <c r="G47" s="38"/>
      <c r="H47" s="12"/>
      <c r="I47" s="12"/>
      <c r="J47" s="12"/>
      <c r="K47" s="12"/>
      <c r="L47" s="2">
        <v>0</v>
      </c>
      <c r="M47" s="2">
        <v>5000000</v>
      </c>
    </row>
    <row r="48" spans="1:13">
      <c r="A48" s="1" t="s">
        <v>44</v>
      </c>
      <c r="B48" s="38"/>
      <c r="C48" s="39"/>
      <c r="D48" s="39"/>
      <c r="E48" s="40"/>
      <c r="F48" s="41"/>
      <c r="G48" s="38"/>
      <c r="H48" s="12"/>
      <c r="I48" s="12"/>
      <c r="J48" s="12"/>
      <c r="K48" s="12"/>
      <c r="L48" s="2">
        <v>0</v>
      </c>
      <c r="M48" s="2">
        <v>0</v>
      </c>
    </row>
    <row r="49" spans="1:15">
      <c r="A49" s="3" t="s">
        <v>45</v>
      </c>
      <c r="B49" s="38"/>
      <c r="C49" s="39"/>
      <c r="D49" s="39"/>
      <c r="E49" s="40"/>
      <c r="F49" s="41"/>
      <c r="G49" s="38"/>
      <c r="H49" s="12"/>
      <c r="I49" s="12"/>
      <c r="J49" s="12"/>
      <c r="K49" s="12"/>
      <c r="L49" s="4">
        <f>SUM(L48)</f>
        <v>0</v>
      </c>
      <c r="M49" s="4">
        <f>SUM(M47:M48)</f>
        <v>5000000</v>
      </c>
    </row>
    <row r="50" spans="1:15">
      <c r="A50" s="3" t="s">
        <v>46</v>
      </c>
      <c r="B50" s="38"/>
      <c r="C50" s="39"/>
      <c r="D50" s="39"/>
      <c r="E50" s="40"/>
      <c r="F50" s="41"/>
      <c r="G50" s="38"/>
      <c r="H50" s="12"/>
      <c r="I50" s="12"/>
      <c r="J50" s="12"/>
      <c r="K50" s="12"/>
      <c r="L50" s="4">
        <f>L49+L46+L40+L28+L21+L18+L42</f>
        <v>630038973</v>
      </c>
      <c r="M50" s="4">
        <f>M49+M46+M40+M28+M21+M18+M42</f>
        <v>715533760</v>
      </c>
    </row>
    <row r="51" spans="1:15" ht="14.25" customHeight="1">
      <c r="A51" s="1" t="s">
        <v>47</v>
      </c>
      <c r="B51" s="38"/>
      <c r="C51" s="39"/>
      <c r="D51" s="39"/>
      <c r="E51" s="40"/>
      <c r="F51" s="41"/>
      <c r="G51" s="38"/>
      <c r="H51" s="12"/>
      <c r="I51" s="12"/>
      <c r="J51" s="12"/>
      <c r="K51" s="12"/>
      <c r="L51" s="2">
        <v>612401355</v>
      </c>
      <c r="M51" s="2">
        <v>614608852</v>
      </c>
    </row>
    <row r="52" spans="1:15">
      <c r="A52" s="1" t="s">
        <v>86</v>
      </c>
      <c r="B52" s="38"/>
      <c r="C52" s="39"/>
      <c r="D52" s="39"/>
      <c r="E52" s="40"/>
      <c r="F52" s="41"/>
      <c r="G52" s="38"/>
      <c r="H52" s="12"/>
      <c r="I52" s="12"/>
      <c r="J52" s="12"/>
      <c r="K52" s="12"/>
      <c r="L52" s="2">
        <v>53000000</v>
      </c>
      <c r="M52" s="2">
        <v>133000000</v>
      </c>
    </row>
    <row r="53" spans="1:15">
      <c r="A53" s="3" t="s">
        <v>48</v>
      </c>
      <c r="B53" s="38"/>
      <c r="C53" s="39"/>
      <c r="D53" s="39"/>
      <c r="E53" s="40"/>
      <c r="F53" s="41"/>
      <c r="G53" s="38"/>
      <c r="H53" s="12"/>
      <c r="I53" s="12"/>
      <c r="J53" s="12"/>
      <c r="K53" s="12"/>
      <c r="L53" s="4">
        <f>SUM(L51:L52)</f>
        <v>665401355</v>
      </c>
      <c r="M53" s="4">
        <f>SUM(M51:M52)</f>
        <v>747608852</v>
      </c>
    </row>
    <row r="54" spans="1:15">
      <c r="A54" s="5" t="s">
        <v>49</v>
      </c>
      <c r="B54" s="42"/>
      <c r="C54" s="43"/>
      <c r="D54" s="43"/>
      <c r="E54" s="44"/>
      <c r="F54" s="45"/>
      <c r="G54" s="42"/>
      <c r="H54" s="30"/>
      <c r="I54" s="30"/>
      <c r="J54" s="30"/>
      <c r="K54" s="30"/>
      <c r="L54" s="6">
        <f>L50+L53</f>
        <v>1295440328</v>
      </c>
      <c r="M54" s="6">
        <f>M50+M53</f>
        <v>1463142612</v>
      </c>
    </row>
    <row r="55" spans="1:15">
      <c r="A55" s="55"/>
      <c r="B55" s="42"/>
      <c r="C55" s="43"/>
      <c r="D55" s="43"/>
      <c r="E55" s="44"/>
      <c r="F55" s="45"/>
      <c r="G55" s="42"/>
      <c r="H55" s="30"/>
      <c r="I55" s="30"/>
      <c r="J55" s="30"/>
      <c r="K55" s="30"/>
      <c r="L55" s="30"/>
      <c r="M55" s="56"/>
    </row>
    <row r="56" spans="1:15">
      <c r="A56" s="62" t="s">
        <v>98</v>
      </c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5">
      <c r="A57" s="53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7"/>
      <c r="M57" s="54"/>
    </row>
    <row r="58" spans="1:15">
      <c r="A58" s="64" t="s">
        <v>13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</row>
    <row r="59" spans="1:15">
      <c r="A59" s="20"/>
      <c r="B59" s="23"/>
      <c r="C59" s="20"/>
      <c r="D59" s="66"/>
      <c r="E59" s="66"/>
      <c r="F59" s="20"/>
      <c r="G59" s="20"/>
      <c r="H59" s="20"/>
      <c r="I59" s="20"/>
      <c r="J59" s="20"/>
      <c r="K59" s="20"/>
      <c r="L59" s="20"/>
      <c r="M59" s="20"/>
    </row>
    <row r="60" spans="1:15">
      <c r="A60" s="20"/>
      <c r="B60" s="20"/>
      <c r="C60" s="20"/>
      <c r="D60" s="24" t="s">
        <v>1</v>
      </c>
      <c r="E60" s="20"/>
      <c r="F60" s="20"/>
      <c r="G60" s="20"/>
      <c r="H60" s="20"/>
      <c r="I60" s="20"/>
      <c r="J60" s="20"/>
      <c r="K60" s="20"/>
      <c r="L60" s="20"/>
      <c r="M60" s="20" t="s">
        <v>81</v>
      </c>
    </row>
    <row r="61" spans="1:15">
      <c r="A61" s="67" t="s">
        <v>12</v>
      </c>
      <c r="B61" s="46"/>
      <c r="C61" s="46"/>
      <c r="D61" s="46"/>
      <c r="E61" s="47"/>
      <c r="F61" s="69"/>
      <c r="G61" s="7"/>
      <c r="H61" s="7"/>
      <c r="I61" s="7"/>
      <c r="J61" s="7"/>
      <c r="K61" s="28"/>
      <c r="L61" s="60" t="s">
        <v>88</v>
      </c>
      <c r="M61" s="60" t="s">
        <v>89</v>
      </c>
      <c r="N61" s="20"/>
      <c r="O61" s="20"/>
    </row>
    <row r="62" spans="1:15" ht="38.25" customHeight="1">
      <c r="A62" s="68"/>
      <c r="B62" s="8"/>
      <c r="C62" s="8"/>
      <c r="D62" s="8"/>
      <c r="E62" s="10"/>
      <c r="F62" s="70"/>
      <c r="G62" s="11"/>
      <c r="H62" s="11"/>
      <c r="I62" s="11"/>
      <c r="J62" s="11"/>
      <c r="K62" s="29"/>
      <c r="L62" s="61"/>
      <c r="M62" s="61"/>
      <c r="N62" s="20"/>
      <c r="O62" s="20"/>
    </row>
    <row r="63" spans="1:15">
      <c r="A63" s="3" t="s">
        <v>50</v>
      </c>
      <c r="B63" s="8"/>
      <c r="C63" s="8"/>
      <c r="D63" s="9"/>
      <c r="E63" s="10"/>
      <c r="F63" s="11"/>
      <c r="G63" s="11"/>
      <c r="H63" s="11"/>
      <c r="I63" s="12"/>
      <c r="J63" s="12"/>
      <c r="K63" s="12"/>
      <c r="L63" s="4">
        <v>29490793</v>
      </c>
      <c r="M63" s="4">
        <v>30741693</v>
      </c>
      <c r="N63" s="48"/>
      <c r="O63" s="20"/>
    </row>
    <row r="64" spans="1:15">
      <c r="A64" s="3" t="s">
        <v>51</v>
      </c>
      <c r="B64" s="8"/>
      <c r="C64" s="8"/>
      <c r="D64" s="9"/>
      <c r="E64" s="10"/>
      <c r="F64" s="11"/>
      <c r="G64" s="11"/>
      <c r="H64" s="11"/>
      <c r="I64" s="12"/>
      <c r="J64" s="12"/>
      <c r="K64" s="12"/>
      <c r="L64" s="4">
        <v>14934864</v>
      </c>
      <c r="M64" s="4">
        <v>14934864</v>
      </c>
      <c r="N64" s="48"/>
      <c r="O64" s="20"/>
    </row>
    <row r="65" spans="1:15">
      <c r="A65" s="3" t="s">
        <v>52</v>
      </c>
      <c r="B65" s="8"/>
      <c r="C65" s="8"/>
      <c r="D65" s="9"/>
      <c r="E65" s="10"/>
      <c r="F65" s="11"/>
      <c r="G65" s="11"/>
      <c r="H65" s="11"/>
      <c r="I65" s="12"/>
      <c r="J65" s="12"/>
      <c r="K65" s="12"/>
      <c r="L65" s="4">
        <f>L63+L64</f>
        <v>44425657</v>
      </c>
      <c r="M65" s="4">
        <f>M63+M64</f>
        <v>45676557</v>
      </c>
      <c r="N65" s="49"/>
      <c r="O65" s="20"/>
    </row>
    <row r="66" spans="1:15">
      <c r="A66" s="3" t="s">
        <v>77</v>
      </c>
      <c r="B66" s="13"/>
      <c r="C66" s="13"/>
      <c r="D66" s="14"/>
      <c r="E66" s="15"/>
      <c r="F66" s="16"/>
      <c r="G66" s="16"/>
      <c r="H66" s="16"/>
      <c r="I66" s="17"/>
      <c r="J66" s="17"/>
      <c r="K66" s="17"/>
      <c r="L66" s="4">
        <v>7736702</v>
      </c>
      <c r="M66" s="4">
        <v>7736702</v>
      </c>
      <c r="N66" s="49"/>
      <c r="O66" s="20"/>
    </row>
    <row r="67" spans="1:15">
      <c r="A67" s="3" t="s">
        <v>53</v>
      </c>
      <c r="B67" s="8"/>
      <c r="C67" s="8"/>
      <c r="D67" s="9"/>
      <c r="E67" s="10"/>
      <c r="F67" s="11"/>
      <c r="G67" s="11"/>
      <c r="H67" s="11"/>
      <c r="I67" s="12"/>
      <c r="J67" s="12"/>
      <c r="K67" s="12"/>
      <c r="L67" s="4">
        <v>8500000</v>
      </c>
      <c r="M67" s="4">
        <v>8500000</v>
      </c>
      <c r="N67" s="48"/>
      <c r="O67" s="20"/>
    </row>
    <row r="68" spans="1:15">
      <c r="A68" s="3" t="s">
        <v>54</v>
      </c>
      <c r="B68" s="8"/>
      <c r="C68" s="8"/>
      <c r="D68" s="9"/>
      <c r="E68" s="10"/>
      <c r="F68" s="11"/>
      <c r="G68" s="11"/>
      <c r="H68" s="11"/>
      <c r="I68" s="12"/>
      <c r="J68" s="12"/>
      <c r="K68" s="12"/>
      <c r="L68" s="4">
        <v>850000</v>
      </c>
      <c r="M68" s="4">
        <v>850000</v>
      </c>
      <c r="N68" s="49"/>
      <c r="O68" s="20"/>
    </row>
    <row r="69" spans="1:15">
      <c r="A69" s="3" t="s">
        <v>55</v>
      </c>
      <c r="B69" s="14"/>
      <c r="C69" s="14"/>
      <c r="D69" s="14"/>
      <c r="E69" s="16"/>
      <c r="F69" s="16"/>
      <c r="G69" s="17"/>
      <c r="H69" s="17"/>
      <c r="I69" s="17"/>
      <c r="J69" s="17"/>
      <c r="K69" s="17"/>
      <c r="L69" s="4">
        <v>63324522</v>
      </c>
      <c r="M69" s="4">
        <v>66924522</v>
      </c>
      <c r="N69" s="48"/>
      <c r="O69" s="20"/>
    </row>
    <row r="70" spans="1:15">
      <c r="A70" s="3" t="s">
        <v>56</v>
      </c>
      <c r="B70" s="18"/>
      <c r="C70" s="18"/>
      <c r="D70" s="19"/>
      <c r="E70" s="20"/>
      <c r="F70" s="20"/>
      <c r="G70" s="21"/>
      <c r="L70" s="4">
        <v>20000</v>
      </c>
      <c r="M70" s="4">
        <v>20000</v>
      </c>
      <c r="N70" s="48"/>
      <c r="O70" s="20"/>
    </row>
    <row r="71" spans="1:15">
      <c r="A71" s="3" t="s">
        <v>57</v>
      </c>
      <c r="L71" s="4">
        <v>24947121</v>
      </c>
      <c r="M71" s="4">
        <v>31767619</v>
      </c>
      <c r="N71" s="20"/>
      <c r="O71" s="20"/>
    </row>
    <row r="72" spans="1:15">
      <c r="A72" s="3" t="s">
        <v>58</v>
      </c>
      <c r="L72" s="4">
        <f>SUM(L67:L71)</f>
        <v>97641643</v>
      </c>
      <c r="M72" s="4">
        <f>SUM(M67:M71)</f>
        <v>108062141</v>
      </c>
    </row>
    <row r="73" spans="1:15">
      <c r="A73" s="3" t="s">
        <v>59</v>
      </c>
      <c r="L73" s="4">
        <v>15683000</v>
      </c>
      <c r="M73" s="4">
        <v>4000000</v>
      </c>
    </row>
    <row r="74" spans="1:15">
      <c r="A74" s="1" t="s">
        <v>96</v>
      </c>
      <c r="L74" s="2">
        <v>61986296</v>
      </c>
      <c r="M74" s="2">
        <v>64408647</v>
      </c>
    </row>
    <row r="75" spans="1:15">
      <c r="A75" s="1" t="s">
        <v>73</v>
      </c>
      <c r="L75" s="2">
        <v>3563570</v>
      </c>
      <c r="M75" s="2">
        <v>104123380</v>
      </c>
    </row>
    <row r="76" spans="1:15">
      <c r="A76" s="3" t="s">
        <v>60</v>
      </c>
      <c r="L76" s="4">
        <v>65549866</v>
      </c>
      <c r="M76" s="4">
        <f>SUM(M74:M75)</f>
        <v>168532027</v>
      </c>
    </row>
    <row r="77" spans="1:15">
      <c r="A77" s="1" t="s">
        <v>72</v>
      </c>
      <c r="L77" s="2">
        <v>724421464</v>
      </c>
      <c r="M77" s="2">
        <v>754295661</v>
      </c>
    </row>
    <row r="78" spans="1:15">
      <c r="A78" s="1" t="s">
        <v>61</v>
      </c>
      <c r="L78" s="2">
        <v>2300139</v>
      </c>
      <c r="M78" s="2">
        <v>13205714</v>
      </c>
    </row>
    <row r="79" spans="1:15">
      <c r="A79" s="1" t="s">
        <v>62</v>
      </c>
      <c r="L79" s="2">
        <v>153104237</v>
      </c>
      <c r="M79" s="2">
        <v>168085521</v>
      </c>
    </row>
    <row r="80" spans="1:15">
      <c r="A80" s="3" t="s">
        <v>63</v>
      </c>
      <c r="L80" s="4">
        <f>SUM(L77:L79)</f>
        <v>879825840</v>
      </c>
      <c r="M80" s="4">
        <f>SUM(M77:M79)</f>
        <v>935586896</v>
      </c>
    </row>
    <row r="81" spans="1:13">
      <c r="A81" s="1" t="s">
        <v>64</v>
      </c>
      <c r="L81" s="2">
        <v>16080417</v>
      </c>
      <c r="M81" s="2">
        <v>914130</v>
      </c>
    </row>
    <row r="82" spans="1:13">
      <c r="A82" s="1" t="s">
        <v>97</v>
      </c>
      <c r="L82" s="2">
        <v>0</v>
      </c>
      <c r="M82" s="2">
        <v>20750324</v>
      </c>
    </row>
    <row r="83" spans="1:13">
      <c r="A83" s="1" t="s">
        <v>65</v>
      </c>
      <c r="L83" s="2">
        <v>3261712</v>
      </c>
      <c r="M83" s="2">
        <v>5602587</v>
      </c>
    </row>
    <row r="84" spans="1:13">
      <c r="A84" s="3" t="s">
        <v>66</v>
      </c>
      <c r="L84" s="4">
        <f>SUM(L81:L83)</f>
        <v>19342129</v>
      </c>
      <c r="M84" s="4">
        <f>SUM(M81:M83)</f>
        <v>27267041</v>
      </c>
    </row>
    <row r="85" spans="1:13">
      <c r="A85" s="1" t="s">
        <v>83</v>
      </c>
      <c r="L85" s="2">
        <v>0</v>
      </c>
      <c r="M85" s="2">
        <v>0</v>
      </c>
    </row>
    <row r="86" spans="1:13">
      <c r="A86" s="3" t="s">
        <v>67</v>
      </c>
      <c r="L86" s="4">
        <f>SUM(L85)</f>
        <v>0</v>
      </c>
      <c r="M86" s="4">
        <f>SUM(M85)</f>
        <v>0</v>
      </c>
    </row>
    <row r="87" spans="1:13">
      <c r="A87" s="3" t="s">
        <v>68</v>
      </c>
      <c r="L87" s="4">
        <f>L65+L66+L72+L73+L75+L76+L80+L86-L75+L74+L84-L74</f>
        <v>1130204837</v>
      </c>
      <c r="M87" s="4">
        <f>M65+M66+M72+M73+M75+M76+M80+M86-M75+M74+M84-M74</f>
        <v>1296861364</v>
      </c>
    </row>
    <row r="88" spans="1:13">
      <c r="A88" s="1" t="s">
        <v>82</v>
      </c>
      <c r="L88" s="2">
        <v>8536824</v>
      </c>
      <c r="M88" s="2">
        <v>8536824</v>
      </c>
    </row>
    <row r="89" spans="1:13">
      <c r="A89" s="1" t="s">
        <v>87</v>
      </c>
      <c r="L89" s="2">
        <v>19000000</v>
      </c>
      <c r="M89" s="2">
        <v>19000000</v>
      </c>
    </row>
    <row r="90" spans="1:13">
      <c r="A90" s="1" t="s">
        <v>69</v>
      </c>
      <c r="L90" s="2">
        <v>137698667</v>
      </c>
      <c r="M90" s="2">
        <v>138744424</v>
      </c>
    </row>
    <row r="91" spans="1:13">
      <c r="A91" s="3" t="s">
        <v>70</v>
      </c>
      <c r="L91" s="4">
        <f>L88+L90+L89</f>
        <v>165235491</v>
      </c>
      <c r="M91" s="4">
        <f>M88+M90+M89</f>
        <v>166281248</v>
      </c>
    </row>
    <row r="92" spans="1:13">
      <c r="A92" s="3" t="s">
        <v>71</v>
      </c>
      <c r="L92" s="4">
        <f>L87+L91</f>
        <v>1295440328</v>
      </c>
      <c r="M92" s="4">
        <f>M87+M91</f>
        <v>1463142612</v>
      </c>
    </row>
  </sheetData>
  <mergeCells count="14">
    <mergeCell ref="A5:A6"/>
    <mergeCell ref="D5:D6"/>
    <mergeCell ref="F5:F6"/>
    <mergeCell ref="M5:M6"/>
    <mergeCell ref="A1:M1"/>
    <mergeCell ref="A3:M3"/>
    <mergeCell ref="L5:L6"/>
    <mergeCell ref="M61:M62"/>
    <mergeCell ref="A56:M56"/>
    <mergeCell ref="A58:M58"/>
    <mergeCell ref="D59:E59"/>
    <mergeCell ref="A61:A62"/>
    <mergeCell ref="F61:F62"/>
    <mergeCell ref="L61:L62"/>
  </mergeCells>
  <phoneticPr fontId="0" type="noConversion"/>
  <pageMargins left="0.98425196850393704" right="0.98425196850393704" top="0.78740157480314965" bottom="0.59055118110236227" header="0.51181102362204722" footer="0.51181102362204722"/>
  <pageSetup paperSize="9" scale="80" orientation="portrait" r:id="rId1"/>
  <headerFooter alignWithMargins="0"/>
  <rowBreaks count="1" manualBreakCount="1">
    <brk id="5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ÖNKORM2019.</vt:lpstr>
      <vt:lpstr>ÖNKORM2019.!Nyomtatási_terület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Windows-felhasználó</cp:lastModifiedBy>
  <cp:lastPrinted>2019-09-23T10:40:24Z</cp:lastPrinted>
  <dcterms:created xsi:type="dcterms:W3CDTF">2004-09-06T09:45:18Z</dcterms:created>
  <dcterms:modified xsi:type="dcterms:W3CDTF">2019-11-14T10:53:32Z</dcterms:modified>
</cp:coreProperties>
</file>