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6. sz. mell Kornisné Kp." sheetId="1" r:id="rId1"/>
  </sheets>
  <definedNames>
    <definedName name="_xlnm.Print_Titles" localSheetId="0">'9.6. sz. mell Kornisné Kp.'!$1:$6</definedName>
  </definedNames>
  <calcPr calcId="145621"/>
</workbook>
</file>

<file path=xl/calcChain.xml><?xml version="1.0" encoding="utf-8"?>
<calcChain xmlns="http://schemas.openxmlformats.org/spreadsheetml/2006/main">
  <c r="C52" i="1" l="1"/>
  <c r="C51" i="1"/>
  <c r="C48" i="1"/>
  <c r="C47" i="1"/>
  <c r="C46" i="1"/>
  <c r="C45" i="1"/>
  <c r="C57" i="1" s="1"/>
  <c r="C40" i="1"/>
  <c r="C37" i="1" s="1"/>
  <c r="C30" i="1"/>
  <c r="C28" i="1"/>
  <c r="C26" i="1"/>
  <c r="C24" i="1"/>
  <c r="C23" i="1"/>
  <c r="C20" i="1" s="1"/>
  <c r="C19" i="1"/>
  <c r="C14" i="1"/>
  <c r="C11" i="1"/>
  <c r="C10" i="1"/>
  <c r="C8" i="1"/>
  <c r="C36" i="1" s="1"/>
  <c r="C41" i="1" s="1"/>
</calcChain>
</file>

<file path=xl/sharedStrings.xml><?xml version="1.0" encoding="utf-8"?>
<sst xmlns="http://schemas.openxmlformats.org/spreadsheetml/2006/main" count="114" uniqueCount="100">
  <si>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</si>
  <si>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</si>
  <si>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</si>
  <si>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</si>
  <si>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</si>
  <si>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</si>
  <si>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</si>
  <si>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</si>
  <si>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</si>
  <si>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</si>
  <si>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</si>
  <si>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</si>
  <si>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</si>
  <si>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</si>
  <si>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</si>
  <si>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</si>
  <si>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</si>
  <si>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</si>
  <si>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</si>
  <si>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</si>
  <si>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</si>
  <si>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</si>
  <si>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</si>
  <si>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</si>
  <si>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</si>
  <si>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</si>
  <si>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</si>
  <si>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</si>
  <si>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</si>
  <si>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</si>
  <si>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</si>
  <si>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</si>
  <si>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</si>
  <si>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</si>
  <si>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</si>
  <si>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</si>
  <si>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</si>
  <si>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</si>
  <si>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</si>
  <si>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</si>
  <si>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</si>
  <si>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</si>
  <si>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</si>
  <si>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</si>
  <si>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</si>
  <si>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</si>
  <si>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</si>
  <si>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</si>
  <si>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</si>
  <si>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</si>
  <si>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</si>
  <si>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</si>
  <si>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</si>
  <si>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</si>
  <si>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</si>
  <si>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</si>
  <si>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</si>
  <si>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</si>
  <si>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</si>
  <si>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</si>
  <si>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</si>
  <si>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</si>
  <si>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</si>
  <si>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</si>
  <si>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</si>
  <si>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</si>
  <si>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</si>
  <si>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</si>
  <si>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</si>
  <si>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</si>
  <si>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</si>
  <si>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</si>
  <si>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</si>
  <si>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</si>
  <si>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</si>
  <si>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</si>
  <si>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</si>
  <si>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</si>
  <si>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</si>
  <si>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</si>
  <si>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</si>
  <si>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</si>
  <si>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</si>
  <si>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</si>
  <si>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</si>
  <si>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</si>
  <si>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</si>
  <si>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</si>
  <si>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</si>
  <si>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</si>
  <si>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</si>
  <si>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</si>
  <si>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</si>
  <si>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</si>
  <si>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</si>
  <si>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</si>
  <si>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GIOP 5.2.1-14 pályázat keretében foglalkoztatottak létszáma (fő)</t>
  </si>
  <si>
    <t>Gyakorlati képz. - szoc. gondozó és ápoló (fő)</t>
  </si>
  <si>
    <t>NRSZH pályázat - megvált. munkakép. fogl.létszám (fő)</t>
  </si>
  <si>
    <t>EFOP 3.2.9-16 pályázat keretében 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</si>
</sst>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"/>
    <numFmt numFmtId="165" formatCode="#,##0.0"/>
    <numFmt numFmtId="166" formatCode="_-* #,##0.00\ _F_t_-;\-* #,##0.00\ _F_t_-;_-* &quot;-&quot;??\ _F_t_-;_-@_-"/>
    <numFmt numFmtId="167" formatCode="_-* #,##0\ _F_t_-;\-* #,##0\ _F_t_-;_-* &quot;-&quot;??\ _F_t_-;_-@_-"/>
  </numFmts>
  <fonts count="33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166" fontId="1" fillId="0" borderId="0" applyFont="0" applyFill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</cellStyleXfs>
  <cellXfs count="8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 wrapText="1"/>
    </xf>
    <xf numFmtId="165" fontId="2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17" xfId="0" applyFont="1" applyFill="1" applyBorder="1" applyAlignment="1" applyProtection="1">
      <alignment horizontal="left" vertical="center"/>
    </xf>
    <xf numFmtId="0" fontId="0" fillId="0" borderId="18" xfId="0" applyFont="1" applyFill="1" applyBorder="1" applyAlignment="1" applyProtection="1">
      <alignment vertical="center" wrapText="1"/>
    </xf>
    <xf numFmtId="3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7" xfId="0" applyFont="1" applyFill="1" applyBorder="1" applyAlignment="1" applyProtection="1">
      <alignment horizontal="left" vertical="center"/>
    </xf>
    <xf numFmtId="0" fontId="25" fillId="0" borderId="18" xfId="0" applyFont="1" applyFill="1" applyBorder="1" applyAlignment="1" applyProtection="1">
      <alignment vertical="center" wrapText="1"/>
    </xf>
    <xf numFmtId="0" fontId="25" fillId="0" borderId="0" xfId="0" applyFont="1" applyFill="1" applyAlignment="1" applyProtection="1">
      <alignment vertical="center" wrapText="1"/>
    </xf>
    <xf numFmtId="0" fontId="25" fillId="0" borderId="17" xfId="0" applyFont="1" applyFill="1" applyBorder="1" applyAlignment="1" applyProtection="1">
      <alignment horizontal="left" vertical="center" wrapText="1"/>
    </xf>
    <xf numFmtId="0" fontId="25" fillId="0" borderId="18" xfId="0" applyFont="1" applyFill="1" applyBorder="1" applyAlignment="1" applyProtection="1">
      <alignment horizontal="left" vertical="center" wrapText="1"/>
    </xf>
    <xf numFmtId="0" fontId="25" fillId="0" borderId="31" xfId="0" applyFont="1" applyFill="1" applyBorder="1" applyAlignment="1" applyProtection="1">
      <alignment horizontal="left" vertical="center" wrapText="1"/>
    </xf>
    <xf numFmtId="0" fontId="25" fillId="0" borderId="5" xfId="0" applyFont="1" applyFill="1" applyBorder="1" applyAlignment="1" applyProtection="1">
      <alignment horizontal="left" vertical="center" wrapText="1"/>
    </xf>
    <xf numFmtId="167" fontId="25" fillId="0" borderId="27" xfId="2" applyNumberFormat="1" applyFont="1" applyFill="1" applyBorder="1" applyAlignment="1" applyProtection="1">
      <alignment horizontal="right" vertical="center" wrapText="1" indent="1"/>
    </xf>
  </cellXfs>
  <cellStyles count="20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rgb="FF92D050"/>
  </sheetPr>
  <dimension ref="A1:C63"/>
  <sheetViews>
    <sheetView tabSelected="1" view="pageLayout" topLeftCell="A37" zoomScaleNormal="130" workbookViewId="0">
      <selection activeCell="C48" sqref="C48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80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197246808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24562736-4705056-1200000+490000</f>
        <v>19147680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f>10500000+1946520</f>
        <v>12446520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158991720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f>3217536+3804538-1221150+132300</f>
        <v>5933224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>
        <f>416514+311150</f>
        <v>727664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27807178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>
        <f>5485000+374405+5445044+16502729</f>
        <v>27807178</v>
      </c>
    </row>
    <row r="24" spans="1:3" s="37" customFormat="1" ht="12" customHeight="1" thickBot="1" x14ac:dyDescent="0.25">
      <c r="A24" s="32" t="s">
        <v>46</v>
      </c>
      <c r="B24" s="33" t="s">
        <v>47</v>
      </c>
      <c r="C24" s="34">
        <f>374405+16502729</f>
        <v>16877134</v>
      </c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</f>
        <v>5095118</v>
      </c>
    </row>
    <row r="27" spans="1:3" s="37" customFormat="1" ht="12" customHeight="1" x14ac:dyDescent="0.2">
      <c r="A27" s="43" t="s">
        <v>52</v>
      </c>
      <c r="B27" s="44" t="s">
        <v>43</v>
      </c>
      <c r="C27" s="45"/>
    </row>
    <row r="28" spans="1:3" s="37" customFormat="1" ht="12" customHeight="1" x14ac:dyDescent="0.2">
      <c r="A28" s="43" t="s">
        <v>53</v>
      </c>
      <c r="B28" s="46" t="s">
        <v>54</v>
      </c>
      <c r="C28" s="47">
        <f>2665000+2430118</f>
        <v>5095118</v>
      </c>
    </row>
    <row r="29" spans="1:3" s="37" customFormat="1" ht="12" customHeight="1" thickBot="1" x14ac:dyDescent="0.25">
      <c r="A29" s="32" t="s">
        <v>55</v>
      </c>
      <c r="B29" s="48" t="s">
        <v>56</v>
      </c>
      <c r="C29" s="49">
        <v>2430118</v>
      </c>
    </row>
    <row r="30" spans="1:3" s="37" customFormat="1" ht="12" customHeight="1" thickBot="1" x14ac:dyDescent="0.25">
      <c r="A30" s="40" t="s">
        <v>57</v>
      </c>
      <c r="B30" s="41" t="s">
        <v>58</v>
      </c>
      <c r="C30" s="27">
        <f>+C31+C32+C33</f>
        <v>250000</v>
      </c>
    </row>
    <row r="31" spans="1:3" s="37" customFormat="1" ht="12" customHeight="1" x14ac:dyDescent="0.2">
      <c r="A31" s="43" t="s">
        <v>59</v>
      </c>
      <c r="B31" s="44" t="s">
        <v>60</v>
      </c>
      <c r="C31" s="45"/>
    </row>
    <row r="32" spans="1:3" s="37" customFormat="1" ht="12" customHeight="1" x14ac:dyDescent="0.2">
      <c r="A32" s="43" t="s">
        <v>61</v>
      </c>
      <c r="B32" s="46" t="s">
        <v>62</v>
      </c>
      <c r="C32" s="47"/>
    </row>
    <row r="33" spans="1:3" s="37" customFormat="1" ht="12" customHeight="1" thickBot="1" x14ac:dyDescent="0.25">
      <c r="A33" s="32" t="s">
        <v>63</v>
      </c>
      <c r="B33" s="48" t="s">
        <v>64</v>
      </c>
      <c r="C33" s="49">
        <v>250000</v>
      </c>
    </row>
    <row r="34" spans="1:3" s="28" customFormat="1" ht="12" customHeight="1" thickBot="1" x14ac:dyDescent="0.25">
      <c r="A34" s="40" t="s">
        <v>65</v>
      </c>
      <c r="B34" s="41" t="s">
        <v>66</v>
      </c>
      <c r="C34" s="42"/>
    </row>
    <row r="35" spans="1:3" s="28" customFormat="1" ht="12" customHeight="1" thickBot="1" x14ac:dyDescent="0.25">
      <c r="A35" s="40" t="s">
        <v>67</v>
      </c>
      <c r="B35" s="41" t="s">
        <v>68</v>
      </c>
      <c r="C35" s="50">
        <v>1200000</v>
      </c>
    </row>
    <row r="36" spans="1:3" s="28" customFormat="1" ht="12" customHeight="1" thickBot="1" x14ac:dyDescent="0.25">
      <c r="A36" s="19" t="s">
        <v>69</v>
      </c>
      <c r="B36" s="41" t="s">
        <v>70</v>
      </c>
      <c r="C36" s="51">
        <f>+C8+C20+C25+C26+C30+C34+C35</f>
        <v>231599104</v>
      </c>
    </row>
    <row r="37" spans="1:3" s="28" customFormat="1" ht="12" customHeight="1" thickBot="1" x14ac:dyDescent="0.25">
      <c r="A37" s="52" t="s">
        <v>71</v>
      </c>
      <c r="B37" s="41" t="s">
        <v>72</v>
      </c>
      <c r="C37" s="53">
        <f>+C38+C39+C40</f>
        <v>459352147</v>
      </c>
    </row>
    <row r="38" spans="1:3" s="28" customFormat="1" ht="12" customHeight="1" x14ac:dyDescent="0.2">
      <c r="A38" s="43" t="s">
        <v>73</v>
      </c>
      <c r="B38" s="44" t="s">
        <v>74</v>
      </c>
      <c r="C38" s="45">
        <v>418046</v>
      </c>
    </row>
    <row r="39" spans="1:3" s="28" customFormat="1" ht="12" customHeight="1" x14ac:dyDescent="0.2">
      <c r="A39" s="43" t="s">
        <v>75</v>
      </c>
      <c r="B39" s="46" t="s">
        <v>76</v>
      </c>
      <c r="C39" s="47"/>
    </row>
    <row r="40" spans="1:3" s="37" customFormat="1" ht="12" customHeight="1" thickBot="1" x14ac:dyDescent="0.25">
      <c r="A40" s="32" t="s">
        <v>77</v>
      </c>
      <c r="B40" s="48" t="s">
        <v>78</v>
      </c>
      <c r="C40" s="54">
        <f>373234311+10002440+50810206+1956276+3921310+310040-1200000+11446758+3087000+115500+1200000+3825079+225181</f>
        <v>458934101</v>
      </c>
    </row>
    <row r="41" spans="1:3" s="37" customFormat="1" ht="15" customHeight="1" thickBot="1" x14ac:dyDescent="0.25">
      <c r="A41" s="52" t="s">
        <v>79</v>
      </c>
      <c r="B41" s="55" t="s">
        <v>80</v>
      </c>
      <c r="C41" s="53">
        <f>+C36+C37</f>
        <v>690951251</v>
      </c>
    </row>
    <row r="42" spans="1:3" s="37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81</v>
      </c>
      <c r="C44" s="51"/>
    </row>
    <row r="45" spans="1:3" s="65" customFormat="1" ht="12" customHeight="1" thickBot="1" x14ac:dyDescent="0.25">
      <c r="A45" s="40" t="s">
        <v>14</v>
      </c>
      <c r="B45" s="41" t="s">
        <v>82</v>
      </c>
      <c r="C45" s="64">
        <f>SUM(C46:C50)</f>
        <v>680096747</v>
      </c>
    </row>
    <row r="46" spans="1:3" ht="12" customHeight="1" x14ac:dyDescent="0.2">
      <c r="A46" s="32" t="s">
        <v>16</v>
      </c>
      <c r="B46" s="39" t="s">
        <v>83</v>
      </c>
      <c r="C46" s="66">
        <f>312180187+7690498+41704739+3188310+416250+3193542+6730000-1000000+225181+800000</f>
        <v>375128707</v>
      </c>
    </row>
    <row r="47" spans="1:3" ht="12" customHeight="1" x14ac:dyDescent="0.2">
      <c r="A47" s="32" t="s">
        <v>18</v>
      </c>
      <c r="B47" s="33" t="s">
        <v>84</v>
      </c>
      <c r="C47" s="67">
        <f>72296262+1676942+8976967+693000-41845+761502+1460052+633000+1000000-800000</f>
        <v>86655880</v>
      </c>
    </row>
    <row r="48" spans="1:3" ht="12" customHeight="1" x14ac:dyDescent="0.2">
      <c r="A48" s="32" t="s">
        <v>20</v>
      </c>
      <c r="B48" s="33" t="s">
        <v>85</v>
      </c>
      <c r="C48" s="68">
        <f>188712640+635000-59900+128500+977900+254400-29210+1490000-170000-1221150+9140000+215900+485640+8729191+2454000+400000+115500+4107229+1946520</f>
        <v>218312160</v>
      </c>
    </row>
    <row r="49" spans="1:3" ht="12" customHeight="1" x14ac:dyDescent="0.2">
      <c r="A49" s="32" t="s">
        <v>22</v>
      </c>
      <c r="B49" s="33" t="s">
        <v>86</v>
      </c>
      <c r="C49" s="68"/>
    </row>
    <row r="50" spans="1:3" ht="12" customHeight="1" thickBot="1" x14ac:dyDescent="0.25">
      <c r="A50" s="32" t="s">
        <v>24</v>
      </c>
      <c r="B50" s="33" t="s">
        <v>87</v>
      </c>
      <c r="C50" s="68"/>
    </row>
    <row r="51" spans="1:3" ht="12" customHeight="1" thickBot="1" x14ac:dyDescent="0.25">
      <c r="A51" s="40" t="s">
        <v>38</v>
      </c>
      <c r="B51" s="41" t="s">
        <v>88</v>
      </c>
      <c r="C51" s="27">
        <f>SUM(C52:C54)</f>
        <v>10854504</v>
      </c>
    </row>
    <row r="52" spans="1:3" s="65" customFormat="1" ht="12" customHeight="1" x14ac:dyDescent="0.2">
      <c r="A52" s="32" t="s">
        <v>40</v>
      </c>
      <c r="B52" s="39" t="s">
        <v>89</v>
      </c>
      <c r="C52" s="45">
        <f>3220260+59900+973976+40000+29210+310040+2665000+170000+127000+2430118-400000+1200000+29000</f>
        <v>10854504</v>
      </c>
    </row>
    <row r="53" spans="1:3" ht="12" customHeight="1" x14ac:dyDescent="0.2">
      <c r="A53" s="32" t="s">
        <v>42</v>
      </c>
      <c r="B53" s="33" t="s">
        <v>90</v>
      </c>
      <c r="C53" s="68"/>
    </row>
    <row r="54" spans="1:3" ht="12" customHeight="1" x14ac:dyDescent="0.2">
      <c r="A54" s="32" t="s">
        <v>44</v>
      </c>
      <c r="B54" s="33" t="s">
        <v>91</v>
      </c>
      <c r="C54" s="68"/>
    </row>
    <row r="55" spans="1:3" ht="12" customHeight="1" thickBot="1" x14ac:dyDescent="0.25">
      <c r="A55" s="32" t="s">
        <v>46</v>
      </c>
      <c r="B55" s="33" t="s">
        <v>92</v>
      </c>
      <c r="C55" s="68"/>
    </row>
    <row r="56" spans="1:3" ht="15" customHeight="1" thickBot="1" x14ac:dyDescent="0.25">
      <c r="A56" s="40" t="s">
        <v>48</v>
      </c>
      <c r="B56" s="41" t="s">
        <v>93</v>
      </c>
      <c r="C56" s="42"/>
    </row>
    <row r="57" spans="1:3" ht="13.5" thickBot="1" x14ac:dyDescent="0.25">
      <c r="A57" s="40" t="s">
        <v>50</v>
      </c>
      <c r="B57" s="69" t="s">
        <v>94</v>
      </c>
      <c r="C57" s="64">
        <f>+C45+C51+C56</f>
        <v>690951251</v>
      </c>
    </row>
    <row r="58" spans="1:3" ht="15" customHeight="1" thickBot="1" x14ac:dyDescent="0.25">
      <c r="C58" s="71"/>
    </row>
    <row r="59" spans="1:3" ht="14.25" customHeight="1" x14ac:dyDescent="0.2">
      <c r="A59" s="72" t="s">
        <v>95</v>
      </c>
      <c r="B59" s="73"/>
      <c r="C59" s="74">
        <v>142.80000000000001</v>
      </c>
    </row>
    <row r="60" spans="1:3" x14ac:dyDescent="0.2">
      <c r="A60" s="75" t="s">
        <v>96</v>
      </c>
      <c r="B60" s="76"/>
      <c r="C60" s="77">
        <v>4</v>
      </c>
    </row>
    <row r="61" spans="1:3" s="80" customFormat="1" x14ac:dyDescent="0.2">
      <c r="A61" s="78" t="s">
        <v>97</v>
      </c>
      <c r="B61" s="79"/>
      <c r="C61" s="77">
        <v>61</v>
      </c>
    </row>
    <row r="62" spans="1:3" s="80" customFormat="1" x14ac:dyDescent="0.2">
      <c r="A62" s="81" t="s">
        <v>98</v>
      </c>
      <c r="B62" s="82"/>
      <c r="C62" s="77">
        <v>5</v>
      </c>
    </row>
    <row r="63" spans="1:3" s="80" customFormat="1" ht="19.899999999999999" customHeight="1" thickBot="1" x14ac:dyDescent="0.25">
      <c r="A63" s="83" t="s">
        <v>99</v>
      </c>
      <c r="B63" s="84"/>
      <c r="C63" s="85">
        <v>2</v>
      </c>
    </row>
  </sheetData>
  <sheetProtection formatCells="0"/>
  <mergeCells count="2">
    <mergeCell ref="A62:B62"/>
    <mergeCell ref="A63:B6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&amp;R23. melléklet a 35/2017.(XII.21.)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2017-12-22T11:17:52Z</dcterms:created>
  <dcterms:modified xsi:type="dcterms:W3CDTF">2017-12-22T11:17:52Z</dcterms:modified>
</cp:coreProperties>
</file>