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fn.IFERROR" hidden="1">#NAME?</definedName>
    <definedName name="_xlnm.Print_Titles" localSheetId="0">'1'!$4:$5</definedName>
    <definedName name="_xlnm.Print_Titles" localSheetId="1">'2'!$6:$6</definedName>
    <definedName name="_xlnm.Print_Titles" localSheetId="2">'3'!$7:$7</definedName>
    <definedName name="_xlnm.Print_Titles" localSheetId="3">'4'!$4:$8</definedName>
    <definedName name="_xlnm.Print_Area" localSheetId="0">'1'!$A$1:$BV$28</definedName>
    <definedName name="_xlnm.Print_Area" localSheetId="1">'2'!$A$2:$AR$96</definedName>
    <definedName name="_xlnm.Print_Area" localSheetId="2">'3'!$A$1:$AR$66</definedName>
    <definedName name="_xlnm.Print_Area" localSheetId="3">'4'!$A$1:$AI$33</definedName>
  </definedNames>
  <calcPr fullCalcOnLoad="1"/>
</workbook>
</file>

<file path=xl/sharedStrings.xml><?xml version="1.0" encoding="utf-8"?>
<sst xmlns="http://schemas.openxmlformats.org/spreadsheetml/2006/main" count="591" uniqueCount="499">
  <si>
    <t>K1-K8. Költségvetési kiadások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</si>
  <si>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</si>
  <si>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</si>
  <si>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</si>
  <si>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</si>
  <si>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</si>
  <si>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</si>
  <si>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</si>
  <si>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</si>
  <si>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</si>
  <si>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</si>
  <si>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</si>
  <si>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</si>
  <si>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</si>
  <si>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</si>
  <si>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</si>
  <si>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</si>
  <si>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</si>
  <si>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</si>
  <si>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</si>
  <si>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</si>
  <si>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</si>
  <si>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</si>
  <si>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</si>
  <si>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</si>
  <si>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</si>
  <si>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</si>
  <si>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</si>
  <si>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</si>
  <si>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</si>
  <si>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</si>
  <si>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</si>
  <si>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</si>
  <si>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</si>
  <si>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</si>
  <si>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</si>
  <si>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</si>
  <si>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</si>
  <si>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</si>
  <si>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</si>
  <si>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</si>
  <si>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</si>
  <si>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</si>
  <si>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</si>
  <si>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</si>
  <si>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</si>
  <si>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</si>
  <si>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</si>
  <si>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</si>
  <si>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</si>
  <si>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</si>
  <si>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</si>
  <si>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</si>
  <si>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</si>
  <si>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</si>
  <si>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</si>
  <si>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</si>
  <si>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</si>
  <si>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</si>
  <si>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</si>
  <si>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</si>
  <si>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</si>
  <si>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</si>
  <si>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</si>
  <si>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</si>
  <si>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</si>
  <si>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</si>
  <si>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</si>
  <si>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</si>
  <si>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</si>
  <si>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</si>
  <si>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</si>
  <si>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</si>
  <si>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</si>
  <si>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</si>
  <si>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</si>
  <si>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</si>
  <si>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</si>
  <si>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</si>
  <si>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</si>
  <si>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</si>
  <si>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</si>
  <si>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</si>
  <si>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</si>
  <si>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</si>
  <si>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</si>
  <si>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</si>
  <si>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</si>
  <si>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</si>
  <si>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</si>
  <si>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</si>
  <si>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</si>
  <si>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</si>
  <si>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</si>
  <si>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</si>
  <si>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</si>
  <si>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</si>
  <si>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</si>
  <si>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</si>
  <si>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</si>
  <si>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</si>
  <si>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</si>
  <si>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</si>
  <si>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</si>
  <si>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</si>
  <si>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</si>
  <si>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</si>
  <si>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</si>
  <si>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</si>
  <si>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</si>
  <si>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</si>
  <si>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</si>
  <si>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</si>
  <si>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</si>
  <si>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</si>
  <si>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</si>
  <si>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</si>
  <si>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</si>
  <si>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</si>
  <si>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</si>
  <si>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</si>
  <si>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</si>
  <si>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</si>
  <si>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</si>
  <si>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</si>
  <si>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</si>
  <si>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</si>
  <si>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</si>
  <si>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</si>
  <si>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</si>
  <si>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</si>
  <si>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</si>
  <si>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</si>
  <si>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</si>
  <si>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</si>
  <si>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</si>
  <si>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</si>
  <si>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</si>
  <si>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</si>
  <si>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</si>
  <si>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</si>
  <si>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</si>
  <si>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</si>
  <si>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</si>
  <si>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</si>
  <si>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</si>
  <si>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</si>
  <si>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</si>
  <si>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</si>
  <si>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</si>
  <si>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</si>
  <si>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</si>
  <si>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</si>
  <si>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</si>
  <si>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</si>
  <si>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</si>
  <si>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</si>
  <si>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</si>
  <si>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</si>
  <si>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</si>
  <si>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</si>
  <si>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</si>
  <si>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</si>
  <si>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</si>
  <si>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</si>
  <si>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</si>
  <si>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</si>
  <si>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</si>
  <si>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</si>
  <si>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</si>
  <si>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</si>
  <si>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</si>
  <si>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</si>
  <si>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</si>
  <si>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</si>
  <si>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</si>
  <si>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</si>
  <si>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</si>
  <si>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</si>
  <si>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</si>
  <si>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</si>
  <si>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</si>
  <si>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</si>
  <si>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</si>
  <si>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</si>
  <si>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</si>
  <si>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</si>
  <si>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</si>
  <si>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</si>
  <si>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</si>
  <si>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</si>
  <si>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</si>
  <si>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</si>
  <si>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</si>
  <si>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</si>
  <si>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</si>
  <si>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</si>
  <si>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</si>
  <si>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</si>
  <si>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</si>
  <si>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</si>
  <si>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</si>
  <si>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</si>
  <si>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</si>
  <si>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</si>
  <si>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</si>
  <si>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</si>
  <si>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</si>
  <si>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</si>
  <si>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</si>
  <si>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</si>
  <si>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</si>
  <si>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</si>
  <si>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</si>
  <si>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</si>
  <si>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</si>
  <si>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</si>
  <si>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</si>
  <si>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</si>
  <si>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</si>
  <si>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</si>
  <si>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</si>
  <si>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</si>
  <si>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</si>
  <si>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</si>
  <si>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</si>
  <si>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</si>
  <si>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</si>
  <si>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</si>
  <si>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</si>
  <si>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</si>
  <si>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</si>
  <si>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</si>
  <si>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</si>
  <si>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</si>
  <si>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</si>
  <si>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</si>
  <si>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</si>
  <si>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</si>
  <si>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</si>
  <si>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</si>
  <si>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</si>
  <si>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</si>
  <si>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</si>
  <si>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</si>
  <si>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</si>
  <si>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</si>
  <si>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</si>
  <si>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</si>
  <si>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</si>
  <si>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</si>
  <si>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</si>
  <si>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</si>
  <si>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</si>
  <si>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</si>
  <si>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</si>
  <si>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</si>
  <si>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</si>
  <si>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</si>
  <si>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</si>
  <si>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</si>
  <si>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</si>
  <si>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</si>
  <si>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</si>
  <si>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</si>
  <si>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</si>
  <si>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</si>
  <si>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</si>
  <si>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</si>
  <si>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</si>
  <si>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</si>
  <si>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</si>
  <si>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</si>
  <si>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</si>
  <si>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</si>
  <si>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Egyéb működési bevételek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</si>
  <si>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</si>
  <si>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</si>
  <si>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</si>
  <si>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</si>
  <si>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</si>
  <si>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</si>
  <si>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</si>
  <si>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</si>
  <si>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</si>
  <si>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</si>
  <si>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</si>
  <si>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</si>
  <si>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</si>
  <si>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</si>
  <si>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</si>
  <si>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</si>
  <si>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</si>
  <si>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</si>
  <si>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</si>
  <si>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</si>
  <si>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</si>
  <si>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</si>
  <si>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</si>
  <si>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</si>
  <si>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</si>
  <si>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</si>
  <si>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</si>
  <si>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</si>
  <si>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Költségvetési bevételek (=1+…+7)</t>
  </si>
  <si>
    <t>Finanszírozási bevételek (=9+…..+13)</t>
  </si>
  <si>
    <t xml:space="preserve">Felhalmozási célú átvett pénzeszközök </t>
  </si>
  <si>
    <t xml:space="preserve">Zalaszentjakab Község Önkormányzata 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</si>
  <si>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</si>
  <si>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</si>
  <si>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</si>
  <si>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</si>
  <si>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</si>
  <si>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</si>
  <si>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</si>
  <si>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</si>
  <si>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</si>
  <si>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költségvetési támogatások és kiegészítő támogatások</t>
  </si>
  <si>
    <t>B115</t>
  </si>
  <si>
    <t>Elszámolásból származó bevételek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</si>
  <si>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</si>
  <si>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</si>
  <si>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</si>
  <si>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</si>
  <si>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</si>
  <si>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</si>
  <si>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</si>
  <si>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</si>
  <si>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</si>
  <si>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</si>
  <si>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</si>
  <si>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</si>
  <si>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</si>
  <si>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</si>
  <si>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</si>
  <si>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</si>
  <si>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</si>
  <si>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</si>
  <si>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</si>
  <si>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</si>
  <si>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</si>
  <si>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</si>
  <si>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</si>
  <si>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</si>
  <si>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</si>
  <si>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</si>
  <si>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</si>
  <si>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</si>
  <si>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</si>
  <si>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</si>
  <si>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</si>
  <si>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</si>
  <si>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</si>
  <si>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</si>
  <si>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</si>
  <si>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</si>
  <si>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</si>
  <si>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</si>
  <si>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</si>
  <si>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</si>
  <si>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</si>
  <si>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</si>
  <si>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</si>
  <si>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</si>
  <si>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</si>
  <si>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</si>
  <si>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</si>
  <si>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</si>
  <si>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</si>
  <si>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</si>
  <si>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</si>
  <si>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</si>
  <si>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</si>
  <si>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</si>
  <si>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</si>
  <si>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</si>
  <si>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</si>
  <si>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</si>
  <si>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</si>
  <si>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</si>
  <si>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</si>
  <si>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</si>
  <si>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</si>
  <si>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</si>
  <si>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</si>
  <si>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</si>
  <si>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</si>
  <si>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</si>
  <si>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</si>
  <si>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</si>
  <si>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</si>
  <si>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</si>
  <si>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</si>
  <si>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</si>
  <si>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</si>
  <si>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</si>
  <si>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</si>
  <si>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</si>
  <si>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</si>
  <si>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</si>
  <si>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</si>
  <si>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</si>
  <si>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</si>
  <si>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</si>
  <si>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</si>
  <si>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</si>
  <si>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</si>
  <si>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</si>
  <si>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</si>
  <si>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</si>
  <si>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</si>
  <si>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</si>
  <si>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</si>
  <si>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</si>
  <si>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</si>
  <si>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</si>
  <si>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</si>
  <si>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</si>
  <si>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</si>
  <si>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</si>
  <si>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</si>
  <si>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</si>
  <si>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</si>
  <si>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</si>
  <si>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</si>
  <si>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</si>
  <si>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 forintban</t>
  </si>
  <si>
    <t>önkormányzat</t>
  </si>
  <si>
    <t>Módosított előirányzat</t>
  </si>
  <si>
    <t>Eredeti előirányzat</t>
  </si>
  <si>
    <t>1.</t>
  </si>
  <si>
    <t>2.</t>
  </si>
  <si>
    <t>3.</t>
  </si>
  <si>
    <t>7.</t>
  </si>
  <si>
    <t>8.</t>
  </si>
  <si>
    <t>9.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</si>
  <si>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</si>
  <si>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</si>
  <si>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</si>
  <si>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</si>
  <si>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</si>
  <si>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</si>
  <si>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</si>
  <si>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</si>
  <si>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</si>
  <si>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</si>
  <si>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</si>
  <si>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</si>
  <si>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</si>
  <si>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</si>
  <si>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</si>
  <si>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</si>
  <si>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</si>
  <si>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</si>
  <si>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</si>
  <si>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</si>
  <si>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</si>
  <si>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</si>
  <si>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</si>
  <si>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</si>
  <si>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</si>
  <si>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</si>
  <si>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</si>
  <si>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</si>
  <si>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</si>
  <si>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</si>
  <si>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</si>
  <si>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</si>
  <si>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</si>
  <si>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</si>
  <si>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</si>
  <si>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</si>
  <si>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</si>
  <si>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</si>
  <si>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</si>
  <si>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</si>
  <si>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</si>
  <si>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</si>
  <si>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</si>
  <si>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</si>
  <si>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</si>
  <si>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</si>
  <si>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</si>
  <si>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</si>
  <si>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</si>
  <si>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</si>
  <si>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>forintban</t>
  </si>
  <si>
    <t>3. melléklet</t>
  </si>
  <si>
    <t>2. melléklet</t>
  </si>
  <si>
    <t xml:space="preserve"> fortintban</t>
  </si>
  <si>
    <t>2019. évi eredeti
előirányzat</t>
  </si>
  <si>
    <t>Módosítptt előirányzat</t>
  </si>
  <si>
    <t>Módosítás</t>
  </si>
  <si>
    <t>Módosított ei</t>
  </si>
  <si>
    <t>2019. ÉVI KÖLTSÉGVETÉSÉNEK ÖSSZEVONT MÉRLEGE</t>
  </si>
  <si>
    <t>2019. évi  költségvetése</t>
  </si>
  <si>
    <t>2019.  évi költségvetése</t>
  </si>
  <si>
    <t>2019. évi Finanszírozási bevételei</t>
  </si>
  <si>
    <t>4.melléklet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</si>
</sst>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0"/>
    <numFmt numFmtId="175" formatCode="\ ##########"/>
    <numFmt numFmtId="176" formatCode="0__"/>
    <numFmt numFmtId="177" formatCode="#,###"/>
    <numFmt numFmtId="178" formatCode="_-* #,##0\ _F_t_-;\-* #,##0\ _F_t_-;_-* &quot;-&quot;??\ _F_t_-;_-@_-"/>
    <numFmt numFmtId="179" formatCode="#"/>
    <numFmt numFmtId="180" formatCode="#,##0\ _F_t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7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9" fillId="32" borderId="0" xfId="58" applyFont="1" applyFill="1">
      <alignment/>
      <protection/>
    </xf>
    <xf numFmtId="0" fontId="12" fillId="32" borderId="0" xfId="58" applyFont="1" applyFill="1">
      <alignment/>
      <protection/>
    </xf>
    <xf numFmtId="0" fontId="12" fillId="0" borderId="0" xfId="58" applyFont="1" applyFill="1">
      <alignment/>
      <protection/>
    </xf>
    <xf numFmtId="174" fontId="12" fillId="32" borderId="0" xfId="58" applyNumberFormat="1" applyFont="1" applyFill="1">
      <alignment/>
      <protection/>
    </xf>
    <xf numFmtId="174" fontId="8" fillId="0" borderId="0" xfId="58" applyNumberFormat="1" applyFont="1" applyFill="1" applyAlignment="1">
      <alignment/>
      <protection/>
    </xf>
    <xf numFmtId="3" fontId="12" fillId="32" borderId="0" xfId="58" applyNumberFormat="1" applyFont="1" applyFill="1" applyAlignment="1">
      <alignment horizontal="center"/>
      <protection/>
    </xf>
    <xf numFmtId="3" fontId="9" fillId="32" borderId="0" xfId="58" applyNumberFormat="1" applyFont="1" applyFill="1">
      <alignment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left" vertical="center" wrapText="1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horizontal="center" vertical="center"/>
      <protection/>
    </xf>
    <xf numFmtId="0" fontId="5" fillId="0" borderId="12" xfId="58" applyFont="1" applyBorder="1" applyAlignment="1">
      <alignment/>
      <protection/>
    </xf>
    <xf numFmtId="0" fontId="10" fillId="0" borderId="13" xfId="58" applyFont="1" applyBorder="1" applyAlignment="1">
      <alignment horizontal="center" vertical="center" wrapText="1"/>
      <protection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3" fontId="9" fillId="0" borderId="13" xfId="58" applyNumberFormat="1" applyFont="1" applyFill="1" applyBorder="1" applyAlignment="1">
      <alignment horizontal="center"/>
      <protection/>
    </xf>
    <xf numFmtId="3" fontId="9" fillId="32" borderId="0" xfId="58" applyNumberFormat="1" applyFont="1" applyFill="1" applyAlignment="1">
      <alignment horizontal="center"/>
      <protection/>
    </xf>
    <xf numFmtId="3" fontId="9" fillId="33" borderId="13" xfId="58" applyNumberFormat="1" applyFont="1" applyFill="1" applyBorder="1" applyAlignment="1">
      <alignment horizontal="center"/>
      <protection/>
    </xf>
    <xf numFmtId="0" fontId="4" fillId="0" borderId="0" xfId="58" applyFont="1">
      <alignment/>
      <protection/>
    </xf>
    <xf numFmtId="0" fontId="4" fillId="0" borderId="0" xfId="58" applyFont="1" applyAlignment="1">
      <alignment vertical="center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3" xfId="58" applyFont="1" applyBorder="1" applyAlignment="1">
      <alignment vertical="center"/>
      <protection/>
    </xf>
    <xf numFmtId="0" fontId="4" fillId="0" borderId="13" xfId="58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/>
      <protection/>
    </xf>
    <xf numFmtId="0" fontId="6" fillId="0" borderId="13" xfId="58" applyFont="1" applyBorder="1" applyAlignment="1">
      <alignment horizontal="right" vertical="center"/>
      <protection/>
    </xf>
    <xf numFmtId="0" fontId="6" fillId="0" borderId="0" xfId="58" applyFont="1">
      <alignment/>
      <protection/>
    </xf>
    <xf numFmtId="0" fontId="6" fillId="0" borderId="14" xfId="58" applyFont="1" applyBorder="1" applyAlignment="1">
      <alignment horizontal="right" vertical="center"/>
      <protection/>
    </xf>
    <xf numFmtId="174" fontId="15" fillId="0" borderId="0" xfId="58" applyNumberFormat="1" applyFont="1" applyFill="1" applyAlignment="1">
      <alignment horizontal="center"/>
      <protection/>
    </xf>
    <xf numFmtId="3" fontId="9" fillId="0" borderId="10" xfId="58" applyNumberFormat="1" applyFont="1" applyFill="1" applyBorder="1" applyAlignment="1">
      <alignment horizontal="center" vertical="center"/>
      <protection/>
    </xf>
    <xf numFmtId="3" fontId="9" fillId="0" borderId="11" xfId="58" applyNumberFormat="1" applyFont="1" applyFill="1" applyBorder="1" applyAlignment="1">
      <alignment horizontal="center" vertical="center"/>
      <protection/>
    </xf>
    <xf numFmtId="3" fontId="9" fillId="0" borderId="14" xfId="58" applyNumberFormat="1" applyFont="1" applyFill="1" applyBorder="1" applyAlignment="1">
      <alignment horizontal="center" vertical="center"/>
      <protection/>
    </xf>
    <xf numFmtId="0" fontId="9" fillId="0" borderId="1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0" fontId="6" fillId="0" borderId="12" xfId="58" applyFont="1" applyFill="1" applyBorder="1" applyAlignment="1">
      <alignment horizontal="right"/>
      <protection/>
    </xf>
    <xf numFmtId="0" fontId="5" fillId="0" borderId="12" xfId="58" applyFont="1" applyBorder="1" applyAlignment="1">
      <alignment/>
      <protection/>
    </xf>
    <xf numFmtId="174" fontId="9" fillId="0" borderId="13" xfId="58" applyNumberFormat="1" applyFont="1" applyFill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10" fillId="0" borderId="13" xfId="58" applyFont="1" applyBorder="1" applyAlignment="1">
      <alignment horizontal="center" vertical="center"/>
      <protection/>
    </xf>
    <xf numFmtId="174" fontId="4" fillId="0" borderId="0" xfId="58" applyNumberFormat="1" applyFont="1" applyFill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/>
      <protection/>
    </xf>
    <xf numFmtId="1" fontId="9" fillId="0" borderId="10" xfId="58" applyNumberFormat="1" applyFont="1" applyFill="1" applyBorder="1" applyAlignment="1" quotePrefix="1">
      <alignment horizontal="center" vertical="center"/>
      <protection/>
    </xf>
    <xf numFmtId="1" fontId="9" fillId="0" borderId="14" xfId="58" applyNumberFormat="1" applyFont="1" applyFill="1" applyBorder="1" applyAlignment="1" quotePrefix="1">
      <alignment horizontal="center" vertical="center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vertical="center" wrapText="1"/>
      <protection/>
    </xf>
    <xf numFmtId="0" fontId="9" fillId="0" borderId="11" xfId="58" applyFont="1" applyFill="1" applyBorder="1" applyAlignment="1">
      <alignment vertical="center" wrapText="1"/>
      <protection/>
    </xf>
    <xf numFmtId="3" fontId="9" fillId="33" borderId="10" xfId="58" applyNumberFormat="1" applyFont="1" applyFill="1" applyBorder="1" applyAlignment="1">
      <alignment horizontal="center" vertical="center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3" fontId="9" fillId="33" borderId="14" xfId="58" applyNumberFormat="1" applyFont="1" applyFill="1" applyBorder="1" applyAlignment="1">
      <alignment horizontal="center" vertical="center"/>
      <protection/>
    </xf>
    <xf numFmtId="0" fontId="10" fillId="0" borderId="10" xfId="58" applyFont="1" applyFill="1" applyBorder="1" applyAlignment="1">
      <alignment horizontal="left" vertical="center" wrapText="1"/>
      <protection/>
    </xf>
    <xf numFmtId="0" fontId="10" fillId="0" borderId="11" xfId="58" applyFont="1" applyFill="1" applyBorder="1" applyAlignment="1">
      <alignment horizontal="left" vertical="center" wrapText="1"/>
      <protection/>
    </xf>
    <xf numFmtId="0" fontId="9" fillId="0" borderId="10" xfId="58" applyFont="1" applyFill="1" applyBorder="1" applyAlignment="1">
      <alignment horizontal="left" vertical="center"/>
      <protection/>
    </xf>
    <xf numFmtId="0" fontId="9" fillId="0" borderId="11" xfId="58" applyFont="1" applyFill="1" applyBorder="1" applyAlignment="1">
      <alignment horizontal="left" vertical="center"/>
      <protection/>
    </xf>
    <xf numFmtId="0" fontId="9" fillId="33" borderId="10" xfId="58" applyFont="1" applyFill="1" applyBorder="1" applyAlignment="1" quotePrefix="1">
      <alignment horizontal="center" vertical="center"/>
      <protection/>
    </xf>
    <xf numFmtId="0" fontId="9" fillId="33" borderId="14" xfId="58" applyFont="1" applyFill="1" applyBorder="1" applyAlignment="1" quotePrefix="1">
      <alignment horizontal="center" vertical="center"/>
      <protection/>
    </xf>
    <xf numFmtId="0" fontId="10" fillId="33" borderId="10" xfId="58" applyFont="1" applyFill="1" applyBorder="1" applyAlignment="1">
      <alignment horizontal="left" vertical="center"/>
      <protection/>
    </xf>
    <xf numFmtId="0" fontId="10" fillId="33" borderId="11" xfId="58" applyFont="1" applyFill="1" applyBorder="1" applyAlignment="1">
      <alignment horizontal="left" vertical="center"/>
      <protection/>
    </xf>
    <xf numFmtId="0" fontId="10" fillId="33" borderId="14" xfId="58" applyFont="1" applyFill="1" applyBorder="1" applyAlignment="1">
      <alignment horizontal="left" vertical="center"/>
      <protection/>
    </xf>
    <xf numFmtId="3" fontId="9" fillId="33" borderId="13" xfId="58" applyNumberFormat="1" applyFont="1" applyFill="1" applyBorder="1" applyAlignment="1">
      <alignment horizontal="center" vertical="center"/>
      <protection/>
    </xf>
    <xf numFmtId="0" fontId="9" fillId="0" borderId="14" xfId="58" applyFont="1" applyFill="1" applyBorder="1" applyAlignment="1" quotePrefix="1">
      <alignment horizontal="center" vertical="center"/>
      <protection/>
    </xf>
    <xf numFmtId="0" fontId="10" fillId="0" borderId="10" xfId="58" applyFont="1" applyFill="1" applyBorder="1" applyAlignment="1">
      <alignment horizontal="left" vertical="center"/>
      <protection/>
    </xf>
    <xf numFmtId="0" fontId="10" fillId="0" borderId="11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  <xf numFmtId="3" fontId="9" fillId="0" borderId="13" xfId="58" applyNumberFormat="1" applyFont="1" applyFill="1" applyBorder="1" applyAlignment="1">
      <alignment horizontal="center" vertical="center"/>
      <protection/>
    </xf>
    <xf numFmtId="1" fontId="9" fillId="33" borderId="10" xfId="58" applyNumberFormat="1" applyFont="1" applyFill="1" applyBorder="1" applyAlignment="1" quotePrefix="1">
      <alignment horizontal="center" vertical="center"/>
      <protection/>
    </xf>
    <xf numFmtId="1" fontId="9" fillId="33" borderId="14" xfId="58" applyNumberFormat="1" applyFont="1" applyFill="1" applyBorder="1" applyAlignment="1" quotePrefix="1">
      <alignment horizontal="center" vertical="center"/>
      <protection/>
    </xf>
    <xf numFmtId="0" fontId="10" fillId="0" borderId="14" xfId="58" applyFont="1" applyFill="1" applyBorder="1" applyAlignment="1">
      <alignment horizontal="left" vertical="center" wrapText="1"/>
      <protection/>
    </xf>
    <xf numFmtId="0" fontId="9" fillId="33" borderId="10" xfId="58" applyFont="1" applyFill="1" applyBorder="1" applyAlignment="1">
      <alignment horizontal="left" vertical="center"/>
      <protection/>
    </xf>
    <xf numFmtId="0" fontId="9" fillId="33" borderId="11" xfId="58" applyFont="1" applyFill="1" applyBorder="1" applyAlignment="1">
      <alignment horizontal="left" vertical="center"/>
      <protection/>
    </xf>
    <xf numFmtId="0" fontId="9" fillId="0" borderId="14" xfId="58" applyFont="1" applyFill="1" applyBorder="1" applyAlignment="1">
      <alignment horizontal="left" vertical="center" wrapText="1"/>
      <protection/>
    </xf>
    <xf numFmtId="0" fontId="9" fillId="0" borderId="11" xfId="58" applyFont="1" applyFill="1" applyBorder="1" applyAlignment="1" quotePrefix="1">
      <alignment horizontal="center" vertical="center"/>
      <protection/>
    </xf>
    <xf numFmtId="0" fontId="9" fillId="33" borderId="14" xfId="58" applyFont="1" applyFill="1" applyBorder="1" applyAlignment="1">
      <alignment horizontal="center" vertical="center"/>
      <protection/>
    </xf>
    <xf numFmtId="0" fontId="10" fillId="33" borderId="10" xfId="58" applyFont="1" applyFill="1" applyBorder="1" applyAlignment="1">
      <alignment horizontal="left" vertical="center" wrapText="1"/>
      <protection/>
    </xf>
    <xf numFmtId="0" fontId="10" fillId="33" borderId="11" xfId="58" applyFont="1" applyFill="1" applyBorder="1" applyAlignment="1">
      <alignment horizontal="left" vertical="center" wrapText="1"/>
      <protection/>
    </xf>
    <xf numFmtId="0" fontId="10" fillId="33" borderId="14" xfId="58" applyFont="1" applyFill="1" applyBorder="1" applyAlignment="1">
      <alignment horizontal="left" vertical="center" wrapText="1"/>
      <protection/>
    </xf>
    <xf numFmtId="3" fontId="4" fillId="0" borderId="0" xfId="58" applyNumberFormat="1" applyFont="1" applyFill="1" applyAlignment="1">
      <alignment horizontal="center"/>
      <protection/>
    </xf>
    <xf numFmtId="0" fontId="4" fillId="0" borderId="0" xfId="58" applyFont="1" applyFill="1" applyAlignment="1">
      <alignment horizontal="center"/>
      <protection/>
    </xf>
    <xf numFmtId="3" fontId="6" fillId="0" borderId="10" xfId="58" applyNumberFormat="1" applyFont="1" applyFill="1" applyBorder="1" applyAlignment="1">
      <alignment horizontal="right" vertical="center"/>
      <protection/>
    </xf>
    <xf numFmtId="3" fontId="6" fillId="0" borderId="11" xfId="58" applyNumberFormat="1" applyFont="1" applyFill="1" applyBorder="1" applyAlignment="1">
      <alignment horizontal="right" vertical="center"/>
      <protection/>
    </xf>
    <xf numFmtId="3" fontId="6" fillId="0" borderId="14" xfId="58" applyNumberFormat="1" applyFont="1" applyFill="1" applyBorder="1" applyAlignment="1">
      <alignment horizontal="right" vertical="center"/>
      <protection/>
    </xf>
    <xf numFmtId="174" fontId="15" fillId="0" borderId="0" xfId="58" applyNumberFormat="1" applyFont="1" applyFill="1" applyBorder="1" applyAlignment="1">
      <alignment horizontal="center"/>
      <protection/>
    </xf>
    <xf numFmtId="174" fontId="3" fillId="0" borderId="0" xfId="58" applyNumberFormat="1" applyFont="1" applyFill="1" applyBorder="1" applyAlignment="1">
      <alignment horizontal="center" vertical="center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4" fillId="0" borderId="11" xfId="58" applyNumberFormat="1" applyFont="1" applyFill="1" applyBorder="1" applyAlignment="1">
      <alignment horizontal="right" vertical="center"/>
      <protection/>
    </xf>
    <xf numFmtId="3" fontId="4" fillId="0" borderId="14" xfId="58" applyNumberFormat="1" applyFont="1" applyFill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7" fillId="0" borderId="13" xfId="58" applyFont="1" applyBorder="1" applyAlignment="1">
      <alignment horizontal="center" vertical="center"/>
      <protection/>
    </xf>
    <xf numFmtId="3" fontId="0" fillId="0" borderId="10" xfId="58" applyNumberFormat="1" applyFont="1" applyFill="1" applyBorder="1" applyAlignment="1">
      <alignment horizontal="right" vertical="center"/>
      <protection/>
    </xf>
    <xf numFmtId="175" fontId="4" fillId="0" borderId="13" xfId="58" applyNumberFormat="1" applyFont="1" applyFill="1" applyBorder="1" applyAlignment="1">
      <alignment vertical="center"/>
      <protection/>
    </xf>
    <xf numFmtId="174" fontId="6" fillId="0" borderId="13" xfId="58" applyNumberFormat="1" applyFont="1" applyFill="1" applyBorder="1" applyAlignment="1">
      <alignment horizontal="center" vertical="center" wrapText="1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vertical="center"/>
      <protection/>
    </xf>
    <xf numFmtId="0" fontId="4" fillId="0" borderId="11" xfId="58" applyFont="1" applyFill="1" applyBorder="1" applyAlignment="1">
      <alignment vertical="center"/>
      <protection/>
    </xf>
    <xf numFmtId="174" fontId="4" fillId="0" borderId="10" xfId="58" applyNumberFormat="1" applyFont="1" applyFill="1" applyBorder="1" applyAlignment="1" quotePrefix="1">
      <alignment horizontal="center" vertical="center"/>
      <protection/>
    </xf>
    <xf numFmtId="174" fontId="4" fillId="0" borderId="14" xfId="58" applyNumberFormat="1" applyFont="1" applyFill="1" applyBorder="1" applyAlignment="1" quotePrefix="1">
      <alignment horizontal="center" vertical="center"/>
      <protection/>
    </xf>
    <xf numFmtId="0" fontId="6" fillId="0" borderId="13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vertical="center" wrapText="1"/>
      <protection/>
    </xf>
    <xf numFmtId="0" fontId="4" fillId="0" borderId="11" xfId="58" applyFont="1" applyFill="1" applyBorder="1" applyAlignment="1">
      <alignment vertical="center" wrapText="1"/>
      <protection/>
    </xf>
    <xf numFmtId="0" fontId="4" fillId="0" borderId="10" xfId="58" applyNumberFormat="1" applyFont="1" applyFill="1" applyBorder="1" applyAlignment="1">
      <alignment vertical="center"/>
      <protection/>
    </xf>
    <xf numFmtId="0" fontId="4" fillId="0" borderId="11" xfId="58" applyNumberFormat="1" applyFont="1" applyFill="1" applyBorder="1" applyAlignment="1">
      <alignment vertical="center"/>
      <protection/>
    </xf>
    <xf numFmtId="0" fontId="4" fillId="0" borderId="14" xfId="58" applyNumberFormat="1" applyFont="1" applyFill="1" applyBorder="1" applyAlignment="1">
      <alignment vertical="center"/>
      <protection/>
    </xf>
    <xf numFmtId="175" fontId="4" fillId="0" borderId="10" xfId="58" applyNumberFormat="1" applyFont="1" applyFill="1" applyBorder="1" applyAlignment="1">
      <alignment vertical="center"/>
      <protection/>
    </xf>
    <xf numFmtId="175" fontId="4" fillId="0" borderId="11" xfId="58" applyNumberFormat="1" applyFont="1" applyFill="1" applyBorder="1" applyAlignment="1">
      <alignment vertical="center"/>
      <protection/>
    </xf>
    <xf numFmtId="175" fontId="4" fillId="0" borderId="14" xfId="58" applyNumberFormat="1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1" xfId="58" applyFont="1" applyFill="1" applyBorder="1" applyAlignment="1">
      <alignment horizontal="left" vertical="center" wrapText="1"/>
      <protection/>
    </xf>
    <xf numFmtId="174" fontId="6" fillId="0" borderId="10" xfId="58" applyNumberFormat="1" applyFont="1" applyFill="1" applyBorder="1" applyAlignment="1" quotePrefix="1">
      <alignment horizontal="center" vertical="center"/>
      <protection/>
    </xf>
    <xf numFmtId="174" fontId="6" fillId="0" borderId="14" xfId="58" applyNumberFormat="1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>
      <alignment vertical="center" wrapText="1"/>
      <protection/>
    </xf>
    <xf numFmtId="0" fontId="6" fillId="0" borderId="11" xfId="58" applyFont="1" applyFill="1" applyBorder="1" applyAlignment="1">
      <alignment vertical="center" wrapText="1"/>
      <protection/>
    </xf>
    <xf numFmtId="175" fontId="6" fillId="0" borderId="13" xfId="58" applyNumberFormat="1" applyFont="1" applyFill="1" applyBorder="1" applyAlignment="1">
      <alignment vertical="center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1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1" xfId="58" applyFont="1" applyFill="1" applyBorder="1" applyAlignment="1">
      <alignment horizontal="left" vertical="center"/>
      <protection/>
    </xf>
    <xf numFmtId="0" fontId="4" fillId="34" borderId="10" xfId="58" applyFont="1" applyFill="1" applyBorder="1" applyAlignment="1">
      <alignment horizontal="left" vertical="center" wrapText="1"/>
      <protection/>
    </xf>
    <xf numFmtId="0" fontId="4" fillId="34" borderId="11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1" xfId="58" applyFont="1" applyFill="1" applyBorder="1" applyAlignment="1">
      <alignment horizontal="left" vertical="center" wrapText="1"/>
      <protection/>
    </xf>
    <xf numFmtId="0" fontId="5" fillId="34" borderId="10" xfId="58" applyFont="1" applyFill="1" applyBorder="1" applyAlignment="1">
      <alignment horizontal="left" vertical="center" wrapText="1"/>
      <protection/>
    </xf>
    <xf numFmtId="0" fontId="5" fillId="34" borderId="11" xfId="58" applyFont="1" applyFill="1" applyBorder="1" applyAlignment="1">
      <alignment horizontal="left" vertical="center" wrapText="1"/>
      <protection/>
    </xf>
    <xf numFmtId="0" fontId="7" fillId="0" borderId="10" xfId="58" applyFont="1" applyFill="1" applyBorder="1" applyAlignment="1">
      <alignment horizontal="left" vertical="center" wrapText="1"/>
      <protection/>
    </xf>
    <xf numFmtId="0" fontId="7" fillId="0" borderId="11" xfId="58" applyFont="1" applyFill="1" applyBorder="1" applyAlignment="1">
      <alignment horizontal="left" vertical="center" wrapText="1"/>
      <protection/>
    </xf>
    <xf numFmtId="0" fontId="5" fillId="0" borderId="10" xfId="58" applyFont="1" applyFill="1" applyBorder="1" applyAlignment="1">
      <alignment vertical="center" wrapText="1"/>
      <protection/>
    </xf>
    <xf numFmtId="0" fontId="5" fillId="0" borderId="11" xfId="58" applyFont="1" applyFill="1" applyBorder="1" applyAlignment="1">
      <alignment vertical="center" wrapText="1"/>
      <protection/>
    </xf>
    <xf numFmtId="0" fontId="5" fillId="0" borderId="10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vertical="center"/>
      <protection/>
    </xf>
    <xf numFmtId="176" fontId="4" fillId="0" borderId="10" xfId="58" applyNumberFormat="1" applyFont="1" applyFill="1" applyBorder="1" applyAlignment="1">
      <alignment horizontal="left" vertical="center"/>
      <protection/>
    </xf>
    <xf numFmtId="176" fontId="4" fillId="0" borderId="11" xfId="58" applyNumberFormat="1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left" vertical="center"/>
      <protection/>
    </xf>
    <xf numFmtId="0" fontId="6" fillId="0" borderId="11" xfId="58" applyFont="1" applyFill="1" applyBorder="1" applyAlignment="1">
      <alignment horizontal="left" vertical="center"/>
      <protection/>
    </xf>
    <xf numFmtId="175" fontId="6" fillId="0" borderId="10" xfId="58" applyNumberFormat="1" applyFont="1" applyFill="1" applyBorder="1" applyAlignment="1">
      <alignment vertical="center"/>
      <protection/>
    </xf>
    <xf numFmtId="175" fontId="6" fillId="0" borderId="11" xfId="58" applyNumberFormat="1" applyFont="1" applyFill="1" applyBorder="1" applyAlignment="1">
      <alignment vertical="center"/>
      <protection/>
    </xf>
    <xf numFmtId="175" fontId="6" fillId="0" borderId="14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 applyAlignment="1">
      <alignment horizontal="center" vertical="center"/>
      <protection/>
    </xf>
    <xf numFmtId="3" fontId="4" fillId="0" borderId="11" xfId="58" applyNumberFormat="1" applyFont="1" applyFill="1" applyBorder="1" applyAlignment="1">
      <alignment horizontal="center" vertical="center"/>
      <protection/>
    </xf>
    <xf numFmtId="3" fontId="4" fillId="0" borderId="14" xfId="58" applyNumberFormat="1" applyFont="1" applyFill="1" applyBorder="1" applyAlignment="1">
      <alignment horizontal="center" vertical="center"/>
      <protection/>
    </xf>
    <xf numFmtId="3" fontId="6" fillId="0" borderId="10" xfId="58" applyNumberFormat="1" applyFont="1" applyFill="1" applyBorder="1" applyAlignment="1">
      <alignment horizontal="center" vertical="center"/>
      <protection/>
    </xf>
    <xf numFmtId="3" fontId="6" fillId="0" borderId="11" xfId="58" applyNumberFormat="1" applyFont="1" applyFill="1" applyBorder="1" applyAlignment="1">
      <alignment horizontal="center" vertical="center"/>
      <protection/>
    </xf>
    <xf numFmtId="3" fontId="6" fillId="0" borderId="14" xfId="58" applyNumberFormat="1" applyFont="1" applyFill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13" xfId="58" applyFont="1" applyFill="1" applyBorder="1" applyAlignment="1" quotePrefix="1">
      <alignment horizontal="center" vertical="center"/>
      <protection/>
    </xf>
    <xf numFmtId="0" fontId="6" fillId="0" borderId="10" xfId="58" applyFont="1" applyFill="1" applyBorder="1" applyAlignment="1" quotePrefix="1">
      <alignment horizontal="center" vertical="center"/>
      <protection/>
    </xf>
    <xf numFmtId="0" fontId="6" fillId="0" borderId="14" xfId="58" applyFont="1" applyFill="1" applyBorder="1" applyAlignment="1" quotePrefix="1">
      <alignment horizontal="center" vertical="center"/>
      <protection/>
    </xf>
    <xf numFmtId="0" fontId="7" fillId="0" borderId="14" xfId="58" applyFont="1" applyFill="1" applyBorder="1" applyAlignment="1">
      <alignment horizontal="left" vertical="center" wrapText="1"/>
      <protection/>
    </xf>
    <xf numFmtId="0" fontId="6" fillId="0" borderId="14" xfId="58" applyFont="1" applyFill="1" applyBorder="1" applyAlignment="1">
      <alignment horizontal="left" vertical="center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/>
      <protection/>
    </xf>
    <xf numFmtId="0" fontId="5" fillId="0" borderId="14" xfId="58" applyFont="1" applyBorder="1" applyAlignment="1">
      <alignment horizontal="center" vertical="center"/>
      <protection/>
    </xf>
    <xf numFmtId="0" fontId="4" fillId="0" borderId="10" xfId="58" applyFont="1" applyFill="1" applyBorder="1" applyAlignment="1" quotePrefix="1">
      <alignment horizontal="center" vertical="center"/>
      <protection/>
    </xf>
    <xf numFmtId="0" fontId="4" fillId="0" borderId="14" xfId="58" applyFont="1" applyFill="1" applyBorder="1" applyAlignment="1" quotePrefix="1">
      <alignment horizontal="center" vertical="center"/>
      <protection/>
    </xf>
    <xf numFmtId="0" fontId="5" fillId="0" borderId="14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/>
      <protection/>
    </xf>
    <xf numFmtId="0" fontId="6" fillId="0" borderId="14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6" fillId="0" borderId="14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vertical="center" wrapText="1"/>
      <protection/>
    </xf>
    <xf numFmtId="0" fontId="5" fillId="0" borderId="0" xfId="58" applyFont="1" applyBorder="1" applyAlignment="1">
      <alignment/>
      <protection/>
    </xf>
    <xf numFmtId="0" fontId="4" fillId="0" borderId="0" xfId="58" applyFont="1" applyAlignment="1">
      <alignment horizontal="center" vertical="center"/>
      <protection/>
    </xf>
    <xf numFmtId="174" fontId="8" fillId="0" borderId="0" xfId="58" applyNumberFormat="1" applyFont="1" applyAlignment="1">
      <alignment horizontal="center"/>
      <protection/>
    </xf>
    <xf numFmtId="174" fontId="3" fillId="0" borderId="15" xfId="58" applyNumberFormat="1" applyFont="1" applyBorder="1" applyAlignment="1">
      <alignment horizontal="center" vertical="center"/>
      <protection/>
    </xf>
    <xf numFmtId="174" fontId="3" fillId="0" borderId="0" xfId="58" applyNumberFormat="1" applyFont="1" applyAlignment="1">
      <alignment horizontal="center" vertical="center"/>
      <protection/>
    </xf>
    <xf numFmtId="0" fontId="5" fillId="0" borderId="15" xfId="58" applyFont="1" applyBorder="1" applyAlignment="1">
      <alignment horizontal="right"/>
      <protection/>
    </xf>
    <xf numFmtId="0" fontId="5" fillId="0" borderId="0" xfId="58" applyFont="1" applyAlignment="1">
      <alignment horizontal="right"/>
      <protection/>
    </xf>
    <xf numFmtId="0" fontId="0" fillId="0" borderId="0" xfId="0" applyAlignment="1">
      <alignment horizontal="right"/>
    </xf>
    <xf numFmtId="0" fontId="6" fillId="0" borderId="13" xfId="58" applyFont="1" applyBorder="1" applyAlignment="1">
      <alignment horizontal="right"/>
      <protection/>
    </xf>
    <xf numFmtId="0" fontId="0" fillId="0" borderId="13" xfId="0" applyBorder="1" applyAlignment="1">
      <alignment/>
    </xf>
    <xf numFmtId="0" fontId="4" fillId="0" borderId="10" xfId="58" applyFont="1" applyBorder="1" applyAlignment="1">
      <alignment horizontal="center" vertical="center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4" xfId="58" applyFont="1" applyBorder="1" applyAlignment="1">
      <alignment horizontal="center" vertical="center"/>
      <protection/>
    </xf>
    <xf numFmtId="174" fontId="6" fillId="0" borderId="13" xfId="58" applyNumberFormat="1" applyFont="1" applyBorder="1" applyAlignment="1">
      <alignment horizontal="center" vertical="center" wrapText="1"/>
      <protection/>
    </xf>
    <xf numFmtId="0" fontId="6" fillId="0" borderId="1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 wrapText="1"/>
      <protection/>
    </xf>
    <xf numFmtId="1" fontId="4" fillId="0" borderId="13" xfId="58" applyNumberFormat="1" applyFont="1" applyBorder="1" applyAlignment="1">
      <alignment horizontal="center" vertical="center"/>
      <protection/>
    </xf>
    <xf numFmtId="0" fontId="4" fillId="0" borderId="13" xfId="58" applyFont="1" applyBorder="1" applyAlignment="1">
      <alignment horizontal="center" vertical="center"/>
      <protection/>
    </xf>
    <xf numFmtId="0" fontId="4" fillId="0" borderId="13" xfId="58" applyFont="1" applyBorder="1" applyAlignment="1" quotePrefix="1">
      <alignment horizontal="center" vertical="center"/>
      <protection/>
    </xf>
    <xf numFmtId="0" fontId="5" fillId="0" borderId="13" xfId="58" applyFont="1" applyBorder="1" applyAlignment="1">
      <alignment horizontal="left" vertical="center"/>
      <protection/>
    </xf>
    <xf numFmtId="0" fontId="4" fillId="0" borderId="13" xfId="58" applyFont="1" applyBorder="1" applyAlignment="1">
      <alignment horizontal="left" vertical="center" wrapText="1"/>
      <protection/>
    </xf>
    <xf numFmtId="0" fontId="5" fillId="0" borderId="13" xfId="58" applyFont="1" applyBorder="1" applyAlignment="1">
      <alignment horizontal="left" vertical="center" wrapText="1"/>
      <protection/>
    </xf>
    <xf numFmtId="0" fontId="6" fillId="0" borderId="13" xfId="58" applyFont="1" applyBorder="1" applyAlignment="1" quotePrefix="1">
      <alignment horizontal="center" vertical="center"/>
      <protection/>
    </xf>
    <xf numFmtId="0" fontId="7" fillId="0" borderId="13" xfId="58" applyFont="1" applyBorder="1" applyAlignment="1">
      <alignment horizontal="left" vertical="center" wrapText="1"/>
      <protection/>
    </xf>
    <xf numFmtId="0" fontId="6" fillId="0" borderId="13" xfId="58" applyFont="1" applyBorder="1" applyAlignment="1">
      <alignment horizontal="left" vertical="center" wrapText="1"/>
      <protection/>
    </xf>
    <xf numFmtId="0" fontId="7" fillId="0" borderId="13" xfId="58" applyFont="1" applyBorder="1" applyAlignment="1">
      <alignment horizontal="left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Magyarázó szöveg" xfId="56"/>
    <cellStyle name="Már látott hiperhivatkozás" xfId="57"/>
    <cellStyle name="Normál 2" xfId="58"/>
    <cellStyle name="Normál 3" xfId="59"/>
    <cellStyle name="Normál 4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8"/>
  <sheetViews>
    <sheetView view="pageLayout" zoomScaleSheetLayoutView="100" workbookViewId="0" topLeftCell="A1">
      <selection activeCell="A1" sqref="A1:BV1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1" customWidth="1"/>
    <col min="32" max="32" width="5.57421875" style="1" customWidth="1"/>
    <col min="33" max="35" width="2.7109375" style="1" customWidth="1"/>
    <col min="36" max="36" width="4.28125" style="1" customWidth="1"/>
    <col min="37" max="37" width="12.140625" style="1" customWidth="1"/>
    <col min="38" max="61" width="2.7109375" style="1" customWidth="1"/>
    <col min="62" max="62" width="1.57421875" style="1" customWidth="1"/>
    <col min="63" max="65" width="2.7109375" style="1" hidden="1" customWidth="1"/>
    <col min="66" max="66" width="2.7109375" style="6" customWidth="1"/>
    <col min="67" max="68" width="2.7109375" style="1" customWidth="1"/>
    <col min="69" max="69" width="5.421875" style="1" customWidth="1"/>
    <col min="70" max="72" width="2.7109375" style="1" customWidth="1"/>
    <col min="73" max="73" width="5.7109375" style="1" customWidth="1"/>
    <col min="74" max="74" width="13.00390625" style="1" customWidth="1"/>
    <col min="75" max="221" width="9.140625" style="1" customWidth="1"/>
    <col min="222" max="16384" width="2.7109375" style="1" customWidth="1"/>
  </cols>
  <sheetData>
    <row r="1" spans="1:74" ht="35.25" customHeight="1">
      <c r="A1" s="40" t="s">
        <v>307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</row>
    <row r="2" spans="1:74" ht="35.25" customHeight="1">
      <c r="A2" s="40" t="s">
        <v>494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</row>
    <row r="3" spans="1:73" ht="33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</row>
    <row r="4" spans="1:73" ht="15.75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21"/>
      <c r="AL4" s="48" t="s">
        <v>486</v>
      </c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</row>
    <row r="5" spans="1:74" ht="51.75" customHeight="1">
      <c r="A5" s="50" t="s">
        <v>1</v>
      </c>
      <c r="B5" s="51"/>
      <c r="C5" s="52" t="s">
        <v>2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1" t="s">
        <v>490</v>
      </c>
      <c r="AD5" s="53"/>
      <c r="AE5" s="53"/>
      <c r="AF5" s="53"/>
      <c r="AG5" s="51" t="s">
        <v>492</v>
      </c>
      <c r="AH5" s="53"/>
      <c r="AI5" s="53"/>
      <c r="AJ5" s="53"/>
      <c r="AK5" s="22" t="s">
        <v>493</v>
      </c>
      <c r="AL5" s="50" t="s">
        <v>1</v>
      </c>
      <c r="AM5" s="51"/>
      <c r="AN5" s="52" t="s">
        <v>2</v>
      </c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46" t="s">
        <v>490</v>
      </c>
      <c r="BO5" s="47"/>
      <c r="BP5" s="47"/>
      <c r="BQ5" s="55"/>
      <c r="BR5" s="46" t="s">
        <v>492</v>
      </c>
      <c r="BS5" s="47"/>
      <c r="BT5" s="47"/>
      <c r="BU5" s="47"/>
      <c r="BV5" s="22" t="s">
        <v>493</v>
      </c>
    </row>
    <row r="6" spans="1:74" s="2" customFormat="1" ht="19.5" customHeight="1">
      <c r="A6" s="56">
        <v>1</v>
      </c>
      <c r="B6" s="57"/>
      <c r="C6" s="60" t="s">
        <v>276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41">
        <v>5200893</v>
      </c>
      <c r="AD6" s="42"/>
      <c r="AE6" s="42"/>
      <c r="AF6" s="43"/>
      <c r="AG6" s="41">
        <v>7411275</v>
      </c>
      <c r="AH6" s="42"/>
      <c r="AI6" s="42"/>
      <c r="AJ6" s="43"/>
      <c r="AK6" s="20">
        <f>SUM(AC6:AJ6)</f>
        <v>12612168</v>
      </c>
      <c r="AL6" s="44">
        <v>1</v>
      </c>
      <c r="AM6" s="45"/>
      <c r="AN6" s="58" t="s">
        <v>284</v>
      </c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85"/>
      <c r="BN6" s="41">
        <v>26914666</v>
      </c>
      <c r="BO6" s="42"/>
      <c r="BP6" s="42"/>
      <c r="BQ6" s="43"/>
      <c r="BR6" s="41">
        <v>9133875</v>
      </c>
      <c r="BS6" s="42"/>
      <c r="BT6" s="42"/>
      <c r="BU6" s="42"/>
      <c r="BV6" s="25">
        <f>SUM(BN6:BU6)</f>
        <v>36048541</v>
      </c>
    </row>
    <row r="7" spans="1:74" ht="19.5" customHeight="1">
      <c r="A7" s="56">
        <v>2</v>
      </c>
      <c r="B7" s="57"/>
      <c r="C7" s="58" t="s">
        <v>277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41">
        <v>3674144</v>
      </c>
      <c r="AD7" s="42"/>
      <c r="AE7" s="42"/>
      <c r="AF7" s="43"/>
      <c r="AG7" s="41"/>
      <c r="AH7" s="42"/>
      <c r="AI7" s="42"/>
      <c r="AJ7" s="43"/>
      <c r="AK7" s="20">
        <f aca="true" t="shared" si="0" ref="AK7:AK14">SUM(AC7:AJ7)</f>
        <v>3674144</v>
      </c>
      <c r="AL7" s="44">
        <v>2</v>
      </c>
      <c r="AM7" s="45"/>
      <c r="AN7" s="58" t="s">
        <v>285</v>
      </c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85"/>
      <c r="BN7" s="41"/>
      <c r="BO7" s="42"/>
      <c r="BP7" s="42"/>
      <c r="BQ7" s="43"/>
      <c r="BR7" s="41">
        <v>1809900</v>
      </c>
      <c r="BS7" s="42"/>
      <c r="BT7" s="42"/>
      <c r="BU7" s="42"/>
      <c r="BV7" s="25">
        <f aca="true" t="shared" si="1" ref="BV7:BV12">SUM(BN7:BU7)</f>
        <v>1809900</v>
      </c>
    </row>
    <row r="8" spans="1:74" ht="19.5" customHeight="1">
      <c r="A8" s="56">
        <v>3</v>
      </c>
      <c r="B8" s="57"/>
      <c r="C8" s="60" t="s">
        <v>299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1">
        <f>SUM(AC6:AF7)</f>
        <v>8875037</v>
      </c>
      <c r="AD8" s="42"/>
      <c r="AE8" s="42"/>
      <c r="AF8" s="43"/>
      <c r="AG8" s="41">
        <f>SUM(AG6:AJ7)</f>
        <v>7411275</v>
      </c>
      <c r="AH8" s="42"/>
      <c r="AI8" s="42"/>
      <c r="AJ8" s="43"/>
      <c r="AK8" s="20">
        <f t="shared" si="0"/>
        <v>16286312</v>
      </c>
      <c r="AL8" s="44">
        <v>3</v>
      </c>
      <c r="AM8" s="45"/>
      <c r="AN8" s="58" t="s">
        <v>286</v>
      </c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85"/>
      <c r="BN8" s="41">
        <v>2930000</v>
      </c>
      <c r="BO8" s="42"/>
      <c r="BP8" s="42"/>
      <c r="BQ8" s="43"/>
      <c r="BR8" s="41"/>
      <c r="BS8" s="42"/>
      <c r="BT8" s="42"/>
      <c r="BU8" s="42"/>
      <c r="BV8" s="25">
        <f t="shared" si="1"/>
        <v>2930000</v>
      </c>
    </row>
    <row r="9" spans="1:74" s="3" customFormat="1" ht="33" customHeight="1">
      <c r="A9" s="56">
        <v>4</v>
      </c>
      <c r="B9" s="57"/>
      <c r="C9" s="58" t="s">
        <v>63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41">
        <v>960449</v>
      </c>
      <c r="AD9" s="42"/>
      <c r="AE9" s="42"/>
      <c r="AF9" s="43"/>
      <c r="AG9" s="41">
        <v>722600</v>
      </c>
      <c r="AH9" s="42"/>
      <c r="AI9" s="42"/>
      <c r="AJ9" s="43"/>
      <c r="AK9" s="20">
        <f t="shared" si="0"/>
        <v>1683049</v>
      </c>
      <c r="AL9" s="44">
        <v>4</v>
      </c>
      <c r="AM9" s="45"/>
      <c r="AN9" s="65" t="s">
        <v>287</v>
      </c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82"/>
      <c r="BN9" s="41">
        <v>693000</v>
      </c>
      <c r="BO9" s="42"/>
      <c r="BP9" s="42"/>
      <c r="BQ9" s="43"/>
      <c r="BR9" s="41"/>
      <c r="BS9" s="42"/>
      <c r="BT9" s="42"/>
      <c r="BU9" s="42"/>
      <c r="BV9" s="25">
        <f t="shared" si="1"/>
        <v>693000</v>
      </c>
    </row>
    <row r="10" spans="1:74" ht="27.75" customHeight="1">
      <c r="A10" s="56">
        <v>5</v>
      </c>
      <c r="B10" s="57"/>
      <c r="C10" s="58" t="s">
        <v>278</v>
      </c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41">
        <v>7685210</v>
      </c>
      <c r="AD10" s="42"/>
      <c r="AE10" s="42"/>
      <c r="AF10" s="43"/>
      <c r="AG10" s="41">
        <v>3548000</v>
      </c>
      <c r="AH10" s="42"/>
      <c r="AI10" s="42"/>
      <c r="AJ10" s="43"/>
      <c r="AK10" s="20">
        <f t="shared" si="0"/>
        <v>11233210</v>
      </c>
      <c r="AL10" s="86">
        <v>5</v>
      </c>
      <c r="AM10" s="45"/>
      <c r="AN10" s="58" t="s">
        <v>288</v>
      </c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85"/>
      <c r="BN10" s="41"/>
      <c r="BO10" s="42"/>
      <c r="BP10" s="42"/>
      <c r="BQ10" s="43"/>
      <c r="BR10" s="41"/>
      <c r="BS10" s="42"/>
      <c r="BT10" s="42"/>
      <c r="BU10" s="42"/>
      <c r="BV10" s="25">
        <f t="shared" si="1"/>
        <v>0</v>
      </c>
    </row>
    <row r="11" spans="1:74" ht="19.5" customHeight="1">
      <c r="A11" s="56">
        <v>6</v>
      </c>
      <c r="B11" s="57"/>
      <c r="C11" s="65" t="s">
        <v>279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41">
        <v>4767348</v>
      </c>
      <c r="AD11" s="42"/>
      <c r="AE11" s="42"/>
      <c r="AF11" s="43"/>
      <c r="AG11" s="41"/>
      <c r="AH11" s="42"/>
      <c r="AI11" s="42"/>
      <c r="AJ11" s="43"/>
      <c r="AK11" s="20">
        <f t="shared" si="0"/>
        <v>4767348</v>
      </c>
      <c r="AL11" s="86">
        <v>6</v>
      </c>
      <c r="AM11" s="45"/>
      <c r="AN11" s="58" t="s">
        <v>289</v>
      </c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85"/>
      <c r="BN11" s="41">
        <v>150000</v>
      </c>
      <c r="BO11" s="42"/>
      <c r="BP11" s="42"/>
      <c r="BQ11" s="43"/>
      <c r="BR11" s="41"/>
      <c r="BS11" s="42"/>
      <c r="BT11" s="42"/>
      <c r="BU11" s="42"/>
      <c r="BV11" s="25">
        <f t="shared" si="1"/>
        <v>150000</v>
      </c>
    </row>
    <row r="12" spans="1:74" ht="19.5" customHeight="1">
      <c r="A12" s="56">
        <v>7</v>
      </c>
      <c r="B12" s="57"/>
      <c r="C12" s="65" t="s">
        <v>280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41">
        <v>8697648</v>
      </c>
      <c r="AD12" s="42"/>
      <c r="AE12" s="42"/>
      <c r="AF12" s="43"/>
      <c r="AG12" s="41">
        <v>5144876</v>
      </c>
      <c r="AH12" s="42"/>
      <c r="AI12" s="42"/>
      <c r="AJ12" s="43"/>
      <c r="AK12" s="20">
        <f t="shared" si="0"/>
        <v>13842524</v>
      </c>
      <c r="AL12" s="86">
        <v>7</v>
      </c>
      <c r="AM12" s="45"/>
      <c r="AN12" s="58" t="s">
        <v>306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85"/>
      <c r="BN12" s="41">
        <v>50000</v>
      </c>
      <c r="BO12" s="42"/>
      <c r="BP12" s="42"/>
      <c r="BQ12" s="43"/>
      <c r="BR12" s="41"/>
      <c r="BS12" s="42"/>
      <c r="BT12" s="42"/>
      <c r="BU12" s="42"/>
      <c r="BV12" s="25">
        <f t="shared" si="1"/>
        <v>50000</v>
      </c>
    </row>
    <row r="13" spans="1:74" s="3" customFormat="1" ht="19.5" customHeight="1">
      <c r="A13" s="56">
        <v>8</v>
      </c>
      <c r="B13" s="57"/>
      <c r="C13" s="67" t="s">
        <v>281</v>
      </c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41"/>
      <c r="AD13" s="42"/>
      <c r="AE13" s="42"/>
      <c r="AF13" s="43"/>
      <c r="AG13" s="41">
        <v>1809900</v>
      </c>
      <c r="AH13" s="42"/>
      <c r="AI13" s="42"/>
      <c r="AJ13" s="43"/>
      <c r="AK13" s="20">
        <f t="shared" si="0"/>
        <v>1809900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13"/>
      <c r="BO13" s="13"/>
      <c r="BP13" s="13"/>
      <c r="BQ13" s="13"/>
      <c r="BR13" s="13"/>
      <c r="BS13" s="13"/>
      <c r="BT13" s="13"/>
      <c r="BU13" s="13"/>
      <c r="BV13" s="27"/>
    </row>
    <row r="14" spans="1:74" s="3" customFormat="1" ht="19.5" customHeight="1">
      <c r="A14" s="56">
        <v>9</v>
      </c>
      <c r="B14" s="57"/>
      <c r="C14" s="65" t="s">
        <v>282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41">
        <v>6507000</v>
      </c>
      <c r="AD14" s="42"/>
      <c r="AE14" s="42"/>
      <c r="AF14" s="43"/>
      <c r="AG14" s="41"/>
      <c r="AH14" s="42"/>
      <c r="AI14" s="42"/>
      <c r="AJ14" s="43"/>
      <c r="AK14" s="20">
        <f t="shared" si="0"/>
        <v>6507000</v>
      </c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13"/>
      <c r="BO14" s="13"/>
      <c r="BP14" s="13"/>
      <c r="BQ14" s="13"/>
      <c r="BR14" s="13"/>
      <c r="BS14" s="13"/>
      <c r="BT14" s="13"/>
      <c r="BU14" s="13"/>
      <c r="BV14" s="27"/>
    </row>
    <row r="15" spans="1:74" ht="19.5" customHeight="1">
      <c r="A15" s="56">
        <v>10</v>
      </c>
      <c r="B15" s="57"/>
      <c r="C15" s="65" t="s">
        <v>283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41"/>
      <c r="AD15" s="42"/>
      <c r="AE15" s="42"/>
      <c r="AF15" s="43"/>
      <c r="AG15" s="41"/>
      <c r="AH15" s="42"/>
      <c r="AI15" s="42"/>
      <c r="AJ15" s="43"/>
      <c r="AK15" s="25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13"/>
      <c r="BO15" s="13"/>
      <c r="BP15" s="13"/>
      <c r="BQ15" s="13"/>
      <c r="BR15" s="13"/>
      <c r="BS15" s="13"/>
      <c r="BT15" s="13"/>
      <c r="BU15" s="13"/>
      <c r="BV15" s="27"/>
    </row>
    <row r="16" spans="1:74" s="3" customFormat="1" ht="19.5" customHeight="1">
      <c r="A16" s="80">
        <v>11</v>
      </c>
      <c r="B16" s="81"/>
      <c r="C16" s="83" t="s">
        <v>300</v>
      </c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62">
        <f>SUM(AC8:AF15)</f>
        <v>37492692</v>
      </c>
      <c r="AD16" s="63"/>
      <c r="AE16" s="63"/>
      <c r="AF16" s="64"/>
      <c r="AG16" s="62">
        <f>SUM(AG8:AJ15)</f>
        <v>18636651</v>
      </c>
      <c r="AH16" s="63"/>
      <c r="AI16" s="63"/>
      <c r="AJ16" s="64"/>
      <c r="AK16" s="24">
        <f>SUM(AK8:AK15)</f>
        <v>56129343</v>
      </c>
      <c r="AL16" s="69">
        <v>8</v>
      </c>
      <c r="AM16" s="87"/>
      <c r="AN16" s="88" t="s">
        <v>304</v>
      </c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90"/>
      <c r="BN16" s="62">
        <f>SUM(BN6:BQ15)</f>
        <v>30737666</v>
      </c>
      <c r="BO16" s="63"/>
      <c r="BP16" s="63"/>
      <c r="BQ16" s="64"/>
      <c r="BR16" s="62">
        <f>SUM(BR6:BU15)</f>
        <v>10943775</v>
      </c>
      <c r="BS16" s="63"/>
      <c r="BT16" s="63"/>
      <c r="BU16" s="63"/>
      <c r="BV16" s="28">
        <f>SUM(BV6:BV15)</f>
        <v>41681441</v>
      </c>
    </row>
    <row r="17" spans="1:74" s="9" customFormat="1" ht="19.5" customHeight="1">
      <c r="A17" s="44">
        <v>12</v>
      </c>
      <c r="B17" s="75"/>
      <c r="C17" s="65" t="s">
        <v>290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82"/>
      <c r="AC17" s="79"/>
      <c r="AD17" s="79"/>
      <c r="AE17" s="79"/>
      <c r="AF17" s="79"/>
      <c r="AG17" s="79"/>
      <c r="AH17" s="79"/>
      <c r="AI17" s="79"/>
      <c r="AJ17" s="79"/>
      <c r="AK17" s="19"/>
      <c r="AL17" s="44">
        <v>9</v>
      </c>
      <c r="AM17" s="45"/>
      <c r="AN17" s="65" t="s">
        <v>294</v>
      </c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82"/>
      <c r="BN17" s="41"/>
      <c r="BO17" s="42"/>
      <c r="BP17" s="42"/>
      <c r="BQ17" s="43"/>
      <c r="BR17" s="41"/>
      <c r="BS17" s="42"/>
      <c r="BT17" s="42"/>
      <c r="BU17" s="42"/>
      <c r="BV17" s="26"/>
    </row>
    <row r="18" spans="1:74" s="9" customFormat="1" ht="19.5" customHeight="1">
      <c r="A18" s="44">
        <v>13</v>
      </c>
      <c r="B18" s="75"/>
      <c r="C18" s="76" t="s">
        <v>291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/>
      <c r="AC18" s="79"/>
      <c r="AD18" s="79"/>
      <c r="AE18" s="79"/>
      <c r="AF18" s="79"/>
      <c r="AG18" s="79"/>
      <c r="AH18" s="79"/>
      <c r="AI18" s="79"/>
      <c r="AJ18" s="79"/>
      <c r="AK18" s="19"/>
      <c r="AL18" s="44">
        <v>10</v>
      </c>
      <c r="AM18" s="45"/>
      <c r="AN18" s="76" t="s">
        <v>295</v>
      </c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8"/>
      <c r="BN18" s="41"/>
      <c r="BO18" s="42"/>
      <c r="BP18" s="42"/>
      <c r="BQ18" s="43"/>
      <c r="BR18" s="41"/>
      <c r="BS18" s="42"/>
      <c r="BT18" s="42"/>
      <c r="BU18" s="42"/>
      <c r="BV18" s="26"/>
    </row>
    <row r="19" spans="1:74" s="9" customFormat="1" ht="19.5" customHeight="1">
      <c r="A19" s="44">
        <v>14</v>
      </c>
      <c r="B19" s="75"/>
      <c r="C19" s="76" t="s">
        <v>292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8"/>
      <c r="AC19" s="79">
        <v>955849</v>
      </c>
      <c r="AD19" s="79"/>
      <c r="AE19" s="79"/>
      <c r="AF19" s="79"/>
      <c r="AG19" s="79">
        <v>0</v>
      </c>
      <c r="AH19" s="79"/>
      <c r="AI19" s="79"/>
      <c r="AJ19" s="79"/>
      <c r="AK19" s="19">
        <v>955849</v>
      </c>
      <c r="AL19" s="44">
        <v>11</v>
      </c>
      <c r="AM19" s="45"/>
      <c r="AN19" s="58" t="s">
        <v>296</v>
      </c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85"/>
      <c r="BN19" s="41">
        <v>7710875</v>
      </c>
      <c r="BO19" s="42"/>
      <c r="BP19" s="42"/>
      <c r="BQ19" s="43"/>
      <c r="BR19" s="41">
        <v>7692876</v>
      </c>
      <c r="BS19" s="42"/>
      <c r="BT19" s="42"/>
      <c r="BU19" s="42"/>
      <c r="BV19" s="26">
        <v>15403751</v>
      </c>
    </row>
    <row r="20" spans="1:74" s="9" customFormat="1" ht="19.5" customHeight="1">
      <c r="A20" s="44">
        <v>15</v>
      </c>
      <c r="B20" s="75"/>
      <c r="C20" s="76" t="s">
        <v>293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8"/>
      <c r="AC20" s="79"/>
      <c r="AD20" s="79"/>
      <c r="AE20" s="79"/>
      <c r="AF20" s="79"/>
      <c r="AG20" s="79"/>
      <c r="AH20" s="79"/>
      <c r="AI20" s="79"/>
      <c r="AJ20" s="79"/>
      <c r="AK20" s="19"/>
      <c r="AL20" s="44">
        <v>12</v>
      </c>
      <c r="AM20" s="45"/>
      <c r="AN20" s="65" t="s">
        <v>297</v>
      </c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82"/>
      <c r="BN20" s="41"/>
      <c r="BO20" s="42"/>
      <c r="BP20" s="42"/>
      <c r="BQ20" s="43"/>
      <c r="BR20" s="41"/>
      <c r="BS20" s="42"/>
      <c r="BT20" s="42"/>
      <c r="BU20" s="42"/>
      <c r="BV20" s="26"/>
    </row>
    <row r="21" spans="1:74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2"/>
      <c r="AD21" s="12"/>
      <c r="AE21" s="12"/>
      <c r="AF21" s="12"/>
      <c r="AG21" s="12"/>
      <c r="AH21" s="12"/>
      <c r="AI21" s="12"/>
      <c r="AJ21" s="12"/>
      <c r="AK21" s="12"/>
      <c r="AL21" s="44">
        <v>13</v>
      </c>
      <c r="AM21" s="45"/>
      <c r="AN21" s="76" t="s">
        <v>298</v>
      </c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8"/>
      <c r="BN21" s="41"/>
      <c r="BO21" s="42"/>
      <c r="BP21" s="42"/>
      <c r="BQ21" s="43"/>
      <c r="BR21" s="41"/>
      <c r="BS21" s="42"/>
      <c r="BT21" s="42"/>
      <c r="BU21" s="42"/>
      <c r="BV21" s="26"/>
    </row>
    <row r="22" spans="1:74" s="9" customFormat="1" ht="19.5" customHeight="1">
      <c r="A22" s="44">
        <v>16</v>
      </c>
      <c r="B22" s="75"/>
      <c r="C22" s="76" t="s">
        <v>301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8"/>
      <c r="AC22" s="79">
        <f>SUM(AC17:AF20)</f>
        <v>955849</v>
      </c>
      <c r="AD22" s="79"/>
      <c r="AE22" s="79"/>
      <c r="AF22" s="79"/>
      <c r="AG22" s="79">
        <v>0</v>
      </c>
      <c r="AH22" s="79"/>
      <c r="AI22" s="79"/>
      <c r="AJ22" s="79"/>
      <c r="AK22" s="19">
        <f>SUM(AK17:AK21)</f>
        <v>955849</v>
      </c>
      <c r="AL22" s="44">
        <v>14</v>
      </c>
      <c r="AM22" s="45"/>
      <c r="AN22" s="76" t="s">
        <v>305</v>
      </c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7"/>
      <c r="BM22" s="78"/>
      <c r="BN22" s="41">
        <f>SUM(BN17:BQ21)</f>
        <v>7710875</v>
      </c>
      <c r="BO22" s="42"/>
      <c r="BP22" s="42"/>
      <c r="BQ22" s="43"/>
      <c r="BR22" s="41">
        <f>SUM(BR17:BU21)</f>
        <v>7692876</v>
      </c>
      <c r="BS22" s="42"/>
      <c r="BT22" s="42"/>
      <c r="BU22" s="42"/>
      <c r="BV22" s="26">
        <f>SUM(BV19:BV21)</f>
        <v>15403751</v>
      </c>
    </row>
    <row r="23" spans="1:74" s="9" customFormat="1" ht="19.5" customHeight="1">
      <c r="A23" s="69">
        <v>17</v>
      </c>
      <c r="B23" s="70"/>
      <c r="C23" s="71" t="s">
        <v>302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3"/>
      <c r="AC23" s="74">
        <f>AC16+AC22</f>
        <v>38448541</v>
      </c>
      <c r="AD23" s="74"/>
      <c r="AE23" s="74"/>
      <c r="AF23" s="74"/>
      <c r="AG23" s="74">
        <f>AG16+AG22</f>
        <v>18636651</v>
      </c>
      <c r="AH23" s="74"/>
      <c r="AI23" s="74"/>
      <c r="AJ23" s="74"/>
      <c r="AK23" s="23">
        <f>AK16+AK22</f>
        <v>57085192</v>
      </c>
      <c r="AL23" s="69">
        <v>15</v>
      </c>
      <c r="AM23" s="87"/>
      <c r="AN23" s="71" t="s">
        <v>303</v>
      </c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3"/>
      <c r="BN23" s="62">
        <f>BN16+BN22</f>
        <v>38448541</v>
      </c>
      <c r="BO23" s="63"/>
      <c r="BP23" s="63"/>
      <c r="BQ23" s="64"/>
      <c r="BR23" s="62">
        <f>BR16+BR22</f>
        <v>18636651</v>
      </c>
      <c r="BS23" s="63"/>
      <c r="BT23" s="63"/>
      <c r="BU23" s="63"/>
      <c r="BV23" s="28">
        <f>BV16+BV22</f>
        <v>57085192</v>
      </c>
    </row>
    <row r="24" spans="1:73" s="9" customFormat="1" ht="19.5" customHeight="1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6"/>
      <c r="AD24" s="16"/>
      <c r="AE24" s="16"/>
      <c r="AF24" s="16"/>
      <c r="AG24" s="17"/>
      <c r="AH24" s="17"/>
      <c r="AI24" s="17"/>
      <c r="AJ24" s="17"/>
      <c r="AK24" s="17"/>
      <c r="AL24" s="14"/>
      <c r="AM24" s="18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6"/>
      <c r="BO24" s="16"/>
      <c r="BP24" s="16"/>
      <c r="BQ24" s="16"/>
      <c r="BR24" s="17"/>
      <c r="BS24" s="17"/>
      <c r="BT24" s="17"/>
      <c r="BU24" s="17"/>
    </row>
    <row r="25" spans="47:56" ht="12.75">
      <c r="AU25" s="92"/>
      <c r="AV25" s="92"/>
      <c r="AW25" s="92"/>
      <c r="AX25" s="92"/>
      <c r="AY25" s="92"/>
      <c r="AZ25" s="92"/>
      <c r="BA25" s="92"/>
      <c r="BB25" s="92"/>
      <c r="BC25" s="92"/>
      <c r="BD25" s="92"/>
    </row>
    <row r="26" spans="47:56" ht="12.75">
      <c r="AU26" s="92"/>
      <c r="AV26" s="92"/>
      <c r="AW26" s="92"/>
      <c r="AX26" s="92"/>
      <c r="AY26" s="92"/>
      <c r="AZ26" s="92"/>
      <c r="BA26" s="92"/>
      <c r="BB26" s="92"/>
      <c r="BC26" s="92"/>
      <c r="BD26" s="92"/>
    </row>
    <row r="27" spans="47:56" ht="12.75">
      <c r="AU27" s="92"/>
      <c r="AV27" s="92"/>
      <c r="AW27" s="92"/>
      <c r="AX27" s="92"/>
      <c r="AY27" s="92"/>
      <c r="AZ27" s="92"/>
      <c r="BA27" s="92"/>
      <c r="BB27" s="92"/>
      <c r="BC27" s="92"/>
      <c r="BD27" s="92"/>
    </row>
    <row r="28" spans="47:56" ht="12.75">
      <c r="AU28" s="91"/>
      <c r="AV28" s="91"/>
      <c r="AW28" s="91"/>
      <c r="AX28" s="91"/>
      <c r="AY28" s="91"/>
      <c r="AZ28" s="91"/>
      <c r="BA28" s="91"/>
      <c r="BB28" s="91"/>
      <c r="BC28" s="91"/>
      <c r="BD28" s="91"/>
    </row>
  </sheetData>
  <sheetProtection/>
  <mergeCells count="145">
    <mergeCell ref="AL23:AM23"/>
    <mergeCell ref="AN23:BM23"/>
    <mergeCell ref="AN22:BM22"/>
    <mergeCell ref="BN23:BQ23"/>
    <mergeCell ref="AU26:BD26"/>
    <mergeCell ref="AU27:BD27"/>
    <mergeCell ref="BN22:BQ22"/>
    <mergeCell ref="AL22:AM22"/>
    <mergeCell ref="BR18:BU18"/>
    <mergeCell ref="BR19:BU19"/>
    <mergeCell ref="AN20:BM20"/>
    <mergeCell ref="BN20:BQ20"/>
    <mergeCell ref="BR20:BU20"/>
    <mergeCell ref="AU28:BD28"/>
    <mergeCell ref="AU25:BD25"/>
    <mergeCell ref="BR23:BU23"/>
    <mergeCell ref="AN10:BM10"/>
    <mergeCell ref="BN10:BQ10"/>
    <mergeCell ref="BR10:BU10"/>
    <mergeCell ref="AL11:AM11"/>
    <mergeCell ref="BR16:BU16"/>
    <mergeCell ref="BR22:BU22"/>
    <mergeCell ref="AN17:BM17"/>
    <mergeCell ref="AN18:BM18"/>
    <mergeCell ref="BN18:BQ18"/>
    <mergeCell ref="BR12:BU12"/>
    <mergeCell ref="AL7:AM7"/>
    <mergeCell ref="AN7:BM7"/>
    <mergeCell ref="BN7:BQ7"/>
    <mergeCell ref="BN16:BQ16"/>
    <mergeCell ref="A19:B19"/>
    <mergeCell ref="C19:AB19"/>
    <mergeCell ref="AC19:AF19"/>
    <mergeCell ref="AG19:AJ19"/>
    <mergeCell ref="AL8:AM8"/>
    <mergeCell ref="AN8:BM8"/>
    <mergeCell ref="BR7:BU7"/>
    <mergeCell ref="AN6:BM6"/>
    <mergeCell ref="BN6:BQ6"/>
    <mergeCell ref="BR11:BU11"/>
    <mergeCell ref="BR9:BU9"/>
    <mergeCell ref="AL10:AM10"/>
    <mergeCell ref="BN9:BQ9"/>
    <mergeCell ref="BR8:BU8"/>
    <mergeCell ref="AN11:BM11"/>
    <mergeCell ref="BN11:BQ11"/>
    <mergeCell ref="AL21:AM21"/>
    <mergeCell ref="AN21:BM21"/>
    <mergeCell ref="BN21:BQ21"/>
    <mergeCell ref="BR21:BU21"/>
    <mergeCell ref="AL20:AM20"/>
    <mergeCell ref="AL12:AM12"/>
    <mergeCell ref="AN12:BM12"/>
    <mergeCell ref="AL16:AM16"/>
    <mergeCell ref="AN16:BM16"/>
    <mergeCell ref="BR17:BU17"/>
    <mergeCell ref="BN8:BQ8"/>
    <mergeCell ref="AL9:AM9"/>
    <mergeCell ref="AN9:BM9"/>
    <mergeCell ref="C10:AB10"/>
    <mergeCell ref="AC10:AF10"/>
    <mergeCell ref="AN19:BM19"/>
    <mergeCell ref="BN19:BQ19"/>
    <mergeCell ref="AL19:AM19"/>
    <mergeCell ref="AC18:AF18"/>
    <mergeCell ref="AG18:AJ18"/>
    <mergeCell ref="AG11:AJ11"/>
    <mergeCell ref="AC11:AF11"/>
    <mergeCell ref="AL18:AM18"/>
    <mergeCell ref="AL17:AM17"/>
    <mergeCell ref="BN12:BQ12"/>
    <mergeCell ref="A17:B17"/>
    <mergeCell ref="C16:AB16"/>
    <mergeCell ref="AC16:AF16"/>
    <mergeCell ref="AG17:AJ17"/>
    <mergeCell ref="AC17:AF17"/>
    <mergeCell ref="A16:B16"/>
    <mergeCell ref="C17:AB17"/>
    <mergeCell ref="BN17:BQ17"/>
    <mergeCell ref="A11:B11"/>
    <mergeCell ref="A13:B13"/>
    <mergeCell ref="A12:B12"/>
    <mergeCell ref="AC13:AF13"/>
    <mergeCell ref="C12:AB12"/>
    <mergeCell ref="AC12:AF12"/>
    <mergeCell ref="C11:AB11"/>
    <mergeCell ref="AG23:AJ23"/>
    <mergeCell ref="C20:AB20"/>
    <mergeCell ref="AC20:AF20"/>
    <mergeCell ref="AG20:AJ20"/>
    <mergeCell ref="A20:B20"/>
    <mergeCell ref="A22:B22"/>
    <mergeCell ref="C22:AB22"/>
    <mergeCell ref="AC22:AF22"/>
    <mergeCell ref="AG22:AJ22"/>
    <mergeCell ref="C13:AB13"/>
    <mergeCell ref="A23:B23"/>
    <mergeCell ref="C23:AB23"/>
    <mergeCell ref="AC23:AF23"/>
    <mergeCell ref="A18:B18"/>
    <mergeCell ref="C18:AB18"/>
    <mergeCell ref="A15:B15"/>
    <mergeCell ref="C15:AB15"/>
    <mergeCell ref="AC15:AF15"/>
    <mergeCell ref="A14:B14"/>
    <mergeCell ref="C9:AB9"/>
    <mergeCell ref="AC9:AF9"/>
    <mergeCell ref="A10:B10"/>
    <mergeCell ref="AG12:AJ12"/>
    <mergeCell ref="AG16:AJ16"/>
    <mergeCell ref="AC14:AF14"/>
    <mergeCell ref="AG14:AJ14"/>
    <mergeCell ref="AG13:AJ13"/>
    <mergeCell ref="AG15:AJ15"/>
    <mergeCell ref="C14:AB14"/>
    <mergeCell ref="A6:B6"/>
    <mergeCell ref="C6:AB6"/>
    <mergeCell ref="AC6:AF6"/>
    <mergeCell ref="AG8:AJ8"/>
    <mergeCell ref="AG9:AJ9"/>
    <mergeCell ref="AG10:AJ10"/>
    <mergeCell ref="A8:B8"/>
    <mergeCell ref="C8:AB8"/>
    <mergeCell ref="AC8:AF8"/>
    <mergeCell ref="A9:B9"/>
    <mergeCell ref="A4:AJ4"/>
    <mergeCell ref="A5:B5"/>
    <mergeCell ref="BN5:BQ5"/>
    <mergeCell ref="A7:B7"/>
    <mergeCell ref="C7:AB7"/>
    <mergeCell ref="AC7:AF7"/>
    <mergeCell ref="AG7:AJ7"/>
    <mergeCell ref="C5:AB5"/>
    <mergeCell ref="AC5:AF5"/>
    <mergeCell ref="AG5:AJ5"/>
    <mergeCell ref="A1:BV1"/>
    <mergeCell ref="A2:BV2"/>
    <mergeCell ref="AG6:AJ6"/>
    <mergeCell ref="AL6:AM6"/>
    <mergeCell ref="BR6:BU6"/>
    <mergeCell ref="BR5:BU5"/>
    <mergeCell ref="AL4:BU4"/>
    <mergeCell ref="AL5:AM5"/>
    <mergeCell ref="AN5:BM5"/>
    <mergeCell ref="A3:BU3"/>
  </mergeCells>
  <printOptions horizontalCentered="1"/>
  <pageMargins left="0.1968503937007874" right="0.1968503937007874" top="0.5905511811023623" bottom="0.1968503937007874" header="0.5118110236220472" footer="0.15748031496062992"/>
  <pageSetup fitToHeight="0" horizontalDpi="600" verticalDpi="600" orientation="landscape" paperSize="9" scale="66" r:id="rId1"/>
  <headerFooter alignWithMargins="0">
    <oddHeader xml:space="preserve">&amp;R1.  sz.  melléklet a 2019. I. félévi költségvetési beszámolóhoz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4"/>
  <sheetViews>
    <sheetView view="pageBreakPreview" zoomScaleSheetLayoutView="100" zoomScalePageLayoutView="0" workbookViewId="0" topLeftCell="A1">
      <selection activeCell="AY14" sqref="AY14"/>
    </sheetView>
  </sheetViews>
  <sheetFormatPr defaultColWidth="9.140625" defaultRowHeight="15"/>
  <cols>
    <col min="1" max="2" width="2.7109375" style="4" customWidth="1"/>
    <col min="3" max="28" width="2.7109375" style="1" customWidth="1"/>
    <col min="29" max="32" width="2.7109375" style="1" hidden="1" customWidth="1"/>
    <col min="33" max="45" width="2.7109375" style="1" customWidth="1"/>
    <col min="46" max="16384" width="9.140625" style="1" customWidth="1"/>
  </cols>
  <sheetData>
    <row r="1" spans="38:44" ht="12.75">
      <c r="AL1" s="92" t="s">
        <v>488</v>
      </c>
      <c r="AM1" s="92"/>
      <c r="AN1" s="92"/>
      <c r="AO1" s="92"/>
      <c r="AP1" s="92"/>
      <c r="AQ1" s="92"/>
      <c r="AR1" s="92"/>
    </row>
    <row r="2" spans="1:72" ht="31.5" customHeight="1">
      <c r="A2" s="40" t="s">
        <v>307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33" customHeight="1">
      <c r="A3" s="96" t="s">
        <v>495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44" ht="25.5" customHeight="1">
      <c r="A4" s="97" t="s">
        <v>0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</row>
    <row r="5" spans="1:38" ht="15.75" customHeight="1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L5" s="1" t="s">
        <v>489</v>
      </c>
    </row>
    <row r="6" spans="1:44" ht="34.5" customHeight="1">
      <c r="A6" s="105" t="s">
        <v>1</v>
      </c>
      <c r="B6" s="101"/>
      <c r="C6" s="106" t="s">
        <v>2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11" t="s">
        <v>3</v>
      </c>
      <c r="AD6" s="102"/>
      <c r="AE6" s="102"/>
      <c r="AF6" s="102"/>
      <c r="AG6" s="101" t="s">
        <v>4</v>
      </c>
      <c r="AH6" s="102"/>
      <c r="AI6" s="102"/>
      <c r="AJ6" s="102"/>
      <c r="AK6" s="101" t="s">
        <v>492</v>
      </c>
      <c r="AL6" s="102"/>
      <c r="AM6" s="102"/>
      <c r="AN6" s="102"/>
      <c r="AO6" s="101" t="s">
        <v>491</v>
      </c>
      <c r="AP6" s="102"/>
      <c r="AQ6" s="102"/>
      <c r="AR6" s="102"/>
    </row>
    <row r="7" spans="1:44" ht="19.5" customHeight="1">
      <c r="A7" s="109" t="s">
        <v>5</v>
      </c>
      <c r="B7" s="110"/>
      <c r="C7" s="107" t="s">
        <v>6</v>
      </c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14" t="s">
        <v>7</v>
      </c>
      <c r="AD7" s="115"/>
      <c r="AE7" s="115"/>
      <c r="AF7" s="116"/>
      <c r="AG7" s="98">
        <v>5026893</v>
      </c>
      <c r="AH7" s="99"/>
      <c r="AI7" s="99"/>
      <c r="AJ7" s="100"/>
      <c r="AK7" s="98">
        <f>SUM(AO7-AG7)</f>
        <v>6512216</v>
      </c>
      <c r="AL7" s="99"/>
      <c r="AM7" s="99"/>
      <c r="AN7" s="100"/>
      <c r="AO7" s="98">
        <v>11539109</v>
      </c>
      <c r="AP7" s="99"/>
      <c r="AQ7" s="99"/>
      <c r="AR7" s="100"/>
    </row>
    <row r="8" spans="1:44" ht="19.5" customHeight="1">
      <c r="A8" s="109" t="s">
        <v>8</v>
      </c>
      <c r="B8" s="110"/>
      <c r="C8" s="107" t="s">
        <v>9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4" t="s">
        <v>10</v>
      </c>
      <c r="AD8" s="104"/>
      <c r="AE8" s="104"/>
      <c r="AF8" s="104"/>
      <c r="AG8" s="98"/>
      <c r="AH8" s="99"/>
      <c r="AI8" s="99"/>
      <c r="AJ8" s="100"/>
      <c r="AK8" s="98">
        <f aca="true" t="shared" si="0" ref="AK8:AK19">SUM(AO8-AG8)</f>
        <v>0</v>
      </c>
      <c r="AL8" s="99"/>
      <c r="AM8" s="99"/>
      <c r="AN8" s="100"/>
      <c r="AO8" s="98"/>
      <c r="AP8" s="99"/>
      <c r="AQ8" s="99"/>
      <c r="AR8" s="100"/>
    </row>
    <row r="9" spans="1:44" ht="19.5" customHeight="1">
      <c r="A9" s="109" t="s">
        <v>11</v>
      </c>
      <c r="B9" s="110"/>
      <c r="C9" s="107" t="s">
        <v>12</v>
      </c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4" t="s">
        <v>13</v>
      </c>
      <c r="AD9" s="104"/>
      <c r="AE9" s="104"/>
      <c r="AF9" s="104"/>
      <c r="AG9" s="98"/>
      <c r="AH9" s="99"/>
      <c r="AI9" s="99"/>
      <c r="AJ9" s="100"/>
      <c r="AK9" s="98">
        <f t="shared" si="0"/>
        <v>0</v>
      </c>
      <c r="AL9" s="99"/>
      <c r="AM9" s="99"/>
      <c r="AN9" s="100"/>
      <c r="AO9" s="98"/>
      <c r="AP9" s="99"/>
      <c r="AQ9" s="99"/>
      <c r="AR9" s="100"/>
    </row>
    <row r="10" spans="1:44" ht="19.5" customHeight="1">
      <c r="A10" s="109" t="s">
        <v>14</v>
      </c>
      <c r="B10" s="110"/>
      <c r="C10" s="112" t="s">
        <v>15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04" t="s">
        <v>16</v>
      </c>
      <c r="AD10" s="104"/>
      <c r="AE10" s="104"/>
      <c r="AF10" s="104"/>
      <c r="AG10" s="98"/>
      <c r="AH10" s="99"/>
      <c r="AI10" s="99"/>
      <c r="AJ10" s="100"/>
      <c r="AK10" s="98">
        <f t="shared" si="0"/>
        <v>0</v>
      </c>
      <c r="AL10" s="99"/>
      <c r="AM10" s="99"/>
      <c r="AN10" s="100"/>
      <c r="AO10" s="98"/>
      <c r="AP10" s="99"/>
      <c r="AQ10" s="99"/>
      <c r="AR10" s="100"/>
    </row>
    <row r="11" spans="1:44" ht="19.5" customHeight="1">
      <c r="A11" s="109" t="s">
        <v>17</v>
      </c>
      <c r="B11" s="110"/>
      <c r="C11" s="112" t="s">
        <v>18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04" t="s">
        <v>19</v>
      </c>
      <c r="AD11" s="104"/>
      <c r="AE11" s="104"/>
      <c r="AF11" s="104"/>
      <c r="AG11" s="98"/>
      <c r="AH11" s="99"/>
      <c r="AI11" s="99"/>
      <c r="AJ11" s="100"/>
      <c r="AK11" s="98">
        <f t="shared" si="0"/>
        <v>0</v>
      </c>
      <c r="AL11" s="99"/>
      <c r="AM11" s="99"/>
      <c r="AN11" s="100"/>
      <c r="AO11" s="98"/>
      <c r="AP11" s="99"/>
      <c r="AQ11" s="99"/>
      <c r="AR11" s="100"/>
    </row>
    <row r="12" spans="1:44" ht="19.5" customHeight="1">
      <c r="A12" s="109" t="s">
        <v>20</v>
      </c>
      <c r="B12" s="110"/>
      <c r="C12" s="112" t="s">
        <v>21</v>
      </c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04" t="s">
        <v>22</v>
      </c>
      <c r="AD12" s="104"/>
      <c r="AE12" s="104"/>
      <c r="AF12" s="104"/>
      <c r="AG12" s="98"/>
      <c r="AH12" s="99"/>
      <c r="AI12" s="99"/>
      <c r="AJ12" s="100"/>
      <c r="AK12" s="98">
        <f t="shared" si="0"/>
        <v>0</v>
      </c>
      <c r="AL12" s="99"/>
      <c r="AM12" s="99"/>
      <c r="AN12" s="100"/>
      <c r="AO12" s="98"/>
      <c r="AP12" s="99"/>
      <c r="AQ12" s="99"/>
      <c r="AR12" s="100"/>
    </row>
    <row r="13" spans="1:44" ht="19.5" customHeight="1">
      <c r="A13" s="109" t="s">
        <v>23</v>
      </c>
      <c r="B13" s="110"/>
      <c r="C13" s="112" t="s">
        <v>24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04" t="s">
        <v>25</v>
      </c>
      <c r="AD13" s="104"/>
      <c r="AE13" s="104"/>
      <c r="AF13" s="104"/>
      <c r="AG13" s="98">
        <v>149000</v>
      </c>
      <c r="AH13" s="99"/>
      <c r="AI13" s="99"/>
      <c r="AJ13" s="100"/>
      <c r="AK13" s="98">
        <f t="shared" si="0"/>
        <v>0</v>
      </c>
      <c r="AL13" s="99"/>
      <c r="AM13" s="99"/>
      <c r="AN13" s="100"/>
      <c r="AO13" s="98">
        <v>149000</v>
      </c>
      <c r="AP13" s="99"/>
      <c r="AQ13" s="99"/>
      <c r="AR13" s="100"/>
    </row>
    <row r="14" spans="1:44" ht="19.5" customHeight="1">
      <c r="A14" s="109" t="s">
        <v>26</v>
      </c>
      <c r="B14" s="110"/>
      <c r="C14" s="112" t="s">
        <v>27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7" t="s">
        <v>28</v>
      </c>
      <c r="AD14" s="118"/>
      <c r="AE14" s="118"/>
      <c r="AF14" s="119"/>
      <c r="AG14" s="98">
        <v>25000</v>
      </c>
      <c r="AH14" s="99"/>
      <c r="AI14" s="99"/>
      <c r="AJ14" s="100"/>
      <c r="AK14" s="98">
        <f t="shared" si="0"/>
        <v>0</v>
      </c>
      <c r="AL14" s="99"/>
      <c r="AM14" s="99"/>
      <c r="AN14" s="100"/>
      <c r="AO14" s="98">
        <v>25000</v>
      </c>
      <c r="AP14" s="99"/>
      <c r="AQ14" s="99"/>
      <c r="AR14" s="100"/>
    </row>
    <row r="15" spans="1:44" ht="19.5" customHeight="1">
      <c r="A15" s="109" t="s">
        <v>29</v>
      </c>
      <c r="B15" s="110"/>
      <c r="C15" s="120" t="s">
        <v>30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04" t="s">
        <v>31</v>
      </c>
      <c r="AD15" s="104"/>
      <c r="AE15" s="104"/>
      <c r="AF15" s="104"/>
      <c r="AG15" s="98"/>
      <c r="AH15" s="99"/>
      <c r="AI15" s="99"/>
      <c r="AJ15" s="100"/>
      <c r="AK15" s="98">
        <f t="shared" si="0"/>
        <v>0</v>
      </c>
      <c r="AL15" s="99"/>
      <c r="AM15" s="99"/>
      <c r="AN15" s="100"/>
      <c r="AO15" s="98"/>
      <c r="AP15" s="99"/>
      <c r="AQ15" s="99"/>
      <c r="AR15" s="100"/>
    </row>
    <row r="16" spans="1:44" ht="19.5" customHeight="1">
      <c r="A16" s="109" t="s">
        <v>32</v>
      </c>
      <c r="B16" s="110"/>
      <c r="C16" s="120" t="s">
        <v>33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04" t="s">
        <v>34</v>
      </c>
      <c r="AD16" s="104"/>
      <c r="AE16" s="104"/>
      <c r="AF16" s="104"/>
      <c r="AG16" s="98"/>
      <c r="AH16" s="99"/>
      <c r="AI16" s="99"/>
      <c r="AJ16" s="100"/>
      <c r="AK16" s="98">
        <f t="shared" si="0"/>
        <v>0</v>
      </c>
      <c r="AL16" s="99"/>
      <c r="AM16" s="99"/>
      <c r="AN16" s="100"/>
      <c r="AO16" s="98"/>
      <c r="AP16" s="99"/>
      <c r="AQ16" s="99"/>
      <c r="AR16" s="100"/>
    </row>
    <row r="17" spans="1:44" ht="19.5" customHeight="1">
      <c r="A17" s="109" t="s">
        <v>35</v>
      </c>
      <c r="B17" s="110"/>
      <c r="C17" s="120" t="s">
        <v>36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04" t="s">
        <v>37</v>
      </c>
      <c r="AD17" s="104"/>
      <c r="AE17" s="104"/>
      <c r="AF17" s="104"/>
      <c r="AG17" s="98"/>
      <c r="AH17" s="99"/>
      <c r="AI17" s="99"/>
      <c r="AJ17" s="100"/>
      <c r="AK17" s="98">
        <f t="shared" si="0"/>
        <v>0</v>
      </c>
      <c r="AL17" s="99"/>
      <c r="AM17" s="99"/>
      <c r="AN17" s="100"/>
      <c r="AO17" s="98"/>
      <c r="AP17" s="99"/>
      <c r="AQ17" s="99"/>
      <c r="AR17" s="100"/>
    </row>
    <row r="18" spans="1:44" s="2" customFormat="1" ht="19.5" customHeight="1">
      <c r="A18" s="109" t="s">
        <v>38</v>
      </c>
      <c r="B18" s="110"/>
      <c r="C18" s="120" t="s">
        <v>39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04" t="s">
        <v>40</v>
      </c>
      <c r="AD18" s="104"/>
      <c r="AE18" s="104"/>
      <c r="AF18" s="104"/>
      <c r="AG18" s="98"/>
      <c r="AH18" s="99"/>
      <c r="AI18" s="99"/>
      <c r="AJ18" s="100"/>
      <c r="AK18" s="98">
        <f t="shared" si="0"/>
        <v>0</v>
      </c>
      <c r="AL18" s="99"/>
      <c r="AM18" s="99"/>
      <c r="AN18" s="100"/>
      <c r="AO18" s="98"/>
      <c r="AP18" s="99"/>
      <c r="AQ18" s="99"/>
      <c r="AR18" s="100"/>
    </row>
    <row r="19" spans="1:44" s="2" customFormat="1" ht="19.5" customHeight="1">
      <c r="A19" s="109" t="s">
        <v>41</v>
      </c>
      <c r="B19" s="110"/>
      <c r="C19" s="120" t="s">
        <v>42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04" t="s">
        <v>43</v>
      </c>
      <c r="AD19" s="104"/>
      <c r="AE19" s="104"/>
      <c r="AF19" s="104"/>
      <c r="AG19" s="98">
        <v>0</v>
      </c>
      <c r="AH19" s="99"/>
      <c r="AI19" s="99"/>
      <c r="AJ19" s="100"/>
      <c r="AK19" s="98">
        <f t="shared" si="0"/>
        <v>899059</v>
      </c>
      <c r="AL19" s="99"/>
      <c r="AM19" s="99"/>
      <c r="AN19" s="100"/>
      <c r="AO19" s="98">
        <v>899059</v>
      </c>
      <c r="AP19" s="99"/>
      <c r="AQ19" s="99"/>
      <c r="AR19" s="100"/>
    </row>
    <row r="20" spans="1:44" s="2" customFormat="1" ht="19.5" customHeight="1">
      <c r="A20" s="122" t="s">
        <v>44</v>
      </c>
      <c r="B20" s="123"/>
      <c r="C20" s="124" t="s">
        <v>45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6" t="s">
        <v>46</v>
      </c>
      <c r="AD20" s="126"/>
      <c r="AE20" s="126"/>
      <c r="AF20" s="126"/>
      <c r="AG20" s="93">
        <f>SUM(AG7:AJ19)</f>
        <v>5200893</v>
      </c>
      <c r="AH20" s="94"/>
      <c r="AI20" s="94"/>
      <c r="AJ20" s="95"/>
      <c r="AK20" s="93">
        <f>SUM(AK7:AN19)</f>
        <v>7411275</v>
      </c>
      <c r="AL20" s="94"/>
      <c r="AM20" s="94"/>
      <c r="AN20" s="95"/>
      <c r="AO20" s="93">
        <f>SUM(AO7:AR19)</f>
        <v>12612168</v>
      </c>
      <c r="AP20" s="94"/>
      <c r="AQ20" s="94"/>
      <c r="AR20" s="95"/>
    </row>
    <row r="21" spans="1:44" ht="19.5" customHeight="1">
      <c r="A21" s="109" t="s">
        <v>47</v>
      </c>
      <c r="B21" s="110"/>
      <c r="C21" s="120" t="s">
        <v>48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04" t="s">
        <v>49</v>
      </c>
      <c r="AD21" s="104"/>
      <c r="AE21" s="104"/>
      <c r="AF21" s="104"/>
      <c r="AG21" s="98">
        <v>3324144</v>
      </c>
      <c r="AH21" s="99"/>
      <c r="AI21" s="99"/>
      <c r="AJ21" s="100"/>
      <c r="AK21" s="98">
        <f>SUM(AO21-AG21)</f>
        <v>0</v>
      </c>
      <c r="AL21" s="99"/>
      <c r="AM21" s="99"/>
      <c r="AN21" s="100"/>
      <c r="AO21" s="98">
        <v>3324144</v>
      </c>
      <c r="AP21" s="99"/>
      <c r="AQ21" s="99"/>
      <c r="AR21" s="100"/>
    </row>
    <row r="22" spans="1:44" ht="29.25" customHeight="1">
      <c r="A22" s="109" t="s">
        <v>50</v>
      </c>
      <c r="B22" s="110"/>
      <c r="C22" s="120" t="s">
        <v>51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04" t="s">
        <v>52</v>
      </c>
      <c r="AD22" s="104"/>
      <c r="AE22" s="104"/>
      <c r="AF22" s="104"/>
      <c r="AG22" s="98">
        <v>350000</v>
      </c>
      <c r="AH22" s="99"/>
      <c r="AI22" s="99"/>
      <c r="AJ22" s="100"/>
      <c r="AK22" s="98">
        <f>SUM(AO22-AG22)</f>
        <v>0</v>
      </c>
      <c r="AL22" s="99"/>
      <c r="AM22" s="99"/>
      <c r="AN22" s="100"/>
      <c r="AO22" s="98">
        <v>350000</v>
      </c>
      <c r="AP22" s="99"/>
      <c r="AQ22" s="99"/>
      <c r="AR22" s="100"/>
    </row>
    <row r="23" spans="1:44" ht="19.5" customHeight="1">
      <c r="A23" s="109" t="s">
        <v>53</v>
      </c>
      <c r="B23" s="110"/>
      <c r="C23" s="129" t="s">
        <v>54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04" t="s">
        <v>55</v>
      </c>
      <c r="AD23" s="104"/>
      <c r="AE23" s="104"/>
      <c r="AF23" s="104"/>
      <c r="AG23" s="98"/>
      <c r="AH23" s="99"/>
      <c r="AI23" s="99"/>
      <c r="AJ23" s="100"/>
      <c r="AK23" s="98">
        <f>SUM(AO23-AG23)</f>
        <v>0</v>
      </c>
      <c r="AL23" s="99"/>
      <c r="AM23" s="99"/>
      <c r="AN23" s="100"/>
      <c r="AO23" s="98"/>
      <c r="AP23" s="99"/>
      <c r="AQ23" s="99"/>
      <c r="AR23" s="100"/>
    </row>
    <row r="24" spans="1:44" ht="19.5" customHeight="1">
      <c r="A24" s="122" t="s">
        <v>56</v>
      </c>
      <c r="B24" s="123"/>
      <c r="C24" s="127" t="s">
        <v>57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6" t="s">
        <v>58</v>
      </c>
      <c r="AD24" s="126"/>
      <c r="AE24" s="126"/>
      <c r="AF24" s="126"/>
      <c r="AG24" s="93">
        <f>SUM(AG21:AJ23)</f>
        <v>3674144</v>
      </c>
      <c r="AH24" s="94"/>
      <c r="AI24" s="94"/>
      <c r="AJ24" s="95"/>
      <c r="AK24" s="93">
        <f>SUM(AK21:AN23)</f>
        <v>0</v>
      </c>
      <c r="AL24" s="94"/>
      <c r="AM24" s="94"/>
      <c r="AN24" s="95"/>
      <c r="AO24" s="93">
        <f>SUM(AO21:AR23)</f>
        <v>3674144</v>
      </c>
      <c r="AP24" s="94"/>
      <c r="AQ24" s="94"/>
      <c r="AR24" s="95"/>
    </row>
    <row r="25" spans="1:44" ht="19.5" customHeight="1">
      <c r="A25" s="122" t="s">
        <v>59</v>
      </c>
      <c r="B25" s="123"/>
      <c r="C25" s="124" t="s">
        <v>60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6" t="s">
        <v>61</v>
      </c>
      <c r="AD25" s="126"/>
      <c r="AE25" s="126"/>
      <c r="AF25" s="126"/>
      <c r="AG25" s="93">
        <f>AG24+AG20</f>
        <v>8875037</v>
      </c>
      <c r="AH25" s="94"/>
      <c r="AI25" s="94"/>
      <c r="AJ25" s="95"/>
      <c r="AK25" s="93">
        <f>AK24+AK20</f>
        <v>7411275</v>
      </c>
      <c r="AL25" s="94"/>
      <c r="AM25" s="94"/>
      <c r="AN25" s="95"/>
      <c r="AO25" s="93">
        <f>AO24+AO20</f>
        <v>16286312</v>
      </c>
      <c r="AP25" s="94"/>
      <c r="AQ25" s="94"/>
      <c r="AR25" s="95"/>
    </row>
    <row r="26" spans="1:44" s="3" customFormat="1" ht="19.5" customHeight="1">
      <c r="A26" s="122" t="s">
        <v>62</v>
      </c>
      <c r="B26" s="123"/>
      <c r="C26" s="127" t="s">
        <v>63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6" t="s">
        <v>64</v>
      </c>
      <c r="AD26" s="126"/>
      <c r="AE26" s="126"/>
      <c r="AF26" s="126"/>
      <c r="AG26" s="93">
        <v>960449</v>
      </c>
      <c r="AH26" s="94"/>
      <c r="AI26" s="94"/>
      <c r="AJ26" s="95"/>
      <c r="AK26" s="93">
        <f>SUM(AO26-AG26)</f>
        <v>722600</v>
      </c>
      <c r="AL26" s="94"/>
      <c r="AM26" s="94"/>
      <c r="AN26" s="95"/>
      <c r="AO26" s="93">
        <v>1683049</v>
      </c>
      <c r="AP26" s="94"/>
      <c r="AQ26" s="94"/>
      <c r="AR26" s="95"/>
    </row>
    <row r="27" spans="1:44" ht="19.5" customHeight="1">
      <c r="A27" s="109" t="s">
        <v>65</v>
      </c>
      <c r="B27" s="110"/>
      <c r="C27" s="120" t="s">
        <v>66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04" t="s">
        <v>67</v>
      </c>
      <c r="AD27" s="104"/>
      <c r="AE27" s="104"/>
      <c r="AF27" s="104"/>
      <c r="AG27" s="98">
        <v>18000</v>
      </c>
      <c r="AH27" s="99"/>
      <c r="AI27" s="99"/>
      <c r="AJ27" s="100"/>
      <c r="AK27" s="93">
        <f>SUM(AO27-AG27)</f>
        <v>60000</v>
      </c>
      <c r="AL27" s="94"/>
      <c r="AM27" s="94"/>
      <c r="AN27" s="95"/>
      <c r="AO27" s="98">
        <v>78000</v>
      </c>
      <c r="AP27" s="99"/>
      <c r="AQ27" s="99"/>
      <c r="AR27" s="100"/>
    </row>
    <row r="28" spans="1:44" ht="19.5" customHeight="1">
      <c r="A28" s="109" t="s">
        <v>68</v>
      </c>
      <c r="B28" s="110"/>
      <c r="C28" s="120" t="s">
        <v>69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04" t="s">
        <v>70</v>
      </c>
      <c r="AD28" s="104"/>
      <c r="AE28" s="104"/>
      <c r="AF28" s="104"/>
      <c r="AG28" s="98">
        <v>2334000</v>
      </c>
      <c r="AH28" s="99"/>
      <c r="AI28" s="99"/>
      <c r="AJ28" s="100"/>
      <c r="AK28" s="93">
        <f>SUM(AO28-AG28)</f>
        <v>990000</v>
      </c>
      <c r="AL28" s="94"/>
      <c r="AM28" s="94"/>
      <c r="AN28" s="95"/>
      <c r="AO28" s="98">
        <v>3324000</v>
      </c>
      <c r="AP28" s="99"/>
      <c r="AQ28" s="99"/>
      <c r="AR28" s="100"/>
    </row>
    <row r="29" spans="1:44" ht="19.5" customHeight="1">
      <c r="A29" s="109" t="s">
        <v>71</v>
      </c>
      <c r="B29" s="110"/>
      <c r="C29" s="120" t="s">
        <v>72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04" t="s">
        <v>73</v>
      </c>
      <c r="AD29" s="104"/>
      <c r="AE29" s="104"/>
      <c r="AF29" s="104"/>
      <c r="AG29" s="98"/>
      <c r="AH29" s="99"/>
      <c r="AI29" s="99"/>
      <c r="AJ29" s="100"/>
      <c r="AK29" s="93">
        <f>SUM(AO29-AG29)</f>
        <v>0</v>
      </c>
      <c r="AL29" s="94"/>
      <c r="AM29" s="94"/>
      <c r="AN29" s="95"/>
      <c r="AO29" s="98"/>
      <c r="AP29" s="99"/>
      <c r="AQ29" s="99"/>
      <c r="AR29" s="100"/>
    </row>
    <row r="30" spans="1:44" ht="19.5" customHeight="1">
      <c r="A30" s="122" t="s">
        <v>74</v>
      </c>
      <c r="B30" s="123"/>
      <c r="C30" s="127" t="s">
        <v>75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6" t="s">
        <v>76</v>
      </c>
      <c r="AD30" s="126"/>
      <c r="AE30" s="126"/>
      <c r="AF30" s="126"/>
      <c r="AG30" s="93">
        <f>SUM(AG27:AJ29)</f>
        <v>2352000</v>
      </c>
      <c r="AH30" s="94"/>
      <c r="AI30" s="94"/>
      <c r="AJ30" s="95"/>
      <c r="AK30" s="93">
        <f>SUM(AK27:AN29)</f>
        <v>1050000</v>
      </c>
      <c r="AL30" s="94"/>
      <c r="AM30" s="94"/>
      <c r="AN30" s="95"/>
      <c r="AO30" s="93">
        <f>SUM(AO27:AR29)</f>
        <v>3402000</v>
      </c>
      <c r="AP30" s="94"/>
      <c r="AQ30" s="94"/>
      <c r="AR30" s="95"/>
    </row>
    <row r="31" spans="1:44" ht="19.5" customHeight="1">
      <c r="A31" s="109" t="s">
        <v>77</v>
      </c>
      <c r="B31" s="110"/>
      <c r="C31" s="120" t="s">
        <v>78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04" t="s">
        <v>79</v>
      </c>
      <c r="AD31" s="104"/>
      <c r="AE31" s="104"/>
      <c r="AF31" s="104"/>
      <c r="AG31" s="98">
        <v>190000</v>
      </c>
      <c r="AH31" s="99"/>
      <c r="AI31" s="99"/>
      <c r="AJ31" s="100"/>
      <c r="AK31" s="98">
        <f>SUM(AO31-AG31)</f>
        <v>0</v>
      </c>
      <c r="AL31" s="99"/>
      <c r="AM31" s="99"/>
      <c r="AN31" s="100"/>
      <c r="AO31" s="98">
        <v>190000</v>
      </c>
      <c r="AP31" s="99"/>
      <c r="AQ31" s="99"/>
      <c r="AR31" s="100"/>
    </row>
    <row r="32" spans="1:44" ht="19.5" customHeight="1">
      <c r="A32" s="109" t="s">
        <v>80</v>
      </c>
      <c r="B32" s="110"/>
      <c r="C32" s="120" t="s">
        <v>81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04" t="s">
        <v>82</v>
      </c>
      <c r="AD32" s="104"/>
      <c r="AE32" s="104"/>
      <c r="AF32" s="104"/>
      <c r="AG32" s="98">
        <v>178000</v>
      </c>
      <c r="AH32" s="99"/>
      <c r="AI32" s="99"/>
      <c r="AJ32" s="100"/>
      <c r="AK32" s="98">
        <f>SUM(AO32-AG32)</f>
        <v>0</v>
      </c>
      <c r="AL32" s="99"/>
      <c r="AM32" s="99"/>
      <c r="AN32" s="100"/>
      <c r="AO32" s="98">
        <v>178000</v>
      </c>
      <c r="AP32" s="99"/>
      <c r="AQ32" s="99"/>
      <c r="AR32" s="100"/>
    </row>
    <row r="33" spans="1:44" ht="19.5" customHeight="1">
      <c r="A33" s="122" t="s">
        <v>83</v>
      </c>
      <c r="B33" s="123"/>
      <c r="C33" s="127" t="s">
        <v>84</v>
      </c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6" t="s">
        <v>85</v>
      </c>
      <c r="AD33" s="126"/>
      <c r="AE33" s="126"/>
      <c r="AF33" s="126"/>
      <c r="AG33" s="93">
        <f>SUM(AG31:AJ32)</f>
        <v>368000</v>
      </c>
      <c r="AH33" s="94"/>
      <c r="AI33" s="94"/>
      <c r="AJ33" s="95"/>
      <c r="AK33" s="93">
        <f>SUM(AK31:AN32)</f>
        <v>0</v>
      </c>
      <c r="AL33" s="94"/>
      <c r="AM33" s="94"/>
      <c r="AN33" s="95"/>
      <c r="AO33" s="93">
        <f>SUM(AO31:AR32)</f>
        <v>368000</v>
      </c>
      <c r="AP33" s="94"/>
      <c r="AQ33" s="94"/>
      <c r="AR33" s="95"/>
    </row>
    <row r="34" spans="1:44" ht="19.5" customHeight="1">
      <c r="A34" s="109" t="s">
        <v>86</v>
      </c>
      <c r="B34" s="110"/>
      <c r="C34" s="120" t="s">
        <v>87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04" t="s">
        <v>88</v>
      </c>
      <c r="AD34" s="104"/>
      <c r="AE34" s="104"/>
      <c r="AF34" s="104"/>
      <c r="AG34" s="98">
        <v>649000</v>
      </c>
      <c r="AH34" s="99"/>
      <c r="AI34" s="99"/>
      <c r="AJ34" s="100"/>
      <c r="AK34" s="98">
        <f>SUM(AO34-AG34)</f>
        <v>500000</v>
      </c>
      <c r="AL34" s="99"/>
      <c r="AM34" s="99"/>
      <c r="AN34" s="100"/>
      <c r="AO34" s="98">
        <v>1149000</v>
      </c>
      <c r="AP34" s="99"/>
      <c r="AQ34" s="99"/>
      <c r="AR34" s="100"/>
    </row>
    <row r="35" spans="1:44" ht="19.5" customHeight="1">
      <c r="A35" s="109" t="s">
        <v>89</v>
      </c>
      <c r="B35" s="110"/>
      <c r="C35" s="120" t="s">
        <v>90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04" t="s">
        <v>91</v>
      </c>
      <c r="AD35" s="104"/>
      <c r="AE35" s="104"/>
      <c r="AF35" s="104"/>
      <c r="AG35" s="98">
        <v>278267</v>
      </c>
      <c r="AH35" s="99"/>
      <c r="AI35" s="99"/>
      <c r="AJ35" s="100"/>
      <c r="AK35" s="98">
        <f>SUM(AO35-AG35)</f>
        <v>0</v>
      </c>
      <c r="AL35" s="99"/>
      <c r="AM35" s="99"/>
      <c r="AN35" s="100"/>
      <c r="AO35" s="98">
        <v>278267</v>
      </c>
      <c r="AP35" s="99"/>
      <c r="AQ35" s="99"/>
      <c r="AR35" s="100"/>
    </row>
    <row r="36" spans="1:44" ht="19.5" customHeight="1">
      <c r="A36" s="109" t="s">
        <v>92</v>
      </c>
      <c r="B36" s="110"/>
      <c r="C36" s="120" t="s">
        <v>93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04" t="s">
        <v>94</v>
      </c>
      <c r="AD36" s="104"/>
      <c r="AE36" s="104"/>
      <c r="AF36" s="104"/>
      <c r="AG36" s="98"/>
      <c r="AH36" s="99"/>
      <c r="AI36" s="99"/>
      <c r="AJ36" s="100"/>
      <c r="AK36" s="98">
        <f>SUM(AO36-AG36)</f>
        <v>0</v>
      </c>
      <c r="AL36" s="99"/>
      <c r="AM36" s="99"/>
      <c r="AN36" s="100"/>
      <c r="AO36" s="98"/>
      <c r="AP36" s="99"/>
      <c r="AQ36" s="99"/>
      <c r="AR36" s="100"/>
    </row>
    <row r="37" spans="1:44" ht="19.5" customHeight="1">
      <c r="A37" s="109" t="s">
        <v>95</v>
      </c>
      <c r="B37" s="110"/>
      <c r="C37" s="120" t="s">
        <v>96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04" t="s">
        <v>97</v>
      </c>
      <c r="AD37" s="104"/>
      <c r="AE37" s="104"/>
      <c r="AF37" s="104"/>
      <c r="AG37" s="98">
        <v>627000</v>
      </c>
      <c r="AH37" s="99"/>
      <c r="AI37" s="99"/>
      <c r="AJ37" s="100"/>
      <c r="AK37" s="98">
        <f>SUM(AO37-AG37)</f>
        <v>0</v>
      </c>
      <c r="AL37" s="99"/>
      <c r="AM37" s="99"/>
      <c r="AN37" s="100"/>
      <c r="AO37" s="98">
        <v>627000</v>
      </c>
      <c r="AP37" s="99"/>
      <c r="AQ37" s="99"/>
      <c r="AR37" s="100"/>
    </row>
    <row r="38" spans="1:44" ht="19.5" customHeight="1">
      <c r="A38" s="109" t="s">
        <v>98</v>
      </c>
      <c r="B38" s="110"/>
      <c r="C38" s="131" t="s">
        <v>99</v>
      </c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04" t="s">
        <v>100</v>
      </c>
      <c r="AD38" s="104"/>
      <c r="AE38" s="104"/>
      <c r="AF38" s="104"/>
      <c r="AG38" s="98"/>
      <c r="AH38" s="99"/>
      <c r="AI38" s="99"/>
      <c r="AJ38" s="100"/>
      <c r="AK38" s="98">
        <f>SUM(AO38-AG38)</f>
        <v>0</v>
      </c>
      <c r="AL38" s="99"/>
      <c r="AM38" s="99"/>
      <c r="AN38" s="100"/>
      <c r="AO38" s="98"/>
      <c r="AP38" s="99"/>
      <c r="AQ38" s="99"/>
      <c r="AR38" s="100"/>
    </row>
    <row r="39" spans="1:44" ht="19.5" customHeight="1">
      <c r="A39" s="109" t="s">
        <v>101</v>
      </c>
      <c r="B39" s="110"/>
      <c r="C39" s="129" t="s">
        <v>102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04" t="s">
        <v>103</v>
      </c>
      <c r="AD39" s="104"/>
      <c r="AE39" s="104"/>
      <c r="AF39" s="104"/>
      <c r="AG39" s="98">
        <v>230000</v>
      </c>
      <c r="AH39" s="99"/>
      <c r="AI39" s="99"/>
      <c r="AJ39" s="100"/>
      <c r="AK39" s="98">
        <v>1710000</v>
      </c>
      <c r="AL39" s="99"/>
      <c r="AM39" s="99"/>
      <c r="AN39" s="100"/>
      <c r="AO39" s="98">
        <v>1940000</v>
      </c>
      <c r="AP39" s="99"/>
      <c r="AQ39" s="99"/>
      <c r="AR39" s="100"/>
    </row>
    <row r="40" spans="1:44" ht="19.5" customHeight="1">
      <c r="A40" s="109" t="s">
        <v>104</v>
      </c>
      <c r="B40" s="110"/>
      <c r="C40" s="120" t="s">
        <v>105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04" t="s">
        <v>106</v>
      </c>
      <c r="AD40" s="104"/>
      <c r="AE40" s="104"/>
      <c r="AF40" s="104"/>
      <c r="AG40" s="98">
        <v>1854000</v>
      </c>
      <c r="AH40" s="99"/>
      <c r="AI40" s="99"/>
      <c r="AJ40" s="100"/>
      <c r="AK40" s="98"/>
      <c r="AL40" s="99"/>
      <c r="AM40" s="99"/>
      <c r="AN40" s="100"/>
      <c r="AO40" s="98">
        <v>1854000</v>
      </c>
      <c r="AP40" s="99"/>
      <c r="AQ40" s="99"/>
      <c r="AR40" s="100"/>
    </row>
    <row r="41" spans="1:44" ht="19.5" customHeight="1">
      <c r="A41" s="122" t="s">
        <v>107</v>
      </c>
      <c r="B41" s="123"/>
      <c r="C41" s="127" t="s">
        <v>108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6" t="s">
        <v>109</v>
      </c>
      <c r="AD41" s="126"/>
      <c r="AE41" s="126"/>
      <c r="AF41" s="126"/>
      <c r="AG41" s="93">
        <f>SUM(AG34:AJ40)</f>
        <v>3638267</v>
      </c>
      <c r="AH41" s="94"/>
      <c r="AI41" s="94"/>
      <c r="AJ41" s="95"/>
      <c r="AK41" s="93">
        <f>SUM(AK34:AN40)</f>
        <v>2210000</v>
      </c>
      <c r="AL41" s="94"/>
      <c r="AM41" s="94"/>
      <c r="AN41" s="95"/>
      <c r="AO41" s="93">
        <f>SUM(AO34:AR40)</f>
        <v>5848267</v>
      </c>
      <c r="AP41" s="94"/>
      <c r="AQ41" s="94"/>
      <c r="AR41" s="95"/>
    </row>
    <row r="42" spans="1:44" ht="19.5" customHeight="1">
      <c r="A42" s="109" t="s">
        <v>110</v>
      </c>
      <c r="B42" s="110"/>
      <c r="C42" s="120" t="s">
        <v>111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04" t="s">
        <v>112</v>
      </c>
      <c r="AD42" s="104"/>
      <c r="AE42" s="104"/>
      <c r="AF42" s="104"/>
      <c r="AG42" s="98"/>
      <c r="AH42" s="99"/>
      <c r="AI42" s="99"/>
      <c r="AJ42" s="100"/>
      <c r="AK42" s="98"/>
      <c r="AL42" s="99"/>
      <c r="AM42" s="99"/>
      <c r="AN42" s="100"/>
      <c r="AO42" s="98"/>
      <c r="AP42" s="99"/>
      <c r="AQ42" s="99"/>
      <c r="AR42" s="100"/>
    </row>
    <row r="43" spans="1:44" ht="19.5" customHeight="1">
      <c r="A43" s="109" t="s">
        <v>113</v>
      </c>
      <c r="B43" s="110"/>
      <c r="C43" s="120" t="s">
        <v>114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04" t="s">
        <v>115</v>
      </c>
      <c r="AD43" s="104"/>
      <c r="AE43" s="104"/>
      <c r="AF43" s="104"/>
      <c r="AG43" s="98"/>
      <c r="AH43" s="99"/>
      <c r="AI43" s="99"/>
      <c r="AJ43" s="100"/>
      <c r="AK43" s="98"/>
      <c r="AL43" s="99"/>
      <c r="AM43" s="99"/>
      <c r="AN43" s="100"/>
      <c r="AO43" s="98"/>
      <c r="AP43" s="99"/>
      <c r="AQ43" s="99"/>
      <c r="AR43" s="100"/>
    </row>
    <row r="44" spans="1:44" ht="19.5" customHeight="1">
      <c r="A44" s="122" t="s">
        <v>116</v>
      </c>
      <c r="B44" s="123"/>
      <c r="C44" s="127" t="s">
        <v>117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6" t="s">
        <v>118</v>
      </c>
      <c r="AD44" s="126"/>
      <c r="AE44" s="126"/>
      <c r="AF44" s="126"/>
      <c r="AG44" s="93">
        <f>SUM(AG42:AJ43)</f>
        <v>0</v>
      </c>
      <c r="AH44" s="94"/>
      <c r="AI44" s="94"/>
      <c r="AJ44" s="95"/>
      <c r="AK44" s="93">
        <f>SUM(AK42:AN43)</f>
        <v>0</v>
      </c>
      <c r="AL44" s="94"/>
      <c r="AM44" s="94"/>
      <c r="AN44" s="95"/>
      <c r="AO44" s="93">
        <f>SUM(AO42:AR43)</f>
        <v>0</v>
      </c>
      <c r="AP44" s="94"/>
      <c r="AQ44" s="94"/>
      <c r="AR44" s="95"/>
    </row>
    <row r="45" spans="1:44" ht="19.5" customHeight="1">
      <c r="A45" s="109" t="s">
        <v>119</v>
      </c>
      <c r="B45" s="110"/>
      <c r="C45" s="120" t="s">
        <v>120</v>
      </c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04" t="s">
        <v>121</v>
      </c>
      <c r="AD45" s="104"/>
      <c r="AE45" s="104"/>
      <c r="AF45" s="104"/>
      <c r="AG45" s="98">
        <v>1326943</v>
      </c>
      <c r="AH45" s="99"/>
      <c r="AI45" s="99"/>
      <c r="AJ45" s="100"/>
      <c r="AK45" s="98">
        <f>SUM(AO45-AG45)</f>
        <v>288000</v>
      </c>
      <c r="AL45" s="99"/>
      <c r="AM45" s="99"/>
      <c r="AN45" s="100"/>
      <c r="AO45" s="98">
        <v>1614943</v>
      </c>
      <c r="AP45" s="99"/>
      <c r="AQ45" s="99"/>
      <c r="AR45" s="100"/>
    </row>
    <row r="46" spans="1:44" ht="19.5" customHeight="1">
      <c r="A46" s="109" t="s">
        <v>122</v>
      </c>
      <c r="B46" s="110"/>
      <c r="C46" s="120" t="s">
        <v>123</v>
      </c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04" t="s">
        <v>124</v>
      </c>
      <c r="AD46" s="104"/>
      <c r="AE46" s="104"/>
      <c r="AF46" s="104"/>
      <c r="AG46" s="98"/>
      <c r="AH46" s="99"/>
      <c r="AI46" s="99"/>
      <c r="AJ46" s="100"/>
      <c r="AK46" s="98"/>
      <c r="AL46" s="99"/>
      <c r="AM46" s="99"/>
      <c r="AN46" s="100"/>
      <c r="AO46" s="98"/>
      <c r="AP46" s="99"/>
      <c r="AQ46" s="99"/>
      <c r="AR46" s="100"/>
    </row>
    <row r="47" spans="1:44" ht="19.5" customHeight="1">
      <c r="A47" s="109" t="s">
        <v>125</v>
      </c>
      <c r="B47" s="110"/>
      <c r="C47" s="120" t="s">
        <v>126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04" t="s">
        <v>127</v>
      </c>
      <c r="AD47" s="104"/>
      <c r="AE47" s="104"/>
      <c r="AF47" s="104"/>
      <c r="AG47" s="98"/>
      <c r="AH47" s="99"/>
      <c r="AI47" s="99"/>
      <c r="AJ47" s="100"/>
      <c r="AK47" s="98"/>
      <c r="AL47" s="99"/>
      <c r="AM47" s="99"/>
      <c r="AN47" s="100"/>
      <c r="AO47" s="98"/>
      <c r="AP47" s="99"/>
      <c r="AQ47" s="99"/>
      <c r="AR47" s="100"/>
    </row>
    <row r="48" spans="1:44" ht="19.5" customHeight="1">
      <c r="A48" s="109" t="s">
        <v>128</v>
      </c>
      <c r="B48" s="110"/>
      <c r="C48" s="120" t="s">
        <v>129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04" t="s">
        <v>130</v>
      </c>
      <c r="AD48" s="104"/>
      <c r="AE48" s="104"/>
      <c r="AF48" s="104"/>
      <c r="AG48" s="98"/>
      <c r="AH48" s="99"/>
      <c r="AI48" s="99"/>
      <c r="AJ48" s="100"/>
      <c r="AK48" s="98"/>
      <c r="AL48" s="99"/>
      <c r="AM48" s="99"/>
      <c r="AN48" s="100"/>
      <c r="AO48" s="98"/>
      <c r="AP48" s="99"/>
      <c r="AQ48" s="99"/>
      <c r="AR48" s="100"/>
    </row>
    <row r="49" spans="1:44" ht="19.5" customHeight="1">
      <c r="A49" s="109" t="s">
        <v>131</v>
      </c>
      <c r="B49" s="110"/>
      <c r="C49" s="120" t="s">
        <v>132</v>
      </c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04" t="s">
        <v>133</v>
      </c>
      <c r="AD49" s="104"/>
      <c r="AE49" s="104"/>
      <c r="AF49" s="104"/>
      <c r="AG49" s="98"/>
      <c r="AH49" s="99"/>
      <c r="AI49" s="99"/>
      <c r="AJ49" s="100"/>
      <c r="AK49" s="98"/>
      <c r="AL49" s="99"/>
      <c r="AM49" s="99"/>
      <c r="AN49" s="100"/>
      <c r="AO49" s="98">
        <v>0</v>
      </c>
      <c r="AP49" s="99"/>
      <c r="AQ49" s="99"/>
      <c r="AR49" s="100"/>
    </row>
    <row r="50" spans="1:44" ht="19.5" customHeight="1">
      <c r="A50" s="122" t="s">
        <v>134</v>
      </c>
      <c r="B50" s="123"/>
      <c r="C50" s="127" t="s">
        <v>135</v>
      </c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6" t="s">
        <v>136</v>
      </c>
      <c r="AD50" s="126"/>
      <c r="AE50" s="126"/>
      <c r="AF50" s="126"/>
      <c r="AG50" s="93">
        <f>SUM(AG45:AJ49)</f>
        <v>1326943</v>
      </c>
      <c r="AH50" s="94"/>
      <c r="AI50" s="94"/>
      <c r="AJ50" s="95"/>
      <c r="AK50" s="93">
        <f>SUM(AK45:AN49)</f>
        <v>288000</v>
      </c>
      <c r="AL50" s="94"/>
      <c r="AM50" s="94"/>
      <c r="AN50" s="95"/>
      <c r="AO50" s="93">
        <f>SUM(AO45:AR49)</f>
        <v>1614943</v>
      </c>
      <c r="AP50" s="94"/>
      <c r="AQ50" s="94"/>
      <c r="AR50" s="95"/>
    </row>
    <row r="51" spans="1:44" ht="19.5" customHeight="1">
      <c r="A51" s="122" t="s">
        <v>137</v>
      </c>
      <c r="B51" s="123"/>
      <c r="C51" s="127" t="s">
        <v>138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6" t="s">
        <v>139</v>
      </c>
      <c r="AD51" s="126"/>
      <c r="AE51" s="126"/>
      <c r="AF51" s="126"/>
      <c r="AG51" s="93">
        <f>AG30+AG33+AG41+AG44+AG50</f>
        <v>7685210</v>
      </c>
      <c r="AH51" s="94"/>
      <c r="AI51" s="94"/>
      <c r="AJ51" s="95"/>
      <c r="AK51" s="93">
        <f>AK30+AK33+AK41+AK44+AK50</f>
        <v>3548000</v>
      </c>
      <c r="AL51" s="94"/>
      <c r="AM51" s="94"/>
      <c r="AN51" s="95"/>
      <c r="AO51" s="93">
        <f>AO30+AO33+AO41+AO44+AO50</f>
        <v>11233210</v>
      </c>
      <c r="AP51" s="94"/>
      <c r="AQ51" s="94"/>
      <c r="AR51" s="95"/>
    </row>
    <row r="52" spans="1:44" ht="19.5" customHeight="1">
      <c r="A52" s="109" t="s">
        <v>140</v>
      </c>
      <c r="B52" s="110"/>
      <c r="C52" s="133" t="s">
        <v>141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04" t="s">
        <v>142</v>
      </c>
      <c r="AD52" s="104"/>
      <c r="AE52" s="104"/>
      <c r="AF52" s="104"/>
      <c r="AG52" s="98"/>
      <c r="AH52" s="99"/>
      <c r="AI52" s="99"/>
      <c r="AJ52" s="100"/>
      <c r="AK52" s="98"/>
      <c r="AL52" s="99"/>
      <c r="AM52" s="99"/>
      <c r="AN52" s="100"/>
      <c r="AO52" s="98"/>
      <c r="AP52" s="99"/>
      <c r="AQ52" s="99"/>
      <c r="AR52" s="100"/>
    </row>
    <row r="53" spans="1:44" ht="19.5" customHeight="1">
      <c r="A53" s="109" t="s">
        <v>143</v>
      </c>
      <c r="B53" s="110"/>
      <c r="C53" s="133" t="s">
        <v>144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04" t="s">
        <v>145</v>
      </c>
      <c r="AD53" s="104"/>
      <c r="AE53" s="104"/>
      <c r="AF53" s="104"/>
      <c r="AG53" s="98"/>
      <c r="AH53" s="99"/>
      <c r="AI53" s="99"/>
      <c r="AJ53" s="100"/>
      <c r="AK53" s="98"/>
      <c r="AL53" s="99"/>
      <c r="AM53" s="99"/>
      <c r="AN53" s="100"/>
      <c r="AO53" s="98"/>
      <c r="AP53" s="99"/>
      <c r="AQ53" s="99"/>
      <c r="AR53" s="100"/>
    </row>
    <row r="54" spans="1:44" ht="19.5" customHeight="1">
      <c r="A54" s="109" t="s">
        <v>146</v>
      </c>
      <c r="B54" s="110"/>
      <c r="C54" s="135" t="s">
        <v>147</v>
      </c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04" t="s">
        <v>148</v>
      </c>
      <c r="AD54" s="104"/>
      <c r="AE54" s="104"/>
      <c r="AF54" s="104"/>
      <c r="AG54" s="98"/>
      <c r="AH54" s="99"/>
      <c r="AI54" s="99"/>
      <c r="AJ54" s="100"/>
      <c r="AK54" s="98"/>
      <c r="AL54" s="99"/>
      <c r="AM54" s="99"/>
      <c r="AN54" s="100"/>
      <c r="AO54" s="98"/>
      <c r="AP54" s="99"/>
      <c r="AQ54" s="99"/>
      <c r="AR54" s="100"/>
    </row>
    <row r="55" spans="1:44" ht="19.5" customHeight="1">
      <c r="A55" s="109" t="s">
        <v>149</v>
      </c>
      <c r="B55" s="110"/>
      <c r="C55" s="135" t="s">
        <v>150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04" t="s">
        <v>151</v>
      </c>
      <c r="AD55" s="104"/>
      <c r="AE55" s="104"/>
      <c r="AF55" s="104"/>
      <c r="AG55" s="98"/>
      <c r="AH55" s="99"/>
      <c r="AI55" s="99"/>
      <c r="AJ55" s="100"/>
      <c r="AK55" s="98"/>
      <c r="AL55" s="99"/>
      <c r="AM55" s="99"/>
      <c r="AN55" s="100"/>
      <c r="AO55" s="98"/>
      <c r="AP55" s="99"/>
      <c r="AQ55" s="99"/>
      <c r="AR55" s="100"/>
    </row>
    <row r="56" spans="1:44" ht="19.5" customHeight="1">
      <c r="A56" s="109" t="s">
        <v>152</v>
      </c>
      <c r="B56" s="110"/>
      <c r="C56" s="135" t="s">
        <v>153</v>
      </c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04" t="s">
        <v>154</v>
      </c>
      <c r="AD56" s="104"/>
      <c r="AE56" s="104"/>
      <c r="AF56" s="104"/>
      <c r="AG56" s="98"/>
      <c r="AH56" s="99"/>
      <c r="AI56" s="99"/>
      <c r="AJ56" s="100"/>
      <c r="AK56" s="98"/>
      <c r="AL56" s="99"/>
      <c r="AM56" s="99"/>
      <c r="AN56" s="100"/>
      <c r="AO56" s="98"/>
      <c r="AP56" s="99"/>
      <c r="AQ56" s="99"/>
      <c r="AR56" s="100"/>
    </row>
    <row r="57" spans="1:44" ht="19.5" customHeight="1">
      <c r="A57" s="109" t="s">
        <v>155</v>
      </c>
      <c r="B57" s="110"/>
      <c r="C57" s="133" t="s">
        <v>156</v>
      </c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04" t="s">
        <v>157</v>
      </c>
      <c r="AD57" s="104"/>
      <c r="AE57" s="104"/>
      <c r="AF57" s="104"/>
      <c r="AG57" s="98"/>
      <c r="AH57" s="99"/>
      <c r="AI57" s="99"/>
      <c r="AJ57" s="100"/>
      <c r="AK57" s="98"/>
      <c r="AL57" s="99"/>
      <c r="AM57" s="99"/>
      <c r="AN57" s="100"/>
      <c r="AO57" s="98"/>
      <c r="AP57" s="99"/>
      <c r="AQ57" s="99"/>
      <c r="AR57" s="100"/>
    </row>
    <row r="58" spans="1:44" ht="19.5" customHeight="1">
      <c r="A58" s="109" t="s">
        <v>158</v>
      </c>
      <c r="B58" s="110"/>
      <c r="C58" s="133" t="s">
        <v>159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04" t="s">
        <v>160</v>
      </c>
      <c r="AD58" s="104"/>
      <c r="AE58" s="104"/>
      <c r="AF58" s="104"/>
      <c r="AG58" s="98"/>
      <c r="AH58" s="99"/>
      <c r="AI58" s="99"/>
      <c r="AJ58" s="100"/>
      <c r="AK58" s="98"/>
      <c r="AL58" s="99"/>
      <c r="AM58" s="99"/>
      <c r="AN58" s="100"/>
      <c r="AO58" s="98"/>
      <c r="AP58" s="99"/>
      <c r="AQ58" s="99"/>
      <c r="AR58" s="100"/>
    </row>
    <row r="59" spans="1:44" ht="19.5" customHeight="1">
      <c r="A59" s="109" t="s">
        <v>161</v>
      </c>
      <c r="B59" s="110"/>
      <c r="C59" s="133" t="s">
        <v>162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04" t="s">
        <v>163</v>
      </c>
      <c r="AD59" s="104"/>
      <c r="AE59" s="104"/>
      <c r="AF59" s="104"/>
      <c r="AG59" s="98">
        <v>4767348</v>
      </c>
      <c r="AH59" s="99"/>
      <c r="AI59" s="99"/>
      <c r="AJ59" s="100"/>
      <c r="AK59" s="98"/>
      <c r="AL59" s="99"/>
      <c r="AM59" s="99"/>
      <c r="AN59" s="100"/>
      <c r="AO59" s="98">
        <v>4767348</v>
      </c>
      <c r="AP59" s="99"/>
      <c r="AQ59" s="99"/>
      <c r="AR59" s="100"/>
    </row>
    <row r="60" spans="1:44" ht="19.5" customHeight="1">
      <c r="A60" s="122" t="s">
        <v>164</v>
      </c>
      <c r="B60" s="123"/>
      <c r="C60" s="137" t="s">
        <v>165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26" t="s">
        <v>166</v>
      </c>
      <c r="AD60" s="126"/>
      <c r="AE60" s="126"/>
      <c r="AF60" s="126"/>
      <c r="AG60" s="93">
        <f>SUM(AG52:AJ59)</f>
        <v>4767348</v>
      </c>
      <c r="AH60" s="94"/>
      <c r="AI60" s="94"/>
      <c r="AJ60" s="95"/>
      <c r="AK60" s="93">
        <f>SUM(AK52:AN59)</f>
        <v>0</v>
      </c>
      <c r="AL60" s="94"/>
      <c r="AM60" s="94"/>
      <c r="AN60" s="95"/>
      <c r="AO60" s="93">
        <f>SUM(AO52:AR59)</f>
        <v>4767348</v>
      </c>
      <c r="AP60" s="94"/>
      <c r="AQ60" s="94"/>
      <c r="AR60" s="95"/>
    </row>
    <row r="61" spans="1:44" ht="19.5" customHeight="1">
      <c r="A61" s="109" t="s">
        <v>167</v>
      </c>
      <c r="B61" s="110"/>
      <c r="C61" s="139" t="s">
        <v>168</v>
      </c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04" t="s">
        <v>169</v>
      </c>
      <c r="AD61" s="104"/>
      <c r="AE61" s="104"/>
      <c r="AF61" s="104"/>
      <c r="AG61" s="98"/>
      <c r="AH61" s="99"/>
      <c r="AI61" s="99"/>
      <c r="AJ61" s="100"/>
      <c r="AK61" s="98"/>
      <c r="AL61" s="99"/>
      <c r="AM61" s="99"/>
      <c r="AN61" s="100"/>
      <c r="AO61" s="98"/>
      <c r="AP61" s="99"/>
      <c r="AQ61" s="99"/>
      <c r="AR61" s="100"/>
    </row>
    <row r="62" spans="1:44" ht="19.5" customHeight="1">
      <c r="A62" s="109" t="s">
        <v>170</v>
      </c>
      <c r="B62" s="110"/>
      <c r="C62" s="139" t="s">
        <v>171</v>
      </c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04" t="s">
        <v>172</v>
      </c>
      <c r="AD62" s="104"/>
      <c r="AE62" s="104"/>
      <c r="AF62" s="104"/>
      <c r="AG62" s="98"/>
      <c r="AH62" s="99"/>
      <c r="AI62" s="99"/>
      <c r="AJ62" s="100"/>
      <c r="AK62" s="98"/>
      <c r="AL62" s="99"/>
      <c r="AM62" s="99"/>
      <c r="AN62" s="100"/>
      <c r="AO62" s="98"/>
      <c r="AP62" s="99"/>
      <c r="AQ62" s="99"/>
      <c r="AR62" s="100"/>
    </row>
    <row r="63" spans="1:44" ht="29.25" customHeight="1">
      <c r="A63" s="109" t="s">
        <v>173</v>
      </c>
      <c r="B63" s="110"/>
      <c r="C63" s="139" t="s">
        <v>174</v>
      </c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04" t="s">
        <v>175</v>
      </c>
      <c r="AD63" s="104"/>
      <c r="AE63" s="104"/>
      <c r="AF63" s="104"/>
      <c r="AG63" s="98"/>
      <c r="AH63" s="99"/>
      <c r="AI63" s="99"/>
      <c r="AJ63" s="100"/>
      <c r="AK63" s="98"/>
      <c r="AL63" s="99"/>
      <c r="AM63" s="99"/>
      <c r="AN63" s="100"/>
      <c r="AO63" s="98"/>
      <c r="AP63" s="99"/>
      <c r="AQ63" s="99"/>
      <c r="AR63" s="100"/>
    </row>
    <row r="64" spans="1:44" ht="29.25" customHeight="1">
      <c r="A64" s="109" t="s">
        <v>176</v>
      </c>
      <c r="B64" s="110"/>
      <c r="C64" s="139" t="s">
        <v>177</v>
      </c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04" t="s">
        <v>178</v>
      </c>
      <c r="AD64" s="104"/>
      <c r="AE64" s="104"/>
      <c r="AF64" s="104"/>
      <c r="AG64" s="98"/>
      <c r="AH64" s="99"/>
      <c r="AI64" s="99"/>
      <c r="AJ64" s="100"/>
      <c r="AK64" s="98"/>
      <c r="AL64" s="99"/>
      <c r="AM64" s="99"/>
      <c r="AN64" s="100"/>
      <c r="AO64" s="98"/>
      <c r="AP64" s="99"/>
      <c r="AQ64" s="99"/>
      <c r="AR64" s="100"/>
    </row>
    <row r="65" spans="1:44" ht="29.25" customHeight="1">
      <c r="A65" s="109" t="s">
        <v>179</v>
      </c>
      <c r="B65" s="110"/>
      <c r="C65" s="139" t="s">
        <v>180</v>
      </c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04" t="s">
        <v>181</v>
      </c>
      <c r="AD65" s="104"/>
      <c r="AE65" s="104"/>
      <c r="AF65" s="104"/>
      <c r="AG65" s="98"/>
      <c r="AH65" s="99"/>
      <c r="AI65" s="99"/>
      <c r="AJ65" s="100"/>
      <c r="AK65" s="98"/>
      <c r="AL65" s="99"/>
      <c r="AM65" s="99"/>
      <c r="AN65" s="100"/>
      <c r="AO65" s="98"/>
      <c r="AP65" s="99"/>
      <c r="AQ65" s="99"/>
      <c r="AR65" s="100"/>
    </row>
    <row r="66" spans="1:44" ht="19.5" customHeight="1">
      <c r="A66" s="109" t="s">
        <v>182</v>
      </c>
      <c r="B66" s="110"/>
      <c r="C66" s="139" t="s">
        <v>183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04" t="s">
        <v>184</v>
      </c>
      <c r="AD66" s="104"/>
      <c r="AE66" s="104"/>
      <c r="AF66" s="104"/>
      <c r="AG66" s="98">
        <v>2242648</v>
      </c>
      <c r="AH66" s="99"/>
      <c r="AI66" s="99"/>
      <c r="AJ66" s="100"/>
      <c r="AK66" s="98"/>
      <c r="AL66" s="99"/>
      <c r="AM66" s="99"/>
      <c r="AN66" s="100"/>
      <c r="AO66" s="98">
        <v>2242648</v>
      </c>
      <c r="AP66" s="99"/>
      <c r="AQ66" s="99"/>
      <c r="AR66" s="100"/>
    </row>
    <row r="67" spans="1:44" ht="29.25" customHeight="1">
      <c r="A67" s="109" t="s">
        <v>185</v>
      </c>
      <c r="B67" s="110"/>
      <c r="C67" s="139" t="s">
        <v>186</v>
      </c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04" t="s">
        <v>187</v>
      </c>
      <c r="AD67" s="104"/>
      <c r="AE67" s="104"/>
      <c r="AF67" s="104"/>
      <c r="AG67" s="98"/>
      <c r="AH67" s="99"/>
      <c r="AI67" s="99"/>
      <c r="AJ67" s="100"/>
      <c r="AK67" s="98"/>
      <c r="AL67" s="99"/>
      <c r="AM67" s="99"/>
      <c r="AN67" s="100"/>
      <c r="AO67" s="98"/>
      <c r="AP67" s="99"/>
      <c r="AQ67" s="99"/>
      <c r="AR67" s="100"/>
    </row>
    <row r="68" spans="1:44" ht="29.25" customHeight="1">
      <c r="A68" s="109" t="s">
        <v>188</v>
      </c>
      <c r="B68" s="110"/>
      <c r="C68" s="139" t="s">
        <v>189</v>
      </c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04" t="s">
        <v>190</v>
      </c>
      <c r="AD68" s="104"/>
      <c r="AE68" s="104"/>
      <c r="AF68" s="104"/>
      <c r="AG68" s="98">
        <v>200000</v>
      </c>
      <c r="AH68" s="99"/>
      <c r="AI68" s="99"/>
      <c r="AJ68" s="100"/>
      <c r="AK68" s="98"/>
      <c r="AL68" s="99"/>
      <c r="AM68" s="99"/>
      <c r="AN68" s="100"/>
      <c r="AO68" s="98">
        <v>200000</v>
      </c>
      <c r="AP68" s="99"/>
      <c r="AQ68" s="99"/>
      <c r="AR68" s="100"/>
    </row>
    <row r="69" spans="1:44" ht="19.5" customHeight="1">
      <c r="A69" s="109" t="s">
        <v>191</v>
      </c>
      <c r="B69" s="110"/>
      <c r="C69" s="139" t="s">
        <v>192</v>
      </c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04" t="s">
        <v>193</v>
      </c>
      <c r="AD69" s="104"/>
      <c r="AE69" s="104"/>
      <c r="AF69" s="104"/>
      <c r="AG69" s="98"/>
      <c r="AH69" s="99"/>
      <c r="AI69" s="99"/>
      <c r="AJ69" s="100"/>
      <c r="AK69" s="98"/>
      <c r="AL69" s="99"/>
      <c r="AM69" s="99"/>
      <c r="AN69" s="100"/>
      <c r="AO69" s="98"/>
      <c r="AP69" s="99"/>
      <c r="AQ69" s="99"/>
      <c r="AR69" s="100"/>
    </row>
    <row r="70" spans="1:44" ht="19.5" customHeight="1">
      <c r="A70" s="109" t="s">
        <v>194</v>
      </c>
      <c r="B70" s="110"/>
      <c r="C70" s="141" t="s">
        <v>195</v>
      </c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04" t="s">
        <v>196</v>
      </c>
      <c r="AD70" s="104"/>
      <c r="AE70" s="104"/>
      <c r="AF70" s="104"/>
      <c r="AG70" s="98"/>
      <c r="AH70" s="99"/>
      <c r="AI70" s="99"/>
      <c r="AJ70" s="100"/>
      <c r="AK70" s="98"/>
      <c r="AL70" s="99"/>
      <c r="AM70" s="99"/>
      <c r="AN70" s="100"/>
      <c r="AO70" s="98"/>
      <c r="AP70" s="99"/>
      <c r="AQ70" s="99"/>
      <c r="AR70" s="100"/>
    </row>
    <row r="71" spans="1:44" ht="19.5" customHeight="1">
      <c r="A71" s="109" t="s">
        <v>197</v>
      </c>
      <c r="B71" s="110"/>
      <c r="C71" s="139" t="s">
        <v>198</v>
      </c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04" t="s">
        <v>199</v>
      </c>
      <c r="AD71" s="104"/>
      <c r="AE71" s="104"/>
      <c r="AF71" s="104"/>
      <c r="AG71" s="98">
        <v>755000</v>
      </c>
      <c r="AH71" s="99"/>
      <c r="AI71" s="99"/>
      <c r="AJ71" s="100"/>
      <c r="AK71" s="98"/>
      <c r="AL71" s="99"/>
      <c r="AM71" s="99"/>
      <c r="AN71" s="100"/>
      <c r="AO71" s="98">
        <v>755000</v>
      </c>
      <c r="AP71" s="99"/>
      <c r="AQ71" s="99"/>
      <c r="AR71" s="100"/>
    </row>
    <row r="72" spans="1:44" ht="19.5" customHeight="1">
      <c r="A72" s="109" t="s">
        <v>200</v>
      </c>
      <c r="B72" s="110"/>
      <c r="C72" s="141" t="s">
        <v>201</v>
      </c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04" t="s">
        <v>202</v>
      </c>
      <c r="AD72" s="104"/>
      <c r="AE72" s="104"/>
      <c r="AF72" s="104"/>
      <c r="AG72" s="98">
        <v>5500000</v>
      </c>
      <c r="AH72" s="99"/>
      <c r="AI72" s="99"/>
      <c r="AJ72" s="100"/>
      <c r="AK72" s="98">
        <v>5144876</v>
      </c>
      <c r="AL72" s="99"/>
      <c r="AM72" s="99"/>
      <c r="AN72" s="100"/>
      <c r="AO72" s="98">
        <v>3501400</v>
      </c>
      <c r="AP72" s="99"/>
      <c r="AQ72" s="99"/>
      <c r="AR72" s="100"/>
    </row>
    <row r="73" spans="1:44" ht="19.5" customHeight="1">
      <c r="A73" s="122" t="s">
        <v>203</v>
      </c>
      <c r="B73" s="123"/>
      <c r="C73" s="137" t="s">
        <v>204</v>
      </c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26" t="s">
        <v>205</v>
      </c>
      <c r="AD73" s="126"/>
      <c r="AE73" s="126"/>
      <c r="AF73" s="126"/>
      <c r="AG73" s="93">
        <f>SUM(AG61:AJ72)</f>
        <v>8697648</v>
      </c>
      <c r="AH73" s="94"/>
      <c r="AI73" s="94"/>
      <c r="AJ73" s="95"/>
      <c r="AK73" s="93">
        <f>SUM(AK61:AN72)</f>
        <v>5144876</v>
      </c>
      <c r="AL73" s="94"/>
      <c r="AM73" s="94"/>
      <c r="AN73" s="95"/>
      <c r="AO73" s="93">
        <f>SUM(AO61:AR72)</f>
        <v>6699048</v>
      </c>
      <c r="AP73" s="94"/>
      <c r="AQ73" s="94"/>
      <c r="AR73" s="95"/>
    </row>
    <row r="74" spans="1:44" ht="19.5" customHeight="1">
      <c r="A74" s="109" t="s">
        <v>206</v>
      </c>
      <c r="B74" s="110"/>
      <c r="C74" s="143" t="s">
        <v>207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04" t="s">
        <v>208</v>
      </c>
      <c r="AD74" s="104"/>
      <c r="AE74" s="104"/>
      <c r="AF74" s="104"/>
      <c r="AG74" s="98"/>
      <c r="AH74" s="99"/>
      <c r="AI74" s="99"/>
      <c r="AJ74" s="100"/>
      <c r="AK74" s="98"/>
      <c r="AL74" s="99"/>
      <c r="AM74" s="99"/>
      <c r="AN74" s="100"/>
      <c r="AO74" s="98"/>
      <c r="AP74" s="99"/>
      <c r="AQ74" s="99"/>
      <c r="AR74" s="100"/>
    </row>
    <row r="75" spans="1:44" ht="19.5" customHeight="1">
      <c r="A75" s="109" t="s">
        <v>209</v>
      </c>
      <c r="B75" s="110"/>
      <c r="C75" s="143" t="s">
        <v>210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104" t="s">
        <v>211</v>
      </c>
      <c r="AD75" s="104"/>
      <c r="AE75" s="104"/>
      <c r="AF75" s="104"/>
      <c r="AG75" s="98"/>
      <c r="AH75" s="99"/>
      <c r="AI75" s="99"/>
      <c r="AJ75" s="100"/>
      <c r="AK75" s="98"/>
      <c r="AL75" s="99"/>
      <c r="AM75" s="99"/>
      <c r="AN75" s="100"/>
      <c r="AO75" s="98"/>
      <c r="AP75" s="99"/>
      <c r="AQ75" s="99"/>
      <c r="AR75" s="100"/>
    </row>
    <row r="76" spans="1:44" ht="19.5" customHeight="1">
      <c r="A76" s="109" t="s">
        <v>212</v>
      </c>
      <c r="B76" s="110"/>
      <c r="C76" s="143" t="s">
        <v>213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  <c r="Y76" s="144"/>
      <c r="Z76" s="144"/>
      <c r="AA76" s="144"/>
      <c r="AB76" s="144"/>
      <c r="AC76" s="104" t="s">
        <v>214</v>
      </c>
      <c r="AD76" s="104"/>
      <c r="AE76" s="104"/>
      <c r="AF76" s="104"/>
      <c r="AG76" s="98"/>
      <c r="AH76" s="99"/>
      <c r="AI76" s="99"/>
      <c r="AJ76" s="100"/>
      <c r="AK76" s="98"/>
      <c r="AL76" s="99"/>
      <c r="AM76" s="99"/>
      <c r="AN76" s="100"/>
      <c r="AO76" s="98"/>
      <c r="AP76" s="99"/>
      <c r="AQ76" s="99"/>
      <c r="AR76" s="100"/>
    </row>
    <row r="77" spans="1:44" ht="19.5" customHeight="1">
      <c r="A77" s="109" t="s">
        <v>215</v>
      </c>
      <c r="B77" s="110"/>
      <c r="C77" s="143" t="s">
        <v>216</v>
      </c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04" t="s">
        <v>217</v>
      </c>
      <c r="AD77" s="104"/>
      <c r="AE77" s="104"/>
      <c r="AF77" s="104"/>
      <c r="AG77" s="98"/>
      <c r="AH77" s="99"/>
      <c r="AI77" s="99"/>
      <c r="AJ77" s="100"/>
      <c r="AK77" s="103">
        <f>SUM(AO77-AG77)</f>
        <v>1425118</v>
      </c>
      <c r="AL77" s="99"/>
      <c r="AM77" s="99"/>
      <c r="AN77" s="100"/>
      <c r="AO77" s="98">
        <v>1425118</v>
      </c>
      <c r="AP77" s="99"/>
      <c r="AQ77" s="99"/>
      <c r="AR77" s="100"/>
    </row>
    <row r="78" spans="1:44" ht="19.5" customHeight="1">
      <c r="A78" s="109" t="s">
        <v>218</v>
      </c>
      <c r="B78" s="110"/>
      <c r="C78" s="129" t="s">
        <v>219</v>
      </c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04" t="s">
        <v>220</v>
      </c>
      <c r="AD78" s="104"/>
      <c r="AE78" s="104"/>
      <c r="AF78" s="104"/>
      <c r="AG78" s="98"/>
      <c r="AH78" s="99"/>
      <c r="AI78" s="99"/>
      <c r="AJ78" s="100"/>
      <c r="AK78" s="103">
        <f>SUM(AO78-AG78)</f>
        <v>0</v>
      </c>
      <c r="AL78" s="99"/>
      <c r="AM78" s="99"/>
      <c r="AN78" s="100"/>
      <c r="AO78" s="98"/>
      <c r="AP78" s="99"/>
      <c r="AQ78" s="99"/>
      <c r="AR78" s="100"/>
    </row>
    <row r="79" spans="1:44" ht="19.5" customHeight="1">
      <c r="A79" s="109" t="s">
        <v>221</v>
      </c>
      <c r="B79" s="110"/>
      <c r="C79" s="129" t="s">
        <v>222</v>
      </c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04" t="s">
        <v>223</v>
      </c>
      <c r="AD79" s="104"/>
      <c r="AE79" s="104"/>
      <c r="AF79" s="104"/>
      <c r="AG79" s="98"/>
      <c r="AH79" s="99"/>
      <c r="AI79" s="99"/>
      <c r="AJ79" s="100"/>
      <c r="AK79" s="103">
        <f>SUM(AO79-AG79)</f>
        <v>0</v>
      </c>
      <c r="AL79" s="99"/>
      <c r="AM79" s="99"/>
      <c r="AN79" s="100"/>
      <c r="AO79" s="98"/>
      <c r="AP79" s="99"/>
      <c r="AQ79" s="99"/>
      <c r="AR79" s="100"/>
    </row>
    <row r="80" spans="1:44" ht="19.5" customHeight="1">
      <c r="A80" s="109" t="s">
        <v>224</v>
      </c>
      <c r="B80" s="110"/>
      <c r="C80" s="129" t="s">
        <v>225</v>
      </c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04" t="s">
        <v>226</v>
      </c>
      <c r="AD80" s="104"/>
      <c r="AE80" s="104"/>
      <c r="AF80" s="104"/>
      <c r="AG80" s="98"/>
      <c r="AH80" s="99"/>
      <c r="AI80" s="99"/>
      <c r="AJ80" s="100"/>
      <c r="AK80" s="103">
        <f>SUM(AO80-AG80)</f>
        <v>384782</v>
      </c>
      <c r="AL80" s="99"/>
      <c r="AM80" s="99"/>
      <c r="AN80" s="100"/>
      <c r="AO80" s="98">
        <v>384782</v>
      </c>
      <c r="AP80" s="99"/>
      <c r="AQ80" s="99"/>
      <c r="AR80" s="100"/>
    </row>
    <row r="81" spans="1:44" s="3" customFormat="1" ht="19.5" customHeight="1">
      <c r="A81" s="122" t="s">
        <v>227</v>
      </c>
      <c r="B81" s="123"/>
      <c r="C81" s="145" t="s">
        <v>228</v>
      </c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26" t="s">
        <v>229</v>
      </c>
      <c r="AD81" s="126"/>
      <c r="AE81" s="126"/>
      <c r="AF81" s="126"/>
      <c r="AG81" s="93">
        <f>SUM(AG74:AJ80)</f>
        <v>0</v>
      </c>
      <c r="AH81" s="94"/>
      <c r="AI81" s="94"/>
      <c r="AJ81" s="95"/>
      <c r="AK81" s="93">
        <f>SUM(AK74:AN80)</f>
        <v>1809900</v>
      </c>
      <c r="AL81" s="94"/>
      <c r="AM81" s="94"/>
      <c r="AN81" s="95"/>
      <c r="AO81" s="93">
        <f>SUM(AO74:AR80)</f>
        <v>1809900</v>
      </c>
      <c r="AP81" s="94"/>
      <c r="AQ81" s="94"/>
      <c r="AR81" s="95"/>
    </row>
    <row r="82" spans="1:44" ht="19.5" customHeight="1">
      <c r="A82" s="109" t="s">
        <v>230</v>
      </c>
      <c r="B82" s="110"/>
      <c r="C82" s="133" t="s">
        <v>231</v>
      </c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04" t="s">
        <v>232</v>
      </c>
      <c r="AD82" s="104"/>
      <c r="AE82" s="104"/>
      <c r="AF82" s="104"/>
      <c r="AG82" s="98">
        <v>5123622</v>
      </c>
      <c r="AH82" s="99"/>
      <c r="AI82" s="99"/>
      <c r="AJ82" s="100"/>
      <c r="AK82" s="98"/>
      <c r="AL82" s="99"/>
      <c r="AM82" s="99"/>
      <c r="AN82" s="100"/>
      <c r="AO82" s="98">
        <v>5123622</v>
      </c>
      <c r="AP82" s="99"/>
      <c r="AQ82" s="99"/>
      <c r="AR82" s="100"/>
    </row>
    <row r="83" spans="1:44" ht="19.5" customHeight="1">
      <c r="A83" s="109" t="s">
        <v>233</v>
      </c>
      <c r="B83" s="110"/>
      <c r="C83" s="133" t="s">
        <v>234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04" t="s">
        <v>235</v>
      </c>
      <c r="AD83" s="104"/>
      <c r="AE83" s="104"/>
      <c r="AF83" s="104"/>
      <c r="AG83" s="98"/>
      <c r="AH83" s="99"/>
      <c r="AI83" s="99"/>
      <c r="AJ83" s="100"/>
      <c r="AK83" s="98"/>
      <c r="AL83" s="99"/>
      <c r="AM83" s="99"/>
      <c r="AN83" s="100"/>
      <c r="AO83" s="98"/>
      <c r="AP83" s="99"/>
      <c r="AQ83" s="99"/>
      <c r="AR83" s="100"/>
    </row>
    <row r="84" spans="1:44" ht="19.5" customHeight="1">
      <c r="A84" s="109" t="s">
        <v>236</v>
      </c>
      <c r="B84" s="110"/>
      <c r="C84" s="133" t="s">
        <v>237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04" t="s">
        <v>238</v>
      </c>
      <c r="AD84" s="104"/>
      <c r="AE84" s="104"/>
      <c r="AF84" s="104"/>
      <c r="AG84" s="98"/>
      <c r="AH84" s="99"/>
      <c r="AI84" s="99"/>
      <c r="AJ84" s="100"/>
      <c r="AK84" s="98"/>
      <c r="AL84" s="99"/>
      <c r="AM84" s="99"/>
      <c r="AN84" s="100"/>
      <c r="AO84" s="98"/>
      <c r="AP84" s="99"/>
      <c r="AQ84" s="99"/>
      <c r="AR84" s="100"/>
    </row>
    <row r="85" spans="1:44" ht="19.5" customHeight="1">
      <c r="A85" s="109" t="s">
        <v>239</v>
      </c>
      <c r="B85" s="110"/>
      <c r="C85" s="133" t="s">
        <v>240</v>
      </c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04" t="s">
        <v>241</v>
      </c>
      <c r="AD85" s="104"/>
      <c r="AE85" s="104"/>
      <c r="AF85" s="104"/>
      <c r="AG85" s="98">
        <v>1383378</v>
      </c>
      <c r="AH85" s="99"/>
      <c r="AI85" s="99"/>
      <c r="AJ85" s="100"/>
      <c r="AK85" s="98"/>
      <c r="AL85" s="99"/>
      <c r="AM85" s="99"/>
      <c r="AN85" s="100"/>
      <c r="AO85" s="98">
        <v>1383378</v>
      </c>
      <c r="AP85" s="99"/>
      <c r="AQ85" s="99"/>
      <c r="AR85" s="100"/>
    </row>
    <row r="86" spans="1:44" s="3" customFormat="1" ht="19.5" customHeight="1">
      <c r="A86" s="122" t="s">
        <v>242</v>
      </c>
      <c r="B86" s="123"/>
      <c r="C86" s="137" t="s">
        <v>243</v>
      </c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26" t="s">
        <v>244</v>
      </c>
      <c r="AD86" s="126"/>
      <c r="AE86" s="126"/>
      <c r="AF86" s="126"/>
      <c r="AG86" s="93">
        <f>SUM(AG82:AJ85)</f>
        <v>6507000</v>
      </c>
      <c r="AH86" s="94"/>
      <c r="AI86" s="94"/>
      <c r="AJ86" s="95"/>
      <c r="AK86" s="93">
        <f>SUM(AK82:AN85)</f>
        <v>0</v>
      </c>
      <c r="AL86" s="94"/>
      <c r="AM86" s="94"/>
      <c r="AN86" s="95"/>
      <c r="AO86" s="93">
        <f>SUM(AO82:AR85)</f>
        <v>6507000</v>
      </c>
      <c r="AP86" s="94"/>
      <c r="AQ86" s="94"/>
      <c r="AR86" s="95"/>
    </row>
    <row r="87" spans="1:44" ht="29.25" customHeight="1">
      <c r="A87" s="109" t="s">
        <v>245</v>
      </c>
      <c r="B87" s="110"/>
      <c r="C87" s="133" t="s">
        <v>246</v>
      </c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04" t="s">
        <v>247</v>
      </c>
      <c r="AD87" s="104"/>
      <c r="AE87" s="104"/>
      <c r="AF87" s="104"/>
      <c r="AG87" s="98"/>
      <c r="AH87" s="99"/>
      <c r="AI87" s="99"/>
      <c r="AJ87" s="100"/>
      <c r="AK87" s="98"/>
      <c r="AL87" s="99"/>
      <c r="AM87" s="99"/>
      <c r="AN87" s="100"/>
      <c r="AO87" s="98"/>
      <c r="AP87" s="99"/>
      <c r="AQ87" s="99"/>
      <c r="AR87" s="100"/>
    </row>
    <row r="88" spans="1:44" ht="29.25" customHeight="1">
      <c r="A88" s="109" t="s">
        <v>248</v>
      </c>
      <c r="B88" s="110"/>
      <c r="C88" s="133" t="s">
        <v>249</v>
      </c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04" t="s">
        <v>250</v>
      </c>
      <c r="AD88" s="104"/>
      <c r="AE88" s="104"/>
      <c r="AF88" s="104"/>
      <c r="AG88" s="98"/>
      <c r="AH88" s="99"/>
      <c r="AI88" s="99"/>
      <c r="AJ88" s="100"/>
      <c r="AK88" s="98"/>
      <c r="AL88" s="99"/>
      <c r="AM88" s="99"/>
      <c r="AN88" s="100"/>
      <c r="AO88" s="98"/>
      <c r="AP88" s="99"/>
      <c r="AQ88" s="99"/>
      <c r="AR88" s="100"/>
    </row>
    <row r="89" spans="1:44" ht="29.25" customHeight="1">
      <c r="A89" s="109" t="s">
        <v>251</v>
      </c>
      <c r="B89" s="110"/>
      <c r="C89" s="133" t="s">
        <v>252</v>
      </c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04" t="s">
        <v>253</v>
      </c>
      <c r="AD89" s="104"/>
      <c r="AE89" s="104"/>
      <c r="AF89" s="104"/>
      <c r="AG89" s="98"/>
      <c r="AH89" s="99"/>
      <c r="AI89" s="99"/>
      <c r="AJ89" s="100"/>
      <c r="AK89" s="98"/>
      <c r="AL89" s="99"/>
      <c r="AM89" s="99"/>
      <c r="AN89" s="100"/>
      <c r="AO89" s="98"/>
      <c r="AP89" s="99"/>
      <c r="AQ89" s="99"/>
      <c r="AR89" s="100"/>
    </row>
    <row r="90" spans="1:44" ht="19.5" customHeight="1">
      <c r="A90" s="109" t="s">
        <v>254</v>
      </c>
      <c r="B90" s="110"/>
      <c r="C90" s="133" t="s">
        <v>255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04" t="s">
        <v>256</v>
      </c>
      <c r="AD90" s="104"/>
      <c r="AE90" s="104"/>
      <c r="AF90" s="104"/>
      <c r="AG90" s="98"/>
      <c r="AH90" s="99"/>
      <c r="AI90" s="99"/>
      <c r="AJ90" s="100"/>
      <c r="AK90" s="98"/>
      <c r="AL90" s="99"/>
      <c r="AM90" s="99"/>
      <c r="AN90" s="100"/>
      <c r="AO90" s="98"/>
      <c r="AP90" s="99"/>
      <c r="AQ90" s="99"/>
      <c r="AR90" s="100"/>
    </row>
    <row r="91" spans="1:44" ht="29.25" customHeight="1">
      <c r="A91" s="109" t="s">
        <v>257</v>
      </c>
      <c r="B91" s="110"/>
      <c r="C91" s="133" t="s">
        <v>258</v>
      </c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04" t="s">
        <v>259</v>
      </c>
      <c r="AD91" s="104"/>
      <c r="AE91" s="104"/>
      <c r="AF91" s="104"/>
      <c r="AG91" s="98"/>
      <c r="AH91" s="99"/>
      <c r="AI91" s="99"/>
      <c r="AJ91" s="100"/>
      <c r="AK91" s="98"/>
      <c r="AL91" s="99"/>
      <c r="AM91" s="99"/>
      <c r="AN91" s="100"/>
      <c r="AO91" s="98"/>
      <c r="AP91" s="99"/>
      <c r="AQ91" s="99"/>
      <c r="AR91" s="100"/>
    </row>
    <row r="92" spans="1:44" ht="29.25" customHeight="1">
      <c r="A92" s="109" t="s">
        <v>260</v>
      </c>
      <c r="B92" s="110"/>
      <c r="C92" s="133" t="s">
        <v>261</v>
      </c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34"/>
      <c r="AC92" s="104" t="s">
        <v>262</v>
      </c>
      <c r="AD92" s="104"/>
      <c r="AE92" s="104"/>
      <c r="AF92" s="104"/>
      <c r="AG92" s="98"/>
      <c r="AH92" s="99"/>
      <c r="AI92" s="99"/>
      <c r="AJ92" s="100"/>
      <c r="AK92" s="98"/>
      <c r="AL92" s="99"/>
      <c r="AM92" s="99"/>
      <c r="AN92" s="100"/>
      <c r="AO92" s="98"/>
      <c r="AP92" s="99"/>
      <c r="AQ92" s="99"/>
      <c r="AR92" s="100"/>
    </row>
    <row r="93" spans="1:44" ht="19.5" customHeight="1">
      <c r="A93" s="109" t="s">
        <v>263</v>
      </c>
      <c r="B93" s="110"/>
      <c r="C93" s="133" t="s">
        <v>264</v>
      </c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  <c r="AA93" s="134"/>
      <c r="AB93" s="134"/>
      <c r="AC93" s="104" t="s">
        <v>265</v>
      </c>
      <c r="AD93" s="104"/>
      <c r="AE93" s="104"/>
      <c r="AF93" s="104"/>
      <c r="AG93" s="98"/>
      <c r="AH93" s="99"/>
      <c r="AI93" s="99"/>
      <c r="AJ93" s="100"/>
      <c r="AK93" s="98"/>
      <c r="AL93" s="99"/>
      <c r="AM93" s="99"/>
      <c r="AN93" s="100"/>
      <c r="AO93" s="98"/>
      <c r="AP93" s="99"/>
      <c r="AQ93" s="99"/>
      <c r="AR93" s="100"/>
    </row>
    <row r="94" spans="1:44" ht="19.5" customHeight="1">
      <c r="A94" s="109" t="s">
        <v>266</v>
      </c>
      <c r="B94" s="110"/>
      <c r="C94" s="133" t="s">
        <v>267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  <c r="AA94" s="134"/>
      <c r="AB94" s="134"/>
      <c r="AC94" s="104" t="s">
        <v>268</v>
      </c>
      <c r="AD94" s="104"/>
      <c r="AE94" s="104"/>
      <c r="AF94" s="104"/>
      <c r="AG94" s="98"/>
      <c r="AH94" s="99"/>
      <c r="AI94" s="99"/>
      <c r="AJ94" s="100"/>
      <c r="AK94" s="98"/>
      <c r="AL94" s="99"/>
      <c r="AM94" s="99"/>
      <c r="AN94" s="100"/>
      <c r="AO94" s="98"/>
      <c r="AP94" s="99"/>
      <c r="AQ94" s="99"/>
      <c r="AR94" s="100"/>
    </row>
    <row r="95" spans="1:44" ht="19.5" customHeight="1">
      <c r="A95" s="122" t="s">
        <v>269</v>
      </c>
      <c r="B95" s="123"/>
      <c r="C95" s="137" t="s">
        <v>270</v>
      </c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26" t="s">
        <v>271</v>
      </c>
      <c r="AD95" s="126"/>
      <c r="AE95" s="126"/>
      <c r="AF95" s="126"/>
      <c r="AG95" s="93">
        <f>SUM(AG87:AJ94)</f>
        <v>0</v>
      </c>
      <c r="AH95" s="94"/>
      <c r="AI95" s="94"/>
      <c r="AJ95" s="95"/>
      <c r="AK95" s="93">
        <f>SUM(AK87:AN94)</f>
        <v>0</v>
      </c>
      <c r="AL95" s="94"/>
      <c r="AM95" s="94"/>
      <c r="AN95" s="95"/>
      <c r="AO95" s="93">
        <f>SUM(AO87:AR94)</f>
        <v>0</v>
      </c>
      <c r="AP95" s="94"/>
      <c r="AQ95" s="94"/>
      <c r="AR95" s="95"/>
    </row>
    <row r="96" spans="1:44" s="3" customFormat="1" ht="19.5" customHeight="1">
      <c r="A96" s="122" t="s">
        <v>272</v>
      </c>
      <c r="B96" s="123"/>
      <c r="C96" s="145" t="s">
        <v>273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7" t="s">
        <v>274</v>
      </c>
      <c r="AD96" s="148"/>
      <c r="AE96" s="148"/>
      <c r="AF96" s="149"/>
      <c r="AG96" s="93">
        <f>AG25+AG26+AG51+AG60+AG73+AG81+AG86+AG95</f>
        <v>37492692</v>
      </c>
      <c r="AH96" s="94"/>
      <c r="AI96" s="94"/>
      <c r="AJ96" s="95"/>
      <c r="AK96" s="93">
        <f>AK25+AK26+AK51+AK60+AK73+AK81+AK86+AK95</f>
        <v>18636651</v>
      </c>
      <c r="AL96" s="94"/>
      <c r="AM96" s="94"/>
      <c r="AN96" s="95"/>
      <c r="AO96" s="93">
        <f>AO25+AO26+AO51+AO60+AO73+AO81+AO86+AO95</f>
        <v>48985867</v>
      </c>
      <c r="AP96" s="94"/>
      <c r="AQ96" s="94"/>
      <c r="AR96" s="9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</sheetData>
  <sheetProtection/>
  <mergeCells count="551">
    <mergeCell ref="AL1:AR1"/>
    <mergeCell ref="A92:B92"/>
    <mergeCell ref="C92:AB92"/>
    <mergeCell ref="A94:B94"/>
    <mergeCell ref="C94:AB94"/>
    <mergeCell ref="AC94:AF94"/>
    <mergeCell ref="AG94:AJ94"/>
    <mergeCell ref="A93:B93"/>
    <mergeCell ref="C93:AB93"/>
    <mergeCell ref="A96:B96"/>
    <mergeCell ref="C96:AB96"/>
    <mergeCell ref="A95:B95"/>
    <mergeCell ref="C95:AB95"/>
    <mergeCell ref="AC95:AF95"/>
    <mergeCell ref="AC93:AF93"/>
    <mergeCell ref="AG95:AJ95"/>
    <mergeCell ref="AC96:AF96"/>
    <mergeCell ref="AG96:AJ96"/>
    <mergeCell ref="AG93:AJ93"/>
    <mergeCell ref="A90:B90"/>
    <mergeCell ref="C90:AB90"/>
    <mergeCell ref="AC90:AF90"/>
    <mergeCell ref="AG90:AJ90"/>
    <mergeCell ref="A91:B91"/>
    <mergeCell ref="C91:AB91"/>
    <mergeCell ref="AC91:AF91"/>
    <mergeCell ref="AG91:AJ91"/>
    <mergeCell ref="AG92:AJ92"/>
    <mergeCell ref="A89:B89"/>
    <mergeCell ref="C89:AB89"/>
    <mergeCell ref="AC89:AF89"/>
    <mergeCell ref="AG89:AJ89"/>
    <mergeCell ref="AC92:AF92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G11:AJ11"/>
    <mergeCell ref="A12:B12"/>
    <mergeCell ref="C12:AB12"/>
    <mergeCell ref="A15:B15"/>
    <mergeCell ref="C15:AB15"/>
    <mergeCell ref="AC15:AF15"/>
    <mergeCell ref="AG15:AJ15"/>
    <mergeCell ref="A14:B14"/>
    <mergeCell ref="C14:AB14"/>
    <mergeCell ref="AC14:AF14"/>
    <mergeCell ref="AG9:AJ9"/>
    <mergeCell ref="A10:B10"/>
    <mergeCell ref="C10:AB10"/>
    <mergeCell ref="A13:B13"/>
    <mergeCell ref="C13:AB13"/>
    <mergeCell ref="AC13:AF13"/>
    <mergeCell ref="AG13:AJ13"/>
    <mergeCell ref="AC12:AF12"/>
    <mergeCell ref="AG12:AJ12"/>
    <mergeCell ref="AC7:AF7"/>
    <mergeCell ref="AG7:AJ7"/>
    <mergeCell ref="A7:B7"/>
    <mergeCell ref="C7:AB7"/>
    <mergeCell ref="A8:B8"/>
    <mergeCell ref="A5:AJ5"/>
    <mergeCell ref="AC6:AF6"/>
    <mergeCell ref="AG6:AJ6"/>
    <mergeCell ref="A11:B11"/>
    <mergeCell ref="C11:AB11"/>
    <mergeCell ref="AC11:AF11"/>
    <mergeCell ref="AC10:AF10"/>
    <mergeCell ref="AG10:AJ10"/>
    <mergeCell ref="A6:B6"/>
    <mergeCell ref="C6:AB6"/>
    <mergeCell ref="AC8:AF8"/>
    <mergeCell ref="AG8:AJ8"/>
    <mergeCell ref="AC9:AF9"/>
    <mergeCell ref="C8:AB8"/>
    <mergeCell ref="A9:B9"/>
    <mergeCell ref="C9:AB9"/>
    <mergeCell ref="AK6:AN6"/>
    <mergeCell ref="AK7:AN7"/>
    <mergeCell ref="AK8:AN8"/>
    <mergeCell ref="AK9:AN9"/>
    <mergeCell ref="AK10:AN10"/>
    <mergeCell ref="AK11:AN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43:AN43"/>
    <mergeCell ref="AK44:AN44"/>
    <mergeCell ref="AK45:AN45"/>
    <mergeCell ref="AK46:AN46"/>
    <mergeCell ref="AK47:AN47"/>
    <mergeCell ref="AK48:AN48"/>
    <mergeCell ref="AK49:AN49"/>
    <mergeCell ref="AK50:AN50"/>
    <mergeCell ref="AK51:AN51"/>
    <mergeCell ref="AK52:AN52"/>
    <mergeCell ref="AK53:AN53"/>
    <mergeCell ref="AK54:AN54"/>
    <mergeCell ref="AK55:AN55"/>
    <mergeCell ref="AK56:AN56"/>
    <mergeCell ref="AK57:AN57"/>
    <mergeCell ref="AK58:AN58"/>
    <mergeCell ref="AK59:AN59"/>
    <mergeCell ref="AK60:AN60"/>
    <mergeCell ref="AK61:AN61"/>
    <mergeCell ref="AK62:AN62"/>
    <mergeCell ref="AK63:AN63"/>
    <mergeCell ref="AK64:AN64"/>
    <mergeCell ref="AK65:AN65"/>
    <mergeCell ref="AK66:AN66"/>
    <mergeCell ref="AK67:AN67"/>
    <mergeCell ref="AK68:AN68"/>
    <mergeCell ref="AK69:AN69"/>
    <mergeCell ref="AK70:AN70"/>
    <mergeCell ref="AK71:AN71"/>
    <mergeCell ref="AK72:AN72"/>
    <mergeCell ref="AK73:AN73"/>
    <mergeCell ref="AK74:AN74"/>
    <mergeCell ref="AK75:AN75"/>
    <mergeCell ref="AK76:AN76"/>
    <mergeCell ref="AK77:AN77"/>
    <mergeCell ref="AK78:AN78"/>
    <mergeCell ref="AK79:AN79"/>
    <mergeCell ref="AK80:AN80"/>
    <mergeCell ref="AK81:AN81"/>
    <mergeCell ref="AK82:AN82"/>
    <mergeCell ref="AK83:AN83"/>
    <mergeCell ref="AK84:AN84"/>
    <mergeCell ref="AK85:AN85"/>
    <mergeCell ref="AK86:AN86"/>
    <mergeCell ref="AK87:AN87"/>
    <mergeCell ref="AK88:AN88"/>
    <mergeCell ref="AK89:AN89"/>
    <mergeCell ref="AK96:AN96"/>
    <mergeCell ref="AK90:AN90"/>
    <mergeCell ref="AK91:AN91"/>
    <mergeCell ref="AK92:AN92"/>
    <mergeCell ref="AK93:AN93"/>
    <mergeCell ref="AK94:AN94"/>
    <mergeCell ref="AK95:AN95"/>
    <mergeCell ref="AO6:AR6"/>
    <mergeCell ref="AO7:AR7"/>
    <mergeCell ref="AO8:AR8"/>
    <mergeCell ref="AO9:AR9"/>
    <mergeCell ref="AO10:AR10"/>
    <mergeCell ref="AO11:AR11"/>
    <mergeCell ref="AO12:AR12"/>
    <mergeCell ref="AO13:AR13"/>
    <mergeCell ref="AO14:AR14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33:AR33"/>
    <mergeCell ref="AO34:AR34"/>
    <mergeCell ref="AO35:AR35"/>
    <mergeCell ref="AO36:AR36"/>
    <mergeCell ref="AO37:AR37"/>
    <mergeCell ref="AO38:AR38"/>
    <mergeCell ref="AO39:AR39"/>
    <mergeCell ref="AO40:AR40"/>
    <mergeCell ref="AO41:AR41"/>
    <mergeCell ref="AO42:AR42"/>
    <mergeCell ref="AO43:AR43"/>
    <mergeCell ref="AO44:AR44"/>
    <mergeCell ref="AO45:AR45"/>
    <mergeCell ref="AO46:AR46"/>
    <mergeCell ref="AO47:AR47"/>
    <mergeCell ref="AO48:AR48"/>
    <mergeCell ref="AO49:AR49"/>
    <mergeCell ref="AO50:AR50"/>
    <mergeCell ref="AO51:AR51"/>
    <mergeCell ref="AO52:AR52"/>
    <mergeCell ref="AO53:AR53"/>
    <mergeCell ref="AO54:AR54"/>
    <mergeCell ref="AO55:AR55"/>
    <mergeCell ref="AO56:AR56"/>
    <mergeCell ref="AO57:AR57"/>
    <mergeCell ref="AO58:AR58"/>
    <mergeCell ref="AO59:AR59"/>
    <mergeCell ref="AO60:AR60"/>
    <mergeCell ref="AO61:AR61"/>
    <mergeCell ref="AO62:AR62"/>
    <mergeCell ref="AO63:AR63"/>
    <mergeCell ref="AO64:AR64"/>
    <mergeCell ref="AO65:AR65"/>
    <mergeCell ref="AO66:AR66"/>
    <mergeCell ref="AO67:AR67"/>
    <mergeCell ref="AO68:AR68"/>
    <mergeCell ref="AO69:AR69"/>
    <mergeCell ref="AO70:AR70"/>
    <mergeCell ref="AO71:AR71"/>
    <mergeCell ref="AO72:AR72"/>
    <mergeCell ref="AO73:AR73"/>
    <mergeCell ref="AO74:AR74"/>
    <mergeCell ref="AO75:AR75"/>
    <mergeCell ref="AO76:AR76"/>
    <mergeCell ref="AO77:AR77"/>
    <mergeCell ref="AO78:AR78"/>
    <mergeCell ref="AO79:AR79"/>
    <mergeCell ref="AO80:AR80"/>
    <mergeCell ref="AO81:AR81"/>
    <mergeCell ref="AO82:AR82"/>
    <mergeCell ref="AO83:AR83"/>
    <mergeCell ref="AO84:AR84"/>
    <mergeCell ref="AO85:AR85"/>
    <mergeCell ref="AO86:AR86"/>
    <mergeCell ref="AO87:AR87"/>
    <mergeCell ref="AO88:AR88"/>
    <mergeCell ref="AO89:AR89"/>
    <mergeCell ref="AO96:AR96"/>
    <mergeCell ref="A2:AR2"/>
    <mergeCell ref="A3:AR3"/>
    <mergeCell ref="A4:AR4"/>
    <mergeCell ref="AO90:AR90"/>
    <mergeCell ref="AO91:AR91"/>
    <mergeCell ref="AO92:AR92"/>
    <mergeCell ref="AO93:AR93"/>
    <mergeCell ref="AO94:AR94"/>
    <mergeCell ref="AO95:AR9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 xml:space="preserve">&amp;R2.  sz.  melléklet a 2019. I. félévi költségvetési beszámolóhoz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R66"/>
  <sheetViews>
    <sheetView view="pageBreakPreview" zoomScaleSheetLayoutView="100" zoomScalePageLayoutView="0" workbookViewId="0" topLeftCell="A1">
      <selection activeCell="A4" sqref="A4:AR4"/>
    </sheetView>
  </sheetViews>
  <sheetFormatPr defaultColWidth="9.140625" defaultRowHeight="15"/>
  <cols>
    <col min="1" max="28" width="2.7109375" style="1" customWidth="1"/>
    <col min="29" max="29" width="2.7109375" style="6" hidden="1" customWidth="1"/>
    <col min="30" max="32" width="2.7109375" style="1" hidden="1" customWidth="1"/>
    <col min="33" max="46" width="2.7109375" style="1" customWidth="1"/>
    <col min="47" max="16384" width="9.140625" style="1" customWidth="1"/>
  </cols>
  <sheetData>
    <row r="1" spans="39:44" ht="12.75">
      <c r="AM1" s="92" t="s">
        <v>487</v>
      </c>
      <c r="AN1" s="92"/>
      <c r="AO1" s="92"/>
      <c r="AP1" s="92"/>
      <c r="AQ1" s="92"/>
      <c r="AR1" s="92"/>
    </row>
    <row r="2" spans="1:44" ht="31.5" customHeight="1">
      <c r="A2" s="40" t="s">
        <v>307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</row>
    <row r="3" spans="1:44" ht="31.5" customHeight="1">
      <c r="A3" s="96" t="s">
        <v>496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44" ht="25.5" customHeight="1">
      <c r="A4" s="97" t="s">
        <v>308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</row>
    <row r="5" spans="1:36" ht="19.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</row>
    <row r="6" spans="1:40" ht="15.7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N6" s="1" t="s">
        <v>426</v>
      </c>
    </row>
    <row r="7" spans="1:44" ht="34.5" customHeight="1">
      <c r="A7" s="105" t="s">
        <v>1</v>
      </c>
      <c r="B7" s="101"/>
      <c r="C7" s="106" t="s">
        <v>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11" t="s">
        <v>3</v>
      </c>
      <c r="AD7" s="102"/>
      <c r="AE7" s="102"/>
      <c r="AF7" s="102"/>
      <c r="AG7" s="163" t="s">
        <v>4</v>
      </c>
      <c r="AH7" s="164"/>
      <c r="AI7" s="164"/>
      <c r="AJ7" s="165"/>
      <c r="AK7" s="163" t="s">
        <v>492</v>
      </c>
      <c r="AL7" s="164"/>
      <c r="AM7" s="164"/>
      <c r="AN7" s="165"/>
      <c r="AO7" s="163" t="s">
        <v>428</v>
      </c>
      <c r="AP7" s="164"/>
      <c r="AQ7" s="164"/>
      <c r="AR7" s="165"/>
    </row>
    <row r="8" spans="1:44" s="3" customFormat="1" ht="19.5" customHeight="1">
      <c r="A8" s="166" t="s">
        <v>5</v>
      </c>
      <c r="B8" s="172"/>
      <c r="C8" s="112" t="s">
        <v>309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74"/>
      <c r="AC8" s="129" t="s">
        <v>310</v>
      </c>
      <c r="AD8" s="130"/>
      <c r="AE8" s="130"/>
      <c r="AF8" s="169"/>
      <c r="AG8" s="150">
        <v>13870807</v>
      </c>
      <c r="AH8" s="151"/>
      <c r="AI8" s="151"/>
      <c r="AJ8" s="152"/>
      <c r="AK8" s="156"/>
      <c r="AL8" s="156"/>
      <c r="AM8" s="156"/>
      <c r="AN8" s="156"/>
      <c r="AO8" s="150">
        <v>13870807</v>
      </c>
      <c r="AP8" s="151"/>
      <c r="AQ8" s="151"/>
      <c r="AR8" s="152"/>
    </row>
    <row r="9" spans="1:44" s="3" customFormat="1" ht="19.5" customHeight="1">
      <c r="A9" s="166" t="s">
        <v>8</v>
      </c>
      <c r="B9" s="172"/>
      <c r="C9" s="120" t="s">
        <v>311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71"/>
      <c r="AC9" s="129" t="s">
        <v>312</v>
      </c>
      <c r="AD9" s="130"/>
      <c r="AE9" s="130"/>
      <c r="AF9" s="169"/>
      <c r="AG9" s="150"/>
      <c r="AH9" s="151"/>
      <c r="AI9" s="151"/>
      <c r="AJ9" s="152"/>
      <c r="AK9" s="156"/>
      <c r="AL9" s="156"/>
      <c r="AM9" s="156"/>
      <c r="AN9" s="156"/>
      <c r="AO9" s="150"/>
      <c r="AP9" s="151"/>
      <c r="AQ9" s="151"/>
      <c r="AR9" s="152"/>
    </row>
    <row r="10" spans="1:44" s="3" customFormat="1" ht="30.75" customHeight="1">
      <c r="A10" s="166" t="s">
        <v>11</v>
      </c>
      <c r="B10" s="172"/>
      <c r="C10" s="120" t="s">
        <v>313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71"/>
      <c r="AC10" s="129" t="s">
        <v>314</v>
      </c>
      <c r="AD10" s="130"/>
      <c r="AE10" s="130"/>
      <c r="AF10" s="169"/>
      <c r="AG10" s="150">
        <v>8225418</v>
      </c>
      <c r="AH10" s="151"/>
      <c r="AI10" s="151"/>
      <c r="AJ10" s="152"/>
      <c r="AK10" s="156"/>
      <c r="AL10" s="156"/>
      <c r="AM10" s="156"/>
      <c r="AN10" s="156"/>
      <c r="AO10" s="150">
        <v>8225418</v>
      </c>
      <c r="AP10" s="151"/>
      <c r="AQ10" s="151"/>
      <c r="AR10" s="152"/>
    </row>
    <row r="11" spans="1:44" ht="19.5" customHeight="1">
      <c r="A11" s="166" t="s">
        <v>14</v>
      </c>
      <c r="B11" s="172"/>
      <c r="C11" s="120" t="s">
        <v>315</v>
      </c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71"/>
      <c r="AC11" s="129" t="s">
        <v>316</v>
      </c>
      <c r="AD11" s="130"/>
      <c r="AE11" s="130"/>
      <c r="AF11" s="169"/>
      <c r="AG11" s="150">
        <v>1800000</v>
      </c>
      <c r="AH11" s="151"/>
      <c r="AI11" s="151"/>
      <c r="AJ11" s="152"/>
      <c r="AK11" s="157"/>
      <c r="AL11" s="157"/>
      <c r="AM11" s="157"/>
      <c r="AN11" s="157"/>
      <c r="AO11" s="150">
        <v>1800000</v>
      </c>
      <c r="AP11" s="151"/>
      <c r="AQ11" s="151"/>
      <c r="AR11" s="152"/>
    </row>
    <row r="12" spans="1:44" s="2" customFormat="1" ht="19.5" customHeight="1">
      <c r="A12" s="166" t="s">
        <v>17</v>
      </c>
      <c r="B12" s="172"/>
      <c r="C12" s="120" t="s">
        <v>317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71"/>
      <c r="AC12" s="129" t="s">
        <v>318</v>
      </c>
      <c r="AD12" s="130"/>
      <c r="AE12" s="130"/>
      <c r="AF12" s="169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</row>
    <row r="13" spans="1:44" s="2" customFormat="1" ht="19.5" customHeight="1">
      <c r="A13" s="166" t="s">
        <v>20</v>
      </c>
      <c r="B13" s="172"/>
      <c r="C13" s="120" t="s">
        <v>319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71"/>
      <c r="AC13" s="129" t="s">
        <v>320</v>
      </c>
      <c r="AD13" s="130"/>
      <c r="AE13" s="130"/>
      <c r="AF13" s="169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</row>
    <row r="14" spans="1:44" ht="19.5" customHeight="1">
      <c r="A14" s="159" t="s">
        <v>23</v>
      </c>
      <c r="B14" s="173"/>
      <c r="C14" s="127" t="s">
        <v>321</v>
      </c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70"/>
      <c r="AC14" s="145" t="s">
        <v>322</v>
      </c>
      <c r="AD14" s="146"/>
      <c r="AE14" s="146"/>
      <c r="AF14" s="162"/>
      <c r="AG14" s="153">
        <f>SUM(AG8:AJ13)</f>
        <v>23896225</v>
      </c>
      <c r="AH14" s="154"/>
      <c r="AI14" s="154"/>
      <c r="AJ14" s="155"/>
      <c r="AK14" s="153">
        <f>SUM(AK8:AN13)</f>
        <v>0</v>
      </c>
      <c r="AL14" s="154"/>
      <c r="AM14" s="154"/>
      <c r="AN14" s="155"/>
      <c r="AO14" s="153">
        <f>SUM(AO8:AR13)</f>
        <v>23896225</v>
      </c>
      <c r="AP14" s="154"/>
      <c r="AQ14" s="154"/>
      <c r="AR14" s="155"/>
    </row>
    <row r="15" spans="1:44" ht="19.5" customHeight="1">
      <c r="A15" s="166" t="s">
        <v>26</v>
      </c>
      <c r="B15" s="172"/>
      <c r="C15" s="120" t="s">
        <v>323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71"/>
      <c r="AC15" s="129" t="s">
        <v>324</v>
      </c>
      <c r="AD15" s="130"/>
      <c r="AE15" s="130"/>
      <c r="AF15" s="169"/>
      <c r="AG15" s="150"/>
      <c r="AH15" s="151"/>
      <c r="AI15" s="151"/>
      <c r="AJ15" s="152"/>
      <c r="AK15" s="150"/>
      <c r="AL15" s="151"/>
      <c r="AM15" s="151"/>
      <c r="AN15" s="152"/>
      <c r="AO15" s="150"/>
      <c r="AP15" s="151"/>
      <c r="AQ15" s="151"/>
      <c r="AR15" s="152"/>
    </row>
    <row r="16" spans="1:44" ht="29.25" customHeight="1">
      <c r="A16" s="166" t="s">
        <v>29</v>
      </c>
      <c r="B16" s="172"/>
      <c r="C16" s="120" t="s">
        <v>325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71"/>
      <c r="AC16" s="129" t="s">
        <v>326</v>
      </c>
      <c r="AD16" s="130"/>
      <c r="AE16" s="130"/>
      <c r="AF16" s="169"/>
      <c r="AG16" s="150"/>
      <c r="AH16" s="151"/>
      <c r="AI16" s="151"/>
      <c r="AJ16" s="152"/>
      <c r="AK16" s="150"/>
      <c r="AL16" s="151"/>
      <c r="AM16" s="151"/>
      <c r="AN16" s="152"/>
      <c r="AO16" s="150"/>
      <c r="AP16" s="151"/>
      <c r="AQ16" s="151"/>
      <c r="AR16" s="152"/>
    </row>
    <row r="17" spans="1:44" ht="29.25" customHeight="1">
      <c r="A17" s="166" t="s">
        <v>32</v>
      </c>
      <c r="B17" s="172"/>
      <c r="C17" s="120" t="s">
        <v>327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71"/>
      <c r="AC17" s="129" t="s">
        <v>328</v>
      </c>
      <c r="AD17" s="130"/>
      <c r="AE17" s="130"/>
      <c r="AF17" s="169"/>
      <c r="AG17" s="150"/>
      <c r="AH17" s="151"/>
      <c r="AI17" s="151"/>
      <c r="AJ17" s="152"/>
      <c r="AK17" s="150"/>
      <c r="AL17" s="151"/>
      <c r="AM17" s="151"/>
      <c r="AN17" s="152"/>
      <c r="AO17" s="150"/>
      <c r="AP17" s="151"/>
      <c r="AQ17" s="151"/>
      <c r="AR17" s="152"/>
    </row>
    <row r="18" spans="1:44" ht="29.25" customHeight="1">
      <c r="A18" s="166" t="s">
        <v>35</v>
      </c>
      <c r="B18" s="172"/>
      <c r="C18" s="120" t="s">
        <v>329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71"/>
      <c r="AC18" s="129" t="s">
        <v>330</v>
      </c>
      <c r="AD18" s="130"/>
      <c r="AE18" s="130"/>
      <c r="AF18" s="169"/>
      <c r="AG18" s="150"/>
      <c r="AH18" s="151"/>
      <c r="AI18" s="151"/>
      <c r="AJ18" s="152"/>
      <c r="AK18" s="150"/>
      <c r="AL18" s="151"/>
      <c r="AM18" s="151"/>
      <c r="AN18" s="152"/>
      <c r="AO18" s="150"/>
      <c r="AP18" s="151"/>
      <c r="AQ18" s="151"/>
      <c r="AR18" s="152"/>
    </row>
    <row r="19" spans="1:44" ht="19.5" customHeight="1">
      <c r="A19" s="166" t="s">
        <v>38</v>
      </c>
      <c r="B19" s="172"/>
      <c r="C19" s="120" t="s">
        <v>331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71"/>
      <c r="AC19" s="129" t="s">
        <v>332</v>
      </c>
      <c r="AD19" s="130"/>
      <c r="AE19" s="130"/>
      <c r="AF19" s="169"/>
      <c r="AG19" s="150">
        <v>3018441</v>
      </c>
      <c r="AH19" s="151"/>
      <c r="AI19" s="151"/>
      <c r="AJ19" s="152"/>
      <c r="AK19" s="150">
        <f>SUM(AO19-AG19)</f>
        <v>9133875</v>
      </c>
      <c r="AL19" s="151"/>
      <c r="AM19" s="151"/>
      <c r="AN19" s="152"/>
      <c r="AO19" s="150">
        <v>12152316</v>
      </c>
      <c r="AP19" s="151"/>
      <c r="AQ19" s="151"/>
      <c r="AR19" s="152"/>
    </row>
    <row r="20" spans="1:44" ht="19.5" customHeight="1">
      <c r="A20" s="159" t="s">
        <v>41</v>
      </c>
      <c r="B20" s="173"/>
      <c r="C20" s="127" t="s">
        <v>333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70"/>
      <c r="AC20" s="145" t="s">
        <v>334</v>
      </c>
      <c r="AD20" s="146"/>
      <c r="AE20" s="146"/>
      <c r="AF20" s="162"/>
      <c r="AG20" s="153">
        <f>SUM(AG14:AJ19)</f>
        <v>26914666</v>
      </c>
      <c r="AH20" s="154"/>
      <c r="AI20" s="154"/>
      <c r="AJ20" s="155"/>
      <c r="AK20" s="153">
        <f>SUM(AK14:AN19)</f>
        <v>9133875</v>
      </c>
      <c r="AL20" s="154"/>
      <c r="AM20" s="154"/>
      <c r="AN20" s="155"/>
      <c r="AO20" s="153">
        <f>SUM(AO14:AR19)</f>
        <v>36048541</v>
      </c>
      <c r="AP20" s="154"/>
      <c r="AQ20" s="154"/>
      <c r="AR20" s="155"/>
    </row>
    <row r="21" spans="1:44" ht="19.5" customHeight="1">
      <c r="A21" s="166" t="s">
        <v>44</v>
      </c>
      <c r="B21" s="172"/>
      <c r="C21" s="120" t="s">
        <v>335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71"/>
      <c r="AC21" s="129" t="s">
        <v>336</v>
      </c>
      <c r="AD21" s="130"/>
      <c r="AE21" s="130"/>
      <c r="AF21" s="169"/>
      <c r="AG21" s="150"/>
      <c r="AH21" s="151"/>
      <c r="AI21" s="151"/>
      <c r="AJ21" s="152"/>
      <c r="AK21" s="150"/>
      <c r="AL21" s="151"/>
      <c r="AM21" s="151"/>
      <c r="AN21" s="152"/>
      <c r="AO21" s="150"/>
      <c r="AP21" s="151"/>
      <c r="AQ21" s="151"/>
      <c r="AR21" s="152"/>
    </row>
    <row r="22" spans="1:44" ht="29.25" customHeight="1">
      <c r="A22" s="166" t="s">
        <v>47</v>
      </c>
      <c r="B22" s="172"/>
      <c r="C22" s="120" t="s">
        <v>337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71"/>
      <c r="AC22" s="129" t="s">
        <v>338</v>
      </c>
      <c r="AD22" s="130"/>
      <c r="AE22" s="130"/>
      <c r="AF22" s="169"/>
      <c r="AG22" s="150"/>
      <c r="AH22" s="151"/>
      <c r="AI22" s="151"/>
      <c r="AJ22" s="152"/>
      <c r="AK22" s="150"/>
      <c r="AL22" s="151"/>
      <c r="AM22" s="151"/>
      <c r="AN22" s="152"/>
      <c r="AO22" s="150"/>
      <c r="AP22" s="151"/>
      <c r="AQ22" s="151"/>
      <c r="AR22" s="152"/>
    </row>
    <row r="23" spans="1:44" ht="29.25" customHeight="1">
      <c r="A23" s="166" t="s">
        <v>50</v>
      </c>
      <c r="B23" s="172"/>
      <c r="C23" s="120" t="s">
        <v>339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71"/>
      <c r="AC23" s="129" t="s">
        <v>340</v>
      </c>
      <c r="AD23" s="130"/>
      <c r="AE23" s="130"/>
      <c r="AF23" s="169"/>
      <c r="AG23" s="150"/>
      <c r="AH23" s="151"/>
      <c r="AI23" s="151"/>
      <c r="AJ23" s="152"/>
      <c r="AK23" s="150"/>
      <c r="AL23" s="151"/>
      <c r="AM23" s="151"/>
      <c r="AN23" s="152"/>
      <c r="AO23" s="150"/>
      <c r="AP23" s="151"/>
      <c r="AQ23" s="151"/>
      <c r="AR23" s="152"/>
    </row>
    <row r="24" spans="1:44" ht="29.25" customHeight="1">
      <c r="A24" s="166" t="s">
        <v>53</v>
      </c>
      <c r="B24" s="172"/>
      <c r="C24" s="120" t="s">
        <v>341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71"/>
      <c r="AC24" s="129" t="s">
        <v>342</v>
      </c>
      <c r="AD24" s="130"/>
      <c r="AE24" s="130"/>
      <c r="AF24" s="169"/>
      <c r="AG24" s="150"/>
      <c r="AH24" s="151"/>
      <c r="AI24" s="151"/>
      <c r="AJ24" s="152"/>
      <c r="AK24" s="150"/>
      <c r="AL24" s="151"/>
      <c r="AM24" s="151"/>
      <c r="AN24" s="152"/>
      <c r="AO24" s="150"/>
      <c r="AP24" s="151"/>
      <c r="AQ24" s="151"/>
      <c r="AR24" s="152"/>
    </row>
    <row r="25" spans="1:44" ht="19.5" customHeight="1">
      <c r="A25" s="166" t="s">
        <v>56</v>
      </c>
      <c r="B25" s="172"/>
      <c r="C25" s="120" t="s">
        <v>343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71"/>
      <c r="AC25" s="129" t="s">
        <v>344</v>
      </c>
      <c r="AD25" s="130"/>
      <c r="AE25" s="130"/>
      <c r="AF25" s="169"/>
      <c r="AG25" s="150"/>
      <c r="AH25" s="151"/>
      <c r="AI25" s="151"/>
      <c r="AJ25" s="152"/>
      <c r="AK25" s="150">
        <v>1809900</v>
      </c>
      <c r="AL25" s="151"/>
      <c r="AM25" s="151"/>
      <c r="AN25" s="152"/>
      <c r="AO25" s="150">
        <v>1809900</v>
      </c>
      <c r="AP25" s="151"/>
      <c r="AQ25" s="151"/>
      <c r="AR25" s="152"/>
    </row>
    <row r="26" spans="1:44" ht="19.5" customHeight="1">
      <c r="A26" s="159" t="s">
        <v>59</v>
      </c>
      <c r="B26" s="173"/>
      <c r="C26" s="127" t="s">
        <v>345</v>
      </c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70"/>
      <c r="AC26" s="145" t="s">
        <v>346</v>
      </c>
      <c r="AD26" s="146"/>
      <c r="AE26" s="146"/>
      <c r="AF26" s="162"/>
      <c r="AG26" s="153">
        <f>SUM(AG21:AJ25)</f>
        <v>0</v>
      </c>
      <c r="AH26" s="154"/>
      <c r="AI26" s="154"/>
      <c r="AJ26" s="155"/>
      <c r="AK26" s="153">
        <f>SUM(AK21:AN25)</f>
        <v>1809900</v>
      </c>
      <c r="AL26" s="154"/>
      <c r="AM26" s="154"/>
      <c r="AN26" s="155"/>
      <c r="AO26" s="153">
        <f>SUM(AO21:AR25)</f>
        <v>1809900</v>
      </c>
      <c r="AP26" s="154"/>
      <c r="AQ26" s="154"/>
      <c r="AR26" s="155"/>
    </row>
    <row r="27" spans="1:44" ht="19.5" customHeight="1">
      <c r="A27" s="166" t="s">
        <v>62</v>
      </c>
      <c r="B27" s="172"/>
      <c r="C27" s="120" t="s">
        <v>347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71"/>
      <c r="AC27" s="129" t="s">
        <v>348</v>
      </c>
      <c r="AD27" s="130"/>
      <c r="AE27" s="130"/>
      <c r="AF27" s="169"/>
      <c r="AG27" s="150"/>
      <c r="AH27" s="151"/>
      <c r="AI27" s="151"/>
      <c r="AJ27" s="152"/>
      <c r="AK27" s="150"/>
      <c r="AL27" s="151"/>
      <c r="AM27" s="151"/>
      <c r="AN27" s="152"/>
      <c r="AO27" s="150"/>
      <c r="AP27" s="151"/>
      <c r="AQ27" s="151"/>
      <c r="AR27" s="152"/>
    </row>
    <row r="28" spans="1:44" ht="19.5" customHeight="1">
      <c r="A28" s="166" t="s">
        <v>65</v>
      </c>
      <c r="B28" s="172"/>
      <c r="C28" s="120" t="s">
        <v>349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71"/>
      <c r="AC28" s="129" t="s">
        <v>350</v>
      </c>
      <c r="AD28" s="130"/>
      <c r="AE28" s="130"/>
      <c r="AF28" s="169"/>
      <c r="AG28" s="150"/>
      <c r="AH28" s="151"/>
      <c r="AI28" s="151"/>
      <c r="AJ28" s="152"/>
      <c r="AK28" s="150"/>
      <c r="AL28" s="151"/>
      <c r="AM28" s="151"/>
      <c r="AN28" s="152"/>
      <c r="AO28" s="150"/>
      <c r="AP28" s="151"/>
      <c r="AQ28" s="151"/>
      <c r="AR28" s="152"/>
    </row>
    <row r="29" spans="1:44" s="6" customFormat="1" ht="19.5" customHeight="1">
      <c r="A29" s="159" t="s">
        <v>68</v>
      </c>
      <c r="B29" s="173"/>
      <c r="C29" s="127" t="s">
        <v>351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70"/>
      <c r="AC29" s="145" t="s">
        <v>352</v>
      </c>
      <c r="AD29" s="146"/>
      <c r="AE29" s="146"/>
      <c r="AF29" s="162"/>
      <c r="AG29" s="153">
        <f>SUM(AG27:AJ28)</f>
        <v>0</v>
      </c>
      <c r="AH29" s="154"/>
      <c r="AI29" s="154"/>
      <c r="AJ29" s="155"/>
      <c r="AK29" s="153">
        <f>SUM(AK27:AN28)</f>
        <v>0</v>
      </c>
      <c r="AL29" s="154"/>
      <c r="AM29" s="154"/>
      <c r="AN29" s="155"/>
      <c r="AO29" s="153">
        <f>SUM(AO27:AR28)</f>
        <v>0</v>
      </c>
      <c r="AP29" s="154"/>
      <c r="AQ29" s="154"/>
      <c r="AR29" s="155"/>
    </row>
    <row r="30" spans="1:44" ht="19.5" customHeight="1">
      <c r="A30" s="166" t="s">
        <v>71</v>
      </c>
      <c r="B30" s="172"/>
      <c r="C30" s="120" t="s">
        <v>353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71"/>
      <c r="AC30" s="129" t="s">
        <v>354</v>
      </c>
      <c r="AD30" s="130"/>
      <c r="AE30" s="130"/>
      <c r="AF30" s="169"/>
      <c r="AG30" s="150"/>
      <c r="AH30" s="151"/>
      <c r="AI30" s="151"/>
      <c r="AJ30" s="152"/>
      <c r="AK30" s="150"/>
      <c r="AL30" s="151"/>
      <c r="AM30" s="151"/>
      <c r="AN30" s="152"/>
      <c r="AO30" s="150"/>
      <c r="AP30" s="151"/>
      <c r="AQ30" s="151"/>
      <c r="AR30" s="152"/>
    </row>
    <row r="31" spans="1:44" ht="19.5" customHeight="1">
      <c r="A31" s="166" t="s">
        <v>74</v>
      </c>
      <c r="B31" s="172"/>
      <c r="C31" s="120" t="s">
        <v>355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71"/>
      <c r="AC31" s="129" t="s">
        <v>356</v>
      </c>
      <c r="AD31" s="130"/>
      <c r="AE31" s="130"/>
      <c r="AF31" s="169"/>
      <c r="AG31" s="150"/>
      <c r="AH31" s="151"/>
      <c r="AI31" s="151"/>
      <c r="AJ31" s="152"/>
      <c r="AK31" s="150"/>
      <c r="AL31" s="151"/>
      <c r="AM31" s="151"/>
      <c r="AN31" s="152"/>
      <c r="AO31" s="150"/>
      <c r="AP31" s="151"/>
      <c r="AQ31" s="151"/>
      <c r="AR31" s="152"/>
    </row>
    <row r="32" spans="1:44" ht="19.5" customHeight="1">
      <c r="A32" s="166" t="s">
        <v>77</v>
      </c>
      <c r="B32" s="172"/>
      <c r="C32" s="120" t="s">
        <v>357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71"/>
      <c r="AC32" s="129" t="s">
        <v>358</v>
      </c>
      <c r="AD32" s="130"/>
      <c r="AE32" s="130"/>
      <c r="AF32" s="169"/>
      <c r="AG32" s="150">
        <v>1200000</v>
      </c>
      <c r="AH32" s="151"/>
      <c r="AI32" s="151"/>
      <c r="AJ32" s="152"/>
      <c r="AK32" s="150"/>
      <c r="AL32" s="151"/>
      <c r="AM32" s="151"/>
      <c r="AN32" s="152"/>
      <c r="AO32" s="150">
        <v>1200000</v>
      </c>
      <c r="AP32" s="151"/>
      <c r="AQ32" s="151"/>
      <c r="AR32" s="152"/>
    </row>
    <row r="33" spans="1:44" ht="19.5" customHeight="1">
      <c r="A33" s="166" t="s">
        <v>80</v>
      </c>
      <c r="B33" s="172"/>
      <c r="C33" s="120" t="s">
        <v>359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71"/>
      <c r="AC33" s="129" t="s">
        <v>360</v>
      </c>
      <c r="AD33" s="130"/>
      <c r="AE33" s="130"/>
      <c r="AF33" s="169"/>
      <c r="AG33" s="150">
        <v>1400000</v>
      </c>
      <c r="AH33" s="151"/>
      <c r="AI33" s="151"/>
      <c r="AJ33" s="152"/>
      <c r="AK33" s="150"/>
      <c r="AL33" s="151"/>
      <c r="AM33" s="151"/>
      <c r="AN33" s="152"/>
      <c r="AO33" s="150">
        <v>1400000</v>
      </c>
      <c r="AP33" s="151"/>
      <c r="AQ33" s="151"/>
      <c r="AR33" s="152"/>
    </row>
    <row r="34" spans="1:44" ht="19.5" customHeight="1">
      <c r="A34" s="166" t="s">
        <v>83</v>
      </c>
      <c r="B34" s="172"/>
      <c r="C34" s="120" t="s">
        <v>361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71"/>
      <c r="AC34" s="129" t="s">
        <v>362</v>
      </c>
      <c r="AD34" s="130"/>
      <c r="AE34" s="130"/>
      <c r="AF34" s="169"/>
      <c r="AG34" s="150"/>
      <c r="AH34" s="151"/>
      <c r="AI34" s="151"/>
      <c r="AJ34" s="152"/>
      <c r="AK34" s="150"/>
      <c r="AL34" s="151"/>
      <c r="AM34" s="151"/>
      <c r="AN34" s="152"/>
      <c r="AO34" s="150"/>
      <c r="AP34" s="151"/>
      <c r="AQ34" s="151"/>
      <c r="AR34" s="152"/>
    </row>
    <row r="35" spans="1:44" ht="19.5" customHeight="1">
      <c r="A35" s="166" t="s">
        <v>86</v>
      </c>
      <c r="B35" s="172"/>
      <c r="C35" s="120" t="s">
        <v>363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71"/>
      <c r="AC35" s="129" t="s">
        <v>364</v>
      </c>
      <c r="AD35" s="130"/>
      <c r="AE35" s="130"/>
      <c r="AF35" s="169"/>
      <c r="AG35" s="150"/>
      <c r="AH35" s="151"/>
      <c r="AI35" s="151"/>
      <c r="AJ35" s="152"/>
      <c r="AK35" s="150"/>
      <c r="AL35" s="151"/>
      <c r="AM35" s="151"/>
      <c r="AN35" s="152"/>
      <c r="AO35" s="150"/>
      <c r="AP35" s="151"/>
      <c r="AQ35" s="151"/>
      <c r="AR35" s="152"/>
    </row>
    <row r="36" spans="1:44" ht="19.5" customHeight="1">
      <c r="A36" s="166" t="s">
        <v>89</v>
      </c>
      <c r="B36" s="172"/>
      <c r="C36" s="120" t="s">
        <v>365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71"/>
      <c r="AC36" s="129" t="s">
        <v>366</v>
      </c>
      <c r="AD36" s="130"/>
      <c r="AE36" s="130"/>
      <c r="AF36" s="169"/>
      <c r="AG36" s="150">
        <v>330000</v>
      </c>
      <c r="AH36" s="151"/>
      <c r="AI36" s="151"/>
      <c r="AJ36" s="152"/>
      <c r="AK36" s="150"/>
      <c r="AL36" s="151"/>
      <c r="AM36" s="151"/>
      <c r="AN36" s="152"/>
      <c r="AO36" s="150">
        <v>330000</v>
      </c>
      <c r="AP36" s="151"/>
      <c r="AQ36" s="151"/>
      <c r="AR36" s="152"/>
    </row>
    <row r="37" spans="1:44" ht="19.5" customHeight="1">
      <c r="A37" s="166" t="s">
        <v>92</v>
      </c>
      <c r="B37" s="172"/>
      <c r="C37" s="120" t="s">
        <v>367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71"/>
      <c r="AC37" s="129" t="s">
        <v>368</v>
      </c>
      <c r="AD37" s="130"/>
      <c r="AE37" s="130"/>
      <c r="AF37" s="169"/>
      <c r="AG37" s="150"/>
      <c r="AH37" s="151"/>
      <c r="AI37" s="151"/>
      <c r="AJ37" s="152"/>
      <c r="AK37" s="150"/>
      <c r="AL37" s="151"/>
      <c r="AM37" s="151"/>
      <c r="AN37" s="152"/>
      <c r="AO37" s="150"/>
      <c r="AP37" s="151"/>
      <c r="AQ37" s="151"/>
      <c r="AR37" s="152"/>
    </row>
    <row r="38" spans="1:44" ht="19.5" customHeight="1">
      <c r="A38" s="159" t="s">
        <v>95</v>
      </c>
      <c r="B38" s="173"/>
      <c r="C38" s="127" t="s">
        <v>369</v>
      </c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70"/>
      <c r="AC38" s="145" t="s">
        <v>370</v>
      </c>
      <c r="AD38" s="146"/>
      <c r="AE38" s="146"/>
      <c r="AF38" s="162"/>
      <c r="AG38" s="153">
        <f>SUM(AG33:AJ37)</f>
        <v>1730000</v>
      </c>
      <c r="AH38" s="154"/>
      <c r="AI38" s="154"/>
      <c r="AJ38" s="155"/>
      <c r="AK38" s="153">
        <f>SUM(AK33:AN37)</f>
        <v>0</v>
      </c>
      <c r="AL38" s="154"/>
      <c r="AM38" s="154"/>
      <c r="AN38" s="155"/>
      <c r="AO38" s="153">
        <f>SUM(AO33:AR37)</f>
        <v>1730000</v>
      </c>
      <c r="AP38" s="154"/>
      <c r="AQ38" s="154"/>
      <c r="AR38" s="155"/>
    </row>
    <row r="39" spans="1:44" ht="19.5" customHeight="1">
      <c r="A39" s="166" t="s">
        <v>98</v>
      </c>
      <c r="B39" s="172"/>
      <c r="C39" s="120" t="s">
        <v>371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71"/>
      <c r="AC39" s="129" t="s">
        <v>372</v>
      </c>
      <c r="AD39" s="130"/>
      <c r="AE39" s="130"/>
      <c r="AF39" s="169"/>
      <c r="AG39" s="150">
        <v>0</v>
      </c>
      <c r="AH39" s="151"/>
      <c r="AI39" s="151"/>
      <c r="AJ39" s="152"/>
      <c r="AK39" s="150">
        <v>0</v>
      </c>
      <c r="AL39" s="151"/>
      <c r="AM39" s="151"/>
      <c r="AN39" s="152"/>
      <c r="AO39" s="150"/>
      <c r="AP39" s="151"/>
      <c r="AQ39" s="151"/>
      <c r="AR39" s="152"/>
    </row>
    <row r="40" spans="1:44" ht="19.5" customHeight="1">
      <c r="A40" s="159" t="s">
        <v>101</v>
      </c>
      <c r="B40" s="173"/>
      <c r="C40" s="127" t="s">
        <v>373</v>
      </c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70"/>
      <c r="AC40" s="145" t="s">
        <v>374</v>
      </c>
      <c r="AD40" s="146"/>
      <c r="AE40" s="146"/>
      <c r="AF40" s="162"/>
      <c r="AG40" s="153">
        <f>AG29+AG30+AG31+AG32+AG38+AG39</f>
        <v>2930000</v>
      </c>
      <c r="AH40" s="154"/>
      <c r="AI40" s="154"/>
      <c r="AJ40" s="155"/>
      <c r="AK40" s="153">
        <f>AK29+AK30+AK31+AK32+AK38+AK39</f>
        <v>0</v>
      </c>
      <c r="AL40" s="154"/>
      <c r="AM40" s="154"/>
      <c r="AN40" s="155"/>
      <c r="AO40" s="153">
        <f>AO29+AO30+AO31+AO32+AO38+AO39</f>
        <v>2930000</v>
      </c>
      <c r="AP40" s="154"/>
      <c r="AQ40" s="154"/>
      <c r="AR40" s="155"/>
    </row>
    <row r="41" spans="1:44" ht="19.5" customHeight="1">
      <c r="A41" s="166" t="s">
        <v>104</v>
      </c>
      <c r="B41" s="172"/>
      <c r="C41" s="133" t="s">
        <v>375</v>
      </c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68"/>
      <c r="AC41" s="129" t="s">
        <v>376</v>
      </c>
      <c r="AD41" s="130"/>
      <c r="AE41" s="130"/>
      <c r="AF41" s="169"/>
      <c r="AG41" s="150">
        <v>600000</v>
      </c>
      <c r="AH41" s="151"/>
      <c r="AI41" s="151"/>
      <c r="AJ41" s="152"/>
      <c r="AK41" s="150"/>
      <c r="AL41" s="151"/>
      <c r="AM41" s="151"/>
      <c r="AN41" s="152"/>
      <c r="AO41" s="150">
        <v>600000</v>
      </c>
      <c r="AP41" s="151"/>
      <c r="AQ41" s="151"/>
      <c r="AR41" s="152"/>
    </row>
    <row r="42" spans="1:44" ht="19.5" customHeight="1">
      <c r="A42" s="166" t="s">
        <v>107</v>
      </c>
      <c r="B42" s="172"/>
      <c r="C42" s="133" t="s">
        <v>377</v>
      </c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68"/>
      <c r="AC42" s="129" t="s">
        <v>378</v>
      </c>
      <c r="AD42" s="130"/>
      <c r="AE42" s="130"/>
      <c r="AF42" s="169"/>
      <c r="AG42" s="150">
        <v>93000</v>
      </c>
      <c r="AH42" s="151"/>
      <c r="AI42" s="151"/>
      <c r="AJ42" s="152"/>
      <c r="AK42" s="150"/>
      <c r="AL42" s="151"/>
      <c r="AM42" s="151"/>
      <c r="AN42" s="152"/>
      <c r="AO42" s="150">
        <v>93000</v>
      </c>
      <c r="AP42" s="151"/>
      <c r="AQ42" s="151"/>
      <c r="AR42" s="152"/>
    </row>
    <row r="43" spans="1:44" ht="19.5" customHeight="1">
      <c r="A43" s="166" t="s">
        <v>110</v>
      </c>
      <c r="B43" s="172"/>
      <c r="C43" s="133" t="s">
        <v>379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68"/>
      <c r="AC43" s="129" t="s">
        <v>380</v>
      </c>
      <c r="AD43" s="130"/>
      <c r="AE43" s="130"/>
      <c r="AF43" s="169"/>
      <c r="AG43" s="150"/>
      <c r="AH43" s="151"/>
      <c r="AI43" s="151"/>
      <c r="AJ43" s="152"/>
      <c r="AK43" s="150"/>
      <c r="AL43" s="151"/>
      <c r="AM43" s="151"/>
      <c r="AN43" s="152"/>
      <c r="AO43" s="150"/>
      <c r="AP43" s="151"/>
      <c r="AQ43" s="151"/>
      <c r="AR43" s="152"/>
    </row>
    <row r="44" spans="1:44" ht="19.5" customHeight="1">
      <c r="A44" s="166" t="s">
        <v>113</v>
      </c>
      <c r="B44" s="172"/>
      <c r="C44" s="133" t="s">
        <v>381</v>
      </c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68"/>
      <c r="AC44" s="129" t="s">
        <v>382</v>
      </c>
      <c r="AD44" s="130"/>
      <c r="AE44" s="130"/>
      <c r="AF44" s="169"/>
      <c r="AG44" s="150"/>
      <c r="AH44" s="151"/>
      <c r="AI44" s="151"/>
      <c r="AJ44" s="152"/>
      <c r="AK44" s="150"/>
      <c r="AL44" s="151"/>
      <c r="AM44" s="151"/>
      <c r="AN44" s="152"/>
      <c r="AO44" s="150"/>
      <c r="AP44" s="151"/>
      <c r="AQ44" s="151"/>
      <c r="AR44" s="152"/>
    </row>
    <row r="45" spans="1:44" ht="19.5" customHeight="1">
      <c r="A45" s="166" t="s">
        <v>116</v>
      </c>
      <c r="B45" s="172"/>
      <c r="C45" s="133" t="s">
        <v>383</v>
      </c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68"/>
      <c r="AC45" s="129" t="s">
        <v>384</v>
      </c>
      <c r="AD45" s="130"/>
      <c r="AE45" s="130"/>
      <c r="AF45" s="169"/>
      <c r="AG45" s="150"/>
      <c r="AH45" s="151"/>
      <c r="AI45" s="151"/>
      <c r="AJ45" s="152"/>
      <c r="AK45" s="150"/>
      <c r="AL45" s="151"/>
      <c r="AM45" s="151"/>
      <c r="AN45" s="152"/>
      <c r="AO45" s="150"/>
      <c r="AP45" s="151"/>
      <c r="AQ45" s="151"/>
      <c r="AR45" s="152"/>
    </row>
    <row r="46" spans="1:44" ht="19.5" customHeight="1">
      <c r="A46" s="166" t="s">
        <v>119</v>
      </c>
      <c r="B46" s="172"/>
      <c r="C46" s="133" t="s">
        <v>385</v>
      </c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68"/>
      <c r="AC46" s="129" t="s">
        <v>386</v>
      </c>
      <c r="AD46" s="130"/>
      <c r="AE46" s="130"/>
      <c r="AF46" s="169"/>
      <c r="AG46" s="150"/>
      <c r="AH46" s="151"/>
      <c r="AI46" s="151"/>
      <c r="AJ46" s="152"/>
      <c r="AK46" s="150"/>
      <c r="AL46" s="151"/>
      <c r="AM46" s="151"/>
      <c r="AN46" s="152"/>
      <c r="AO46" s="150"/>
      <c r="AP46" s="151"/>
      <c r="AQ46" s="151"/>
      <c r="AR46" s="152"/>
    </row>
    <row r="47" spans="1:44" ht="19.5" customHeight="1">
      <c r="A47" s="166" t="s">
        <v>122</v>
      </c>
      <c r="B47" s="172"/>
      <c r="C47" s="133" t="s">
        <v>387</v>
      </c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68"/>
      <c r="AC47" s="129" t="s">
        <v>388</v>
      </c>
      <c r="AD47" s="130"/>
      <c r="AE47" s="130"/>
      <c r="AF47" s="169"/>
      <c r="AG47" s="150"/>
      <c r="AH47" s="151"/>
      <c r="AI47" s="151"/>
      <c r="AJ47" s="152"/>
      <c r="AK47" s="150"/>
      <c r="AL47" s="151"/>
      <c r="AM47" s="151"/>
      <c r="AN47" s="152"/>
      <c r="AO47" s="150"/>
      <c r="AP47" s="151"/>
      <c r="AQ47" s="151"/>
      <c r="AR47" s="152"/>
    </row>
    <row r="48" spans="1:44" ht="19.5" customHeight="1">
      <c r="A48" s="166" t="s">
        <v>125</v>
      </c>
      <c r="B48" s="172"/>
      <c r="C48" s="133" t="s">
        <v>389</v>
      </c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68"/>
      <c r="AC48" s="129" t="s">
        <v>390</v>
      </c>
      <c r="AD48" s="130"/>
      <c r="AE48" s="130"/>
      <c r="AF48" s="169"/>
      <c r="AG48" s="150"/>
      <c r="AH48" s="151"/>
      <c r="AI48" s="151"/>
      <c r="AJ48" s="152"/>
      <c r="AK48" s="150"/>
      <c r="AL48" s="151"/>
      <c r="AM48" s="151"/>
      <c r="AN48" s="152"/>
      <c r="AO48" s="150"/>
      <c r="AP48" s="151"/>
      <c r="AQ48" s="151"/>
      <c r="AR48" s="152"/>
    </row>
    <row r="49" spans="1:44" ht="19.5" customHeight="1">
      <c r="A49" s="166" t="s">
        <v>128</v>
      </c>
      <c r="B49" s="172"/>
      <c r="C49" s="133" t="s">
        <v>391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68"/>
      <c r="AC49" s="129" t="s">
        <v>392</v>
      </c>
      <c r="AD49" s="130"/>
      <c r="AE49" s="130"/>
      <c r="AF49" s="169"/>
      <c r="AG49" s="150"/>
      <c r="AH49" s="151"/>
      <c r="AI49" s="151"/>
      <c r="AJ49" s="152"/>
      <c r="AK49" s="150"/>
      <c r="AL49" s="151"/>
      <c r="AM49" s="151"/>
      <c r="AN49" s="152"/>
      <c r="AO49" s="150"/>
      <c r="AP49" s="151"/>
      <c r="AQ49" s="151"/>
      <c r="AR49" s="152"/>
    </row>
    <row r="50" spans="1:44" ht="19.5" customHeight="1">
      <c r="A50" s="166" t="s">
        <v>131</v>
      </c>
      <c r="B50" s="172"/>
      <c r="C50" s="133" t="s">
        <v>275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68"/>
      <c r="AC50" s="129" t="s">
        <v>393</v>
      </c>
      <c r="AD50" s="130"/>
      <c r="AE50" s="130"/>
      <c r="AF50" s="169"/>
      <c r="AG50" s="150"/>
      <c r="AH50" s="151"/>
      <c r="AI50" s="151"/>
      <c r="AJ50" s="152"/>
      <c r="AK50" s="150"/>
      <c r="AL50" s="151"/>
      <c r="AM50" s="151"/>
      <c r="AN50" s="152"/>
      <c r="AO50" s="150"/>
      <c r="AP50" s="151"/>
      <c r="AQ50" s="151"/>
      <c r="AR50" s="152"/>
    </row>
    <row r="51" spans="1:44" ht="19.5" customHeight="1">
      <c r="A51" s="159" t="s">
        <v>134</v>
      </c>
      <c r="B51" s="173"/>
      <c r="C51" s="137" t="s">
        <v>394</v>
      </c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61"/>
      <c r="AC51" s="145" t="s">
        <v>395</v>
      </c>
      <c r="AD51" s="146"/>
      <c r="AE51" s="146"/>
      <c r="AF51" s="162"/>
      <c r="AG51" s="153">
        <f>SUM(AG41:AJ50)</f>
        <v>693000</v>
      </c>
      <c r="AH51" s="154"/>
      <c r="AI51" s="154"/>
      <c r="AJ51" s="155"/>
      <c r="AK51" s="153">
        <f>SUM(AK41:AN50)</f>
        <v>0</v>
      </c>
      <c r="AL51" s="154"/>
      <c r="AM51" s="154"/>
      <c r="AN51" s="155"/>
      <c r="AO51" s="153">
        <f>SUM(AO41:AR50)</f>
        <v>693000</v>
      </c>
      <c r="AP51" s="154"/>
      <c r="AQ51" s="154"/>
      <c r="AR51" s="155"/>
    </row>
    <row r="52" spans="1:44" ht="19.5" customHeight="1">
      <c r="A52" s="166">
        <v>45</v>
      </c>
      <c r="B52" s="167"/>
      <c r="C52" s="133" t="s">
        <v>396</v>
      </c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68"/>
      <c r="AC52" s="129" t="s">
        <v>397</v>
      </c>
      <c r="AD52" s="130"/>
      <c r="AE52" s="130"/>
      <c r="AF52" s="169"/>
      <c r="AG52" s="150"/>
      <c r="AH52" s="151"/>
      <c r="AI52" s="151"/>
      <c r="AJ52" s="152"/>
      <c r="AK52" s="150"/>
      <c r="AL52" s="151"/>
      <c r="AM52" s="151"/>
      <c r="AN52" s="152"/>
      <c r="AO52" s="150"/>
      <c r="AP52" s="151"/>
      <c r="AQ52" s="151"/>
      <c r="AR52" s="152"/>
    </row>
    <row r="53" spans="1:44" ht="19.5" customHeight="1">
      <c r="A53" s="166">
        <v>46</v>
      </c>
      <c r="B53" s="167"/>
      <c r="C53" s="133" t="s">
        <v>398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68"/>
      <c r="AC53" s="129" t="s">
        <v>399</v>
      </c>
      <c r="AD53" s="130"/>
      <c r="AE53" s="130"/>
      <c r="AF53" s="169"/>
      <c r="AG53" s="150"/>
      <c r="AH53" s="151"/>
      <c r="AI53" s="151"/>
      <c r="AJ53" s="152"/>
      <c r="AK53" s="150"/>
      <c r="AL53" s="151"/>
      <c r="AM53" s="151"/>
      <c r="AN53" s="152"/>
      <c r="AO53" s="150"/>
      <c r="AP53" s="151"/>
      <c r="AQ53" s="151"/>
      <c r="AR53" s="152"/>
    </row>
    <row r="54" spans="1:44" ht="19.5" customHeight="1">
      <c r="A54" s="166">
        <v>47</v>
      </c>
      <c r="B54" s="167"/>
      <c r="C54" s="133" t="s">
        <v>400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68"/>
      <c r="AC54" s="129" t="s">
        <v>401</v>
      </c>
      <c r="AD54" s="130"/>
      <c r="AE54" s="130"/>
      <c r="AF54" s="169"/>
      <c r="AG54" s="150"/>
      <c r="AH54" s="151"/>
      <c r="AI54" s="151"/>
      <c r="AJ54" s="152"/>
      <c r="AK54" s="150"/>
      <c r="AL54" s="151"/>
      <c r="AM54" s="151"/>
      <c r="AN54" s="152"/>
      <c r="AO54" s="150"/>
      <c r="AP54" s="151"/>
      <c r="AQ54" s="151"/>
      <c r="AR54" s="152"/>
    </row>
    <row r="55" spans="1:44" ht="19.5" customHeight="1">
      <c r="A55" s="166">
        <v>48</v>
      </c>
      <c r="B55" s="167"/>
      <c r="C55" s="133" t="s">
        <v>402</v>
      </c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68"/>
      <c r="AC55" s="129" t="s">
        <v>403</v>
      </c>
      <c r="AD55" s="130"/>
      <c r="AE55" s="130"/>
      <c r="AF55" s="169"/>
      <c r="AG55" s="150"/>
      <c r="AH55" s="151"/>
      <c r="AI55" s="151"/>
      <c r="AJ55" s="152"/>
      <c r="AK55" s="150"/>
      <c r="AL55" s="151"/>
      <c r="AM55" s="151"/>
      <c r="AN55" s="152"/>
      <c r="AO55" s="150"/>
      <c r="AP55" s="151"/>
      <c r="AQ55" s="151"/>
      <c r="AR55" s="152"/>
    </row>
    <row r="56" spans="1:44" ht="19.5" customHeight="1">
      <c r="A56" s="166">
        <v>49</v>
      </c>
      <c r="B56" s="167"/>
      <c r="C56" s="133" t="s">
        <v>404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68"/>
      <c r="AC56" s="129" t="s">
        <v>405</v>
      </c>
      <c r="AD56" s="130"/>
      <c r="AE56" s="130"/>
      <c r="AF56" s="169"/>
      <c r="AG56" s="150"/>
      <c r="AH56" s="151"/>
      <c r="AI56" s="151"/>
      <c r="AJ56" s="152"/>
      <c r="AK56" s="150"/>
      <c r="AL56" s="151"/>
      <c r="AM56" s="151"/>
      <c r="AN56" s="152"/>
      <c r="AO56" s="150"/>
      <c r="AP56" s="151"/>
      <c r="AQ56" s="151"/>
      <c r="AR56" s="152"/>
    </row>
    <row r="57" spans="1:44" ht="19.5" customHeight="1">
      <c r="A57" s="159">
        <v>50</v>
      </c>
      <c r="B57" s="160"/>
      <c r="C57" s="127" t="s">
        <v>406</v>
      </c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70"/>
      <c r="AC57" s="145" t="s">
        <v>407</v>
      </c>
      <c r="AD57" s="146"/>
      <c r="AE57" s="146"/>
      <c r="AF57" s="162"/>
      <c r="AG57" s="153">
        <f>SUM(AG52:AJ56)</f>
        <v>0</v>
      </c>
      <c r="AH57" s="154"/>
      <c r="AI57" s="154"/>
      <c r="AJ57" s="155"/>
      <c r="AK57" s="153">
        <f>SUM(AK52:AN56)</f>
        <v>0</v>
      </c>
      <c r="AL57" s="154"/>
      <c r="AM57" s="154"/>
      <c r="AN57" s="155"/>
      <c r="AO57" s="153">
        <f>SUM(AO52:AR56)</f>
        <v>0</v>
      </c>
      <c r="AP57" s="154"/>
      <c r="AQ57" s="154"/>
      <c r="AR57" s="155"/>
    </row>
    <row r="58" spans="1:44" ht="29.25" customHeight="1">
      <c r="A58" s="166">
        <v>51</v>
      </c>
      <c r="B58" s="167"/>
      <c r="C58" s="133" t="s">
        <v>408</v>
      </c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68"/>
      <c r="AC58" s="129" t="s">
        <v>409</v>
      </c>
      <c r="AD58" s="130"/>
      <c r="AE58" s="130"/>
      <c r="AF58" s="169"/>
      <c r="AG58" s="150"/>
      <c r="AH58" s="151"/>
      <c r="AI58" s="151"/>
      <c r="AJ58" s="152"/>
      <c r="AK58" s="150"/>
      <c r="AL58" s="151"/>
      <c r="AM58" s="151"/>
      <c r="AN58" s="152"/>
      <c r="AO58" s="150"/>
      <c r="AP58" s="151"/>
      <c r="AQ58" s="151"/>
      <c r="AR58" s="152"/>
    </row>
    <row r="59" spans="1:44" ht="29.25" customHeight="1">
      <c r="A59" s="166">
        <v>52</v>
      </c>
      <c r="B59" s="167"/>
      <c r="C59" s="120" t="s">
        <v>410</v>
      </c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71"/>
      <c r="AC59" s="129" t="s">
        <v>411</v>
      </c>
      <c r="AD59" s="130"/>
      <c r="AE59" s="130"/>
      <c r="AF59" s="169"/>
      <c r="AG59" s="150">
        <v>150000</v>
      </c>
      <c r="AH59" s="151"/>
      <c r="AI59" s="151"/>
      <c r="AJ59" s="152"/>
      <c r="AK59" s="150"/>
      <c r="AL59" s="151"/>
      <c r="AM59" s="151"/>
      <c r="AN59" s="152"/>
      <c r="AO59" s="150">
        <v>150000</v>
      </c>
      <c r="AP59" s="151"/>
      <c r="AQ59" s="151"/>
      <c r="AR59" s="152"/>
    </row>
    <row r="60" spans="1:44" ht="19.5" customHeight="1">
      <c r="A60" s="166">
        <v>53</v>
      </c>
      <c r="B60" s="167"/>
      <c r="C60" s="133" t="s">
        <v>412</v>
      </c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68"/>
      <c r="AC60" s="129" t="s">
        <v>413</v>
      </c>
      <c r="AD60" s="130"/>
      <c r="AE60" s="130"/>
      <c r="AF60" s="169"/>
      <c r="AG60" s="150"/>
      <c r="AH60" s="151"/>
      <c r="AI60" s="151"/>
      <c r="AJ60" s="152"/>
      <c r="AK60" s="150"/>
      <c r="AL60" s="151"/>
      <c r="AM60" s="151"/>
      <c r="AN60" s="152"/>
      <c r="AO60" s="150"/>
      <c r="AP60" s="151"/>
      <c r="AQ60" s="151"/>
      <c r="AR60" s="152"/>
    </row>
    <row r="61" spans="1:44" ht="19.5" customHeight="1">
      <c r="A61" s="159">
        <v>54</v>
      </c>
      <c r="B61" s="160"/>
      <c r="C61" s="127" t="s">
        <v>414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70"/>
      <c r="AC61" s="145" t="s">
        <v>415</v>
      </c>
      <c r="AD61" s="146"/>
      <c r="AE61" s="146"/>
      <c r="AF61" s="162"/>
      <c r="AG61" s="153">
        <f>SUM(AG58:AJ60)</f>
        <v>150000</v>
      </c>
      <c r="AH61" s="154"/>
      <c r="AI61" s="154"/>
      <c r="AJ61" s="155"/>
      <c r="AK61" s="153">
        <f>SUM(AK58:AN60)</f>
        <v>0</v>
      </c>
      <c r="AL61" s="154"/>
      <c r="AM61" s="154"/>
      <c r="AN61" s="155"/>
      <c r="AO61" s="153">
        <f>SUM(AO58:AR60)</f>
        <v>150000</v>
      </c>
      <c r="AP61" s="154"/>
      <c r="AQ61" s="154"/>
      <c r="AR61" s="155"/>
    </row>
    <row r="62" spans="1:44" ht="29.25" customHeight="1">
      <c r="A62" s="166">
        <v>55</v>
      </c>
      <c r="B62" s="167"/>
      <c r="C62" s="133" t="s">
        <v>416</v>
      </c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68"/>
      <c r="AC62" s="129" t="s">
        <v>417</v>
      </c>
      <c r="AD62" s="130"/>
      <c r="AE62" s="130"/>
      <c r="AF62" s="169"/>
      <c r="AG62" s="150"/>
      <c r="AH62" s="151"/>
      <c r="AI62" s="151"/>
      <c r="AJ62" s="152"/>
      <c r="AK62" s="150"/>
      <c r="AL62" s="151"/>
      <c r="AM62" s="151"/>
      <c r="AN62" s="152"/>
      <c r="AO62" s="150"/>
      <c r="AP62" s="151"/>
      <c r="AQ62" s="151"/>
      <c r="AR62" s="152"/>
    </row>
    <row r="63" spans="1:44" ht="29.25" customHeight="1">
      <c r="A63" s="166">
        <v>56</v>
      </c>
      <c r="B63" s="167"/>
      <c r="C63" s="120" t="s">
        <v>418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71"/>
      <c r="AC63" s="129" t="s">
        <v>419</v>
      </c>
      <c r="AD63" s="130"/>
      <c r="AE63" s="130"/>
      <c r="AF63" s="169"/>
      <c r="AG63" s="150">
        <v>50000</v>
      </c>
      <c r="AH63" s="151"/>
      <c r="AI63" s="151"/>
      <c r="AJ63" s="152"/>
      <c r="AK63" s="150"/>
      <c r="AL63" s="151"/>
      <c r="AM63" s="151"/>
      <c r="AN63" s="152"/>
      <c r="AO63" s="150">
        <v>50000</v>
      </c>
      <c r="AP63" s="151"/>
      <c r="AQ63" s="151"/>
      <c r="AR63" s="152"/>
    </row>
    <row r="64" spans="1:44" ht="19.5" customHeight="1">
      <c r="A64" s="166">
        <v>57</v>
      </c>
      <c r="B64" s="167"/>
      <c r="C64" s="133" t="s">
        <v>420</v>
      </c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68"/>
      <c r="AC64" s="129" t="s">
        <v>421</v>
      </c>
      <c r="AD64" s="130"/>
      <c r="AE64" s="130"/>
      <c r="AF64" s="169"/>
      <c r="AG64" s="150"/>
      <c r="AH64" s="151"/>
      <c r="AI64" s="151"/>
      <c r="AJ64" s="152"/>
      <c r="AK64" s="150"/>
      <c r="AL64" s="151"/>
      <c r="AM64" s="151"/>
      <c r="AN64" s="152"/>
      <c r="AO64" s="150"/>
      <c r="AP64" s="151"/>
      <c r="AQ64" s="151"/>
      <c r="AR64" s="152"/>
    </row>
    <row r="65" spans="1:44" ht="19.5" customHeight="1">
      <c r="A65" s="159">
        <v>58</v>
      </c>
      <c r="B65" s="160"/>
      <c r="C65" s="127" t="s">
        <v>422</v>
      </c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70"/>
      <c r="AC65" s="145" t="s">
        <v>423</v>
      </c>
      <c r="AD65" s="146"/>
      <c r="AE65" s="146"/>
      <c r="AF65" s="162"/>
      <c r="AG65" s="153">
        <f>SUM(AG62:AJ64)</f>
        <v>50000</v>
      </c>
      <c r="AH65" s="154"/>
      <c r="AI65" s="154"/>
      <c r="AJ65" s="155"/>
      <c r="AK65" s="153">
        <f>SUM(AK62:AN64)</f>
        <v>0</v>
      </c>
      <c r="AL65" s="154"/>
      <c r="AM65" s="154"/>
      <c r="AN65" s="155"/>
      <c r="AO65" s="153">
        <f>SUM(AO62:AR64)</f>
        <v>50000</v>
      </c>
      <c r="AP65" s="154"/>
      <c r="AQ65" s="154"/>
      <c r="AR65" s="155"/>
    </row>
    <row r="66" spans="1:44" ht="19.5" customHeight="1">
      <c r="A66" s="159">
        <v>59</v>
      </c>
      <c r="B66" s="160"/>
      <c r="C66" s="137" t="s">
        <v>424</v>
      </c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61"/>
      <c r="AC66" s="145" t="s">
        <v>425</v>
      </c>
      <c r="AD66" s="146"/>
      <c r="AE66" s="146"/>
      <c r="AF66" s="162"/>
      <c r="AG66" s="153">
        <f>AG20+AG26+AG40+AG51+AG57+AG61+AG65</f>
        <v>30737666</v>
      </c>
      <c r="AH66" s="154"/>
      <c r="AI66" s="154"/>
      <c r="AJ66" s="155"/>
      <c r="AK66" s="153">
        <f>AK20+AK26+AK40+AK51+AK57+AK61+AK65</f>
        <v>10943775</v>
      </c>
      <c r="AL66" s="154"/>
      <c r="AM66" s="154"/>
      <c r="AN66" s="155"/>
      <c r="AO66" s="153">
        <f>AO20+AO26+AO40+AO51+AO57+AO61+AO65</f>
        <v>41681441</v>
      </c>
      <c r="AP66" s="154"/>
      <c r="AQ66" s="154"/>
      <c r="AR66" s="155"/>
    </row>
  </sheetData>
  <sheetProtection/>
  <mergeCells count="366">
    <mergeCell ref="AM1:AR1"/>
    <mergeCell ref="A2:AR2"/>
    <mergeCell ref="A5:AJ5"/>
    <mergeCell ref="A6:AJ6"/>
    <mergeCell ref="A7:B7"/>
    <mergeCell ref="C7:AB7"/>
    <mergeCell ref="AC7:AF7"/>
    <mergeCell ref="AG7:AJ7"/>
    <mergeCell ref="AO7:AR7"/>
    <mergeCell ref="A3:AR3"/>
    <mergeCell ref="A4:AR4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66:B66"/>
    <mergeCell ref="C66:AB66"/>
    <mergeCell ref="AC66:AF66"/>
    <mergeCell ref="AG66:AJ66"/>
    <mergeCell ref="AK7:AN7"/>
    <mergeCell ref="AO8:AR8"/>
    <mergeCell ref="AO9:AR9"/>
    <mergeCell ref="AO10:AR10"/>
    <mergeCell ref="AO11:AR11"/>
    <mergeCell ref="AK12:AN12"/>
    <mergeCell ref="AK13:AN13"/>
    <mergeCell ref="AK14:AN14"/>
    <mergeCell ref="AK15:AN15"/>
    <mergeCell ref="AK16:AN16"/>
    <mergeCell ref="AK17:AN17"/>
    <mergeCell ref="AK18:AN18"/>
    <mergeCell ref="AK19:AN19"/>
    <mergeCell ref="AK20:AN20"/>
    <mergeCell ref="AK21:AN21"/>
    <mergeCell ref="AK22:AN22"/>
    <mergeCell ref="AK23:AN23"/>
    <mergeCell ref="AK24:AN24"/>
    <mergeCell ref="AK25:AN25"/>
    <mergeCell ref="AK26:AN26"/>
    <mergeCell ref="AK27:AN27"/>
    <mergeCell ref="AK28:AN28"/>
    <mergeCell ref="AK29:AN29"/>
    <mergeCell ref="AK30:AN30"/>
    <mergeCell ref="AK31:AN31"/>
    <mergeCell ref="AK32:AN32"/>
    <mergeCell ref="AK33:AN33"/>
    <mergeCell ref="AK34:AN34"/>
    <mergeCell ref="AK35:AN35"/>
    <mergeCell ref="AK36:AN36"/>
    <mergeCell ref="AK37:AN37"/>
    <mergeCell ref="AK38:AN38"/>
    <mergeCell ref="AK39:AN39"/>
    <mergeCell ref="AK40:AN40"/>
    <mergeCell ref="AK41:AN41"/>
    <mergeCell ref="AK42:AN42"/>
    <mergeCell ref="AK53:AN53"/>
    <mergeCell ref="AK54:AN54"/>
    <mergeCell ref="AK43:AN43"/>
    <mergeCell ref="AK44:AN44"/>
    <mergeCell ref="AK45:AN45"/>
    <mergeCell ref="AK46:AN46"/>
    <mergeCell ref="AK47:AN47"/>
    <mergeCell ref="AK48:AN48"/>
    <mergeCell ref="AK64:AN64"/>
    <mergeCell ref="AK65:AN65"/>
    <mergeCell ref="AK66:AN66"/>
    <mergeCell ref="AK55:AN55"/>
    <mergeCell ref="AK56:AN56"/>
    <mergeCell ref="AK57:AN57"/>
    <mergeCell ref="AK58:AN58"/>
    <mergeCell ref="AK59:AN59"/>
    <mergeCell ref="AK60:AN60"/>
    <mergeCell ref="AO12:AR12"/>
    <mergeCell ref="AO13:AR13"/>
    <mergeCell ref="AO14:AR14"/>
    <mergeCell ref="AK61:AN61"/>
    <mergeCell ref="AK62:AN62"/>
    <mergeCell ref="AK63:AN63"/>
    <mergeCell ref="AK49:AN49"/>
    <mergeCell ref="AK50:AN50"/>
    <mergeCell ref="AK51:AN51"/>
    <mergeCell ref="AK52:AN52"/>
    <mergeCell ref="AO15:AR15"/>
    <mergeCell ref="AO16:AR16"/>
    <mergeCell ref="AO17:AR17"/>
    <mergeCell ref="AO18:AR18"/>
    <mergeCell ref="AO19:AR19"/>
    <mergeCell ref="AO20:AR20"/>
    <mergeCell ref="AO21:AR21"/>
    <mergeCell ref="AO22:AR22"/>
    <mergeCell ref="AO23:AR23"/>
    <mergeCell ref="AO24:AR24"/>
    <mergeCell ref="AO25:AR25"/>
    <mergeCell ref="AO26:AR26"/>
    <mergeCell ref="AO27:AR27"/>
    <mergeCell ref="AO28:AR28"/>
    <mergeCell ref="AO29:AR29"/>
    <mergeCell ref="AO30:AR30"/>
    <mergeCell ref="AO31:AR31"/>
    <mergeCell ref="AO32:AR32"/>
    <mergeCell ref="AO50:AR50"/>
    <mergeCell ref="AO51:AR51"/>
    <mergeCell ref="AO33:AR33"/>
    <mergeCell ref="AO34:AR34"/>
    <mergeCell ref="AO35:AR35"/>
    <mergeCell ref="AO36:AR36"/>
    <mergeCell ref="AO37:AR37"/>
    <mergeCell ref="AO38:AR38"/>
    <mergeCell ref="AO61:AR61"/>
    <mergeCell ref="AO64:AR64"/>
    <mergeCell ref="AO42:AR42"/>
    <mergeCell ref="AO53:AR53"/>
    <mergeCell ref="AO43:AR43"/>
    <mergeCell ref="AO44:AR44"/>
    <mergeCell ref="AO45:AR45"/>
    <mergeCell ref="AO46:AR46"/>
    <mergeCell ref="AO47:AR47"/>
    <mergeCell ref="AO49:AR49"/>
    <mergeCell ref="AK8:AN8"/>
    <mergeCell ref="AK9:AN9"/>
    <mergeCell ref="AK10:AN10"/>
    <mergeCell ref="AK11:AN11"/>
    <mergeCell ref="AO65:AR65"/>
    <mergeCell ref="AO66:AR66"/>
    <mergeCell ref="AO55:AR55"/>
    <mergeCell ref="AO56:AR56"/>
    <mergeCell ref="AO57:AR57"/>
    <mergeCell ref="AO58:AR58"/>
    <mergeCell ref="AO62:AR62"/>
    <mergeCell ref="AO63:AR63"/>
    <mergeCell ref="AO48:AR48"/>
    <mergeCell ref="AO39:AR39"/>
    <mergeCell ref="AO40:AR40"/>
    <mergeCell ref="AO41:AR41"/>
    <mergeCell ref="AO52:AR52"/>
    <mergeCell ref="AO54:AR54"/>
    <mergeCell ref="AO59:AR59"/>
    <mergeCell ref="AO60:AR60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83" r:id="rId1"/>
  <headerFooter alignWithMargins="0">
    <oddHeader xml:space="preserve">&amp;R4.  sz.  melléklet a 2019. I. félévi költségvetési beszámolóhoz  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K33"/>
  <sheetViews>
    <sheetView tabSelected="1" view="pageBreakPreview" zoomScaleSheetLayoutView="100" zoomScalePageLayoutView="0" workbookViewId="0" topLeftCell="A1">
      <selection activeCell="W4" sqref="W4"/>
    </sheetView>
  </sheetViews>
  <sheetFormatPr defaultColWidth="9.140625" defaultRowHeight="15"/>
  <cols>
    <col min="1" max="22" width="2.7109375" style="29" customWidth="1"/>
    <col min="23" max="23" width="2.421875" style="29" customWidth="1"/>
    <col min="24" max="27" width="2.7109375" style="29" hidden="1" customWidth="1"/>
    <col min="28" max="28" width="2.421875" style="29" customWidth="1"/>
    <col min="29" max="32" width="2.7109375" style="29" hidden="1" customWidth="1"/>
    <col min="33" max="35" width="11.421875" style="30" customWidth="1"/>
    <col min="36" max="38" width="2.7109375" style="29" customWidth="1"/>
    <col min="39" max="16384" width="9.140625" style="29" customWidth="1"/>
  </cols>
  <sheetData>
    <row r="1" spans="33:35" ht="24.75" customHeight="1">
      <c r="AG1" s="176" t="s">
        <v>498</v>
      </c>
      <c r="AH1" s="176"/>
      <c r="AI1" s="176"/>
    </row>
    <row r="2" spans="1:35" ht="31.5" customHeight="1">
      <c r="A2" s="177" t="s">
        <v>307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31.5" customHeight="1">
      <c r="A3" s="178" t="s">
        <v>497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</row>
    <row r="4" ht="25.5" customHeight="1"/>
    <row r="5" spans="1:63" ht="19.5" customHeight="1">
      <c r="A5" s="180" t="s">
        <v>486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2"/>
      <c r="AH5" s="182"/>
      <c r="AI5" s="182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</row>
    <row r="6" spans="1:35" ht="40.5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5" t="s">
        <v>427</v>
      </c>
      <c r="AH6" s="186"/>
      <c r="AI6" s="187"/>
    </row>
    <row r="7" spans="1:35" ht="34.5" customHeight="1">
      <c r="A7" s="188" t="s">
        <v>1</v>
      </c>
      <c r="B7" s="101"/>
      <c r="C7" s="189" t="s">
        <v>2</v>
      </c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90" t="s">
        <v>3</v>
      </c>
      <c r="AD7" s="102"/>
      <c r="AE7" s="102"/>
      <c r="AF7" s="102"/>
      <c r="AG7" s="32" t="s">
        <v>429</v>
      </c>
      <c r="AH7" s="31" t="s">
        <v>492</v>
      </c>
      <c r="AI7" s="31" t="s">
        <v>428</v>
      </c>
    </row>
    <row r="8" spans="1:35" ht="12.75">
      <c r="A8" s="191" t="s">
        <v>430</v>
      </c>
      <c r="B8" s="191"/>
      <c r="C8" s="192" t="s">
        <v>431</v>
      </c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 t="s">
        <v>432</v>
      </c>
      <c r="AD8" s="192"/>
      <c r="AE8" s="192"/>
      <c r="AF8" s="192"/>
      <c r="AG8" s="33" t="s">
        <v>433</v>
      </c>
      <c r="AH8" s="33" t="s">
        <v>434</v>
      </c>
      <c r="AI8" s="33" t="s">
        <v>435</v>
      </c>
    </row>
    <row r="9" spans="1:35" ht="19.5" customHeight="1">
      <c r="A9" s="193" t="s">
        <v>5</v>
      </c>
      <c r="B9" s="193"/>
      <c r="C9" s="194" t="s">
        <v>436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5" t="s">
        <v>437</v>
      </c>
      <c r="AD9" s="195"/>
      <c r="AE9" s="195"/>
      <c r="AF9" s="195"/>
      <c r="AG9" s="34"/>
      <c r="AH9" s="34"/>
      <c r="AI9" s="34"/>
    </row>
    <row r="10" spans="1:35" ht="19.5" customHeight="1">
      <c r="A10" s="193" t="s">
        <v>8</v>
      </c>
      <c r="B10" s="193"/>
      <c r="C10" s="196" t="s">
        <v>438</v>
      </c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5" t="s">
        <v>439</v>
      </c>
      <c r="AD10" s="195"/>
      <c r="AE10" s="195"/>
      <c r="AF10" s="195"/>
      <c r="AG10" s="34"/>
      <c r="AH10" s="34"/>
      <c r="AI10" s="34"/>
    </row>
    <row r="11" spans="1:35" ht="19.5" customHeight="1">
      <c r="A11" s="193" t="s">
        <v>11</v>
      </c>
      <c r="B11" s="193"/>
      <c r="C11" s="194" t="s">
        <v>440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5" t="s">
        <v>441</v>
      </c>
      <c r="AD11" s="195"/>
      <c r="AE11" s="195"/>
      <c r="AF11" s="195"/>
      <c r="AG11" s="34"/>
      <c r="AH11" s="34"/>
      <c r="AI11" s="34"/>
    </row>
    <row r="12" spans="1:35" ht="19.5" customHeight="1">
      <c r="A12" s="197" t="s">
        <v>14</v>
      </c>
      <c r="B12" s="197"/>
      <c r="C12" s="198" t="s">
        <v>442</v>
      </c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9" t="s">
        <v>443</v>
      </c>
      <c r="AD12" s="199"/>
      <c r="AE12" s="199"/>
      <c r="AF12" s="199"/>
      <c r="AG12" s="34"/>
      <c r="AH12" s="34"/>
      <c r="AI12" s="34"/>
    </row>
    <row r="13" spans="1:35" ht="19.5" customHeight="1">
      <c r="A13" s="193" t="s">
        <v>17</v>
      </c>
      <c r="B13" s="193"/>
      <c r="C13" s="196" t="s">
        <v>444</v>
      </c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5" t="s">
        <v>445</v>
      </c>
      <c r="AD13" s="195"/>
      <c r="AE13" s="195"/>
      <c r="AF13" s="195"/>
      <c r="AG13" s="34"/>
      <c r="AH13" s="34"/>
      <c r="AI13" s="34"/>
    </row>
    <row r="14" spans="1:35" ht="19.5" customHeight="1">
      <c r="A14" s="193" t="s">
        <v>20</v>
      </c>
      <c r="B14" s="193"/>
      <c r="C14" s="194" t="s">
        <v>446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5" t="s">
        <v>447</v>
      </c>
      <c r="AD14" s="195"/>
      <c r="AE14" s="195"/>
      <c r="AF14" s="195"/>
      <c r="AG14" s="34"/>
      <c r="AH14" s="34"/>
      <c r="AI14" s="34"/>
    </row>
    <row r="15" spans="1:35" ht="19.5" customHeight="1">
      <c r="A15" s="193" t="s">
        <v>23</v>
      </c>
      <c r="B15" s="193"/>
      <c r="C15" s="196" t="s">
        <v>448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5" t="s">
        <v>449</v>
      </c>
      <c r="AD15" s="195"/>
      <c r="AE15" s="195"/>
      <c r="AF15" s="195"/>
      <c r="AG15" s="34"/>
      <c r="AH15" s="34"/>
      <c r="AI15" s="34"/>
    </row>
    <row r="16" spans="1:35" ht="19.5" customHeight="1">
      <c r="A16" s="193" t="s">
        <v>26</v>
      </c>
      <c r="B16" s="193"/>
      <c r="C16" s="194" t="s">
        <v>450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5" t="s">
        <v>451</v>
      </c>
      <c r="AD16" s="195"/>
      <c r="AE16" s="195"/>
      <c r="AF16" s="195"/>
      <c r="AG16" s="34"/>
      <c r="AH16" s="34"/>
      <c r="AI16" s="34"/>
    </row>
    <row r="17" spans="1:35" s="38" customFormat="1" ht="19.5" customHeight="1">
      <c r="A17" s="197" t="s">
        <v>29</v>
      </c>
      <c r="B17" s="197"/>
      <c r="C17" s="200" t="s">
        <v>452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199" t="s">
        <v>453</v>
      </c>
      <c r="AD17" s="199"/>
      <c r="AE17" s="199"/>
      <c r="AF17" s="199"/>
      <c r="AG17" s="36"/>
      <c r="AH17" s="36"/>
      <c r="AI17" s="36"/>
    </row>
    <row r="18" spans="1:35" s="38" customFormat="1" ht="19.5" customHeight="1">
      <c r="A18" s="193" t="s">
        <v>32</v>
      </c>
      <c r="B18" s="193"/>
      <c r="C18" s="195" t="s">
        <v>454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 t="s">
        <v>455</v>
      </c>
      <c r="AD18" s="195"/>
      <c r="AE18" s="195"/>
      <c r="AF18" s="195"/>
      <c r="AG18" s="34">
        <v>7710875</v>
      </c>
      <c r="AH18" s="34">
        <f>AI18-AG18</f>
        <v>7692876</v>
      </c>
      <c r="AI18" s="34">
        <v>15403751</v>
      </c>
    </row>
    <row r="19" spans="1:35" s="38" customFormat="1" ht="19.5" customHeight="1">
      <c r="A19" s="193" t="s">
        <v>35</v>
      </c>
      <c r="B19" s="193"/>
      <c r="C19" s="195" t="s">
        <v>456</v>
      </c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 t="s">
        <v>457</v>
      </c>
      <c r="AD19" s="195"/>
      <c r="AE19" s="195"/>
      <c r="AF19" s="195"/>
      <c r="AG19" s="36"/>
      <c r="AH19" s="36"/>
      <c r="AI19" s="36"/>
    </row>
    <row r="20" spans="1:35" s="38" customFormat="1" ht="19.5" customHeight="1">
      <c r="A20" s="197" t="s">
        <v>38</v>
      </c>
      <c r="B20" s="197"/>
      <c r="C20" s="199" t="s">
        <v>458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 t="s">
        <v>459</v>
      </c>
      <c r="AD20" s="199"/>
      <c r="AE20" s="199"/>
      <c r="AF20" s="199"/>
      <c r="AG20" s="36">
        <f>SUM(AG18:AG19)</f>
        <v>7710875</v>
      </c>
      <c r="AH20" s="36">
        <f>SUM(AH18:AH19)</f>
        <v>7692876</v>
      </c>
      <c r="AI20" s="36">
        <f>SUM(AI18:AI19)</f>
        <v>15403751</v>
      </c>
    </row>
    <row r="21" spans="1:35" s="38" customFormat="1" ht="19.5" customHeight="1">
      <c r="A21" s="193" t="s">
        <v>41</v>
      </c>
      <c r="B21" s="193"/>
      <c r="C21" s="194" t="s">
        <v>460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5" t="s">
        <v>461</v>
      </c>
      <c r="AD21" s="195"/>
      <c r="AE21" s="195"/>
      <c r="AF21" s="195"/>
      <c r="AG21" s="36"/>
      <c r="AH21" s="36"/>
      <c r="AI21" s="36"/>
    </row>
    <row r="22" spans="1:35" ht="19.5" customHeight="1">
      <c r="A22" s="193" t="s">
        <v>44</v>
      </c>
      <c r="B22" s="193"/>
      <c r="C22" s="194" t="s">
        <v>462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5" t="s">
        <v>463</v>
      </c>
      <c r="AD22" s="195"/>
      <c r="AE22" s="195"/>
      <c r="AF22" s="195"/>
      <c r="AG22" s="34"/>
      <c r="AH22" s="34"/>
      <c r="AI22" s="34"/>
    </row>
    <row r="23" spans="1:35" ht="19.5" customHeight="1">
      <c r="A23" s="193" t="s">
        <v>47</v>
      </c>
      <c r="B23" s="193"/>
      <c r="C23" s="194" t="s">
        <v>464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5" t="s">
        <v>465</v>
      </c>
      <c r="AD23" s="195"/>
      <c r="AE23" s="195"/>
      <c r="AF23" s="195"/>
      <c r="AG23" s="34"/>
      <c r="AH23" s="34"/>
      <c r="AI23" s="34"/>
    </row>
    <row r="24" spans="1:35" ht="19.5" customHeight="1">
      <c r="A24" s="193" t="s">
        <v>50</v>
      </c>
      <c r="B24" s="193"/>
      <c r="C24" s="194" t="s">
        <v>466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5" t="s">
        <v>467</v>
      </c>
      <c r="AD24" s="195"/>
      <c r="AE24" s="195"/>
      <c r="AF24" s="195"/>
      <c r="AG24" s="34"/>
      <c r="AH24" s="34"/>
      <c r="AI24" s="34"/>
    </row>
    <row r="25" spans="1:35" ht="19.5" customHeight="1">
      <c r="A25" s="193" t="s">
        <v>53</v>
      </c>
      <c r="B25" s="193"/>
      <c r="C25" s="196" t="s">
        <v>468</v>
      </c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5" t="s">
        <v>469</v>
      </c>
      <c r="AD25" s="195"/>
      <c r="AE25" s="195"/>
      <c r="AF25" s="195"/>
      <c r="AG25" s="34"/>
      <c r="AH25" s="34"/>
      <c r="AI25" s="34"/>
    </row>
    <row r="26" spans="1:36" ht="19.5" customHeight="1">
      <c r="A26" s="197" t="s">
        <v>56</v>
      </c>
      <c r="B26" s="197"/>
      <c r="C26" s="198" t="s">
        <v>470</v>
      </c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9" t="s">
        <v>471</v>
      </c>
      <c r="AD26" s="199"/>
      <c r="AE26" s="199"/>
      <c r="AF26" s="199"/>
      <c r="AG26" s="37">
        <f>SUM(AG20:AG25)</f>
        <v>7710875</v>
      </c>
      <c r="AH26" s="37">
        <f>SUM(AH20:AH25)</f>
        <v>7692876</v>
      </c>
      <c r="AI26" s="37">
        <f>SUM(AI20:AI25)</f>
        <v>15403751</v>
      </c>
      <c r="AJ26" s="37"/>
    </row>
    <row r="27" spans="1:35" ht="19.5" customHeight="1">
      <c r="A27" s="193" t="s">
        <v>59</v>
      </c>
      <c r="B27" s="193"/>
      <c r="C27" s="196" t="s">
        <v>472</v>
      </c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5" t="s">
        <v>473</v>
      </c>
      <c r="AD27" s="195"/>
      <c r="AE27" s="195"/>
      <c r="AF27" s="195"/>
      <c r="AG27" s="34"/>
      <c r="AH27" s="34"/>
      <c r="AI27" s="34"/>
    </row>
    <row r="28" spans="1:35" ht="19.5" customHeight="1">
      <c r="A28" s="193" t="s">
        <v>62</v>
      </c>
      <c r="B28" s="193"/>
      <c r="C28" s="196" t="s">
        <v>474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5" t="s">
        <v>475</v>
      </c>
      <c r="AD28" s="195"/>
      <c r="AE28" s="195"/>
      <c r="AF28" s="195"/>
      <c r="AG28" s="34"/>
      <c r="AH28" s="34"/>
      <c r="AI28" s="34"/>
    </row>
    <row r="29" spans="1:35" ht="19.5" customHeight="1">
      <c r="A29" s="193" t="s">
        <v>65</v>
      </c>
      <c r="B29" s="193"/>
      <c r="C29" s="194" t="s">
        <v>476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5" t="s">
        <v>477</v>
      </c>
      <c r="AD29" s="195"/>
      <c r="AE29" s="195"/>
      <c r="AF29" s="195"/>
      <c r="AG29" s="34"/>
      <c r="AH29" s="34"/>
      <c r="AI29" s="34"/>
    </row>
    <row r="30" spans="1:35" s="38" customFormat="1" ht="19.5" customHeight="1">
      <c r="A30" s="193" t="s">
        <v>68</v>
      </c>
      <c r="B30" s="193"/>
      <c r="C30" s="194" t="s">
        <v>478</v>
      </c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5" t="s">
        <v>479</v>
      </c>
      <c r="AD30" s="195"/>
      <c r="AE30" s="195"/>
      <c r="AF30" s="195"/>
      <c r="AG30" s="36"/>
      <c r="AH30" s="36"/>
      <c r="AI30" s="36"/>
    </row>
    <row r="31" spans="1:35" ht="19.5" customHeight="1">
      <c r="A31" s="197" t="s">
        <v>71</v>
      </c>
      <c r="B31" s="197"/>
      <c r="C31" s="200" t="s">
        <v>480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199" t="s">
        <v>481</v>
      </c>
      <c r="AD31" s="199"/>
      <c r="AE31" s="199"/>
      <c r="AF31" s="199"/>
      <c r="AG31" s="35"/>
      <c r="AH31" s="35"/>
      <c r="AI31" s="35"/>
    </row>
    <row r="32" spans="1:35" ht="19.5" customHeight="1">
      <c r="A32" s="193" t="s">
        <v>74</v>
      </c>
      <c r="B32" s="193"/>
      <c r="C32" s="196" t="s">
        <v>482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5" t="s">
        <v>483</v>
      </c>
      <c r="AD32" s="195"/>
      <c r="AE32" s="195"/>
      <c r="AF32" s="195"/>
      <c r="AG32" s="34"/>
      <c r="AH32" s="34"/>
      <c r="AI32" s="34"/>
    </row>
    <row r="33" spans="1:35" s="38" customFormat="1" ht="19.5" customHeight="1">
      <c r="A33" s="197" t="s">
        <v>77</v>
      </c>
      <c r="B33" s="197"/>
      <c r="C33" s="200" t="s">
        <v>484</v>
      </c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199" t="s">
        <v>485</v>
      </c>
      <c r="AD33" s="199"/>
      <c r="AE33" s="199"/>
      <c r="AF33" s="199"/>
      <c r="AG33" s="39">
        <f>SUM(AG26)</f>
        <v>7710875</v>
      </c>
      <c r="AH33" s="39">
        <f>SUM(AH26)</f>
        <v>7692876</v>
      </c>
      <c r="AI33" s="39">
        <f>SUM(AI26)</f>
        <v>15403751</v>
      </c>
    </row>
  </sheetData>
  <sheetProtection/>
  <mergeCells count="87">
    <mergeCell ref="A33:B33"/>
    <mergeCell ref="C33:AB33"/>
    <mergeCell ref="AC33:AF33"/>
    <mergeCell ref="A31:B31"/>
    <mergeCell ref="C31:AB31"/>
    <mergeCell ref="AC31:AF31"/>
    <mergeCell ref="A32:B32"/>
    <mergeCell ref="C32:AB32"/>
    <mergeCell ref="AC32:AF32"/>
    <mergeCell ref="A29:B29"/>
    <mergeCell ref="C29:AB29"/>
    <mergeCell ref="AC29:AF29"/>
    <mergeCell ref="A30:B30"/>
    <mergeCell ref="C30:AB30"/>
    <mergeCell ref="AC30:AF30"/>
    <mergeCell ref="A27:B27"/>
    <mergeCell ref="C27:AB27"/>
    <mergeCell ref="AC27:AF27"/>
    <mergeCell ref="A28:B28"/>
    <mergeCell ref="C28:AB28"/>
    <mergeCell ref="AC28:AF28"/>
    <mergeCell ref="A25:B25"/>
    <mergeCell ref="C25:AB25"/>
    <mergeCell ref="AC25:AF25"/>
    <mergeCell ref="A26:B26"/>
    <mergeCell ref="C26:AB26"/>
    <mergeCell ref="AC26:AF26"/>
    <mergeCell ref="A23:B23"/>
    <mergeCell ref="C23:AB23"/>
    <mergeCell ref="AC23:AF23"/>
    <mergeCell ref="A24:B24"/>
    <mergeCell ref="C24:AB24"/>
    <mergeCell ref="AC24:AF24"/>
    <mergeCell ref="A21:B21"/>
    <mergeCell ref="C21:AB21"/>
    <mergeCell ref="AC21:AF21"/>
    <mergeCell ref="A22:B22"/>
    <mergeCell ref="C22:AB22"/>
    <mergeCell ref="AC22:AF22"/>
    <mergeCell ref="A19:B19"/>
    <mergeCell ref="C19:AB19"/>
    <mergeCell ref="AC19:AF19"/>
    <mergeCell ref="A20:B20"/>
    <mergeCell ref="C20:AB20"/>
    <mergeCell ref="AC20:AF20"/>
    <mergeCell ref="A17:B17"/>
    <mergeCell ref="C17:AB17"/>
    <mergeCell ref="AC17:AF17"/>
    <mergeCell ref="A18:B18"/>
    <mergeCell ref="C18:AB18"/>
    <mergeCell ref="AC18:AF18"/>
    <mergeCell ref="A15:B15"/>
    <mergeCell ref="C15:AB15"/>
    <mergeCell ref="AC15:AF15"/>
    <mergeCell ref="A16:B16"/>
    <mergeCell ref="C16:AB16"/>
    <mergeCell ref="AC16:AF16"/>
    <mergeCell ref="A13:B13"/>
    <mergeCell ref="C13:AB13"/>
    <mergeCell ref="AC13:AF13"/>
    <mergeCell ref="A14:B14"/>
    <mergeCell ref="C14:AB14"/>
    <mergeCell ref="AC14:AF14"/>
    <mergeCell ref="A11:B11"/>
    <mergeCell ref="C11:AB11"/>
    <mergeCell ref="AC11:AF11"/>
    <mergeCell ref="A12:B12"/>
    <mergeCell ref="C12:AB12"/>
    <mergeCell ref="AC12:AF12"/>
    <mergeCell ref="A9:B9"/>
    <mergeCell ref="C9:AB9"/>
    <mergeCell ref="AC9:AF9"/>
    <mergeCell ref="A10:B10"/>
    <mergeCell ref="C10:AB10"/>
    <mergeCell ref="AC10:AF10"/>
    <mergeCell ref="A7:B7"/>
    <mergeCell ref="C7:AB7"/>
    <mergeCell ref="AC7:AF7"/>
    <mergeCell ref="A8:B8"/>
    <mergeCell ref="C8:AB8"/>
    <mergeCell ref="AC8:AF8"/>
    <mergeCell ref="AG1:AI1"/>
    <mergeCell ref="A2:AI2"/>
    <mergeCell ref="A3:AI3"/>
    <mergeCell ref="A5:AI5"/>
    <mergeCell ref="A6:AF6"/>
    <mergeCell ref="AG6:AI6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2014-01-31T08:33:46Z</cp:lastPrinted>
  <dcterms:created xsi:type="dcterms:W3CDTF">2006-09-16T00:00:00Z</dcterms:created>
  <dcterms:modified xsi:type="dcterms:W3CDTF">2019-09-04T12:13:27Z</dcterms:modified>
  <cp:category/>
  <cp:version/>
  <cp:contentType/>
  <cp:contentStatus/>
</cp:coreProperties>
</file>