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NJT\GYG2019\11.26\"/>
    </mc:Choice>
  </mc:AlternateContent>
  <xr:revisionPtr revIDLastSave="0" documentId="13_ncr:1_{6BC1F8E1-8979-4906-9706-3D3DD7131A8D}" xr6:coauthVersionLast="45" xr6:coauthVersionMax="45" xr10:uidLastSave="{00000000-0000-0000-0000-000000000000}"/>
  <bookViews>
    <workbookView xWindow="-120" yWindow="-120" windowWidth="29040" windowHeight="15840" tabRatio="855" activeTab="3" xr2:uid="{00000000-000D-0000-FFFF-FFFF00000000}"/>
  </bookViews>
  <sheets>
    <sheet name="1. melléklet" sheetId="38" r:id="rId1"/>
    <sheet name="2. melléklet" sheetId="39" r:id="rId2"/>
    <sheet name="3. melléklet" sheetId="12" r:id="rId3"/>
    <sheet name="4. melléklet" sheetId="31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97" i="39" l="1"/>
  <c r="K96" i="39"/>
  <c r="N96" i="39" s="1"/>
  <c r="N95" i="39"/>
  <c r="N94" i="39"/>
  <c r="N93" i="39"/>
  <c r="N92" i="39"/>
  <c r="N90" i="39"/>
  <c r="N89" i="39"/>
  <c r="N88" i="39"/>
  <c r="N87" i="39"/>
  <c r="N86" i="39"/>
  <c r="M85" i="39"/>
  <c r="L85" i="39"/>
  <c r="K85" i="39"/>
  <c r="N85" i="39" s="1"/>
  <c r="N84" i="39"/>
  <c r="N83" i="39"/>
  <c r="N82" i="39"/>
  <c r="N81" i="39"/>
  <c r="M80" i="39"/>
  <c r="L80" i="39"/>
  <c r="K80" i="39"/>
  <c r="N80" i="39" s="1"/>
  <c r="N79" i="39"/>
  <c r="N78" i="39"/>
  <c r="N77" i="39"/>
  <c r="N76" i="39"/>
  <c r="M75" i="39"/>
  <c r="M91" i="39" s="1"/>
  <c r="M98" i="39" s="1"/>
  <c r="L75" i="39"/>
  <c r="L91" i="39" s="1"/>
  <c r="L98" i="39" s="1"/>
  <c r="K75" i="39"/>
  <c r="N75" i="39" s="1"/>
  <c r="N74" i="39"/>
  <c r="N73" i="39"/>
  <c r="N72" i="39"/>
  <c r="N67" i="39"/>
  <c r="M67" i="39"/>
  <c r="L67" i="39"/>
  <c r="K67" i="39"/>
  <c r="N66" i="39"/>
  <c r="N65" i="39"/>
  <c r="N64" i="39"/>
  <c r="M63" i="39"/>
  <c r="N63" i="39" s="1"/>
  <c r="L63" i="39"/>
  <c r="K63" i="39"/>
  <c r="N62" i="39"/>
  <c r="N61" i="39"/>
  <c r="N60" i="39"/>
  <c r="N59" i="39"/>
  <c r="N58" i="39"/>
  <c r="N57" i="39"/>
  <c r="M57" i="39"/>
  <c r="M68" i="39" s="1"/>
  <c r="M71" i="39" s="1"/>
  <c r="L57" i="39"/>
  <c r="L68" i="39" s="1"/>
  <c r="L71" i="39" s="1"/>
  <c r="K57" i="39"/>
  <c r="K68" i="39" s="1"/>
  <c r="N56" i="39"/>
  <c r="N55" i="39"/>
  <c r="N54" i="39"/>
  <c r="N53" i="39"/>
  <c r="N52" i="39"/>
  <c r="M50" i="39"/>
  <c r="L50" i="39"/>
  <c r="K50" i="39"/>
  <c r="N50" i="39" s="1"/>
  <c r="N49" i="39"/>
  <c r="N48" i="39"/>
  <c r="N47" i="39"/>
  <c r="N46" i="39"/>
  <c r="M46" i="39"/>
  <c r="L46" i="39"/>
  <c r="K46" i="39"/>
  <c r="N45" i="39"/>
  <c r="N43" i="39"/>
  <c r="N42" i="39"/>
  <c r="N41" i="39"/>
  <c r="N40" i="39"/>
  <c r="N39" i="39"/>
  <c r="N38" i="39"/>
  <c r="N37" i="39"/>
  <c r="N36" i="39"/>
  <c r="N35" i="39"/>
  <c r="L34" i="39"/>
  <c r="N33" i="39"/>
  <c r="M32" i="39"/>
  <c r="N32" i="39" s="1"/>
  <c r="L32" i="39"/>
  <c r="K32" i="39"/>
  <c r="N31" i="39"/>
  <c r="N30" i="39"/>
  <c r="N29" i="39"/>
  <c r="N28" i="39"/>
  <c r="N27" i="39"/>
  <c r="N26" i="39"/>
  <c r="N25" i="39"/>
  <c r="N24" i="39"/>
  <c r="M23" i="39"/>
  <c r="M34" i="39" s="1"/>
  <c r="L23" i="39"/>
  <c r="K23" i="39"/>
  <c r="K34" i="39" s="1"/>
  <c r="N22" i="39"/>
  <c r="N21" i="39"/>
  <c r="N19" i="39"/>
  <c r="N18" i="39"/>
  <c r="N17" i="39"/>
  <c r="N16" i="39"/>
  <c r="N15" i="39"/>
  <c r="M14" i="39"/>
  <c r="M20" i="39" s="1"/>
  <c r="L14" i="39"/>
  <c r="K14" i="39"/>
  <c r="K20" i="39" s="1"/>
  <c r="N13" i="39"/>
  <c r="N12" i="39"/>
  <c r="N11" i="39"/>
  <c r="N10" i="39"/>
  <c r="N9" i="39"/>
  <c r="N8" i="39"/>
  <c r="R130" i="38"/>
  <c r="Q128" i="38"/>
  <c r="P128" i="38"/>
  <c r="O128" i="38"/>
  <c r="R128" i="38" s="1"/>
  <c r="R127" i="38"/>
  <c r="R125" i="38"/>
  <c r="R124" i="38"/>
  <c r="R123" i="38"/>
  <c r="O121" i="38"/>
  <c r="R121" i="38" s="1"/>
  <c r="R120" i="38"/>
  <c r="R119" i="38"/>
  <c r="R118" i="38"/>
  <c r="R117" i="38"/>
  <c r="R116" i="38"/>
  <c r="Q115" i="38"/>
  <c r="P115" i="38"/>
  <c r="R115" i="38" s="1"/>
  <c r="R114" i="38"/>
  <c r="R113" i="38"/>
  <c r="Q112" i="38"/>
  <c r="P112" i="38"/>
  <c r="P122" i="38" s="1"/>
  <c r="P131" i="38" s="1"/>
  <c r="O112" i="38"/>
  <c r="R112" i="38" s="1"/>
  <c r="R111" i="38"/>
  <c r="R110" i="38"/>
  <c r="R109" i="38"/>
  <c r="R108" i="38"/>
  <c r="R107" i="38"/>
  <c r="R106" i="38"/>
  <c r="R105" i="38"/>
  <c r="Q105" i="38"/>
  <c r="Q122" i="38" s="1"/>
  <c r="Q131" i="38" s="1"/>
  <c r="P105" i="38"/>
  <c r="O105" i="38"/>
  <c r="O122" i="38" s="1"/>
  <c r="R104" i="38"/>
  <c r="R103" i="38"/>
  <c r="R102" i="38"/>
  <c r="Q100" i="38"/>
  <c r="Q99" i="38"/>
  <c r="P99" i="38"/>
  <c r="O99" i="38"/>
  <c r="R99" i="38" s="1"/>
  <c r="R98" i="38"/>
  <c r="R97" i="38"/>
  <c r="R96" i="38"/>
  <c r="R95" i="38"/>
  <c r="R94" i="38"/>
  <c r="R93" i="38"/>
  <c r="R92" i="38"/>
  <c r="R91" i="38"/>
  <c r="R90" i="38"/>
  <c r="R89" i="38"/>
  <c r="Q89" i="38"/>
  <c r="P89" i="38"/>
  <c r="O89" i="38"/>
  <c r="R88" i="38"/>
  <c r="R87" i="38"/>
  <c r="R86" i="38"/>
  <c r="R85" i="38"/>
  <c r="R84" i="38"/>
  <c r="Q84" i="38"/>
  <c r="P84" i="38"/>
  <c r="P100" i="38" s="1"/>
  <c r="O84" i="38"/>
  <c r="O100" i="38" s="1"/>
  <c r="R100" i="38" s="1"/>
  <c r="R83" i="38"/>
  <c r="R82" i="38"/>
  <c r="R81" i="38"/>
  <c r="R80" i="38"/>
  <c r="R79" i="38"/>
  <c r="R78" i="38"/>
  <c r="R77" i="38"/>
  <c r="Q75" i="38"/>
  <c r="P75" i="38"/>
  <c r="O75" i="38"/>
  <c r="R75" i="38" s="1"/>
  <c r="R74" i="38"/>
  <c r="R73" i="38"/>
  <c r="R72" i="38"/>
  <c r="R71" i="38"/>
  <c r="R70" i="38"/>
  <c r="R69" i="38"/>
  <c r="R68" i="38"/>
  <c r="R67" i="38"/>
  <c r="R66" i="38"/>
  <c r="R65" i="38"/>
  <c r="R64" i="38"/>
  <c r="R63" i="38"/>
  <c r="R62" i="38"/>
  <c r="Q61" i="38"/>
  <c r="P61" i="38"/>
  <c r="O61" i="38"/>
  <c r="R61" i="38" s="1"/>
  <c r="R60" i="38"/>
  <c r="R59" i="38"/>
  <c r="R58" i="38"/>
  <c r="R57" i="38"/>
  <c r="R56" i="38"/>
  <c r="R55" i="38"/>
  <c r="R54" i="38"/>
  <c r="R53" i="38"/>
  <c r="R51" i="38"/>
  <c r="Q51" i="38"/>
  <c r="P51" i="38"/>
  <c r="O51" i="38"/>
  <c r="R50" i="38"/>
  <c r="R49" i="38"/>
  <c r="R48" i="38"/>
  <c r="R47" i="38"/>
  <c r="R46" i="38"/>
  <c r="Q45" i="38"/>
  <c r="P45" i="38"/>
  <c r="O45" i="38"/>
  <c r="R45" i="38" s="1"/>
  <c r="R44" i="38"/>
  <c r="R43" i="38"/>
  <c r="Q42" i="38"/>
  <c r="P42" i="38"/>
  <c r="O42" i="38"/>
  <c r="R42" i="38" s="1"/>
  <c r="R41" i="38"/>
  <c r="R40" i="38"/>
  <c r="R39" i="38"/>
  <c r="R38" i="38"/>
  <c r="R37" i="38"/>
  <c r="R36" i="38"/>
  <c r="R35" i="38"/>
  <c r="Q34" i="38"/>
  <c r="P34" i="38"/>
  <c r="R34" i="38" s="1"/>
  <c r="O34" i="38"/>
  <c r="R33" i="38"/>
  <c r="R32" i="38"/>
  <c r="R31" i="38"/>
  <c r="Q31" i="38"/>
  <c r="Q52" i="38" s="1"/>
  <c r="P31" i="38"/>
  <c r="P52" i="38" s="1"/>
  <c r="O31" i="38"/>
  <c r="R30" i="38"/>
  <c r="R29" i="38"/>
  <c r="R28" i="38"/>
  <c r="R27" i="38"/>
  <c r="R25" i="38"/>
  <c r="Q25" i="38"/>
  <c r="P25" i="38"/>
  <c r="O25" i="38"/>
  <c r="R24" i="38"/>
  <c r="R23" i="38"/>
  <c r="R22" i="38"/>
  <c r="Q21" i="38"/>
  <c r="Q26" i="38" s="1"/>
  <c r="P21" i="38"/>
  <c r="P26" i="38" s="1"/>
  <c r="O21" i="38"/>
  <c r="O26" i="38" s="1"/>
  <c r="R20" i="38"/>
  <c r="R19" i="38"/>
  <c r="R18" i="38"/>
  <c r="R17" i="38"/>
  <c r="R16" i="38"/>
  <c r="R15" i="38"/>
  <c r="R14" i="38"/>
  <c r="R13" i="38"/>
  <c r="R12" i="38"/>
  <c r="R11" i="38"/>
  <c r="R10" i="38"/>
  <c r="R9" i="38"/>
  <c r="R8" i="38"/>
  <c r="N14" i="39" l="1"/>
  <c r="M69" i="39"/>
  <c r="M99" i="39" s="1"/>
  <c r="M51" i="39"/>
  <c r="M70" i="39" s="1"/>
  <c r="N34" i="39"/>
  <c r="K71" i="39"/>
  <c r="N71" i="39" s="1"/>
  <c r="N68" i="39"/>
  <c r="K51" i="39"/>
  <c r="L20" i="39"/>
  <c r="N23" i="39"/>
  <c r="K69" i="39"/>
  <c r="K91" i="39"/>
  <c r="O52" i="38"/>
  <c r="R52" i="38" s="1"/>
  <c r="O131" i="38"/>
  <c r="R131" i="38" s="1"/>
  <c r="R122" i="38"/>
  <c r="P101" i="38"/>
  <c r="P132" i="38" s="1"/>
  <c r="P76" i="38"/>
  <c r="Q101" i="38"/>
  <c r="Q132" i="38" s="1"/>
  <c r="Q76" i="38"/>
  <c r="R26" i="38"/>
  <c r="R21" i="38"/>
  <c r="J97" i="39"/>
  <c r="J96" i="39"/>
  <c r="G96" i="39"/>
  <c r="J95" i="39"/>
  <c r="J94" i="39"/>
  <c r="J93" i="39"/>
  <c r="J92" i="39"/>
  <c r="J90" i="39"/>
  <c r="J89" i="39"/>
  <c r="J88" i="39"/>
  <c r="J87" i="39"/>
  <c r="J86" i="39"/>
  <c r="I85" i="39"/>
  <c r="H85" i="39"/>
  <c r="G85" i="39"/>
  <c r="J85" i="39" s="1"/>
  <c r="J84" i="39"/>
  <c r="J83" i="39"/>
  <c r="J82" i="39"/>
  <c r="J81" i="39"/>
  <c r="I80" i="39"/>
  <c r="H80" i="39"/>
  <c r="G80" i="39"/>
  <c r="J79" i="39"/>
  <c r="J78" i="39"/>
  <c r="J77" i="39"/>
  <c r="J76" i="39"/>
  <c r="I75" i="39"/>
  <c r="H75" i="39"/>
  <c r="H91" i="39" s="1"/>
  <c r="H98" i="39" s="1"/>
  <c r="G75" i="39"/>
  <c r="J74" i="39"/>
  <c r="J73" i="39"/>
  <c r="J72" i="39"/>
  <c r="I67" i="39"/>
  <c r="H67" i="39"/>
  <c r="G67" i="39"/>
  <c r="J66" i="39"/>
  <c r="J65" i="39"/>
  <c r="J64" i="39"/>
  <c r="I63" i="39"/>
  <c r="H63" i="39"/>
  <c r="G63" i="39"/>
  <c r="J62" i="39"/>
  <c r="J61" i="39"/>
  <c r="J60" i="39"/>
  <c r="J59" i="39"/>
  <c r="J58" i="39"/>
  <c r="I57" i="39"/>
  <c r="I68" i="39" s="1"/>
  <c r="H57" i="39"/>
  <c r="J57" i="39" s="1"/>
  <c r="G57" i="39"/>
  <c r="G68" i="39" s="1"/>
  <c r="J56" i="39"/>
  <c r="J55" i="39"/>
  <c r="J54" i="39"/>
  <c r="J53" i="39"/>
  <c r="J52" i="39"/>
  <c r="I50" i="39"/>
  <c r="H50" i="39"/>
  <c r="G50" i="39"/>
  <c r="J49" i="39"/>
  <c r="J48" i="39"/>
  <c r="J47" i="39"/>
  <c r="I46" i="39"/>
  <c r="H46" i="39"/>
  <c r="G46" i="39"/>
  <c r="J45" i="39"/>
  <c r="J43" i="39"/>
  <c r="J42" i="39"/>
  <c r="J41" i="39"/>
  <c r="J40" i="39"/>
  <c r="J39" i="39"/>
  <c r="J38" i="39"/>
  <c r="J37" i="39"/>
  <c r="J36" i="39"/>
  <c r="J35" i="39"/>
  <c r="J33" i="39"/>
  <c r="I32" i="39"/>
  <c r="H32" i="39"/>
  <c r="G32" i="39"/>
  <c r="J31" i="39"/>
  <c r="J30" i="39"/>
  <c r="J29" i="39"/>
  <c r="J28" i="39"/>
  <c r="J27" i="39"/>
  <c r="J26" i="39"/>
  <c r="J25" i="39"/>
  <c r="J24" i="39"/>
  <c r="I23" i="39"/>
  <c r="H23" i="39"/>
  <c r="H34" i="39" s="1"/>
  <c r="G23" i="39"/>
  <c r="G34" i="39" s="1"/>
  <c r="J22" i="39"/>
  <c r="J21" i="39"/>
  <c r="I20" i="39"/>
  <c r="J19" i="39"/>
  <c r="J18" i="39"/>
  <c r="J17" i="39"/>
  <c r="J16" i="39"/>
  <c r="J15" i="39"/>
  <c r="I14" i="39"/>
  <c r="H14" i="39"/>
  <c r="H20" i="39" s="1"/>
  <c r="G14" i="39"/>
  <c r="G20" i="39" s="1"/>
  <c r="G69" i="39" s="1"/>
  <c r="J13" i="39"/>
  <c r="J12" i="39"/>
  <c r="J11" i="39"/>
  <c r="J10" i="39"/>
  <c r="J9" i="39"/>
  <c r="J8" i="39"/>
  <c r="L69" i="39" l="1"/>
  <c r="L99" i="39" s="1"/>
  <c r="L51" i="39"/>
  <c r="L70" i="39" s="1"/>
  <c r="N20" i="39"/>
  <c r="K98" i="39"/>
  <c r="N98" i="39" s="1"/>
  <c r="N91" i="39"/>
  <c r="N51" i="39"/>
  <c r="K70" i="39"/>
  <c r="N69" i="39"/>
  <c r="O76" i="38"/>
  <c r="R76" i="38" s="1"/>
  <c r="O101" i="38"/>
  <c r="O132" i="38" s="1"/>
  <c r="R132" i="38" s="1"/>
  <c r="I91" i="39"/>
  <c r="I98" i="39" s="1"/>
  <c r="I34" i="39"/>
  <c r="J34" i="39" s="1"/>
  <c r="J32" i="39"/>
  <c r="J46" i="39"/>
  <c r="J67" i="39"/>
  <c r="J80" i="39"/>
  <c r="I69" i="39"/>
  <c r="I99" i="39" s="1"/>
  <c r="J50" i="39"/>
  <c r="J63" i="39"/>
  <c r="G91" i="39"/>
  <c r="G98" i="39" s="1"/>
  <c r="J98" i="39" s="1"/>
  <c r="H51" i="39"/>
  <c r="H69" i="39"/>
  <c r="H99" i="39" s="1"/>
  <c r="J14" i="39"/>
  <c r="I51" i="39"/>
  <c r="H68" i="39"/>
  <c r="G51" i="39"/>
  <c r="J20" i="39"/>
  <c r="J23" i="39"/>
  <c r="J75" i="39"/>
  <c r="N23" i="38"/>
  <c r="N130" i="38"/>
  <c r="M128" i="38"/>
  <c r="L128" i="38"/>
  <c r="K128" i="38"/>
  <c r="N127" i="38"/>
  <c r="N125" i="38"/>
  <c r="N124" i="38"/>
  <c r="N123" i="38"/>
  <c r="K121" i="38"/>
  <c r="N121" i="38" s="1"/>
  <c r="N120" i="38"/>
  <c r="N119" i="38"/>
  <c r="N118" i="38"/>
  <c r="N117" i="38"/>
  <c r="N116" i="38"/>
  <c r="M115" i="38"/>
  <c r="L115" i="38"/>
  <c r="N115" i="38" s="1"/>
  <c r="N114" i="38"/>
  <c r="N113" i="38"/>
  <c r="M112" i="38"/>
  <c r="L112" i="38"/>
  <c r="K112" i="38"/>
  <c r="N112" i="38" s="1"/>
  <c r="N111" i="38"/>
  <c r="N110" i="38"/>
  <c r="N109" i="38"/>
  <c r="N108" i="38"/>
  <c r="N107" i="38"/>
  <c r="N106" i="38"/>
  <c r="M105" i="38"/>
  <c r="M122" i="38" s="1"/>
  <c r="L105" i="38"/>
  <c r="L122" i="38" s="1"/>
  <c r="L131" i="38" s="1"/>
  <c r="K105" i="38"/>
  <c r="K122" i="38" s="1"/>
  <c r="N104" i="38"/>
  <c r="N103" i="38"/>
  <c r="N102" i="38"/>
  <c r="M99" i="38"/>
  <c r="L99" i="38"/>
  <c r="K99" i="38"/>
  <c r="N98" i="38"/>
  <c r="N97" i="38"/>
  <c r="N96" i="38"/>
  <c r="N95" i="38"/>
  <c r="N94" i="38"/>
  <c r="N93" i="38"/>
  <c r="N92" i="38"/>
  <c r="N91" i="38"/>
  <c r="N90" i="38"/>
  <c r="M89" i="38"/>
  <c r="L89" i="38"/>
  <c r="K89" i="38"/>
  <c r="N88" i="38"/>
  <c r="N87" i="38"/>
  <c r="N86" i="38"/>
  <c r="N85" i="38"/>
  <c r="M84" i="38"/>
  <c r="L84" i="38"/>
  <c r="L100" i="38" s="1"/>
  <c r="K84" i="38"/>
  <c r="K100" i="38" s="1"/>
  <c r="N83" i="38"/>
  <c r="N82" i="38"/>
  <c r="N81" i="38"/>
  <c r="N80" i="38"/>
  <c r="N79" i="38"/>
  <c r="N78" i="38"/>
  <c r="N77" i="38"/>
  <c r="M75" i="38"/>
  <c r="L75" i="38"/>
  <c r="K75" i="38"/>
  <c r="N75" i="38" s="1"/>
  <c r="N74" i="38"/>
  <c r="N73" i="38"/>
  <c r="N72" i="38"/>
  <c r="N71" i="38"/>
  <c r="N70" i="38"/>
  <c r="N69" i="38"/>
  <c r="N68" i="38"/>
  <c r="N67" i="38"/>
  <c r="N66" i="38"/>
  <c r="N65" i="38"/>
  <c r="N64" i="38"/>
  <c r="N63" i="38"/>
  <c r="N62" i="38"/>
  <c r="M61" i="38"/>
  <c r="L61" i="38"/>
  <c r="K61" i="38"/>
  <c r="N61" i="38" s="1"/>
  <c r="N60" i="38"/>
  <c r="N59" i="38"/>
  <c r="N58" i="38"/>
  <c r="N57" i="38"/>
  <c r="N56" i="38"/>
  <c r="N55" i="38"/>
  <c r="N54" i="38"/>
  <c r="N53" i="38"/>
  <c r="M51" i="38"/>
  <c r="L51" i="38"/>
  <c r="K51" i="38"/>
  <c r="N50" i="38"/>
  <c r="N49" i="38"/>
  <c r="N48" i="38"/>
  <c r="N47" i="38"/>
  <c r="N46" i="38"/>
  <c r="M45" i="38"/>
  <c r="L45" i="38"/>
  <c r="K45" i="38"/>
  <c r="N44" i="38"/>
  <c r="N43" i="38"/>
  <c r="M42" i="38"/>
  <c r="L42" i="38"/>
  <c r="K42" i="38"/>
  <c r="N42" i="38" s="1"/>
  <c r="N41" i="38"/>
  <c r="N40" i="38"/>
  <c r="N39" i="38"/>
  <c r="N38" i="38"/>
  <c r="N37" i="38"/>
  <c r="N36" i="38"/>
  <c r="N35" i="38"/>
  <c r="M34" i="38"/>
  <c r="L34" i="38"/>
  <c r="K34" i="38"/>
  <c r="N33" i="38"/>
  <c r="N32" i="38"/>
  <c r="M31" i="38"/>
  <c r="M52" i="38" s="1"/>
  <c r="L31" i="38"/>
  <c r="K31" i="38"/>
  <c r="N30" i="38"/>
  <c r="N29" i="38"/>
  <c r="N28" i="38"/>
  <c r="N27" i="38"/>
  <c r="M25" i="38"/>
  <c r="L25" i="38"/>
  <c r="K25" i="38"/>
  <c r="N24" i="38"/>
  <c r="N22" i="38"/>
  <c r="M21" i="38"/>
  <c r="M26" i="38" s="1"/>
  <c r="L21" i="38"/>
  <c r="K21" i="38"/>
  <c r="K26" i="38" s="1"/>
  <c r="N20" i="38"/>
  <c r="N19" i="38"/>
  <c r="N18" i="38"/>
  <c r="N17" i="38"/>
  <c r="N16" i="38"/>
  <c r="N15" i="38"/>
  <c r="N14" i="38"/>
  <c r="N13" i="38"/>
  <c r="N12" i="38"/>
  <c r="N11" i="38"/>
  <c r="N10" i="38"/>
  <c r="N9" i="38"/>
  <c r="N8" i="38"/>
  <c r="K99" i="39" l="1"/>
  <c r="N99" i="39" s="1"/>
  <c r="N70" i="39"/>
  <c r="R101" i="38"/>
  <c r="M100" i="38"/>
  <c r="J69" i="39"/>
  <c r="K52" i="38"/>
  <c r="N52" i="38" s="1"/>
  <c r="N45" i="38"/>
  <c r="N51" i="38"/>
  <c r="N89" i="38"/>
  <c r="N99" i="38"/>
  <c r="M131" i="38"/>
  <c r="N128" i="38"/>
  <c r="J91" i="39"/>
  <c r="L26" i="38"/>
  <c r="N26" i="38" s="1"/>
  <c r="N25" i="38"/>
  <c r="L52" i="38"/>
  <c r="N34" i="38"/>
  <c r="J51" i="39"/>
  <c r="J68" i="39"/>
  <c r="G99" i="39"/>
  <c r="J99" i="39" s="1"/>
  <c r="L76" i="38"/>
  <c r="K131" i="38"/>
  <c r="N131" i="38" s="1"/>
  <c r="N122" i="38"/>
  <c r="K76" i="38"/>
  <c r="M101" i="38"/>
  <c r="M76" i="38"/>
  <c r="N100" i="38"/>
  <c r="N31" i="38"/>
  <c r="N84" i="38"/>
  <c r="N105" i="38"/>
  <c r="N21" i="38"/>
  <c r="J130" i="38"/>
  <c r="I128" i="38"/>
  <c r="H128" i="38"/>
  <c r="G128" i="38"/>
  <c r="J128" i="38" s="1"/>
  <c r="J127" i="38"/>
  <c r="J125" i="38"/>
  <c r="J124" i="38"/>
  <c r="J123" i="38"/>
  <c r="G121" i="38"/>
  <c r="J121" i="38" s="1"/>
  <c r="J120" i="38"/>
  <c r="J119" i="38"/>
  <c r="J118" i="38"/>
  <c r="J117" i="38"/>
  <c r="J116" i="38"/>
  <c r="I115" i="38"/>
  <c r="H115" i="38"/>
  <c r="J115" i="38" s="1"/>
  <c r="J114" i="38"/>
  <c r="J113" i="38"/>
  <c r="I112" i="38"/>
  <c r="H112" i="38"/>
  <c r="G112" i="38"/>
  <c r="J111" i="38"/>
  <c r="J110" i="38"/>
  <c r="J109" i="38"/>
  <c r="J108" i="38"/>
  <c r="J107" i="38"/>
  <c r="J106" i="38"/>
  <c r="I105" i="38"/>
  <c r="I122" i="38" s="1"/>
  <c r="I131" i="38" s="1"/>
  <c r="H105" i="38"/>
  <c r="G105" i="38"/>
  <c r="J104" i="38"/>
  <c r="J103" i="38"/>
  <c r="J102" i="38"/>
  <c r="I99" i="38"/>
  <c r="H99" i="38"/>
  <c r="G99" i="38"/>
  <c r="J98" i="38"/>
  <c r="J97" i="38"/>
  <c r="J96" i="38"/>
  <c r="J95" i="38"/>
  <c r="J94" i="38"/>
  <c r="J93" i="38"/>
  <c r="J92" i="38"/>
  <c r="J91" i="38"/>
  <c r="J90" i="38"/>
  <c r="I89" i="38"/>
  <c r="H89" i="38"/>
  <c r="G89" i="38"/>
  <c r="J89" i="38" s="1"/>
  <c r="J88" i="38"/>
  <c r="J87" i="38"/>
  <c r="J86" i="38"/>
  <c r="J85" i="38"/>
  <c r="I84" i="38"/>
  <c r="I100" i="38" s="1"/>
  <c r="I71" i="39" s="1"/>
  <c r="H84" i="38"/>
  <c r="G84" i="38"/>
  <c r="J83" i="38"/>
  <c r="J82" i="38"/>
  <c r="J81" i="38"/>
  <c r="J80" i="38"/>
  <c r="J79" i="38"/>
  <c r="J78" i="38"/>
  <c r="J77" i="38"/>
  <c r="I75" i="38"/>
  <c r="H75" i="38"/>
  <c r="G75" i="38"/>
  <c r="J74" i="38"/>
  <c r="J73" i="38"/>
  <c r="J72" i="38"/>
  <c r="J71" i="38"/>
  <c r="J70" i="38"/>
  <c r="J69" i="38"/>
  <c r="J68" i="38"/>
  <c r="J67" i="38"/>
  <c r="J66" i="38"/>
  <c r="J65" i="38"/>
  <c r="J64" i="38"/>
  <c r="J63" i="38"/>
  <c r="J62" i="38"/>
  <c r="I61" i="38"/>
  <c r="H61" i="38"/>
  <c r="G61" i="38"/>
  <c r="J60" i="38"/>
  <c r="J59" i="38"/>
  <c r="J58" i="38"/>
  <c r="J57" i="38"/>
  <c r="J56" i="38"/>
  <c r="J55" i="38"/>
  <c r="J54" i="38"/>
  <c r="J53" i="38"/>
  <c r="I51" i="38"/>
  <c r="H51" i="38"/>
  <c r="G51" i="38"/>
  <c r="J51" i="38" s="1"/>
  <c r="J50" i="38"/>
  <c r="J49" i="38"/>
  <c r="J48" i="38"/>
  <c r="J47" i="38"/>
  <c r="J46" i="38"/>
  <c r="I45" i="38"/>
  <c r="H45" i="38"/>
  <c r="G45" i="38"/>
  <c r="J44" i="38"/>
  <c r="J43" i="38"/>
  <c r="I42" i="38"/>
  <c r="H42" i="38"/>
  <c r="J42" i="38" s="1"/>
  <c r="G42" i="38"/>
  <c r="J41" i="38"/>
  <c r="J40" i="38"/>
  <c r="J39" i="38"/>
  <c r="J38" i="38"/>
  <c r="J37" i="38"/>
  <c r="J36" i="38"/>
  <c r="J35" i="38"/>
  <c r="I34" i="38"/>
  <c r="H34" i="38"/>
  <c r="G34" i="38"/>
  <c r="J33" i="38"/>
  <c r="J32" i="38"/>
  <c r="I31" i="38"/>
  <c r="H31" i="38"/>
  <c r="G31" i="38"/>
  <c r="G52" i="38" s="1"/>
  <c r="J30" i="38"/>
  <c r="J29" i="38"/>
  <c r="J28" i="38"/>
  <c r="J27" i="38"/>
  <c r="I25" i="38"/>
  <c r="I26" i="38" s="1"/>
  <c r="H25" i="38"/>
  <c r="G25" i="38"/>
  <c r="J24" i="38"/>
  <c r="J23" i="38"/>
  <c r="J22" i="38"/>
  <c r="I21" i="38"/>
  <c r="H21" i="38"/>
  <c r="J21" i="38" s="1"/>
  <c r="G21" i="38"/>
  <c r="J20" i="38"/>
  <c r="J19" i="38"/>
  <c r="J18" i="38"/>
  <c r="J17" i="38"/>
  <c r="J16" i="38"/>
  <c r="J15" i="38"/>
  <c r="J14" i="38"/>
  <c r="J13" i="38"/>
  <c r="J12" i="38"/>
  <c r="J11" i="38"/>
  <c r="J10" i="38"/>
  <c r="J9" i="38"/>
  <c r="J8" i="38"/>
  <c r="G26" i="38" l="1"/>
  <c r="H52" i="38"/>
  <c r="J34" i="38"/>
  <c r="J45" i="38"/>
  <c r="G100" i="38"/>
  <c r="H100" i="38"/>
  <c r="H71" i="39" s="1"/>
  <c r="K101" i="38"/>
  <c r="L101" i="38"/>
  <c r="L132" i="38" s="1"/>
  <c r="I52" i="38"/>
  <c r="G122" i="38"/>
  <c r="G131" i="38" s="1"/>
  <c r="J131" i="38" s="1"/>
  <c r="M132" i="38"/>
  <c r="J61" i="38"/>
  <c r="H122" i="38"/>
  <c r="H131" i="38" s="1"/>
  <c r="J112" i="38"/>
  <c r="K132" i="38"/>
  <c r="N76" i="38"/>
  <c r="J75" i="38"/>
  <c r="G101" i="38"/>
  <c r="G76" i="38"/>
  <c r="G70" i="39" s="1"/>
  <c r="I101" i="38"/>
  <c r="I132" i="38" s="1"/>
  <c r="I76" i="38"/>
  <c r="I70" i="39" s="1"/>
  <c r="J52" i="38"/>
  <c r="J122" i="38"/>
  <c r="J25" i="38"/>
  <c r="H26" i="38"/>
  <c r="J26" i="38" s="1"/>
  <c r="J31" i="38"/>
  <c r="J84" i="38"/>
  <c r="J105" i="38"/>
  <c r="J99" i="38"/>
  <c r="C96" i="39"/>
  <c r="C80" i="39"/>
  <c r="C75" i="39"/>
  <c r="C85" i="39"/>
  <c r="C67" i="39"/>
  <c r="C63" i="39"/>
  <c r="C57" i="39"/>
  <c r="C68" i="39" s="1"/>
  <c r="C50" i="39"/>
  <c r="C46" i="39"/>
  <c r="C32" i="39"/>
  <c r="C34" i="39" s="1"/>
  <c r="C23" i="39"/>
  <c r="C14" i="39"/>
  <c r="C20" i="39" s="1"/>
  <c r="N132" i="38" l="1"/>
  <c r="N101" i="38"/>
  <c r="J70" i="39"/>
  <c r="C91" i="39"/>
  <c r="C98" i="39" s="1"/>
  <c r="J100" i="38"/>
  <c r="G71" i="39"/>
  <c r="J71" i="39" s="1"/>
  <c r="G132" i="38"/>
  <c r="H101" i="38"/>
  <c r="H132" i="38" s="1"/>
  <c r="H76" i="38"/>
  <c r="H70" i="39" s="1"/>
  <c r="J76" i="38"/>
  <c r="C51" i="39"/>
  <c r="C69" i="39"/>
  <c r="C99" i="39" s="1"/>
  <c r="J101" i="38" l="1"/>
  <c r="J132" i="38"/>
  <c r="F120" i="38"/>
  <c r="F119" i="38"/>
  <c r="F118" i="38"/>
  <c r="C121" i="38"/>
  <c r="F110" i="38"/>
  <c r="F109" i="38"/>
  <c r="F8" i="38" l="1"/>
  <c r="F9" i="38"/>
  <c r="F10" i="38"/>
  <c r="F11" i="38"/>
  <c r="F12" i="38"/>
  <c r="F13" i="38"/>
  <c r="F14" i="38"/>
  <c r="F15" i="38"/>
  <c r="F16" i="38"/>
  <c r="F17" i="38"/>
  <c r="F18" i="38"/>
  <c r="F19" i="38"/>
  <c r="F20" i="38"/>
  <c r="C21" i="38"/>
  <c r="D21" i="38"/>
  <c r="D26" i="38" s="1"/>
  <c r="E21" i="38"/>
  <c r="F21" i="38" s="1"/>
  <c r="F22" i="38"/>
  <c r="F23" i="38"/>
  <c r="F24" i="38"/>
  <c r="C25" i="38"/>
  <c r="C26" i="38" s="1"/>
  <c r="D25" i="38"/>
  <c r="E25" i="38"/>
  <c r="E26" i="38"/>
  <c r="F27" i="38"/>
  <c r="F28" i="38"/>
  <c r="F29" i="38"/>
  <c r="F30" i="38"/>
  <c r="C31" i="38"/>
  <c r="D31" i="38"/>
  <c r="E31" i="38"/>
  <c r="F32" i="38"/>
  <c r="F33" i="38"/>
  <c r="C34" i="38"/>
  <c r="D34" i="38"/>
  <c r="E34" i="38"/>
  <c r="E52" i="38" s="1"/>
  <c r="F35" i="38"/>
  <c r="F36" i="38"/>
  <c r="F37" i="38"/>
  <c r="F38" i="38"/>
  <c r="F39" i="38"/>
  <c r="F40" i="38"/>
  <c r="F41" i="38"/>
  <c r="C42" i="38"/>
  <c r="F42" i="38" s="1"/>
  <c r="D42" i="38"/>
  <c r="E42" i="38"/>
  <c r="F43" i="38"/>
  <c r="F44" i="38"/>
  <c r="C45" i="38"/>
  <c r="F45" i="38" s="1"/>
  <c r="D45" i="38"/>
  <c r="E45" i="38"/>
  <c r="F46" i="38"/>
  <c r="F47" i="38"/>
  <c r="F48" i="38"/>
  <c r="F49" i="38"/>
  <c r="F50" i="38"/>
  <c r="C51" i="38"/>
  <c r="D51" i="38"/>
  <c r="E51" i="38"/>
  <c r="C52" i="38"/>
  <c r="F53" i="38"/>
  <c r="F54" i="38"/>
  <c r="F55" i="38"/>
  <c r="F56" i="38"/>
  <c r="F57" i="38"/>
  <c r="F58" i="38"/>
  <c r="F59" i="38"/>
  <c r="F60" i="38"/>
  <c r="C61" i="38"/>
  <c r="D61" i="38"/>
  <c r="E61" i="38"/>
  <c r="F62" i="38"/>
  <c r="F63" i="38"/>
  <c r="F64" i="38"/>
  <c r="F65" i="38"/>
  <c r="F66" i="38"/>
  <c r="F67" i="38"/>
  <c r="F68" i="38"/>
  <c r="F69" i="38"/>
  <c r="F70" i="38"/>
  <c r="F71" i="38"/>
  <c r="F72" i="38"/>
  <c r="F73" i="38"/>
  <c r="F74" i="38"/>
  <c r="C75" i="38"/>
  <c r="D75" i="38"/>
  <c r="E75" i="38"/>
  <c r="F77" i="38"/>
  <c r="F78" i="38"/>
  <c r="F79" i="38"/>
  <c r="F80" i="38"/>
  <c r="F81" i="38"/>
  <c r="F82" i="38"/>
  <c r="F83" i="38"/>
  <c r="C84" i="38"/>
  <c r="D84" i="38"/>
  <c r="E84" i="38"/>
  <c r="F85" i="38"/>
  <c r="F86" i="38"/>
  <c r="F87" i="38"/>
  <c r="F88" i="38"/>
  <c r="C89" i="38"/>
  <c r="F89" i="38" s="1"/>
  <c r="D89" i="38"/>
  <c r="E89" i="38"/>
  <c r="F90" i="38"/>
  <c r="F91" i="38"/>
  <c r="F92" i="38"/>
  <c r="F93" i="38"/>
  <c r="F94" i="38"/>
  <c r="F95" i="38"/>
  <c r="F96" i="38"/>
  <c r="F97" i="38"/>
  <c r="F98" i="38"/>
  <c r="C99" i="38"/>
  <c r="F99" i="38" s="1"/>
  <c r="D99" i="38"/>
  <c r="E99" i="38"/>
  <c r="C128" i="38"/>
  <c r="C112" i="38"/>
  <c r="C105" i="38"/>
  <c r="E76" i="38" l="1"/>
  <c r="E100" i="38"/>
  <c r="C100" i="38"/>
  <c r="C71" i="39" s="1"/>
  <c r="C122" i="38"/>
  <c r="C131" i="38" s="1"/>
  <c r="D100" i="38"/>
  <c r="F75" i="38"/>
  <c r="C76" i="38"/>
  <c r="F84" i="38"/>
  <c r="F51" i="38"/>
  <c r="D52" i="38"/>
  <c r="F52" i="38" s="1"/>
  <c r="F31" i="38"/>
  <c r="F61" i="38"/>
  <c r="F34" i="38"/>
  <c r="F25" i="38"/>
  <c r="F26" i="38"/>
  <c r="C101" i="38"/>
  <c r="F100" i="38" l="1"/>
  <c r="D76" i="38"/>
  <c r="C70" i="39"/>
  <c r="F76" i="38"/>
  <c r="C132" i="38"/>
  <c r="C40" i="31"/>
  <c r="E9" i="12" l="1"/>
  <c r="F102" i="38" l="1"/>
  <c r="F103" i="38"/>
  <c r="F104" i="38"/>
  <c r="F106" i="38"/>
  <c r="F107" i="38"/>
  <c r="F108" i="38"/>
  <c r="F111" i="38"/>
  <c r="F113" i="38"/>
  <c r="F114" i="38"/>
  <c r="F116" i="38"/>
  <c r="F117" i="38"/>
  <c r="F121" i="38"/>
  <c r="F123" i="38"/>
  <c r="F124" i="38"/>
  <c r="F125" i="38"/>
  <c r="F127" i="38"/>
  <c r="F130" i="38"/>
  <c r="D105" i="38"/>
  <c r="E105" i="38"/>
  <c r="D112" i="38"/>
  <c r="E112" i="38"/>
  <c r="D115" i="38"/>
  <c r="E115" i="38"/>
  <c r="D128" i="38"/>
  <c r="E128" i="38"/>
  <c r="D122" i="38" l="1"/>
  <c r="F128" i="38"/>
  <c r="F112" i="38"/>
  <c r="F105" i="38"/>
  <c r="E122" i="38"/>
  <c r="E131" i="38" s="1"/>
  <c r="F122" i="38"/>
  <c r="D101" i="38"/>
  <c r="F115" i="38"/>
  <c r="D131" i="38"/>
  <c r="F131" i="38" s="1"/>
  <c r="E101" i="38"/>
  <c r="D132" i="38" l="1"/>
  <c r="F101" i="38"/>
  <c r="E132" i="38"/>
  <c r="D85" i="39"/>
  <c r="E85" i="39"/>
  <c r="D80" i="39"/>
  <c r="E80" i="39"/>
  <c r="F80" i="39" s="1"/>
  <c r="D75" i="39"/>
  <c r="E75" i="39"/>
  <c r="D67" i="39"/>
  <c r="E67" i="39"/>
  <c r="D63" i="39"/>
  <c r="E63" i="39"/>
  <c r="F63" i="39"/>
  <c r="D57" i="39"/>
  <c r="E57" i="39"/>
  <c r="D50" i="39"/>
  <c r="E50" i="39"/>
  <c r="D46" i="39"/>
  <c r="E46" i="39"/>
  <c r="F9" i="39"/>
  <c r="F10" i="39"/>
  <c r="F11" i="39"/>
  <c r="F12" i="39"/>
  <c r="F13" i="39"/>
  <c r="F15" i="39"/>
  <c r="F16" i="39"/>
  <c r="F17" i="39"/>
  <c r="F18" i="39"/>
  <c r="F19" i="39"/>
  <c r="F21" i="39"/>
  <c r="F22" i="39"/>
  <c r="F24" i="39"/>
  <c r="F25" i="39"/>
  <c r="F26" i="39"/>
  <c r="F27" i="39"/>
  <c r="F28" i="39"/>
  <c r="F29" i="39"/>
  <c r="F30" i="39"/>
  <c r="F31" i="39"/>
  <c r="F33" i="39"/>
  <c r="F35" i="39"/>
  <c r="F36" i="39"/>
  <c r="F37" i="39"/>
  <c r="F38" i="39"/>
  <c r="F39" i="39"/>
  <c r="F40" i="39"/>
  <c r="F41" i="39"/>
  <c r="F42" i="39"/>
  <c r="F43" i="39"/>
  <c r="F45" i="39"/>
  <c r="F47" i="39"/>
  <c r="F48" i="39"/>
  <c r="F49" i="39"/>
  <c r="F52" i="39"/>
  <c r="F53" i="39"/>
  <c r="F54" i="39"/>
  <c r="F55" i="39"/>
  <c r="F56" i="39"/>
  <c r="F57" i="39"/>
  <c r="F58" i="39"/>
  <c r="F59" i="39"/>
  <c r="F60" i="39"/>
  <c r="F61" i="39"/>
  <c r="F62" i="39"/>
  <c r="F64" i="39"/>
  <c r="F65" i="39"/>
  <c r="F66" i="39"/>
  <c r="F72" i="39"/>
  <c r="F73" i="39"/>
  <c r="F74" i="39"/>
  <c r="F76" i="39"/>
  <c r="F77" i="39"/>
  <c r="F78" i="39"/>
  <c r="F79" i="39"/>
  <c r="F81" i="39"/>
  <c r="F82" i="39"/>
  <c r="F83" i="39"/>
  <c r="F84" i="39"/>
  <c r="F85" i="39"/>
  <c r="F86" i="39"/>
  <c r="F87" i="39"/>
  <c r="F88" i="39"/>
  <c r="F89" i="39"/>
  <c r="F90" i="39"/>
  <c r="F92" i="39"/>
  <c r="F93" i="39"/>
  <c r="F94" i="39"/>
  <c r="F95" i="39"/>
  <c r="F96" i="39"/>
  <c r="F97" i="39"/>
  <c r="F8" i="39"/>
  <c r="D32" i="39"/>
  <c r="E32" i="39"/>
  <c r="F32" i="39"/>
  <c r="D23" i="39"/>
  <c r="D34" i="39" s="1"/>
  <c r="E23" i="39"/>
  <c r="E34" i="39" s="1"/>
  <c r="D20" i="39"/>
  <c r="D14" i="39"/>
  <c r="F14" i="39" s="1"/>
  <c r="E14" i="39"/>
  <c r="E20" i="39" s="1"/>
  <c r="E91" i="39" l="1"/>
  <c r="E98" i="39" s="1"/>
  <c r="F23" i="39"/>
  <c r="F132" i="38"/>
  <c r="E51" i="39"/>
  <c r="E70" i="39" s="1"/>
  <c r="E68" i="39"/>
  <c r="E71" i="39" s="1"/>
  <c r="D91" i="39"/>
  <c r="D98" i="39" s="1"/>
  <c r="D68" i="39"/>
  <c r="F46" i="39"/>
  <c r="D51" i="39"/>
  <c r="E69" i="39"/>
  <c r="E99" i="39" s="1"/>
  <c r="F98" i="39"/>
  <c r="F20" i="39"/>
  <c r="D69" i="39"/>
  <c r="D99" i="39" s="1"/>
  <c r="F50" i="39"/>
  <c r="F67" i="39"/>
  <c r="F75" i="39"/>
  <c r="F34" i="39"/>
  <c r="F91" i="39" l="1"/>
  <c r="D71" i="39"/>
  <c r="F71" i="39" s="1"/>
  <c r="F68" i="39"/>
  <c r="F51" i="39"/>
  <c r="D70" i="39"/>
  <c r="F70" i="39" s="1"/>
  <c r="F99" i="39"/>
  <c r="F69" i="39"/>
</calcChain>
</file>

<file path=xl/sharedStrings.xml><?xml version="1.0" encoding="utf-8"?>
<sst xmlns="http://schemas.openxmlformats.org/spreadsheetml/2006/main" count="712" uniqueCount="483">
  <si>
    <t>ÖNKORMÁNYZATI ELŐIRÁNYZATOK</t>
  </si>
  <si>
    <t>KÖLTSÉGVETÉSI SZERV</t>
  </si>
  <si>
    <t>MINDÖSSZESEN</t>
  </si>
  <si>
    <t>ÖSSZESEN</t>
  </si>
  <si>
    <t>eredeti ei.</t>
  </si>
  <si>
    <t>Rovat-
szám</t>
  </si>
  <si>
    <t>Működési kiadások összesen</t>
  </si>
  <si>
    <t>Felhalmozási kiadások összesen</t>
  </si>
  <si>
    <t xml:space="preserve">államigazgatási feladatok </t>
  </si>
  <si>
    <t>Működési bevételek összesen</t>
  </si>
  <si>
    <t>Felhalmozási bevételek összesen</t>
  </si>
  <si>
    <t xml:space="preserve">Működési bevételek és működési kiadások egyenlege </t>
  </si>
  <si>
    <t xml:space="preserve">Felhalmozási bevételek és a felhalmozási kiadások egyenlege </t>
  </si>
  <si>
    <t>Rovat megnevezése</t>
  </si>
  <si>
    <t>Rovat-szám</t>
  </si>
  <si>
    <t>Törvény szerinti illetmények, munkabérek</t>
  </si>
  <si>
    <t>K1101</t>
  </si>
  <si>
    <t>Normatív jutalmak</t>
  </si>
  <si>
    <t>K1102</t>
  </si>
  <si>
    <t>Céljuttatás, projektprémium</t>
  </si>
  <si>
    <t>K1103</t>
  </si>
  <si>
    <t>Készenléti, ügyeleti, helyettesítési díj, túlóra, túlszolgálat</t>
  </si>
  <si>
    <t>K1104</t>
  </si>
  <si>
    <t>Végkielégítés</t>
  </si>
  <si>
    <t>K1105</t>
  </si>
  <si>
    <t>Jubileumi jutalom</t>
  </si>
  <si>
    <t>K1106</t>
  </si>
  <si>
    <t>Béren kívüli juttatások</t>
  </si>
  <si>
    <t>K1107</t>
  </si>
  <si>
    <t>Ruházati költségtérítés</t>
  </si>
  <si>
    <t>K1108</t>
  </si>
  <si>
    <t>Közlekedési költségtérítés</t>
  </si>
  <si>
    <t>K1109</t>
  </si>
  <si>
    <t>Egyéb költségtérítések</t>
  </si>
  <si>
    <t>K1110</t>
  </si>
  <si>
    <t>Lakhatási támogatások</t>
  </si>
  <si>
    <t>K1111</t>
  </si>
  <si>
    <t>Szociális támogatások</t>
  </si>
  <si>
    <t>K1112</t>
  </si>
  <si>
    <t>K1113</t>
  </si>
  <si>
    <t>K11</t>
  </si>
  <si>
    <t>Választott tisztségviselők juttatásai</t>
  </si>
  <si>
    <t>K121</t>
  </si>
  <si>
    <t>Munkavégzésre irányuló egyéb jogviszonyban nem saját foglalkoztatottnak fizetett juttatások</t>
  </si>
  <si>
    <t>K122</t>
  </si>
  <si>
    <t>Egyéb külső személyi juttatások</t>
  </si>
  <si>
    <t>K123</t>
  </si>
  <si>
    <t>K12</t>
  </si>
  <si>
    <t>K1</t>
  </si>
  <si>
    <t>K2</t>
  </si>
  <si>
    <t>Szakmai anyagok beszerzése</t>
  </si>
  <si>
    <t>K311</t>
  </si>
  <si>
    <t>Üzemeltetési anyagok beszerzése</t>
  </si>
  <si>
    <t>K312</t>
  </si>
  <si>
    <t>Árubeszerzés</t>
  </si>
  <si>
    <t>K313</t>
  </si>
  <si>
    <t>K31</t>
  </si>
  <si>
    <t>Informatikai szolgáltatások igénybevétele</t>
  </si>
  <si>
    <t>K321</t>
  </si>
  <si>
    <t>Egyéb kommunikációs szolgáltatások</t>
  </si>
  <si>
    <t>K322</t>
  </si>
  <si>
    <t>K32</t>
  </si>
  <si>
    <t>Közüzemi díjak</t>
  </si>
  <si>
    <t>K331</t>
  </si>
  <si>
    <t>Vásárolt élelmezés</t>
  </si>
  <si>
    <t>K332</t>
  </si>
  <si>
    <t>K333</t>
  </si>
  <si>
    <t>Karbantartási, kisjavítási szolgáltatások</t>
  </si>
  <si>
    <t>K334</t>
  </si>
  <si>
    <t>K335</t>
  </si>
  <si>
    <t xml:space="preserve">Szakmai tevékenységet segítő szolgáltatások </t>
  </si>
  <si>
    <t>K336</t>
  </si>
  <si>
    <t>K337</t>
  </si>
  <si>
    <t>K33</t>
  </si>
  <si>
    <t>Kiküldetések kiadásai</t>
  </si>
  <si>
    <t>K341</t>
  </si>
  <si>
    <t>Reklám- és propagandakiadások</t>
  </si>
  <si>
    <t>K342</t>
  </si>
  <si>
    <t>K34</t>
  </si>
  <si>
    <t>Működési célú előzetesen felszámított általános forgalmi adó</t>
  </si>
  <si>
    <t>K351</t>
  </si>
  <si>
    <t xml:space="preserve">Fizetendő általános forgalmi adó </t>
  </si>
  <si>
    <t>K352</t>
  </si>
  <si>
    <t>K353</t>
  </si>
  <si>
    <t>K354</t>
  </si>
  <si>
    <t>Egyéb dologi kiadások</t>
  </si>
  <si>
    <t>K355</t>
  </si>
  <si>
    <t>K35</t>
  </si>
  <si>
    <t>K3</t>
  </si>
  <si>
    <t>Társadalombiztosítási ellátások</t>
  </si>
  <si>
    <t>K41</t>
  </si>
  <si>
    <t>K42</t>
  </si>
  <si>
    <t>K43</t>
  </si>
  <si>
    <t>K44</t>
  </si>
  <si>
    <t>K45</t>
  </si>
  <si>
    <t>K46</t>
  </si>
  <si>
    <t>K47</t>
  </si>
  <si>
    <t>K48</t>
  </si>
  <si>
    <t>K4</t>
  </si>
  <si>
    <t>K501</t>
  </si>
  <si>
    <t>Elvonások és befizetések</t>
  </si>
  <si>
    <t>K502</t>
  </si>
  <si>
    <t>Működési célú garancia- és kezességvállalásból származó kifizetés államháztartáson belülre</t>
  </si>
  <si>
    <t>K503</t>
  </si>
  <si>
    <t>K504</t>
  </si>
  <si>
    <t>K505</t>
  </si>
  <si>
    <t>K506</t>
  </si>
  <si>
    <t>K507</t>
  </si>
  <si>
    <t>K508</t>
  </si>
  <si>
    <t>Árkiegészítések, ártámogatások</t>
  </si>
  <si>
    <t>K509</t>
  </si>
  <si>
    <t>Kamattámogatások</t>
  </si>
  <si>
    <t>K510</t>
  </si>
  <si>
    <t>K511</t>
  </si>
  <si>
    <t>K512</t>
  </si>
  <si>
    <t>K5</t>
  </si>
  <si>
    <t>Immateriális javak beszerzése, létesítése</t>
  </si>
  <si>
    <t>K61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</si>
  <si>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</si>
  <si>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</si>
  <si>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</si>
  <si>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</si>
  <si>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</si>
  <si>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</si>
  <si>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</si>
  <si>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</si>
  <si>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</si>
  <si>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</si>
  <si>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</si>
  <si>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</si>
  <si>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</si>
  <si>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</si>
  <si>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</si>
  <si>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</si>
  <si>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</si>
  <si>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</si>
  <si>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</si>
  <si>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</si>
  <si>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>K7</t>
  </si>
  <si>
    <t>Felhalmozási célú garancia- és kezességvállalásból származó kifizetés államháztartáson belülre</t>
  </si>
  <si>
    <t>K81</t>
  </si>
  <si>
    <t>K82</t>
  </si>
  <si>
    <t>K83</t>
  </si>
  <si>
    <t>K84</t>
  </si>
  <si>
    <t>K85</t>
  </si>
  <si>
    <t>K86</t>
  </si>
  <si>
    <t>Lakástámogatás</t>
  </si>
  <si>
    <t>K87</t>
  </si>
  <si>
    <t>K88</t>
  </si>
  <si>
    <t>K8</t>
  </si>
  <si>
    <t>K1-K8</t>
  </si>
  <si>
    <t>K9111</t>
  </si>
  <si>
    <t>Likviditási célú hitelek, kölcsönök törlesztése pénzügyi vállalkozásnak</t>
  </si>
  <si>
    <t>K9112</t>
  </si>
  <si>
    <t>K9113</t>
  </si>
  <si>
    <t>K911</t>
  </si>
  <si>
    <t>K9121</t>
  </si>
  <si>
    <t>K9122</t>
  </si>
  <si>
    <t>K9123</t>
  </si>
  <si>
    <t>K9124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</si>
  <si>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</si>
  <si>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</si>
  <si>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</si>
  <si>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</si>
  <si>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</si>
  <si>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</si>
  <si>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</si>
  <si>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K916</t>
  </si>
  <si>
    <t>Pénzügyi lízing kiadásai</t>
  </si>
  <si>
    <t>K917</t>
  </si>
  <si>
    <t>Központi költségvetés sajátos finanszírozási kiadásai</t>
  </si>
  <si>
    <t>K918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</si>
  <si>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</si>
  <si>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</si>
  <si>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</si>
  <si>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</si>
  <si>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</si>
  <si>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K923</t>
  </si>
  <si>
    <t>K924</t>
  </si>
  <si>
    <t>K92</t>
  </si>
  <si>
    <t>Adóssághoz nem kapcsolódó származékos ügyletek kiadásai</t>
  </si>
  <si>
    <t>K93</t>
  </si>
  <si>
    <t>K9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</si>
  <si>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</si>
  <si>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</si>
  <si>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</si>
  <si>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</si>
  <si>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 és gyermekjóléti  feladatainak támogatása</t>
  </si>
  <si>
    <t>B113</t>
  </si>
  <si>
    <t>Települési önkormányzatok kulturális feladatainak támogatása</t>
  </si>
  <si>
    <t>B114</t>
  </si>
  <si>
    <t>Működési célú központosított előirányzatok</t>
  </si>
  <si>
    <t>B115</t>
  </si>
  <si>
    <t>B116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</si>
  <si>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</si>
  <si>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</si>
  <si>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</si>
  <si>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</si>
  <si>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</si>
  <si>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B14</t>
  </si>
  <si>
    <t>B15</t>
  </si>
  <si>
    <t>B16</t>
  </si>
  <si>
    <t>B1</t>
  </si>
  <si>
    <t>Felhalmozási célú önkormányzati támogatások</t>
  </si>
  <si>
    <t>B21</t>
  </si>
  <si>
    <t>Felhalmozási célú garancia- és kezességvállalásból származó megtérülések államháztartáson belülről</t>
  </si>
  <si>
    <t>B22</t>
  </si>
  <si>
    <t>B23</t>
  </si>
  <si>
    <t>B24</t>
  </si>
  <si>
    <t>B25</t>
  </si>
  <si>
    <t>B2</t>
  </si>
  <si>
    <t>B311</t>
  </si>
  <si>
    <t>B312</t>
  </si>
  <si>
    <t>B31</t>
  </si>
  <si>
    <t>B32</t>
  </si>
  <si>
    <t>B33</t>
  </si>
  <si>
    <t>B34</t>
  </si>
  <si>
    <t>B351</t>
  </si>
  <si>
    <t>B352</t>
  </si>
  <si>
    <t xml:space="preserve">Pénzügyi monopóliumok nyereségét terhelő adók </t>
  </si>
  <si>
    <t>B353</t>
  </si>
  <si>
    <t>B354</t>
  </si>
  <si>
    <t>B355</t>
  </si>
  <si>
    <t>B35</t>
  </si>
  <si>
    <t>B36</t>
  </si>
  <si>
    <t>B3</t>
  </si>
  <si>
    <t>Áru- és készletértékesítés ellenértéke</t>
  </si>
  <si>
    <t>B401</t>
  </si>
  <si>
    <t>B402</t>
  </si>
  <si>
    <t>B403</t>
  </si>
  <si>
    <t>B404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</si>
  <si>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</si>
  <si>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</si>
  <si>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</si>
  <si>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</si>
  <si>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</si>
  <si>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</si>
  <si>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B408</t>
  </si>
  <si>
    <t>B409</t>
  </si>
  <si>
    <t>B410</t>
  </si>
  <si>
    <t>B4</t>
  </si>
  <si>
    <t>B51</t>
  </si>
  <si>
    <t>B52</t>
  </si>
  <si>
    <t>Egyéb tárgyi eszközök értékesítése</t>
  </si>
  <si>
    <t>B53</t>
  </si>
  <si>
    <t>B54</t>
  </si>
  <si>
    <t>Részesedések megszűnéséhez kapcsolódó bevételek</t>
  </si>
  <si>
    <t>B55</t>
  </si>
  <si>
    <t>B5</t>
  </si>
  <si>
    <t>Működési célú garancia- és kezességvállalásból származó megtérülések államháztartáson kívülről</t>
  </si>
  <si>
    <t>B61</t>
  </si>
  <si>
    <t>B62</t>
  </si>
  <si>
    <t>B6</t>
  </si>
  <si>
    <t>Felhalmozási célú garancia- és kezességvállalásból származó megtérülések államháztartáson kívülről</t>
  </si>
  <si>
    <t>B71</t>
  </si>
  <si>
    <t>B72</t>
  </si>
  <si>
    <t>B73</t>
  </si>
  <si>
    <t>B7</t>
  </si>
  <si>
    <t>B1-B7</t>
  </si>
  <si>
    <t>B8111</t>
  </si>
  <si>
    <t>Likviditási célú hitelek, kölcsönök felvétele pénzügyi vállalkozástól</t>
  </si>
  <si>
    <t>B8112</t>
  </si>
  <si>
    <t>B8113</t>
  </si>
  <si>
    <t>B811</t>
  </si>
  <si>
    <t>B8121</t>
  </si>
  <si>
    <t>Forgatási célú belföldi értékpapírok kibocsátása</t>
  </si>
  <si>
    <t>B8122</t>
  </si>
  <si>
    <t>B8123</t>
  </si>
  <si>
    <t>Befektetési célú belföldi értékpapírok kibocsátása</t>
  </si>
  <si>
    <t>B8124</t>
  </si>
  <si>
    <t>B812</t>
  </si>
  <si>
    <t>B8131</t>
  </si>
  <si>
    <t>B8132</t>
  </si>
  <si>
    <t>B813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</si>
  <si>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</si>
  <si>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</si>
  <si>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</si>
  <si>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</si>
  <si>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</si>
  <si>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</si>
  <si>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Betétek megszüntetése</t>
  </si>
  <si>
    <t>B817</t>
  </si>
  <si>
    <t>B818</t>
  </si>
  <si>
    <t>B81</t>
  </si>
  <si>
    <t>Forgatási célú külföldi értékpapírok beváltása, 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</si>
  <si>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</si>
  <si>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</si>
  <si>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</si>
  <si>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</si>
  <si>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</si>
  <si>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>B824</t>
  </si>
  <si>
    <t>B82</t>
  </si>
  <si>
    <t>Adóssághoz nem kapcsolódó származékos ügyletek bevételei</t>
  </si>
  <si>
    <t>B83</t>
  </si>
  <si>
    <t>B8</t>
  </si>
  <si>
    <t xml:space="preserve">Foglalkoztatottak személyi juttatásai </t>
  </si>
  <si>
    <t xml:space="preserve">Külső személyi juttatások </t>
  </si>
  <si>
    <t xml:space="preserve">Készletbeszerzés </t>
  </si>
  <si>
    <t xml:space="preserve">Szolgáltatási kiadások </t>
  </si>
  <si>
    <t xml:space="preserve">Kiküldetések, reklám- és propagandakiadások </t>
  </si>
  <si>
    <t xml:space="preserve">Különféle befizetések és egyéb dologi kiadások </t>
  </si>
  <si>
    <t xml:space="preserve">Dologi kiadások </t>
  </si>
  <si>
    <t>Családi támogatások</t>
  </si>
  <si>
    <t xml:space="preserve">Ellátottak pénzbeli juttatásai </t>
  </si>
  <si>
    <t>Működési célú visszatérítendő támogatások, kölcsönök nyújtása államháztartáson belülre</t>
  </si>
  <si>
    <t>Egyéb működési célú támogatások államháztartáson belülre</t>
  </si>
  <si>
    <t xml:space="preserve">Egyéb működési célú kiadások </t>
  </si>
  <si>
    <t xml:space="preserve">Beruházások </t>
  </si>
  <si>
    <t xml:space="preserve">Felújítások </t>
  </si>
  <si>
    <t xml:space="preserve">Egyéb felhalmozási célú kiadások </t>
  </si>
  <si>
    <t xml:space="preserve">Hitel-, kölcsöntörlesztés államháztartáson kívülre </t>
  </si>
  <si>
    <t xml:space="preserve">Belföldi értékpapírok kiadásai </t>
  </si>
  <si>
    <t xml:space="preserve">Belföldi finanszírozás kiadásai </t>
  </si>
  <si>
    <t xml:space="preserve">Külföldi finanszírozás kiadásai </t>
  </si>
  <si>
    <t>Foglalkoztatottak egyéb személyi juttatásai</t>
  </si>
  <si>
    <t xml:space="preserve">Munkaadókat terhelő járulékok és szociális hozzájárulási adó                                                                            </t>
  </si>
  <si>
    <t>Bérleti és lízing díjak</t>
  </si>
  <si>
    <t>Közvetített szolgáltatások</t>
  </si>
  <si>
    <t>Egyéb szolgáltatások</t>
  </si>
  <si>
    <t xml:space="preserve">Kamatkiadások </t>
  </si>
  <si>
    <t>Egyéb pénzügyi műveletek kiadásai</t>
  </si>
  <si>
    <t>Pénzbeli kárpótlások, kártérítések</t>
  </si>
  <si>
    <t>Betegséggel kapcsolatos (nem társadalombiztosítási) ellátások</t>
  </si>
  <si>
    <t>Foglalkoztatással, munkanélküliséggel kapcsolatos ellátások</t>
  </si>
  <si>
    <t>Lakhatással kapcsolatos ellátások</t>
  </si>
  <si>
    <t>Intézményi ellátottak pénzbeli juttatásai</t>
  </si>
  <si>
    <t>Egyéb nem intézményi ellátások</t>
  </si>
  <si>
    <t>Nemzetközi kötelezettségek</t>
  </si>
  <si>
    <t>Működési célú visszatérítendő támogatások, kölcsönök törlesztése államháztartáson belülre</t>
  </si>
  <si>
    <t>Működési célú garancia- és kezességvállalásból származó kifizetés államháztartáson kívülre</t>
  </si>
  <si>
    <t>Működési célú visszatérítendő támogatások, kölcsönök nyújtása államháztartáson kívülre</t>
  </si>
  <si>
    <t>Egyéb működési célú támogatások államháztartáson kívülre</t>
  </si>
  <si>
    <t>Ingatlanok beszerzése, létesítése</t>
  </si>
  <si>
    <t>Felhalmozási célú visszatérítendő támogatások, kölcsönök nyújtása államháztartáson belülre</t>
  </si>
  <si>
    <t>Felhalmozási célú visszatérítendő támogatások, kölcsönök törlesztése államháztartáson belülre</t>
  </si>
  <si>
    <t>Egyéb felhalmozási célú támogatások államháztartáson belülre</t>
  </si>
  <si>
    <t>Felhalmozási célú garancia- és kezességvállalásból származó kifizetés államháztartáson kívülre</t>
  </si>
  <si>
    <t>Felhalmozási célú visszatérítendő támogatások, kölcsönök nyújtása államháztartáson kívülre</t>
  </si>
  <si>
    <t>Forgatási célú belföldi értékpapírok vásárlása</t>
  </si>
  <si>
    <t>Külföldi értékpapírok beváltása</t>
  </si>
  <si>
    <t xml:space="preserve">Személyi juttatások </t>
  </si>
  <si>
    <t xml:space="preserve">Kommunikációs szolgáltatások </t>
  </si>
  <si>
    <t xml:space="preserve">Költségvetési kiadások </t>
  </si>
  <si>
    <t xml:space="preserve">Finanszírozási kiadások </t>
  </si>
  <si>
    <t>Működési célú visszatérítendő támogatások, kölcsönök visszatérülése államháztartáson belülről</t>
  </si>
  <si>
    <t>Működési célú visszatérítendő támogatások, kölcsönök igénybevétele államháztartáson belülről</t>
  </si>
  <si>
    <t>Egyéb működési célú támogatások bevételei államháztartáson belülről</t>
  </si>
  <si>
    <t>Felhalmozási célú visszatérítendő támogatások, kölcsönök visszatérülése államháztartáson belülről</t>
  </si>
  <si>
    <t>Felhalmozási célú visszatérítendő támogatások, kölcsönök igénybevétele államháztartáson belülről</t>
  </si>
  <si>
    <t>Egyéb felhalmozási célú támogatások bevételei államháztartáson belülről</t>
  </si>
  <si>
    <t>Magánszemélyek jövedelemadói</t>
  </si>
  <si>
    <t xml:space="preserve">Társaságok jövedelemadói </t>
  </si>
  <si>
    <t>Szociális hozzájárulási adó és járulékok</t>
  </si>
  <si>
    <t>Bérhez és foglalkoztatáshoz kapcsolódó adók</t>
  </si>
  <si>
    <t xml:space="preserve">Vagyoni tipusú adók </t>
  </si>
  <si>
    <t xml:space="preserve">Értékesítési és forgalmi adók </t>
  </si>
  <si>
    <t xml:space="preserve">Fogyasztási adók </t>
  </si>
  <si>
    <t>Gépjárműadók</t>
  </si>
  <si>
    <t xml:space="preserve">Egyéb áruhasználati és szolgáltatási adók </t>
  </si>
  <si>
    <t xml:space="preserve">Egyéb közhatalmi bevételek </t>
  </si>
  <si>
    <t>Szolgáltatások ellenértéke</t>
  </si>
  <si>
    <t>Közvetített szolgáltatások értéke</t>
  </si>
  <si>
    <t>Tulajdonosi bevételek</t>
  </si>
  <si>
    <t>Kamatbevételek</t>
  </si>
  <si>
    <t>Egyéb pénzügyi műveletek bevételei</t>
  </si>
  <si>
    <t>Egyéb működési bevételek</t>
  </si>
  <si>
    <t>Immateriális javak értékesítése</t>
  </si>
  <si>
    <t>Ingatlanok értékesítése</t>
  </si>
  <si>
    <t>Részesedések értékesítése</t>
  </si>
  <si>
    <t>Működési célú visszatérítendő támogatások, kölcsönök visszatérülése államháztartáson kívülről</t>
  </si>
  <si>
    <t>Egyéb működési célú átvett pénzeszközök</t>
  </si>
  <si>
    <t>Felhalmozási célú visszatérítendő támogatások, kölcsönök visszatérülése államháztartáson kívülről</t>
  </si>
  <si>
    <t>Egyéb felhalmozási célú átvett pénzeszközök</t>
  </si>
  <si>
    <t xml:space="preserve">Hosszú lejáratú hitelek, kölcsönök felvétele </t>
  </si>
  <si>
    <t xml:space="preserve">Rövid lejáratú hitelek, kölcsönök felvétele  </t>
  </si>
  <si>
    <t>Forgatási célú belföldi értékpapírok beváltása, értékesítése</t>
  </si>
  <si>
    <t>Befektetési célú belföldi értékpapírok beváltása,  értékesítése</t>
  </si>
  <si>
    <t>Központi költségvetés sajátos finanszírozási bevételei</t>
  </si>
  <si>
    <t xml:space="preserve">Külföldi hitelek, kölcsönök felvétele </t>
  </si>
  <si>
    <t>KIADÁSOK ÖSSZESEN (K1-9)</t>
  </si>
  <si>
    <t>BEVÉTELEK ÖSSZESEN (B1-8)</t>
  </si>
  <si>
    <t xml:space="preserve">Önkormányzatok működési támogatásai </t>
  </si>
  <si>
    <t>Működési célú támogatások államháztartáson belülről</t>
  </si>
  <si>
    <t xml:space="preserve">Felhalmozási célú támogatások államháztartáson belülről </t>
  </si>
  <si>
    <t xml:space="preserve">Jövedelemadók </t>
  </si>
  <si>
    <t xml:space="preserve">Termékek és szolgáltatások adói </t>
  </si>
  <si>
    <t xml:space="preserve">Közhatalmi bevételek </t>
  </si>
  <si>
    <t xml:space="preserve">Működési bevételek </t>
  </si>
  <si>
    <t xml:space="preserve">Felhalmozási bevételek </t>
  </si>
  <si>
    <t xml:space="preserve">Működési célú átvett pénzeszközök </t>
  </si>
  <si>
    <t xml:space="preserve">Költségvetési bevételek </t>
  </si>
  <si>
    <t xml:space="preserve">Felhalmozási célú átvett pénzeszközök </t>
  </si>
  <si>
    <t xml:space="preserve">Hitel-, kölcsönfelvétel államháztartáson kívülről </t>
  </si>
  <si>
    <t xml:space="preserve">Belföldi értékpapírok bevételei </t>
  </si>
  <si>
    <t xml:space="preserve">Maradvány igénybevétele </t>
  </si>
  <si>
    <t xml:space="preserve">Belföldi finanszírozás bevételei </t>
  </si>
  <si>
    <t xml:space="preserve">Külföldi finanszírozás bevételei </t>
  </si>
  <si>
    <t xml:space="preserve">Finanszírozási bevételek </t>
  </si>
  <si>
    <t xml:space="preserve">Felhalmozási célú visszatérítendő támogatások, kölcsönök visszatérülése államháztartáson belülről </t>
  </si>
  <si>
    <t xml:space="preserve">Egyéb működési célú támogatások bevételei államháztartáson belülről </t>
  </si>
  <si>
    <t xml:space="preserve">Működési célú visszatérítendő támogatások, kölcsönök igénybevétele államháztartáson belülről </t>
  </si>
  <si>
    <t xml:space="preserve">Felhalmozási célú visszatérítendő támogatások, kölcsönök igénybevétele államháztartáson belülről </t>
  </si>
  <si>
    <t xml:space="preserve">Működési célú visszatérítendő támogatások, kölcsönök visszatérülése államháztartáson kívülről </t>
  </si>
  <si>
    <t xml:space="preserve">Egyéb működési célú átvett pénzeszközök </t>
  </si>
  <si>
    <t xml:space="preserve">Felhalmozási célú visszatérítendő támogatások, kölcsönök visszatérülése államháztartáson kívülről </t>
  </si>
  <si>
    <t xml:space="preserve">Egyéb felhalmozási célú átvett pénzeszközök </t>
  </si>
  <si>
    <t>kötelező feladatok</t>
  </si>
  <si>
    <t>önként vállalt feladatok</t>
  </si>
  <si>
    <t>központi költségvetési szervektől</t>
  </si>
  <si>
    <t>helyi önkormányzatok és költségvetési szerveiktől</t>
  </si>
  <si>
    <t>társulások és költségvetési szerveiktől</t>
  </si>
  <si>
    <t>nemzetiségi önkormányzatok és költségvetési szerveiktől</t>
  </si>
  <si>
    <t>térségi fejlesztési tanácsok és költségvetési szerveiktől</t>
  </si>
  <si>
    <t xml:space="preserve"> központi költségvetési szervektől</t>
  </si>
  <si>
    <t>elkülönített állami pénzalapoktól</t>
  </si>
  <si>
    <t>társadalombiztosítás pénzügyi alapjaitól</t>
  </si>
  <si>
    <t>egyéb fejezeti kezelésű előirányzatoktól</t>
  </si>
  <si>
    <t>központi kezelésű előirányzatoktól</t>
  </si>
  <si>
    <t>fejezeti kezelésű előirányzatok EU-s programokra és azok hazai társfinanszírozásától</t>
  </si>
  <si>
    <t>egyházi jogi személyektől</t>
  </si>
  <si>
    <t>egyéb civil szervezetektől</t>
  </si>
  <si>
    <t>kormányok és nemzetközi szervezetektől</t>
  </si>
  <si>
    <t>egyéb külföldiektől</t>
  </si>
  <si>
    <t>Európai Uniótól</t>
  </si>
  <si>
    <t>egyéb vállalkozásoktól</t>
  </si>
  <si>
    <t>önkormányzati többségi tulajdonú nem pénzügyi vállalkozásoktól</t>
  </si>
  <si>
    <t>állami többségi tulajdonú nem pénzügyi vállalkozásoktól</t>
  </si>
  <si>
    <t>pénzügyi vállalkozásoktól</t>
  </si>
  <si>
    <t>háztartásoktól</t>
  </si>
  <si>
    <t xml:space="preserve">Európai Uniótól </t>
  </si>
  <si>
    <t>Előző év vállalkozási maradványának igénybevétele MŰKÖDÉSRE</t>
  </si>
  <si>
    <t>Előző év vállalkozási maradványának igénybevétele FELHALMOZÁSRA</t>
  </si>
  <si>
    <t>Előző év költségvetési maradványának igénybevétele MŰKÖDÉSRE</t>
  </si>
  <si>
    <t>Előző év költségvetési maradványának igénybevétele FELHALMOZÁSRA</t>
  </si>
  <si>
    <t>Általános tartalékok</t>
  </si>
  <si>
    <t>Megnevezés</t>
  </si>
  <si>
    <t>GYANÓGEREGYE ÖNKORMÁNYZATI ELŐIRÁNYZATOK</t>
  </si>
  <si>
    <t>EREDETI ELŐIRÁNYZAT</t>
  </si>
  <si>
    <t>önkormányzatok és költségvetési szervei</t>
  </si>
  <si>
    <t>Céltartalékok</t>
  </si>
  <si>
    <t>Működési célú támogatások az Európai Uniónak</t>
  </si>
  <si>
    <t>K513</t>
  </si>
  <si>
    <t>Tartalékok</t>
  </si>
  <si>
    <t>Felhalmozási célú támogatások az Európai Uniónak</t>
  </si>
  <si>
    <t>Egyéb felhalmozási célú támogatások államháztartáson kívülre</t>
  </si>
  <si>
    <t>K89</t>
  </si>
  <si>
    <t>Hosszú lejáratú hitelek, kölcsönök törlesztése pénzügyi vállalkozásnak</t>
  </si>
  <si>
    <t>Elszámolásból származó bevételek</t>
  </si>
  <si>
    <t>B65</t>
  </si>
  <si>
    <t>Kiadások (Ft)</t>
  </si>
  <si>
    <t>Bevételek (Ft)</t>
  </si>
  <si>
    <t>Általános- és céltartalékok (Ft)</t>
  </si>
  <si>
    <t>Támogatások, kölcsönök bevételei (Ft)</t>
  </si>
  <si>
    <t>GYANÓGEREGYE Önkormányzat 2019. évi költségvetése</t>
  </si>
  <si>
    <t>Rövid lejáratú hitelek, kölcsönök törlesztése pénzügyi vállalkozásnak</t>
  </si>
  <si>
    <t xml:space="preserve">Befektetési célú belföldi értékpapírok vásárlása </t>
  </si>
  <si>
    <t xml:space="preserve">Kincstárjegyek beváltása </t>
  </si>
  <si>
    <t>Éven belüli lejáratú belföldi értékpapírok beváltása</t>
  </si>
  <si>
    <t>K9125</t>
  </si>
  <si>
    <t>K9126</t>
  </si>
  <si>
    <t xml:space="preserve">Belföldi kötvények beváltása </t>
  </si>
  <si>
    <t xml:space="preserve">Éven túli lejáratú belföldi értékpapírok beváltása </t>
  </si>
  <si>
    <t>Pénzeszközök lekötött bankbetétként elhelyezése</t>
  </si>
  <si>
    <t>K9191</t>
  </si>
  <si>
    <t>K9192</t>
  </si>
  <si>
    <t>K919</t>
  </si>
  <si>
    <t xml:space="preserve">Hosszú lejáratú tulajdonosi kölcsönök kiadásai </t>
  </si>
  <si>
    <t>Rövid lejáratú tulajdonosi kölcsönök kiadásai</t>
  </si>
  <si>
    <t xml:space="preserve">Tulajdonosi kölcsönök kiadásai </t>
  </si>
  <si>
    <t>Hitelek, kölcsönök törlesztése külföldi kormányoknak és nemzetközi szervezeteknek</t>
  </si>
  <si>
    <t>K925</t>
  </si>
  <si>
    <t>Hitelek, kölcsönök törlesztése külföldi pénzintézeteknek</t>
  </si>
  <si>
    <t>K94</t>
  </si>
  <si>
    <t>Váltókiadások</t>
  </si>
  <si>
    <t>B411</t>
  </si>
  <si>
    <t>Biztosító által fizetett kártérítés</t>
  </si>
  <si>
    <t>MÓDOSÍTOTT ELŐIRÁNYZAT I.</t>
  </si>
  <si>
    <t>MÓDOSÍTOTT ELŐIRÁNYZAT II.</t>
  </si>
  <si>
    <t>MÓDOSÍTOTT ELŐIRÁNYZAT III.</t>
  </si>
  <si>
    <t>4. melléklet 10/2019. (XI.27) önkormányzati rendelethez</t>
  </si>
  <si>
    <t>1. melléklet 10/2019. (XI.27.) önkormányzati rendelethez</t>
  </si>
  <si>
    <t>2. melléklet 10/2019. (XI.27.) önkormányzati rendelethez</t>
  </si>
  <si>
    <t>3. melléklet 10/2019. (XI.27.)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</si>
</sst>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__"/>
    <numFmt numFmtId="165" formatCode="\ ##########"/>
  </numFmts>
  <fonts count="44" x14ac:knownFonts="1">
    <font>
      <sz val="11"/>
      <color theme="1"/>
      <name val="Calibri"/>
      <family val="2"/>
      <charset val="238"/>
      <scheme val="minor"/>
    </font>
    <font>
      <b/>
      <sz val="10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b/>
      <sz val="10"/>
      <name val="Bookman Old Style"/>
      <family val="1"/>
      <charset val="238"/>
    </font>
    <font>
      <sz val="10"/>
      <name val="Bookman Old Style"/>
      <family val="1"/>
      <charset val="238"/>
    </font>
    <font>
      <b/>
      <sz val="12"/>
      <name val="Bookman Old Style"/>
      <family val="1"/>
      <charset val="238"/>
    </font>
    <font>
      <b/>
      <sz val="11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sz val="10"/>
      <name val="Arial CE"/>
      <charset val="238"/>
    </font>
    <font>
      <sz val="11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sz val="14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b/>
      <i/>
      <u/>
      <sz val="12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b/>
      <sz val="10"/>
      <color indexed="8"/>
      <name val="Bookman Old Style"/>
      <family val="1"/>
      <charset val="238"/>
    </font>
    <font>
      <sz val="8"/>
      <name val="Calibri"/>
      <family val="2"/>
      <charset val="238"/>
    </font>
    <font>
      <sz val="10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7030A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.5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sz val="11"/>
      <color theme="1"/>
      <name val="Bookman Old Style"/>
      <family val="1"/>
      <charset val="238"/>
    </font>
    <font>
      <b/>
      <sz val="11"/>
      <color theme="1"/>
      <name val="Bookman Old Style"/>
      <family val="1"/>
      <charset val="238"/>
    </font>
    <font>
      <i/>
      <sz val="11"/>
      <color theme="1"/>
      <name val="Bookman Old Style"/>
      <family val="1"/>
      <charset val="238"/>
    </font>
    <font>
      <i/>
      <sz val="11"/>
      <color theme="1"/>
      <name val="Calibri"/>
      <family val="2"/>
      <charset val="238"/>
      <scheme val="minor"/>
    </font>
    <font>
      <sz val="11"/>
      <color rgb="FFFF0000"/>
      <name val="Bookman Old Style"/>
      <family val="1"/>
      <charset val="238"/>
    </font>
    <font>
      <b/>
      <sz val="11"/>
      <color rgb="FFFF0000"/>
      <name val="Calibri"/>
      <family val="2"/>
      <charset val="238"/>
      <scheme val="minor"/>
    </font>
    <font>
      <i/>
      <sz val="11"/>
      <name val="Bookman Old Style"/>
      <family val="1"/>
      <charset val="238"/>
    </font>
    <font>
      <sz val="10"/>
      <color theme="1"/>
      <name val="Bookman Old Style"/>
      <family val="1"/>
      <charset val="238"/>
    </font>
    <font>
      <b/>
      <sz val="12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12.5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2" fillId="0" borderId="0" applyNumberFormat="0" applyFill="0" applyBorder="0" applyAlignment="0" applyProtection="0">
      <alignment vertical="top"/>
      <protection locked="0"/>
    </xf>
    <xf numFmtId="0" fontId="23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21" fillId="0" borderId="0"/>
    <xf numFmtId="0" fontId="10" fillId="0" borderId="0"/>
  </cellStyleXfs>
  <cellXfs count="153">
    <xf numFmtId="0" fontId="0" fillId="0" borderId="0" xfId="0"/>
    <xf numFmtId="0" fontId="0" fillId="0" borderId="0" xfId="0" applyAlignment="1"/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3" fillId="0" borderId="0" xfId="0" applyFont="1"/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/>
    </xf>
    <xf numFmtId="0" fontId="0" fillId="0" borderId="0" xfId="0" applyBorder="1"/>
    <xf numFmtId="0" fontId="0" fillId="0" borderId="1" xfId="0" applyBorder="1"/>
    <xf numFmtId="0" fontId="2" fillId="0" borderId="1" xfId="0" applyFont="1" applyFill="1" applyBorder="1" applyAlignment="1">
      <alignment vertical="center"/>
    </xf>
    <xf numFmtId="0" fontId="2" fillId="0" borderId="1" xfId="0" applyNumberFormat="1" applyFont="1" applyFill="1" applyBorder="1" applyAlignment="1">
      <alignment vertical="center"/>
    </xf>
    <xf numFmtId="165" fontId="2" fillId="0" borderId="1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165" fontId="1" fillId="0" borderId="1" xfId="0" applyNumberFormat="1" applyFont="1" applyFill="1" applyBorder="1" applyAlignment="1">
      <alignment vertical="center"/>
    </xf>
    <xf numFmtId="164" fontId="2" fillId="0" borderId="1" xfId="0" applyNumberFormat="1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 wrapText="1"/>
    </xf>
    <xf numFmtId="0" fontId="14" fillId="0" borderId="1" xfId="0" applyFont="1" applyBorder="1"/>
    <xf numFmtId="0" fontId="16" fillId="0" borderId="0" xfId="0" applyFont="1"/>
    <xf numFmtId="0" fontId="7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vertical="center" wrapText="1"/>
    </xf>
    <xf numFmtId="165" fontId="8" fillId="0" borderId="1" xfId="0" applyNumberFormat="1" applyFont="1" applyFill="1" applyBorder="1" applyAlignment="1">
      <alignment vertical="center"/>
    </xf>
    <xf numFmtId="0" fontId="18" fillId="0" borderId="1" xfId="0" applyFont="1" applyBorder="1" applyAlignment="1">
      <alignment wrapText="1"/>
    </xf>
    <xf numFmtId="0" fontId="16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9" fillId="0" borderId="1" xfId="0" applyFont="1" applyBorder="1" applyAlignment="1">
      <alignment wrapText="1"/>
    </xf>
    <xf numFmtId="0" fontId="14" fillId="0" borderId="1" xfId="0" applyFont="1" applyBorder="1" applyAlignment="1">
      <alignment horizontal="center"/>
    </xf>
    <xf numFmtId="3" fontId="0" fillId="0" borderId="1" xfId="0" applyNumberFormat="1" applyBorder="1"/>
    <xf numFmtId="0" fontId="12" fillId="0" borderId="0" xfId="0" applyFont="1"/>
    <xf numFmtId="0" fontId="24" fillId="0" borderId="0" xfId="0" applyFont="1"/>
    <xf numFmtId="3" fontId="24" fillId="0" borderId="1" xfId="0" applyNumberFormat="1" applyFont="1" applyBorder="1"/>
    <xf numFmtId="0" fontId="9" fillId="0" borderId="0" xfId="0" applyFont="1"/>
    <xf numFmtId="0" fontId="2" fillId="0" borderId="1" xfId="0" applyFont="1" applyBorder="1" applyAlignment="1">
      <alignment horizontal="center" vertical="center" wrapText="1"/>
    </xf>
    <xf numFmtId="3" fontId="26" fillId="0" borderId="1" xfId="0" applyNumberFormat="1" applyFont="1" applyBorder="1"/>
    <xf numFmtId="3" fontId="27" fillId="0" borderId="1" xfId="0" applyNumberFormat="1" applyFont="1" applyBorder="1"/>
    <xf numFmtId="3" fontId="0" fillId="0" borderId="1" xfId="0" applyNumberFormat="1" applyFont="1" applyBorder="1"/>
    <xf numFmtId="3" fontId="29" fillId="0" borderId="1" xfId="0" applyNumberFormat="1" applyFont="1" applyBorder="1"/>
    <xf numFmtId="0" fontId="0" fillId="0" borderId="0" xfId="0" applyFont="1"/>
    <xf numFmtId="3" fontId="28" fillId="0" borderId="1" xfId="0" applyNumberFormat="1" applyFont="1" applyBorder="1"/>
    <xf numFmtId="0" fontId="0" fillId="0" borderId="0" xfId="0" applyAlignment="1">
      <alignment horizontal="center"/>
    </xf>
    <xf numFmtId="0" fontId="3" fillId="3" borderId="1" xfId="0" applyFont="1" applyFill="1" applyBorder="1" applyAlignment="1">
      <alignment horizontal="left" vertical="center"/>
    </xf>
    <xf numFmtId="165" fontId="3" fillId="3" borderId="1" xfId="0" applyNumberFormat="1" applyFont="1" applyFill="1" applyBorder="1" applyAlignment="1">
      <alignment vertical="center"/>
    </xf>
    <xf numFmtId="3" fontId="29" fillId="3" borderId="1" xfId="0" applyNumberFormat="1" applyFont="1" applyFill="1" applyBorder="1"/>
    <xf numFmtId="0" fontId="6" fillId="3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 wrapText="1"/>
    </xf>
    <xf numFmtId="0" fontId="3" fillId="4" borderId="1" xfId="0" applyFont="1" applyFill="1" applyBorder="1"/>
    <xf numFmtId="0" fontId="6" fillId="3" borderId="1" xfId="0" applyFont="1" applyFill="1" applyBorder="1" applyAlignment="1">
      <alignment horizontal="left" vertical="center" wrapText="1"/>
    </xf>
    <xf numFmtId="3" fontId="30" fillId="4" borderId="1" xfId="0" applyNumberFormat="1" applyFont="1" applyFill="1" applyBorder="1"/>
    <xf numFmtId="3" fontId="31" fillId="4" borderId="1" xfId="0" applyNumberFormat="1" applyFont="1" applyFill="1" applyBorder="1"/>
    <xf numFmtId="3" fontId="25" fillId="0" borderId="1" xfId="0" applyNumberFormat="1" applyFont="1" applyBorder="1"/>
    <xf numFmtId="0" fontId="0" fillId="0" borderId="0" xfId="0" applyAlignment="1">
      <alignment horizontal="right"/>
    </xf>
    <xf numFmtId="3" fontId="33" fillId="0" borderId="1" xfId="0" applyNumberFormat="1" applyFont="1" applyBorder="1"/>
    <xf numFmtId="3" fontId="8" fillId="0" borderId="1" xfId="0" applyNumberFormat="1" applyFont="1" applyBorder="1"/>
    <xf numFmtId="3" fontId="32" fillId="0" borderId="1" xfId="0" applyNumberFormat="1" applyFont="1" applyBorder="1"/>
    <xf numFmtId="3" fontId="12" fillId="0" borderId="1" xfId="0" applyNumberFormat="1" applyFont="1" applyBorder="1"/>
    <xf numFmtId="3" fontId="7" fillId="0" borderId="1" xfId="0" applyNumberFormat="1" applyFont="1" applyBorder="1"/>
    <xf numFmtId="0" fontId="32" fillId="0" borderId="0" xfId="0" applyFont="1"/>
    <xf numFmtId="0" fontId="32" fillId="0" borderId="0" xfId="0" applyFont="1" applyBorder="1"/>
    <xf numFmtId="3" fontId="11" fillId="0" borderId="1" xfId="0" applyNumberFormat="1" applyFont="1" applyBorder="1"/>
    <xf numFmtId="3" fontId="33" fillId="3" borderId="1" xfId="0" applyNumberFormat="1" applyFont="1" applyFill="1" applyBorder="1"/>
    <xf numFmtId="3" fontId="8" fillId="3" borderId="1" xfId="0" applyNumberFormat="1" applyFont="1" applyFill="1" applyBorder="1"/>
    <xf numFmtId="3" fontId="7" fillId="3" borderId="1" xfId="0" applyNumberFormat="1" applyFont="1" applyFill="1" applyBorder="1"/>
    <xf numFmtId="3" fontId="33" fillId="4" borderId="1" xfId="0" applyNumberFormat="1" applyFont="1" applyFill="1" applyBorder="1"/>
    <xf numFmtId="3" fontId="8" fillId="4" borderId="1" xfId="0" applyNumberFormat="1" applyFont="1" applyFill="1" applyBorder="1"/>
    <xf numFmtId="0" fontId="17" fillId="5" borderId="1" xfId="0" applyFont="1" applyFill="1" applyBorder="1"/>
    <xf numFmtId="165" fontId="8" fillId="5" borderId="1" xfId="0" applyNumberFormat="1" applyFont="1" applyFill="1" applyBorder="1" applyAlignment="1">
      <alignment vertical="center"/>
    </xf>
    <xf numFmtId="3" fontId="34" fillId="5" borderId="1" xfId="0" applyNumberFormat="1" applyFont="1" applyFill="1" applyBorder="1"/>
    <xf numFmtId="0" fontId="8" fillId="5" borderId="1" xfId="0" applyFont="1" applyFill="1" applyBorder="1" applyAlignment="1">
      <alignment horizontal="left" vertical="center"/>
    </xf>
    <xf numFmtId="3" fontId="35" fillId="5" borderId="1" xfId="0" applyNumberFormat="1" applyFont="1" applyFill="1" applyBorder="1"/>
    <xf numFmtId="0" fontId="3" fillId="6" borderId="1" xfId="0" applyFont="1" applyFill="1" applyBorder="1"/>
    <xf numFmtId="0" fontId="3" fillId="6" borderId="1" xfId="0" applyFont="1" applyFill="1" applyBorder="1" applyAlignment="1">
      <alignment horizontal="left" vertical="center"/>
    </xf>
    <xf numFmtId="3" fontId="24" fillId="6" borderId="1" xfId="0" applyNumberFormat="1" applyFont="1" applyFill="1" applyBorder="1"/>
    <xf numFmtId="3" fontId="32" fillId="0" borderId="2" xfId="0" applyNumberFormat="1" applyFont="1" applyBorder="1"/>
    <xf numFmtId="3" fontId="33" fillId="0" borderId="2" xfId="0" applyNumberFormat="1" applyFont="1" applyBorder="1"/>
    <xf numFmtId="3" fontId="32" fillId="5" borderId="2" xfId="0" applyNumberFormat="1" applyFont="1" applyFill="1" applyBorder="1"/>
    <xf numFmtId="3" fontId="33" fillId="3" borderId="2" xfId="0" applyNumberFormat="1" applyFont="1" applyFill="1" applyBorder="1"/>
    <xf numFmtId="3" fontId="33" fillId="4" borderId="2" xfId="0" applyNumberFormat="1" applyFont="1" applyFill="1" applyBorder="1"/>
    <xf numFmtId="3" fontId="7" fillId="0" borderId="3" xfId="0" applyNumberFormat="1" applyFont="1" applyBorder="1"/>
    <xf numFmtId="3" fontId="7" fillId="3" borderId="3" xfId="0" applyNumberFormat="1" applyFont="1" applyFill="1" applyBorder="1"/>
    <xf numFmtId="3" fontId="36" fillId="0" borderId="3" xfId="0" applyNumberFormat="1" applyFont="1" applyBorder="1"/>
    <xf numFmtId="3" fontId="37" fillId="0" borderId="1" xfId="0" applyNumberFormat="1" applyFont="1" applyBorder="1"/>
    <xf numFmtId="0" fontId="27" fillId="0" borderId="0" xfId="0" applyFont="1"/>
    <xf numFmtId="0" fontId="5" fillId="0" borderId="3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3" fontId="11" fillId="0" borderId="3" xfId="0" applyNumberFormat="1" applyFont="1" applyBorder="1"/>
    <xf numFmtId="3" fontId="38" fillId="5" borderId="3" xfId="0" applyNumberFormat="1" applyFont="1" applyFill="1" applyBorder="1"/>
    <xf numFmtId="3" fontId="38" fillId="5" borderId="1" xfId="0" applyNumberFormat="1" applyFont="1" applyFill="1" applyBorder="1"/>
    <xf numFmtId="3" fontId="11" fillId="5" borderId="1" xfId="0" applyNumberFormat="1" applyFont="1" applyFill="1" applyBorder="1"/>
    <xf numFmtId="3" fontId="7" fillId="4" borderId="3" xfId="0" applyNumberFormat="1" applyFont="1" applyFill="1" applyBorder="1"/>
    <xf numFmtId="3" fontId="7" fillId="4" borderId="1" xfId="0" applyNumberFormat="1" applyFont="1" applyFill="1" applyBorder="1"/>
    <xf numFmtId="0" fontId="39" fillId="0" borderId="1" xfId="0" applyFont="1" applyBorder="1" applyAlignment="1">
      <alignment horizontal="center" wrapText="1"/>
    </xf>
    <xf numFmtId="0" fontId="2" fillId="0" borderId="2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0" borderId="0" xfId="0" applyFont="1"/>
    <xf numFmtId="3" fontId="40" fillId="0" borderId="1" xfId="0" applyNumberFormat="1" applyFont="1" applyBorder="1"/>
    <xf numFmtId="3" fontId="41" fillId="5" borderId="1" xfId="0" applyNumberFormat="1" applyFont="1" applyFill="1" applyBorder="1"/>
    <xf numFmtId="3" fontId="27" fillId="5" borderId="1" xfId="0" applyNumberFormat="1" applyFont="1" applyFill="1" applyBorder="1"/>
    <xf numFmtId="3" fontId="40" fillId="3" borderId="1" xfId="0" applyNumberFormat="1" applyFont="1" applyFill="1" applyBorder="1"/>
    <xf numFmtId="3" fontId="28" fillId="6" borderId="1" xfId="0" applyNumberFormat="1" applyFont="1" applyFill="1" applyBorder="1"/>
    <xf numFmtId="3" fontId="42" fillId="4" borderId="1" xfId="0" applyNumberFormat="1" applyFont="1" applyFill="1" applyBorder="1"/>
    <xf numFmtId="3" fontId="43" fillId="4" borderId="1" xfId="0" applyNumberFormat="1" applyFont="1" applyFill="1" applyBorder="1"/>
    <xf numFmtId="3" fontId="43" fillId="4" borderId="2" xfId="0" applyNumberFormat="1" applyFont="1" applyFill="1" applyBorder="1"/>
    <xf numFmtId="3" fontId="27" fillId="0" borderId="3" xfId="0" applyNumberFormat="1" applyFont="1" applyBorder="1"/>
    <xf numFmtId="3" fontId="25" fillId="0" borderId="3" xfId="0" applyNumberFormat="1" applyFont="1" applyBorder="1"/>
    <xf numFmtId="3" fontId="28" fillId="0" borderId="3" xfId="0" applyNumberFormat="1" applyFont="1" applyBorder="1"/>
    <xf numFmtId="3" fontId="40" fillId="0" borderId="3" xfId="0" applyNumberFormat="1" applyFont="1" applyBorder="1"/>
    <xf numFmtId="3" fontId="41" fillId="5" borderId="3" xfId="0" applyNumberFormat="1" applyFont="1" applyFill="1" applyBorder="1"/>
    <xf numFmtId="3" fontId="40" fillId="3" borderId="3" xfId="0" applyNumberFormat="1" applyFont="1" applyFill="1" applyBorder="1"/>
    <xf numFmtId="3" fontId="28" fillId="6" borderId="3" xfId="0" applyNumberFormat="1" applyFont="1" applyFill="1" applyBorder="1"/>
    <xf numFmtId="3" fontId="42" fillId="4" borderId="3" xfId="0" applyNumberFormat="1" applyFont="1" applyFill="1" applyBorder="1"/>
    <xf numFmtId="0" fontId="39" fillId="0" borderId="2" xfId="0" applyFont="1" applyFill="1" applyBorder="1" applyAlignment="1">
      <alignment horizontal="center" wrapText="1"/>
    </xf>
    <xf numFmtId="3" fontId="0" fillId="0" borderId="2" xfId="0" applyNumberFormat="1" applyFont="1" applyBorder="1"/>
    <xf numFmtId="3" fontId="24" fillId="0" borderId="2" xfId="0" applyNumberFormat="1" applyFont="1" applyBorder="1"/>
    <xf numFmtId="3" fontId="29" fillId="0" borderId="2" xfId="0" applyNumberFormat="1" applyFont="1" applyBorder="1"/>
    <xf numFmtId="3" fontId="0" fillId="5" borderId="2" xfId="0" applyNumberFormat="1" applyFont="1" applyFill="1" applyBorder="1"/>
    <xf numFmtId="3" fontId="29" fillId="3" borderId="2" xfId="0" applyNumberFormat="1" applyFont="1" applyFill="1" applyBorder="1"/>
    <xf numFmtId="3" fontId="24" fillId="6" borderId="2" xfId="0" applyNumberFormat="1" applyFont="1" applyFill="1" applyBorder="1"/>
    <xf numFmtId="0" fontId="5" fillId="0" borderId="4" xfId="0" applyFont="1" applyFill="1" applyBorder="1" applyAlignment="1">
      <alignment horizontal="center" wrapText="1"/>
    </xf>
    <xf numFmtId="3" fontId="27" fillId="0" borderId="4" xfId="0" applyNumberFormat="1" applyFont="1" applyBorder="1"/>
    <xf numFmtId="3" fontId="28" fillId="0" borderId="4" xfId="0" applyNumberFormat="1" applyFont="1" applyBorder="1"/>
    <xf numFmtId="3" fontId="40" fillId="0" borderId="4" xfId="0" applyNumberFormat="1" applyFont="1" applyBorder="1"/>
    <xf numFmtId="3" fontId="27" fillId="5" borderId="4" xfId="0" applyNumberFormat="1" applyFont="1" applyFill="1" applyBorder="1"/>
    <xf numFmtId="3" fontId="40" fillId="3" borderId="4" xfId="0" applyNumberFormat="1" applyFont="1" applyFill="1" applyBorder="1"/>
    <xf numFmtId="3" fontId="28" fillId="6" borderId="4" xfId="0" applyNumberFormat="1" applyFont="1" applyFill="1" applyBorder="1"/>
    <xf numFmtId="0" fontId="27" fillId="0" borderId="3" xfId="0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15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9" fillId="0" borderId="0" xfId="0" applyFont="1" applyAlignment="1">
      <alignment horizontal="center" wrapText="1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0" xfId="0" applyFont="1" applyAlignment="1">
      <alignment horizontal="center" wrapText="1"/>
    </xf>
    <xf numFmtId="0" fontId="0" fillId="0" borderId="1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27" fillId="0" borderId="4" xfId="0" applyFont="1" applyBorder="1" applyAlignment="1">
      <alignment horizontal="center"/>
    </xf>
  </cellXfs>
  <cellStyles count="6">
    <cellStyle name="Hiperhivatkozás" xfId="1" xr:uid="{00000000-0005-0000-0000-000000000000}"/>
    <cellStyle name="Már látott hiperhivatkozás" xfId="2" xr:uid="{00000000-0005-0000-0000-000002000000}"/>
    <cellStyle name="Normál" xfId="0" builtinId="0"/>
    <cellStyle name="Normál 2" xfId="3" xr:uid="{00000000-0005-0000-0000-000004000000}"/>
    <cellStyle name="Normál 3" xfId="4" xr:uid="{00000000-0005-0000-0000-000005000000}"/>
    <cellStyle name="Normal_KTRSZJ" xfId="5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A1:R181"/>
  <sheetViews>
    <sheetView topLeftCell="B1" zoomScaleNormal="100" workbookViewId="0">
      <selection activeCell="C1" sqref="C1:K1"/>
    </sheetView>
  </sheetViews>
  <sheetFormatPr defaultRowHeight="15" x14ac:dyDescent="0.25"/>
  <cols>
    <col min="1" max="1" width="105.140625" customWidth="1"/>
    <col min="3" max="3" width="17.140625" customWidth="1"/>
    <col min="4" max="4" width="14.140625" bestFit="1" customWidth="1"/>
    <col min="5" max="5" width="15.85546875" bestFit="1" customWidth="1"/>
    <col min="6" max="6" width="14.28515625" bestFit="1" customWidth="1"/>
    <col min="7" max="7" width="15.5703125" style="93" customWidth="1"/>
    <col min="8" max="8" width="13.85546875" style="93" customWidth="1"/>
    <col min="9" max="9" width="14" style="93" customWidth="1"/>
    <col min="10" max="11" width="14.28515625" style="93" bestFit="1" customWidth="1"/>
    <col min="12" max="12" width="10.5703125" style="93" bestFit="1" customWidth="1"/>
    <col min="13" max="13" width="12" style="93" customWidth="1"/>
    <col min="14" max="15" width="14.28515625" style="93" bestFit="1" customWidth="1"/>
    <col min="16" max="16" width="10.7109375" style="93" customWidth="1"/>
    <col min="17" max="17" width="10.140625" style="93" customWidth="1"/>
    <col min="18" max="18" width="14.28515625" style="93" bestFit="1" customWidth="1"/>
    <col min="237" max="237" width="105.140625" customWidth="1"/>
    <col min="239" max="239" width="17.140625" customWidth="1"/>
    <col min="240" max="240" width="20.140625" customWidth="1"/>
    <col min="241" max="241" width="18.85546875" customWidth="1"/>
    <col min="242" max="242" width="15.5703125" customWidth="1"/>
    <col min="493" max="493" width="105.140625" customWidth="1"/>
    <col min="495" max="495" width="17.140625" customWidth="1"/>
    <col min="496" max="496" width="20.140625" customWidth="1"/>
    <col min="497" max="497" width="18.85546875" customWidth="1"/>
    <col min="498" max="498" width="15.5703125" customWidth="1"/>
    <col min="749" max="749" width="105.140625" customWidth="1"/>
    <col min="751" max="751" width="17.140625" customWidth="1"/>
    <col min="752" max="752" width="20.140625" customWidth="1"/>
    <col min="753" max="753" width="18.85546875" customWidth="1"/>
    <col min="754" max="754" width="15.5703125" customWidth="1"/>
    <col min="1005" max="1005" width="105.140625" customWidth="1"/>
    <col min="1007" max="1007" width="17.140625" customWidth="1"/>
    <col min="1008" max="1008" width="20.140625" customWidth="1"/>
    <col min="1009" max="1009" width="18.85546875" customWidth="1"/>
    <col min="1010" max="1010" width="15.5703125" customWidth="1"/>
    <col min="1261" max="1261" width="105.140625" customWidth="1"/>
    <col min="1263" max="1263" width="17.140625" customWidth="1"/>
    <col min="1264" max="1264" width="20.140625" customWidth="1"/>
    <col min="1265" max="1265" width="18.85546875" customWidth="1"/>
    <col min="1266" max="1266" width="15.5703125" customWidth="1"/>
    <col min="1517" max="1517" width="105.140625" customWidth="1"/>
    <col min="1519" max="1519" width="17.140625" customWidth="1"/>
    <col min="1520" max="1520" width="20.140625" customWidth="1"/>
    <col min="1521" max="1521" width="18.85546875" customWidth="1"/>
    <col min="1522" max="1522" width="15.5703125" customWidth="1"/>
    <col min="1773" max="1773" width="105.140625" customWidth="1"/>
    <col min="1775" max="1775" width="17.140625" customWidth="1"/>
    <col min="1776" max="1776" width="20.140625" customWidth="1"/>
    <col min="1777" max="1777" width="18.85546875" customWidth="1"/>
    <col min="1778" max="1778" width="15.5703125" customWidth="1"/>
    <col min="2029" max="2029" width="105.140625" customWidth="1"/>
    <col min="2031" max="2031" width="17.140625" customWidth="1"/>
    <col min="2032" max="2032" width="20.140625" customWidth="1"/>
    <col min="2033" max="2033" width="18.85546875" customWidth="1"/>
    <col min="2034" max="2034" width="15.5703125" customWidth="1"/>
    <col min="2285" max="2285" width="105.140625" customWidth="1"/>
    <col min="2287" max="2287" width="17.140625" customWidth="1"/>
    <col min="2288" max="2288" width="20.140625" customWidth="1"/>
    <col min="2289" max="2289" width="18.85546875" customWidth="1"/>
    <col min="2290" max="2290" width="15.5703125" customWidth="1"/>
    <col min="2541" max="2541" width="105.140625" customWidth="1"/>
    <col min="2543" max="2543" width="17.140625" customWidth="1"/>
    <col min="2544" max="2544" width="20.140625" customWidth="1"/>
    <col min="2545" max="2545" width="18.85546875" customWidth="1"/>
    <col min="2546" max="2546" width="15.5703125" customWidth="1"/>
    <col min="2797" max="2797" width="105.140625" customWidth="1"/>
    <col min="2799" max="2799" width="17.140625" customWidth="1"/>
    <col min="2800" max="2800" width="20.140625" customWidth="1"/>
    <col min="2801" max="2801" width="18.85546875" customWidth="1"/>
    <col min="2802" max="2802" width="15.5703125" customWidth="1"/>
    <col min="3053" max="3053" width="105.140625" customWidth="1"/>
    <col min="3055" max="3055" width="17.140625" customWidth="1"/>
    <col min="3056" max="3056" width="20.140625" customWidth="1"/>
    <col min="3057" max="3057" width="18.85546875" customWidth="1"/>
    <col min="3058" max="3058" width="15.5703125" customWidth="1"/>
    <col min="3309" max="3309" width="105.140625" customWidth="1"/>
    <col min="3311" max="3311" width="17.140625" customWidth="1"/>
    <col min="3312" max="3312" width="20.140625" customWidth="1"/>
    <col min="3313" max="3313" width="18.85546875" customWidth="1"/>
    <col min="3314" max="3314" width="15.5703125" customWidth="1"/>
    <col min="3565" max="3565" width="105.140625" customWidth="1"/>
    <col min="3567" max="3567" width="17.140625" customWidth="1"/>
    <col min="3568" max="3568" width="20.140625" customWidth="1"/>
    <col min="3569" max="3569" width="18.85546875" customWidth="1"/>
    <col min="3570" max="3570" width="15.5703125" customWidth="1"/>
    <col min="3821" max="3821" width="105.140625" customWidth="1"/>
    <col min="3823" max="3823" width="17.140625" customWidth="1"/>
    <col min="3824" max="3824" width="20.140625" customWidth="1"/>
    <col min="3825" max="3825" width="18.85546875" customWidth="1"/>
    <col min="3826" max="3826" width="15.5703125" customWidth="1"/>
    <col min="4077" max="4077" width="105.140625" customWidth="1"/>
    <col min="4079" max="4079" width="17.140625" customWidth="1"/>
    <col min="4080" max="4080" width="20.140625" customWidth="1"/>
    <col min="4081" max="4081" width="18.85546875" customWidth="1"/>
    <col min="4082" max="4082" width="15.5703125" customWidth="1"/>
    <col min="4333" max="4333" width="105.140625" customWidth="1"/>
    <col min="4335" max="4335" width="17.140625" customWidth="1"/>
    <col min="4336" max="4336" width="20.140625" customWidth="1"/>
    <col min="4337" max="4337" width="18.85546875" customWidth="1"/>
    <col min="4338" max="4338" width="15.5703125" customWidth="1"/>
    <col min="4589" max="4589" width="105.140625" customWidth="1"/>
    <col min="4591" max="4591" width="17.140625" customWidth="1"/>
    <col min="4592" max="4592" width="20.140625" customWidth="1"/>
    <col min="4593" max="4593" width="18.85546875" customWidth="1"/>
    <col min="4594" max="4594" width="15.5703125" customWidth="1"/>
    <col min="4845" max="4845" width="105.140625" customWidth="1"/>
    <col min="4847" max="4847" width="17.140625" customWidth="1"/>
    <col min="4848" max="4848" width="20.140625" customWidth="1"/>
    <col min="4849" max="4849" width="18.85546875" customWidth="1"/>
    <col min="4850" max="4850" width="15.5703125" customWidth="1"/>
    <col min="5101" max="5101" width="105.140625" customWidth="1"/>
    <col min="5103" max="5103" width="17.140625" customWidth="1"/>
    <col min="5104" max="5104" width="20.140625" customWidth="1"/>
    <col min="5105" max="5105" width="18.85546875" customWidth="1"/>
    <col min="5106" max="5106" width="15.5703125" customWidth="1"/>
    <col min="5357" max="5357" width="105.140625" customWidth="1"/>
    <col min="5359" max="5359" width="17.140625" customWidth="1"/>
    <col min="5360" max="5360" width="20.140625" customWidth="1"/>
    <col min="5361" max="5361" width="18.85546875" customWidth="1"/>
    <col min="5362" max="5362" width="15.5703125" customWidth="1"/>
    <col min="5613" max="5613" width="105.140625" customWidth="1"/>
    <col min="5615" max="5615" width="17.140625" customWidth="1"/>
    <col min="5616" max="5616" width="20.140625" customWidth="1"/>
    <col min="5617" max="5617" width="18.85546875" customWidth="1"/>
    <col min="5618" max="5618" width="15.5703125" customWidth="1"/>
    <col min="5869" max="5869" width="105.140625" customWidth="1"/>
    <col min="5871" max="5871" width="17.140625" customWidth="1"/>
    <col min="5872" max="5872" width="20.140625" customWidth="1"/>
    <col min="5873" max="5873" width="18.85546875" customWidth="1"/>
    <col min="5874" max="5874" width="15.5703125" customWidth="1"/>
    <col min="6125" max="6125" width="105.140625" customWidth="1"/>
    <col min="6127" max="6127" width="17.140625" customWidth="1"/>
    <col min="6128" max="6128" width="20.140625" customWidth="1"/>
    <col min="6129" max="6129" width="18.85546875" customWidth="1"/>
    <col min="6130" max="6130" width="15.5703125" customWidth="1"/>
    <col min="6381" max="6381" width="105.140625" customWidth="1"/>
    <col min="6383" max="6383" width="17.140625" customWidth="1"/>
    <col min="6384" max="6384" width="20.140625" customWidth="1"/>
    <col min="6385" max="6385" width="18.85546875" customWidth="1"/>
    <col min="6386" max="6386" width="15.5703125" customWidth="1"/>
    <col min="6637" max="6637" width="105.140625" customWidth="1"/>
    <col min="6639" max="6639" width="17.140625" customWidth="1"/>
    <col min="6640" max="6640" width="20.140625" customWidth="1"/>
    <col min="6641" max="6641" width="18.85546875" customWidth="1"/>
    <col min="6642" max="6642" width="15.5703125" customWidth="1"/>
    <col min="6893" max="6893" width="105.140625" customWidth="1"/>
    <col min="6895" max="6895" width="17.140625" customWidth="1"/>
    <col min="6896" max="6896" width="20.140625" customWidth="1"/>
    <col min="6897" max="6897" width="18.85546875" customWidth="1"/>
    <col min="6898" max="6898" width="15.5703125" customWidth="1"/>
    <col min="7149" max="7149" width="105.140625" customWidth="1"/>
    <col min="7151" max="7151" width="17.140625" customWidth="1"/>
    <col min="7152" max="7152" width="20.140625" customWidth="1"/>
    <col min="7153" max="7153" width="18.85546875" customWidth="1"/>
    <col min="7154" max="7154" width="15.5703125" customWidth="1"/>
    <col min="7405" max="7405" width="105.140625" customWidth="1"/>
    <col min="7407" max="7407" width="17.140625" customWidth="1"/>
    <col min="7408" max="7408" width="20.140625" customWidth="1"/>
    <col min="7409" max="7409" width="18.85546875" customWidth="1"/>
    <col min="7410" max="7410" width="15.5703125" customWidth="1"/>
    <col min="7661" max="7661" width="105.140625" customWidth="1"/>
    <col min="7663" max="7663" width="17.140625" customWidth="1"/>
    <col min="7664" max="7664" width="20.140625" customWidth="1"/>
    <col min="7665" max="7665" width="18.85546875" customWidth="1"/>
    <col min="7666" max="7666" width="15.5703125" customWidth="1"/>
    <col min="7917" max="7917" width="105.140625" customWidth="1"/>
    <col min="7919" max="7919" width="17.140625" customWidth="1"/>
    <col min="7920" max="7920" width="20.140625" customWidth="1"/>
    <col min="7921" max="7921" width="18.85546875" customWidth="1"/>
    <col min="7922" max="7922" width="15.5703125" customWidth="1"/>
    <col min="8173" max="8173" width="105.140625" customWidth="1"/>
    <col min="8175" max="8175" width="17.140625" customWidth="1"/>
    <col min="8176" max="8176" width="20.140625" customWidth="1"/>
    <col min="8177" max="8177" width="18.85546875" customWidth="1"/>
    <col min="8178" max="8178" width="15.5703125" customWidth="1"/>
    <col min="8429" max="8429" width="105.140625" customWidth="1"/>
    <col min="8431" max="8431" width="17.140625" customWidth="1"/>
    <col min="8432" max="8432" width="20.140625" customWidth="1"/>
    <col min="8433" max="8433" width="18.85546875" customWidth="1"/>
    <col min="8434" max="8434" width="15.5703125" customWidth="1"/>
    <col min="8685" max="8685" width="105.140625" customWidth="1"/>
    <col min="8687" max="8687" width="17.140625" customWidth="1"/>
    <col min="8688" max="8688" width="20.140625" customWidth="1"/>
    <col min="8689" max="8689" width="18.85546875" customWidth="1"/>
    <col min="8690" max="8690" width="15.5703125" customWidth="1"/>
    <col min="8941" max="8941" width="105.140625" customWidth="1"/>
    <col min="8943" max="8943" width="17.140625" customWidth="1"/>
    <col min="8944" max="8944" width="20.140625" customWidth="1"/>
    <col min="8945" max="8945" width="18.85546875" customWidth="1"/>
    <col min="8946" max="8946" width="15.5703125" customWidth="1"/>
    <col min="9197" max="9197" width="105.140625" customWidth="1"/>
    <col min="9199" max="9199" width="17.140625" customWidth="1"/>
    <col min="9200" max="9200" width="20.140625" customWidth="1"/>
    <col min="9201" max="9201" width="18.85546875" customWidth="1"/>
    <col min="9202" max="9202" width="15.5703125" customWidth="1"/>
    <col min="9453" max="9453" width="105.140625" customWidth="1"/>
    <col min="9455" max="9455" width="17.140625" customWidth="1"/>
    <col min="9456" max="9456" width="20.140625" customWidth="1"/>
    <col min="9457" max="9457" width="18.85546875" customWidth="1"/>
    <col min="9458" max="9458" width="15.5703125" customWidth="1"/>
    <col min="9709" max="9709" width="105.140625" customWidth="1"/>
    <col min="9711" max="9711" width="17.140625" customWidth="1"/>
    <col min="9712" max="9712" width="20.140625" customWidth="1"/>
    <col min="9713" max="9713" width="18.85546875" customWidth="1"/>
    <col min="9714" max="9714" width="15.5703125" customWidth="1"/>
    <col min="9965" max="9965" width="105.140625" customWidth="1"/>
    <col min="9967" max="9967" width="17.140625" customWidth="1"/>
    <col min="9968" max="9968" width="20.140625" customWidth="1"/>
    <col min="9969" max="9969" width="18.85546875" customWidth="1"/>
    <col min="9970" max="9970" width="15.5703125" customWidth="1"/>
    <col min="10221" max="10221" width="105.140625" customWidth="1"/>
    <col min="10223" max="10223" width="17.140625" customWidth="1"/>
    <col min="10224" max="10224" width="20.140625" customWidth="1"/>
    <col min="10225" max="10225" width="18.85546875" customWidth="1"/>
    <col min="10226" max="10226" width="15.5703125" customWidth="1"/>
    <col min="10477" max="10477" width="105.140625" customWidth="1"/>
    <col min="10479" max="10479" width="17.140625" customWidth="1"/>
    <col min="10480" max="10480" width="20.140625" customWidth="1"/>
    <col min="10481" max="10481" width="18.85546875" customWidth="1"/>
    <col min="10482" max="10482" width="15.5703125" customWidth="1"/>
    <col min="10733" max="10733" width="105.140625" customWidth="1"/>
    <col min="10735" max="10735" width="17.140625" customWidth="1"/>
    <col min="10736" max="10736" width="20.140625" customWidth="1"/>
    <col min="10737" max="10737" width="18.85546875" customWidth="1"/>
    <col min="10738" max="10738" width="15.5703125" customWidth="1"/>
    <col min="10989" max="10989" width="105.140625" customWidth="1"/>
    <col min="10991" max="10991" width="17.140625" customWidth="1"/>
    <col min="10992" max="10992" width="20.140625" customWidth="1"/>
    <col min="10993" max="10993" width="18.85546875" customWidth="1"/>
    <col min="10994" max="10994" width="15.5703125" customWidth="1"/>
    <col min="11245" max="11245" width="105.140625" customWidth="1"/>
    <col min="11247" max="11247" width="17.140625" customWidth="1"/>
    <col min="11248" max="11248" width="20.140625" customWidth="1"/>
    <col min="11249" max="11249" width="18.85546875" customWidth="1"/>
    <col min="11250" max="11250" width="15.5703125" customWidth="1"/>
    <col min="11501" max="11501" width="105.140625" customWidth="1"/>
    <col min="11503" max="11503" width="17.140625" customWidth="1"/>
    <col min="11504" max="11504" width="20.140625" customWidth="1"/>
    <col min="11505" max="11505" width="18.85546875" customWidth="1"/>
    <col min="11506" max="11506" width="15.5703125" customWidth="1"/>
    <col min="11757" max="11757" width="105.140625" customWidth="1"/>
    <col min="11759" max="11759" width="17.140625" customWidth="1"/>
    <col min="11760" max="11760" width="20.140625" customWidth="1"/>
    <col min="11761" max="11761" width="18.85546875" customWidth="1"/>
    <col min="11762" max="11762" width="15.5703125" customWidth="1"/>
    <col min="12013" max="12013" width="105.140625" customWidth="1"/>
    <col min="12015" max="12015" width="17.140625" customWidth="1"/>
    <col min="12016" max="12016" width="20.140625" customWidth="1"/>
    <col min="12017" max="12017" width="18.85546875" customWidth="1"/>
    <col min="12018" max="12018" width="15.5703125" customWidth="1"/>
    <col min="12269" max="12269" width="105.140625" customWidth="1"/>
    <col min="12271" max="12271" width="17.140625" customWidth="1"/>
    <col min="12272" max="12272" width="20.140625" customWidth="1"/>
    <col min="12273" max="12273" width="18.85546875" customWidth="1"/>
    <col min="12274" max="12274" width="15.5703125" customWidth="1"/>
    <col min="12525" max="12525" width="105.140625" customWidth="1"/>
    <col min="12527" max="12527" width="17.140625" customWidth="1"/>
    <col min="12528" max="12528" width="20.140625" customWidth="1"/>
    <col min="12529" max="12529" width="18.85546875" customWidth="1"/>
    <col min="12530" max="12530" width="15.5703125" customWidth="1"/>
    <col min="12781" max="12781" width="105.140625" customWidth="1"/>
    <col min="12783" max="12783" width="17.140625" customWidth="1"/>
    <col min="12784" max="12784" width="20.140625" customWidth="1"/>
    <col min="12785" max="12785" width="18.85546875" customWidth="1"/>
    <col min="12786" max="12786" width="15.5703125" customWidth="1"/>
    <col min="13037" max="13037" width="105.140625" customWidth="1"/>
    <col min="13039" max="13039" width="17.140625" customWidth="1"/>
    <col min="13040" max="13040" width="20.140625" customWidth="1"/>
    <col min="13041" max="13041" width="18.85546875" customWidth="1"/>
    <col min="13042" max="13042" width="15.5703125" customWidth="1"/>
    <col min="13293" max="13293" width="105.140625" customWidth="1"/>
    <col min="13295" max="13295" width="17.140625" customWidth="1"/>
    <col min="13296" max="13296" width="20.140625" customWidth="1"/>
    <col min="13297" max="13297" width="18.85546875" customWidth="1"/>
    <col min="13298" max="13298" width="15.5703125" customWidth="1"/>
    <col min="13549" max="13549" width="105.140625" customWidth="1"/>
    <col min="13551" max="13551" width="17.140625" customWidth="1"/>
    <col min="13552" max="13552" width="20.140625" customWidth="1"/>
    <col min="13553" max="13553" width="18.85546875" customWidth="1"/>
    <col min="13554" max="13554" width="15.5703125" customWidth="1"/>
    <col min="13805" max="13805" width="105.140625" customWidth="1"/>
    <col min="13807" max="13807" width="17.140625" customWidth="1"/>
    <col min="13808" max="13808" width="20.140625" customWidth="1"/>
    <col min="13809" max="13809" width="18.85546875" customWidth="1"/>
    <col min="13810" max="13810" width="15.5703125" customWidth="1"/>
    <col min="14061" max="14061" width="105.140625" customWidth="1"/>
    <col min="14063" max="14063" width="17.140625" customWidth="1"/>
    <col min="14064" max="14064" width="20.140625" customWidth="1"/>
    <col min="14065" max="14065" width="18.85546875" customWidth="1"/>
    <col min="14066" max="14066" width="15.5703125" customWidth="1"/>
    <col min="14317" max="14317" width="105.140625" customWidth="1"/>
    <col min="14319" max="14319" width="17.140625" customWidth="1"/>
    <col min="14320" max="14320" width="20.140625" customWidth="1"/>
    <col min="14321" max="14321" width="18.85546875" customWidth="1"/>
    <col min="14322" max="14322" width="15.5703125" customWidth="1"/>
    <col min="14573" max="14573" width="105.140625" customWidth="1"/>
    <col min="14575" max="14575" width="17.140625" customWidth="1"/>
    <col min="14576" max="14576" width="20.140625" customWidth="1"/>
    <col min="14577" max="14577" width="18.85546875" customWidth="1"/>
    <col min="14578" max="14578" width="15.5703125" customWidth="1"/>
    <col min="14829" max="14829" width="105.140625" customWidth="1"/>
    <col min="14831" max="14831" width="17.140625" customWidth="1"/>
    <col min="14832" max="14832" width="20.140625" customWidth="1"/>
    <col min="14833" max="14833" width="18.85546875" customWidth="1"/>
    <col min="14834" max="14834" width="15.5703125" customWidth="1"/>
    <col min="15085" max="15085" width="105.140625" customWidth="1"/>
    <col min="15087" max="15087" width="17.140625" customWidth="1"/>
    <col min="15088" max="15088" width="20.140625" customWidth="1"/>
    <col min="15089" max="15089" width="18.85546875" customWidth="1"/>
    <col min="15090" max="15090" width="15.5703125" customWidth="1"/>
    <col min="15341" max="15341" width="105.140625" customWidth="1"/>
    <col min="15343" max="15343" width="17.140625" customWidth="1"/>
    <col min="15344" max="15344" width="20.140625" customWidth="1"/>
    <col min="15345" max="15345" width="18.85546875" customWidth="1"/>
    <col min="15346" max="15346" width="15.5703125" customWidth="1"/>
    <col min="15597" max="15597" width="105.140625" customWidth="1"/>
    <col min="15599" max="15599" width="17.140625" customWidth="1"/>
    <col min="15600" max="15600" width="20.140625" customWidth="1"/>
    <col min="15601" max="15601" width="18.85546875" customWidth="1"/>
    <col min="15602" max="15602" width="15.5703125" customWidth="1"/>
    <col min="15853" max="15853" width="105.140625" customWidth="1"/>
    <col min="15855" max="15855" width="17.140625" customWidth="1"/>
    <col min="15856" max="15856" width="20.140625" customWidth="1"/>
    <col min="15857" max="15857" width="18.85546875" customWidth="1"/>
    <col min="15858" max="15858" width="15.5703125" customWidth="1"/>
    <col min="16109" max="16109" width="105.140625" customWidth="1"/>
    <col min="16111" max="16111" width="17.140625" customWidth="1"/>
    <col min="16112" max="16112" width="20.140625" customWidth="1"/>
    <col min="16113" max="16113" width="18.85546875" customWidth="1"/>
    <col min="16114" max="16114" width="15.5703125" customWidth="1"/>
  </cols>
  <sheetData>
    <row r="1" spans="1:18" x14ac:dyDescent="0.25">
      <c r="C1" s="147" t="s">
        <v>480</v>
      </c>
      <c r="D1" s="147"/>
      <c r="E1" s="147"/>
      <c r="F1" s="147"/>
      <c r="G1" s="147"/>
      <c r="H1" s="147"/>
      <c r="I1" s="147"/>
      <c r="J1" s="147"/>
      <c r="K1" s="147"/>
    </row>
    <row r="3" spans="1:18" ht="21" customHeight="1" x14ac:dyDescent="0.25">
      <c r="A3" s="143" t="s">
        <v>453</v>
      </c>
      <c r="B3" s="144"/>
      <c r="C3" s="144"/>
      <c r="D3" s="144"/>
      <c r="E3" s="144"/>
      <c r="F3" s="145"/>
    </row>
    <row r="4" spans="1:18" ht="18.75" customHeight="1" x14ac:dyDescent="0.25">
      <c r="A4" s="146" t="s">
        <v>449</v>
      </c>
      <c r="B4" s="144"/>
      <c r="C4" s="144"/>
      <c r="D4" s="144"/>
      <c r="E4" s="144"/>
      <c r="F4" s="145"/>
    </row>
    <row r="5" spans="1:18" ht="18" x14ac:dyDescent="0.25">
      <c r="A5" s="43"/>
    </row>
    <row r="6" spans="1:18" x14ac:dyDescent="0.25">
      <c r="A6" s="40" t="s">
        <v>436</v>
      </c>
      <c r="C6" s="141" t="s">
        <v>437</v>
      </c>
      <c r="D6" s="141"/>
      <c r="E6" s="141"/>
      <c r="F6" s="142"/>
      <c r="G6" s="139" t="s">
        <v>476</v>
      </c>
      <c r="H6" s="140"/>
      <c r="I6" s="140"/>
      <c r="J6" s="140"/>
      <c r="K6" s="139" t="s">
        <v>477</v>
      </c>
      <c r="L6" s="140"/>
      <c r="M6" s="140"/>
      <c r="N6" s="140"/>
      <c r="O6" s="139" t="s">
        <v>478</v>
      </c>
      <c r="P6" s="140"/>
      <c r="Q6" s="140"/>
      <c r="R6" s="140"/>
    </row>
    <row r="7" spans="1:18" ht="45" x14ac:dyDescent="0.25">
      <c r="A7" s="2" t="s">
        <v>13</v>
      </c>
      <c r="B7" s="3" t="s">
        <v>14</v>
      </c>
      <c r="C7" s="44" t="s">
        <v>406</v>
      </c>
      <c r="D7" s="44" t="s">
        <v>407</v>
      </c>
      <c r="E7" s="44" t="s">
        <v>8</v>
      </c>
      <c r="F7" s="104" t="s">
        <v>3</v>
      </c>
      <c r="G7" s="105" t="s">
        <v>406</v>
      </c>
      <c r="H7" s="106" t="s">
        <v>407</v>
      </c>
      <c r="I7" s="106" t="s">
        <v>8</v>
      </c>
      <c r="J7" s="107" t="s">
        <v>3</v>
      </c>
      <c r="K7" s="105" t="s">
        <v>406</v>
      </c>
      <c r="L7" s="106" t="s">
        <v>407</v>
      </c>
      <c r="M7" s="106" t="s">
        <v>8</v>
      </c>
      <c r="N7" s="107" t="s">
        <v>3</v>
      </c>
      <c r="O7" s="105" t="s">
        <v>406</v>
      </c>
      <c r="P7" s="106" t="s">
        <v>407</v>
      </c>
      <c r="Q7" s="106" t="s">
        <v>8</v>
      </c>
      <c r="R7" s="107" t="s">
        <v>3</v>
      </c>
    </row>
    <row r="8" spans="1:18" ht="15.75" customHeight="1" x14ac:dyDescent="0.25">
      <c r="A8" s="18" t="s">
        <v>15</v>
      </c>
      <c r="B8" s="19" t="s">
        <v>16</v>
      </c>
      <c r="C8" s="65">
        <v>4353000</v>
      </c>
      <c r="D8" s="66">
        <v>0</v>
      </c>
      <c r="E8" s="66">
        <v>0</v>
      </c>
      <c r="F8" s="84">
        <f>SUM(C8:E8)</f>
        <v>4353000</v>
      </c>
      <c r="G8" s="97">
        <v>4353000</v>
      </c>
      <c r="H8" s="70">
        <v>0</v>
      </c>
      <c r="I8" s="70">
        <v>0</v>
      </c>
      <c r="J8" s="70">
        <f>SUM(G8:I8)</f>
        <v>4353000</v>
      </c>
      <c r="K8" s="97">
        <v>4353000</v>
      </c>
      <c r="L8" s="70">
        <v>0</v>
      </c>
      <c r="M8" s="70">
        <v>0</v>
      </c>
      <c r="N8" s="70">
        <f>SUM(K8:M8)</f>
        <v>4353000</v>
      </c>
      <c r="O8" s="97">
        <v>4353000</v>
      </c>
      <c r="P8" s="70">
        <v>0</v>
      </c>
      <c r="Q8" s="70">
        <v>0</v>
      </c>
      <c r="R8" s="70">
        <f>SUM(O8:Q8)</f>
        <v>4353000</v>
      </c>
    </row>
    <row r="9" spans="1:18" ht="15.75" customHeight="1" x14ac:dyDescent="0.25">
      <c r="A9" s="18" t="s">
        <v>17</v>
      </c>
      <c r="B9" s="20" t="s">
        <v>18</v>
      </c>
      <c r="C9" s="65">
        <v>187000</v>
      </c>
      <c r="D9" s="66">
        <v>0</v>
      </c>
      <c r="E9" s="66">
        <v>0</v>
      </c>
      <c r="F9" s="84">
        <f t="shared" ref="F9:F72" si="0">SUM(C9:E9)</f>
        <v>187000</v>
      </c>
      <c r="G9" s="97">
        <v>187000</v>
      </c>
      <c r="H9" s="70">
        <v>0</v>
      </c>
      <c r="I9" s="70">
        <v>0</v>
      </c>
      <c r="J9" s="70">
        <f t="shared" ref="J9:J72" si="1">SUM(G9:I9)</f>
        <v>187000</v>
      </c>
      <c r="K9" s="97">
        <v>187000</v>
      </c>
      <c r="L9" s="70">
        <v>0</v>
      </c>
      <c r="M9" s="70">
        <v>0</v>
      </c>
      <c r="N9" s="70">
        <f t="shared" ref="N9:N72" si="2">SUM(K9:M9)</f>
        <v>187000</v>
      </c>
      <c r="O9" s="91">
        <v>52000</v>
      </c>
      <c r="P9" s="70">
        <v>0</v>
      </c>
      <c r="Q9" s="70">
        <v>0</v>
      </c>
      <c r="R9" s="70">
        <f t="shared" ref="R9:R72" si="3">SUM(O9:Q9)</f>
        <v>52000</v>
      </c>
    </row>
    <row r="10" spans="1:18" ht="15.75" customHeight="1" x14ac:dyDescent="0.25">
      <c r="A10" s="18" t="s">
        <v>19</v>
      </c>
      <c r="B10" s="20" t="s">
        <v>20</v>
      </c>
      <c r="C10" s="65">
        <v>0</v>
      </c>
      <c r="D10" s="66">
        <v>0</v>
      </c>
      <c r="E10" s="66">
        <v>0</v>
      </c>
      <c r="F10" s="84">
        <f t="shared" si="0"/>
        <v>0</v>
      </c>
      <c r="G10" s="97">
        <v>0</v>
      </c>
      <c r="H10" s="70">
        <v>0</v>
      </c>
      <c r="I10" s="70">
        <v>0</v>
      </c>
      <c r="J10" s="70">
        <f t="shared" si="1"/>
        <v>0</v>
      </c>
      <c r="K10" s="97">
        <v>0</v>
      </c>
      <c r="L10" s="70">
        <v>0</v>
      </c>
      <c r="M10" s="70">
        <v>0</v>
      </c>
      <c r="N10" s="70">
        <f t="shared" si="2"/>
        <v>0</v>
      </c>
      <c r="O10" s="91">
        <v>135000</v>
      </c>
      <c r="P10" s="70">
        <v>0</v>
      </c>
      <c r="Q10" s="70">
        <v>0</v>
      </c>
      <c r="R10" s="70">
        <f t="shared" si="3"/>
        <v>135000</v>
      </c>
    </row>
    <row r="11" spans="1:18" ht="15.75" customHeight="1" x14ac:dyDescent="0.25">
      <c r="A11" s="21" t="s">
        <v>21</v>
      </c>
      <c r="B11" s="20" t="s">
        <v>22</v>
      </c>
      <c r="C11" s="65">
        <v>0</v>
      </c>
      <c r="D11" s="66">
        <v>0</v>
      </c>
      <c r="E11" s="66">
        <v>0</v>
      </c>
      <c r="F11" s="84">
        <f t="shared" si="0"/>
        <v>0</v>
      </c>
      <c r="G11" s="97">
        <v>0</v>
      </c>
      <c r="H11" s="70">
        <v>0</v>
      </c>
      <c r="I11" s="70">
        <v>0</v>
      </c>
      <c r="J11" s="70">
        <f t="shared" si="1"/>
        <v>0</v>
      </c>
      <c r="K11" s="97">
        <v>0</v>
      </c>
      <c r="L11" s="70">
        <v>0</v>
      </c>
      <c r="M11" s="70">
        <v>0</v>
      </c>
      <c r="N11" s="70">
        <f t="shared" si="2"/>
        <v>0</v>
      </c>
      <c r="O11" s="97">
        <v>0</v>
      </c>
      <c r="P11" s="70">
        <v>0</v>
      </c>
      <c r="Q11" s="70">
        <v>0</v>
      </c>
      <c r="R11" s="70">
        <f t="shared" si="3"/>
        <v>0</v>
      </c>
    </row>
    <row r="12" spans="1:18" ht="15.75" customHeight="1" x14ac:dyDescent="0.25">
      <c r="A12" s="21" t="s">
        <v>23</v>
      </c>
      <c r="B12" s="20" t="s">
        <v>24</v>
      </c>
      <c r="C12" s="65">
        <v>0</v>
      </c>
      <c r="D12" s="66">
        <v>0</v>
      </c>
      <c r="E12" s="66">
        <v>0</v>
      </c>
      <c r="F12" s="84">
        <f t="shared" si="0"/>
        <v>0</v>
      </c>
      <c r="G12" s="97">
        <v>0</v>
      </c>
      <c r="H12" s="70">
        <v>0</v>
      </c>
      <c r="I12" s="70">
        <v>0</v>
      </c>
      <c r="J12" s="70">
        <f t="shared" si="1"/>
        <v>0</v>
      </c>
      <c r="K12" s="97">
        <v>0</v>
      </c>
      <c r="L12" s="70">
        <v>0</v>
      </c>
      <c r="M12" s="70">
        <v>0</v>
      </c>
      <c r="N12" s="70">
        <f t="shared" si="2"/>
        <v>0</v>
      </c>
      <c r="O12" s="97">
        <v>0</v>
      </c>
      <c r="P12" s="70">
        <v>0</v>
      </c>
      <c r="Q12" s="70">
        <v>0</v>
      </c>
      <c r="R12" s="70">
        <f t="shared" si="3"/>
        <v>0</v>
      </c>
    </row>
    <row r="13" spans="1:18" ht="15.75" customHeight="1" x14ac:dyDescent="0.25">
      <c r="A13" s="21" t="s">
        <v>25</v>
      </c>
      <c r="B13" s="20" t="s">
        <v>26</v>
      </c>
      <c r="C13" s="65">
        <v>0</v>
      </c>
      <c r="D13" s="66">
        <v>0</v>
      </c>
      <c r="E13" s="66">
        <v>0</v>
      </c>
      <c r="F13" s="84">
        <f t="shared" si="0"/>
        <v>0</v>
      </c>
      <c r="G13" s="97">
        <v>0</v>
      </c>
      <c r="H13" s="70">
        <v>0</v>
      </c>
      <c r="I13" s="70">
        <v>0</v>
      </c>
      <c r="J13" s="70">
        <f t="shared" si="1"/>
        <v>0</v>
      </c>
      <c r="K13" s="97">
        <v>0</v>
      </c>
      <c r="L13" s="70">
        <v>0</v>
      </c>
      <c r="M13" s="70">
        <v>0</v>
      </c>
      <c r="N13" s="70">
        <f t="shared" si="2"/>
        <v>0</v>
      </c>
      <c r="O13" s="97">
        <v>0</v>
      </c>
      <c r="P13" s="70">
        <v>0</v>
      </c>
      <c r="Q13" s="70">
        <v>0</v>
      </c>
      <c r="R13" s="70">
        <f t="shared" si="3"/>
        <v>0</v>
      </c>
    </row>
    <row r="14" spans="1:18" ht="15.75" customHeight="1" x14ac:dyDescent="0.25">
      <c r="A14" s="21" t="s">
        <v>27</v>
      </c>
      <c r="B14" s="20" t="s">
        <v>28</v>
      </c>
      <c r="C14" s="65">
        <v>0</v>
      </c>
      <c r="D14" s="66">
        <v>0</v>
      </c>
      <c r="E14" s="66">
        <v>0</v>
      </c>
      <c r="F14" s="84">
        <f t="shared" si="0"/>
        <v>0</v>
      </c>
      <c r="G14" s="97">
        <v>0</v>
      </c>
      <c r="H14" s="70">
        <v>0</v>
      </c>
      <c r="I14" s="70">
        <v>0</v>
      </c>
      <c r="J14" s="70">
        <f t="shared" si="1"/>
        <v>0</v>
      </c>
      <c r="K14" s="97">
        <v>0</v>
      </c>
      <c r="L14" s="70">
        <v>0</v>
      </c>
      <c r="M14" s="70">
        <v>0</v>
      </c>
      <c r="N14" s="70">
        <f t="shared" si="2"/>
        <v>0</v>
      </c>
      <c r="O14" s="97">
        <v>0</v>
      </c>
      <c r="P14" s="70">
        <v>0</v>
      </c>
      <c r="Q14" s="70">
        <v>0</v>
      </c>
      <c r="R14" s="70">
        <f t="shared" si="3"/>
        <v>0</v>
      </c>
    </row>
    <row r="15" spans="1:18" ht="15.75" customHeight="1" x14ac:dyDescent="0.25">
      <c r="A15" s="21" t="s">
        <v>29</v>
      </c>
      <c r="B15" s="20" t="s">
        <v>30</v>
      </c>
      <c r="C15" s="65">
        <v>0</v>
      </c>
      <c r="D15" s="66">
        <v>0</v>
      </c>
      <c r="E15" s="66">
        <v>0</v>
      </c>
      <c r="F15" s="84">
        <f t="shared" si="0"/>
        <v>0</v>
      </c>
      <c r="G15" s="97">
        <v>0</v>
      </c>
      <c r="H15" s="70">
        <v>0</v>
      </c>
      <c r="I15" s="70">
        <v>0</v>
      </c>
      <c r="J15" s="70">
        <f t="shared" si="1"/>
        <v>0</v>
      </c>
      <c r="K15" s="97">
        <v>0</v>
      </c>
      <c r="L15" s="70">
        <v>0</v>
      </c>
      <c r="M15" s="70">
        <v>0</v>
      </c>
      <c r="N15" s="70">
        <f t="shared" si="2"/>
        <v>0</v>
      </c>
      <c r="O15" s="97">
        <v>0</v>
      </c>
      <c r="P15" s="70">
        <v>0</v>
      </c>
      <c r="Q15" s="70">
        <v>0</v>
      </c>
      <c r="R15" s="70">
        <f t="shared" si="3"/>
        <v>0</v>
      </c>
    </row>
    <row r="16" spans="1:18" ht="15.75" customHeight="1" x14ac:dyDescent="0.25">
      <c r="A16" s="5" t="s">
        <v>31</v>
      </c>
      <c r="B16" s="20" t="s">
        <v>32</v>
      </c>
      <c r="C16" s="65">
        <v>39000</v>
      </c>
      <c r="D16" s="66">
        <v>0</v>
      </c>
      <c r="E16" s="66">
        <v>0</v>
      </c>
      <c r="F16" s="84">
        <f t="shared" si="0"/>
        <v>39000</v>
      </c>
      <c r="G16" s="97">
        <v>39000</v>
      </c>
      <c r="H16" s="70">
        <v>0</v>
      </c>
      <c r="I16" s="70">
        <v>0</v>
      </c>
      <c r="J16" s="70">
        <f t="shared" si="1"/>
        <v>39000</v>
      </c>
      <c r="K16" s="97">
        <v>39000</v>
      </c>
      <c r="L16" s="70">
        <v>0</v>
      </c>
      <c r="M16" s="70">
        <v>0</v>
      </c>
      <c r="N16" s="70">
        <f t="shared" si="2"/>
        <v>39000</v>
      </c>
      <c r="O16" s="97">
        <v>39000</v>
      </c>
      <c r="P16" s="70">
        <v>0</v>
      </c>
      <c r="Q16" s="70">
        <v>0</v>
      </c>
      <c r="R16" s="70">
        <f t="shared" si="3"/>
        <v>39000</v>
      </c>
    </row>
    <row r="17" spans="1:18" ht="15.75" customHeight="1" x14ac:dyDescent="0.25">
      <c r="A17" s="5" t="s">
        <v>33</v>
      </c>
      <c r="B17" s="20" t="s">
        <v>34</v>
      </c>
      <c r="C17" s="65">
        <v>0</v>
      </c>
      <c r="D17" s="66">
        <v>0</v>
      </c>
      <c r="E17" s="66">
        <v>0</v>
      </c>
      <c r="F17" s="84">
        <f t="shared" si="0"/>
        <v>0</v>
      </c>
      <c r="G17" s="97">
        <v>0</v>
      </c>
      <c r="H17" s="70">
        <v>0</v>
      </c>
      <c r="I17" s="70">
        <v>0</v>
      </c>
      <c r="J17" s="70">
        <f t="shared" si="1"/>
        <v>0</v>
      </c>
      <c r="K17" s="97">
        <v>0</v>
      </c>
      <c r="L17" s="70">
        <v>0</v>
      </c>
      <c r="M17" s="70">
        <v>0</v>
      </c>
      <c r="N17" s="70">
        <f t="shared" si="2"/>
        <v>0</v>
      </c>
      <c r="O17" s="97">
        <v>0</v>
      </c>
      <c r="P17" s="70">
        <v>0</v>
      </c>
      <c r="Q17" s="70">
        <v>0</v>
      </c>
      <c r="R17" s="70">
        <f t="shared" si="3"/>
        <v>0</v>
      </c>
    </row>
    <row r="18" spans="1:18" ht="15.75" customHeight="1" x14ac:dyDescent="0.25">
      <c r="A18" s="5" t="s">
        <v>35</v>
      </c>
      <c r="B18" s="20" t="s">
        <v>36</v>
      </c>
      <c r="C18" s="65">
        <v>0</v>
      </c>
      <c r="D18" s="66">
        <v>0</v>
      </c>
      <c r="E18" s="66">
        <v>0</v>
      </c>
      <c r="F18" s="84">
        <f t="shared" si="0"/>
        <v>0</v>
      </c>
      <c r="G18" s="97">
        <v>0</v>
      </c>
      <c r="H18" s="70">
        <v>0</v>
      </c>
      <c r="I18" s="70">
        <v>0</v>
      </c>
      <c r="J18" s="70">
        <f t="shared" si="1"/>
        <v>0</v>
      </c>
      <c r="K18" s="97">
        <v>0</v>
      </c>
      <c r="L18" s="70">
        <v>0</v>
      </c>
      <c r="M18" s="70">
        <v>0</v>
      </c>
      <c r="N18" s="70">
        <f t="shared" si="2"/>
        <v>0</v>
      </c>
      <c r="O18" s="97">
        <v>0</v>
      </c>
      <c r="P18" s="70">
        <v>0</v>
      </c>
      <c r="Q18" s="70">
        <v>0</v>
      </c>
      <c r="R18" s="70">
        <f t="shared" si="3"/>
        <v>0</v>
      </c>
    </row>
    <row r="19" spans="1:18" ht="15.75" customHeight="1" x14ac:dyDescent="0.25">
      <c r="A19" s="5" t="s">
        <v>37</v>
      </c>
      <c r="B19" s="20" t="s">
        <v>38</v>
      </c>
      <c r="C19" s="65">
        <v>0</v>
      </c>
      <c r="D19" s="66">
        <v>0</v>
      </c>
      <c r="E19" s="66">
        <v>0</v>
      </c>
      <c r="F19" s="84">
        <f t="shared" si="0"/>
        <v>0</v>
      </c>
      <c r="G19" s="97">
        <v>0</v>
      </c>
      <c r="H19" s="70">
        <v>0</v>
      </c>
      <c r="I19" s="70">
        <v>0</v>
      </c>
      <c r="J19" s="70">
        <f t="shared" si="1"/>
        <v>0</v>
      </c>
      <c r="K19" s="97">
        <v>0</v>
      </c>
      <c r="L19" s="70">
        <v>0</v>
      </c>
      <c r="M19" s="70">
        <v>0</v>
      </c>
      <c r="N19" s="70">
        <f t="shared" si="2"/>
        <v>0</v>
      </c>
      <c r="O19" s="97">
        <v>0</v>
      </c>
      <c r="P19" s="70">
        <v>0</v>
      </c>
      <c r="Q19" s="70">
        <v>0</v>
      </c>
      <c r="R19" s="70">
        <f t="shared" si="3"/>
        <v>0</v>
      </c>
    </row>
    <row r="20" spans="1:18" ht="15.75" customHeight="1" x14ac:dyDescent="0.25">
      <c r="A20" s="5" t="s">
        <v>314</v>
      </c>
      <c r="B20" s="20" t="s">
        <v>39</v>
      </c>
      <c r="C20" s="65">
        <v>204000</v>
      </c>
      <c r="D20" s="66">
        <v>0</v>
      </c>
      <c r="E20" s="66">
        <v>0</v>
      </c>
      <c r="F20" s="84">
        <f t="shared" si="0"/>
        <v>204000</v>
      </c>
      <c r="G20" s="97">
        <v>204000</v>
      </c>
      <c r="H20" s="70">
        <v>0</v>
      </c>
      <c r="I20" s="70">
        <v>0</v>
      </c>
      <c r="J20" s="70">
        <f t="shared" si="1"/>
        <v>204000</v>
      </c>
      <c r="K20" s="97">
        <v>204000</v>
      </c>
      <c r="L20" s="70">
        <v>0</v>
      </c>
      <c r="M20" s="70">
        <v>0</v>
      </c>
      <c r="N20" s="70">
        <f t="shared" si="2"/>
        <v>204000</v>
      </c>
      <c r="O20" s="97">
        <v>204000</v>
      </c>
      <c r="P20" s="70">
        <v>0</v>
      </c>
      <c r="Q20" s="70">
        <v>0</v>
      </c>
      <c r="R20" s="70">
        <f t="shared" si="3"/>
        <v>204000</v>
      </c>
    </row>
    <row r="21" spans="1:18" s="41" customFormat="1" ht="15.75" customHeight="1" x14ac:dyDescent="0.25">
      <c r="A21" s="22" t="s">
        <v>295</v>
      </c>
      <c r="B21" s="23" t="s">
        <v>40</v>
      </c>
      <c r="C21" s="63">
        <f>SUM(C8:C20)</f>
        <v>4783000</v>
      </c>
      <c r="D21" s="63">
        <f t="shared" ref="D21:E21" si="4">SUM(D8:D20)</f>
        <v>0</v>
      </c>
      <c r="E21" s="63">
        <f t="shared" si="4"/>
        <v>0</v>
      </c>
      <c r="F21" s="84">
        <f t="shared" si="0"/>
        <v>4783000</v>
      </c>
      <c r="G21" s="89">
        <f>SUM(G8:G20)</f>
        <v>4783000</v>
      </c>
      <c r="H21" s="67">
        <f t="shared" ref="H21:I21" si="5">SUM(H8:H20)</f>
        <v>0</v>
      </c>
      <c r="I21" s="67">
        <f t="shared" si="5"/>
        <v>0</v>
      </c>
      <c r="J21" s="70">
        <f t="shared" si="1"/>
        <v>4783000</v>
      </c>
      <c r="K21" s="89">
        <f>SUM(K8:K20)</f>
        <v>4783000</v>
      </c>
      <c r="L21" s="67">
        <f t="shared" ref="L21:M21" si="6">SUM(L8:L20)</f>
        <v>0</v>
      </c>
      <c r="M21" s="67">
        <f t="shared" si="6"/>
        <v>0</v>
      </c>
      <c r="N21" s="70">
        <f t="shared" si="2"/>
        <v>4783000</v>
      </c>
      <c r="O21" s="89">
        <f>SUM(O8:O20)</f>
        <v>4783000</v>
      </c>
      <c r="P21" s="67">
        <f t="shared" ref="P21:Q21" si="7">SUM(P8:P20)</f>
        <v>0</v>
      </c>
      <c r="Q21" s="67">
        <f t="shared" si="7"/>
        <v>0</v>
      </c>
      <c r="R21" s="70">
        <f t="shared" si="3"/>
        <v>4783000</v>
      </c>
    </row>
    <row r="22" spans="1:18" ht="15.75" customHeight="1" x14ac:dyDescent="0.25">
      <c r="A22" s="5" t="s">
        <v>41</v>
      </c>
      <c r="B22" s="20" t="s">
        <v>42</v>
      </c>
      <c r="C22" s="65">
        <v>2255000</v>
      </c>
      <c r="D22" s="66">
        <v>0</v>
      </c>
      <c r="E22" s="66">
        <v>0</v>
      </c>
      <c r="F22" s="84">
        <f t="shared" si="0"/>
        <v>2255000</v>
      </c>
      <c r="G22" s="97">
        <v>2255000</v>
      </c>
      <c r="H22" s="70">
        <v>0</v>
      </c>
      <c r="I22" s="70">
        <v>0</v>
      </c>
      <c r="J22" s="70">
        <f t="shared" si="1"/>
        <v>2255000</v>
      </c>
      <c r="K22" s="97">
        <v>2255000</v>
      </c>
      <c r="L22" s="70">
        <v>0</v>
      </c>
      <c r="M22" s="70">
        <v>0</v>
      </c>
      <c r="N22" s="70">
        <f t="shared" si="2"/>
        <v>2255000</v>
      </c>
      <c r="O22" s="97">
        <v>2255000</v>
      </c>
      <c r="P22" s="70">
        <v>0</v>
      </c>
      <c r="Q22" s="70">
        <v>0</v>
      </c>
      <c r="R22" s="70">
        <f t="shared" si="3"/>
        <v>2255000</v>
      </c>
    </row>
    <row r="23" spans="1:18" ht="15.75" customHeight="1" x14ac:dyDescent="0.25">
      <c r="A23" s="5" t="s">
        <v>43</v>
      </c>
      <c r="B23" s="20" t="s">
        <v>44</v>
      </c>
      <c r="C23" s="65">
        <v>0</v>
      </c>
      <c r="D23" s="66">
        <v>0</v>
      </c>
      <c r="E23" s="66">
        <v>0</v>
      </c>
      <c r="F23" s="84">
        <f t="shared" si="0"/>
        <v>0</v>
      </c>
      <c r="G23" s="97">
        <v>0</v>
      </c>
      <c r="H23" s="70">
        <v>0</v>
      </c>
      <c r="I23" s="70">
        <v>0</v>
      </c>
      <c r="J23" s="70">
        <f t="shared" si="1"/>
        <v>0</v>
      </c>
      <c r="K23" s="97">
        <v>561000</v>
      </c>
      <c r="L23" s="70">
        <v>0</v>
      </c>
      <c r="M23" s="70">
        <v>0</v>
      </c>
      <c r="N23" s="70">
        <f t="shared" si="2"/>
        <v>561000</v>
      </c>
      <c r="O23" s="97">
        <v>561000</v>
      </c>
      <c r="P23" s="70">
        <v>0</v>
      </c>
      <c r="Q23" s="70">
        <v>0</v>
      </c>
      <c r="R23" s="70">
        <f t="shared" si="3"/>
        <v>561000</v>
      </c>
    </row>
    <row r="24" spans="1:18" ht="15.75" customHeight="1" x14ac:dyDescent="0.25">
      <c r="A24" s="6" t="s">
        <v>45</v>
      </c>
      <c r="B24" s="20" t="s">
        <v>46</v>
      </c>
      <c r="C24" s="65">
        <v>1111000</v>
      </c>
      <c r="D24" s="66">
        <v>0</v>
      </c>
      <c r="E24" s="66">
        <v>0</v>
      </c>
      <c r="F24" s="84">
        <f t="shared" si="0"/>
        <v>1111000</v>
      </c>
      <c r="G24" s="97">
        <v>1111000</v>
      </c>
      <c r="H24" s="70">
        <v>0</v>
      </c>
      <c r="I24" s="70">
        <v>0</v>
      </c>
      <c r="J24" s="70">
        <f t="shared" si="1"/>
        <v>1111000</v>
      </c>
      <c r="K24" s="97">
        <v>550000</v>
      </c>
      <c r="L24" s="70">
        <v>0</v>
      </c>
      <c r="M24" s="70">
        <v>0</v>
      </c>
      <c r="N24" s="70">
        <f t="shared" si="2"/>
        <v>550000</v>
      </c>
      <c r="O24" s="97">
        <v>550000</v>
      </c>
      <c r="P24" s="70">
        <v>0</v>
      </c>
      <c r="Q24" s="70">
        <v>0</v>
      </c>
      <c r="R24" s="70">
        <f t="shared" si="3"/>
        <v>550000</v>
      </c>
    </row>
    <row r="25" spans="1:18" s="41" customFormat="1" ht="15.75" customHeight="1" x14ac:dyDescent="0.25">
      <c r="A25" s="7" t="s">
        <v>296</v>
      </c>
      <c r="B25" s="23" t="s">
        <v>47</v>
      </c>
      <c r="C25" s="63">
        <f>SUM(C22:C24)</f>
        <v>3366000</v>
      </c>
      <c r="D25" s="63">
        <f t="shared" ref="D25:E25" si="8">SUM(D22:D24)</f>
        <v>0</v>
      </c>
      <c r="E25" s="63">
        <f t="shared" si="8"/>
        <v>0</v>
      </c>
      <c r="F25" s="85">
        <f t="shared" si="0"/>
        <v>3366000</v>
      </c>
      <c r="G25" s="89">
        <f>SUM(G22:G24)</f>
        <v>3366000</v>
      </c>
      <c r="H25" s="67">
        <f t="shared" ref="H25:I25" si="9">SUM(H22:H24)</f>
        <v>0</v>
      </c>
      <c r="I25" s="67">
        <f t="shared" si="9"/>
        <v>0</v>
      </c>
      <c r="J25" s="67">
        <f t="shared" si="1"/>
        <v>3366000</v>
      </c>
      <c r="K25" s="89">
        <f>SUM(K22:K24)</f>
        <v>3366000</v>
      </c>
      <c r="L25" s="67">
        <f t="shared" ref="L25:M25" si="10">SUM(L22:L24)</f>
        <v>0</v>
      </c>
      <c r="M25" s="67">
        <f t="shared" si="10"/>
        <v>0</v>
      </c>
      <c r="N25" s="67">
        <f t="shared" si="2"/>
        <v>3366000</v>
      </c>
      <c r="O25" s="89">
        <f>SUM(O22:O24)</f>
        <v>3366000</v>
      </c>
      <c r="P25" s="67">
        <f t="shared" ref="P25:Q25" si="11">SUM(P22:P24)</f>
        <v>0</v>
      </c>
      <c r="Q25" s="67">
        <f t="shared" si="11"/>
        <v>0</v>
      </c>
      <c r="R25" s="67">
        <f t="shared" si="3"/>
        <v>3366000</v>
      </c>
    </row>
    <row r="26" spans="1:18" s="41" customFormat="1" ht="15.75" customHeight="1" x14ac:dyDescent="0.25">
      <c r="A26" s="32" t="s">
        <v>340</v>
      </c>
      <c r="B26" s="33" t="s">
        <v>48</v>
      </c>
      <c r="C26" s="63">
        <f>C21+C25</f>
        <v>8149000</v>
      </c>
      <c r="D26" s="63">
        <f t="shared" ref="D26:E26" si="12">D21+D25</f>
        <v>0</v>
      </c>
      <c r="E26" s="63">
        <f t="shared" si="12"/>
        <v>0</v>
      </c>
      <c r="F26" s="85">
        <f t="shared" si="0"/>
        <v>8149000</v>
      </c>
      <c r="G26" s="89">
        <f>G21+G25</f>
        <v>8149000</v>
      </c>
      <c r="H26" s="67">
        <f t="shared" ref="H26:I26" si="13">H21+H25</f>
        <v>0</v>
      </c>
      <c r="I26" s="67">
        <f t="shared" si="13"/>
        <v>0</v>
      </c>
      <c r="J26" s="67">
        <f t="shared" si="1"/>
        <v>8149000</v>
      </c>
      <c r="K26" s="89">
        <f>K21+K25</f>
        <v>8149000</v>
      </c>
      <c r="L26" s="67">
        <f t="shared" ref="L26:M26" si="14">L21+L25</f>
        <v>0</v>
      </c>
      <c r="M26" s="67">
        <f t="shared" si="14"/>
        <v>0</v>
      </c>
      <c r="N26" s="67">
        <f t="shared" si="2"/>
        <v>8149000</v>
      </c>
      <c r="O26" s="89">
        <f>O21+O25</f>
        <v>8149000</v>
      </c>
      <c r="P26" s="67">
        <f t="shared" ref="P26:Q26" si="15">P21+P25</f>
        <v>0</v>
      </c>
      <c r="Q26" s="67">
        <f t="shared" si="15"/>
        <v>0</v>
      </c>
      <c r="R26" s="67">
        <f t="shared" si="3"/>
        <v>8149000</v>
      </c>
    </row>
    <row r="27" spans="1:18" s="41" customFormat="1" ht="15.75" customHeight="1" x14ac:dyDescent="0.25">
      <c r="A27" s="27" t="s">
        <v>315</v>
      </c>
      <c r="B27" s="33" t="s">
        <v>49</v>
      </c>
      <c r="C27" s="63">
        <v>1613000</v>
      </c>
      <c r="D27" s="64">
        <v>0</v>
      </c>
      <c r="E27" s="64">
        <v>0</v>
      </c>
      <c r="F27" s="85">
        <f t="shared" si="0"/>
        <v>1613000</v>
      </c>
      <c r="G27" s="89">
        <v>1613000</v>
      </c>
      <c r="H27" s="67">
        <v>0</v>
      </c>
      <c r="I27" s="67">
        <v>0</v>
      </c>
      <c r="J27" s="67">
        <f t="shared" si="1"/>
        <v>1613000</v>
      </c>
      <c r="K27" s="89">
        <v>1613000</v>
      </c>
      <c r="L27" s="67">
        <v>0</v>
      </c>
      <c r="M27" s="67">
        <v>0</v>
      </c>
      <c r="N27" s="67">
        <f t="shared" si="2"/>
        <v>1613000</v>
      </c>
      <c r="O27" s="89">
        <v>1613000</v>
      </c>
      <c r="P27" s="67">
        <v>0</v>
      </c>
      <c r="Q27" s="67">
        <v>0</v>
      </c>
      <c r="R27" s="67">
        <f t="shared" si="3"/>
        <v>1613000</v>
      </c>
    </row>
    <row r="28" spans="1:18" ht="15.75" customHeight="1" x14ac:dyDescent="0.25">
      <c r="A28" s="5" t="s">
        <v>50</v>
      </c>
      <c r="B28" s="20" t="s">
        <v>51</v>
      </c>
      <c r="C28" s="65">
        <v>15000</v>
      </c>
      <c r="D28" s="66">
        <v>0</v>
      </c>
      <c r="E28" s="66">
        <v>0</v>
      </c>
      <c r="F28" s="84">
        <f t="shared" si="0"/>
        <v>15000</v>
      </c>
      <c r="G28" s="97">
        <v>15000</v>
      </c>
      <c r="H28" s="70">
        <v>0</v>
      </c>
      <c r="I28" s="70">
        <v>0</v>
      </c>
      <c r="J28" s="70">
        <f t="shared" si="1"/>
        <v>15000</v>
      </c>
      <c r="K28" s="97">
        <v>15000</v>
      </c>
      <c r="L28" s="70">
        <v>0</v>
      </c>
      <c r="M28" s="70">
        <v>0</v>
      </c>
      <c r="N28" s="70">
        <f t="shared" si="2"/>
        <v>15000</v>
      </c>
      <c r="O28" s="97">
        <v>15000</v>
      </c>
      <c r="P28" s="70">
        <v>0</v>
      </c>
      <c r="Q28" s="70">
        <v>0</v>
      </c>
      <c r="R28" s="70">
        <f t="shared" si="3"/>
        <v>15000</v>
      </c>
    </row>
    <row r="29" spans="1:18" ht="15.75" customHeight="1" x14ac:dyDescent="0.25">
      <c r="A29" s="5" t="s">
        <v>52</v>
      </c>
      <c r="B29" s="20" t="s">
        <v>53</v>
      </c>
      <c r="C29" s="65">
        <v>1265000</v>
      </c>
      <c r="D29" s="66">
        <v>0</v>
      </c>
      <c r="E29" s="66">
        <v>10000</v>
      </c>
      <c r="F29" s="84">
        <f t="shared" si="0"/>
        <v>1275000</v>
      </c>
      <c r="G29" s="97">
        <v>1265000</v>
      </c>
      <c r="H29" s="70">
        <v>0</v>
      </c>
      <c r="I29" s="70">
        <v>10000</v>
      </c>
      <c r="J29" s="70">
        <f t="shared" si="1"/>
        <v>1275000</v>
      </c>
      <c r="K29" s="97">
        <v>1265000</v>
      </c>
      <c r="L29" s="70">
        <v>0</v>
      </c>
      <c r="M29" s="70">
        <v>10000</v>
      </c>
      <c r="N29" s="70">
        <f t="shared" si="2"/>
        <v>1275000</v>
      </c>
      <c r="O29" s="97">
        <v>1265000</v>
      </c>
      <c r="P29" s="70">
        <v>0</v>
      </c>
      <c r="Q29" s="70">
        <v>10000</v>
      </c>
      <c r="R29" s="70">
        <f t="shared" si="3"/>
        <v>1275000</v>
      </c>
    </row>
    <row r="30" spans="1:18" ht="15.75" customHeight="1" x14ac:dyDescent="0.25">
      <c r="A30" s="5" t="s">
        <v>54</v>
      </c>
      <c r="B30" s="20" t="s">
        <v>55</v>
      </c>
      <c r="C30" s="65">
        <v>0</v>
      </c>
      <c r="D30" s="66">
        <v>0</v>
      </c>
      <c r="E30" s="66">
        <v>0</v>
      </c>
      <c r="F30" s="84">
        <f t="shared" si="0"/>
        <v>0</v>
      </c>
      <c r="G30" s="97">
        <v>0</v>
      </c>
      <c r="H30" s="70">
        <v>0</v>
      </c>
      <c r="I30" s="70">
        <v>0</v>
      </c>
      <c r="J30" s="70">
        <f t="shared" si="1"/>
        <v>0</v>
      </c>
      <c r="K30" s="97">
        <v>0</v>
      </c>
      <c r="L30" s="70">
        <v>0</v>
      </c>
      <c r="M30" s="70">
        <v>0</v>
      </c>
      <c r="N30" s="70">
        <f t="shared" si="2"/>
        <v>0</v>
      </c>
      <c r="O30" s="97">
        <v>0</v>
      </c>
      <c r="P30" s="70">
        <v>0</v>
      </c>
      <c r="Q30" s="70">
        <v>0</v>
      </c>
      <c r="R30" s="70">
        <f t="shared" si="3"/>
        <v>0</v>
      </c>
    </row>
    <row r="31" spans="1:18" s="41" customFormat="1" ht="15.75" customHeight="1" x14ac:dyDescent="0.25">
      <c r="A31" s="7" t="s">
        <v>297</v>
      </c>
      <c r="B31" s="23" t="s">
        <v>56</v>
      </c>
      <c r="C31" s="63">
        <f>SUM(C28:C30)</f>
        <v>1280000</v>
      </c>
      <c r="D31" s="63">
        <f t="shared" ref="D31:E31" si="16">SUM(D28:D30)</f>
        <v>0</v>
      </c>
      <c r="E31" s="63">
        <f t="shared" si="16"/>
        <v>10000</v>
      </c>
      <c r="F31" s="85">
        <f t="shared" si="0"/>
        <v>1290000</v>
      </c>
      <c r="G31" s="89">
        <f>SUM(G28:G30)</f>
        <v>1280000</v>
      </c>
      <c r="H31" s="67">
        <f t="shared" ref="H31:I31" si="17">SUM(H28:H30)</f>
        <v>0</v>
      </c>
      <c r="I31" s="67">
        <f t="shared" si="17"/>
        <v>10000</v>
      </c>
      <c r="J31" s="67">
        <f t="shared" si="1"/>
        <v>1290000</v>
      </c>
      <c r="K31" s="89">
        <f>SUM(K28:K30)</f>
        <v>1280000</v>
      </c>
      <c r="L31" s="67">
        <f t="shared" ref="L31:M31" si="18">SUM(L28:L30)</f>
        <v>0</v>
      </c>
      <c r="M31" s="67">
        <f t="shared" si="18"/>
        <v>10000</v>
      </c>
      <c r="N31" s="67">
        <f t="shared" si="2"/>
        <v>1290000</v>
      </c>
      <c r="O31" s="89">
        <f>SUM(O28:O30)</f>
        <v>1280000</v>
      </c>
      <c r="P31" s="67">
        <f t="shared" ref="P31:Q31" si="19">SUM(P28:P30)</f>
        <v>0</v>
      </c>
      <c r="Q31" s="67">
        <f t="shared" si="19"/>
        <v>10000</v>
      </c>
      <c r="R31" s="67">
        <f t="shared" si="3"/>
        <v>1290000</v>
      </c>
    </row>
    <row r="32" spans="1:18" ht="15.75" customHeight="1" x14ac:dyDescent="0.25">
      <c r="A32" s="5" t="s">
        <v>57</v>
      </c>
      <c r="B32" s="20" t="s">
        <v>58</v>
      </c>
      <c r="C32" s="65">
        <v>55000</v>
      </c>
      <c r="D32" s="66">
        <v>0</v>
      </c>
      <c r="E32" s="66">
        <v>0</v>
      </c>
      <c r="F32" s="84">
        <f t="shared" si="0"/>
        <v>55000</v>
      </c>
      <c r="G32" s="97">
        <v>55000</v>
      </c>
      <c r="H32" s="70">
        <v>0</v>
      </c>
      <c r="I32" s="70">
        <v>0</v>
      </c>
      <c r="J32" s="70">
        <f t="shared" si="1"/>
        <v>55000</v>
      </c>
      <c r="K32" s="97">
        <v>55000</v>
      </c>
      <c r="L32" s="70">
        <v>0</v>
      </c>
      <c r="M32" s="70">
        <v>0</v>
      </c>
      <c r="N32" s="70">
        <f t="shared" si="2"/>
        <v>55000</v>
      </c>
      <c r="O32" s="97">
        <v>55000</v>
      </c>
      <c r="P32" s="70">
        <v>0</v>
      </c>
      <c r="Q32" s="70">
        <v>0</v>
      </c>
      <c r="R32" s="70">
        <f t="shared" si="3"/>
        <v>55000</v>
      </c>
    </row>
    <row r="33" spans="1:18" ht="15.75" customHeight="1" x14ac:dyDescent="0.25">
      <c r="A33" s="5" t="s">
        <v>59</v>
      </c>
      <c r="B33" s="20" t="s">
        <v>60</v>
      </c>
      <c r="C33" s="65">
        <v>63000</v>
      </c>
      <c r="D33" s="66">
        <v>0</v>
      </c>
      <c r="E33" s="66">
        <v>0</v>
      </c>
      <c r="F33" s="84">
        <f t="shared" si="0"/>
        <v>63000</v>
      </c>
      <c r="G33" s="97">
        <v>63000</v>
      </c>
      <c r="H33" s="70">
        <v>0</v>
      </c>
      <c r="I33" s="70">
        <v>0</v>
      </c>
      <c r="J33" s="70">
        <f t="shared" si="1"/>
        <v>63000</v>
      </c>
      <c r="K33" s="97">
        <v>63000</v>
      </c>
      <c r="L33" s="70">
        <v>0</v>
      </c>
      <c r="M33" s="70">
        <v>0</v>
      </c>
      <c r="N33" s="70">
        <f t="shared" si="2"/>
        <v>63000</v>
      </c>
      <c r="O33" s="97">
        <v>63000</v>
      </c>
      <c r="P33" s="70">
        <v>0</v>
      </c>
      <c r="Q33" s="70">
        <v>0</v>
      </c>
      <c r="R33" s="70">
        <f t="shared" si="3"/>
        <v>63000</v>
      </c>
    </row>
    <row r="34" spans="1:18" s="41" customFormat="1" ht="15" customHeight="1" x14ac:dyDescent="0.25">
      <c r="A34" s="7" t="s">
        <v>341</v>
      </c>
      <c r="B34" s="23" t="s">
        <v>61</v>
      </c>
      <c r="C34" s="63">
        <f>SUM(C32:C33)</f>
        <v>118000</v>
      </c>
      <c r="D34" s="63">
        <f t="shared" ref="D34:E34" si="20">SUM(D32:D33)</f>
        <v>0</v>
      </c>
      <c r="E34" s="63">
        <f t="shared" si="20"/>
        <v>0</v>
      </c>
      <c r="F34" s="85">
        <f t="shared" si="0"/>
        <v>118000</v>
      </c>
      <c r="G34" s="89">
        <f>SUM(G32:G33)</f>
        <v>118000</v>
      </c>
      <c r="H34" s="67">
        <f t="shared" ref="H34:I34" si="21">SUM(H32:H33)</f>
        <v>0</v>
      </c>
      <c r="I34" s="67">
        <f t="shared" si="21"/>
        <v>0</v>
      </c>
      <c r="J34" s="67">
        <f t="shared" si="1"/>
        <v>118000</v>
      </c>
      <c r="K34" s="89">
        <f>SUM(K32:K33)</f>
        <v>118000</v>
      </c>
      <c r="L34" s="67">
        <f t="shared" ref="L34:M34" si="22">SUM(L32:L33)</f>
        <v>0</v>
      </c>
      <c r="M34" s="67">
        <f t="shared" si="22"/>
        <v>0</v>
      </c>
      <c r="N34" s="67">
        <f t="shared" si="2"/>
        <v>118000</v>
      </c>
      <c r="O34" s="89">
        <f>SUM(O32:O33)</f>
        <v>118000</v>
      </c>
      <c r="P34" s="67">
        <f t="shared" ref="P34:Q34" si="23">SUM(P32:P33)</f>
        <v>0</v>
      </c>
      <c r="Q34" s="67">
        <f t="shared" si="23"/>
        <v>0</v>
      </c>
      <c r="R34" s="67">
        <f t="shared" si="3"/>
        <v>118000</v>
      </c>
    </row>
    <row r="35" spans="1:18" ht="15.75" customHeight="1" x14ac:dyDescent="0.25">
      <c r="A35" s="5" t="s">
        <v>62</v>
      </c>
      <c r="B35" s="20" t="s">
        <v>63</v>
      </c>
      <c r="C35" s="65">
        <v>420000</v>
      </c>
      <c r="D35" s="66">
        <v>0</v>
      </c>
      <c r="E35" s="66">
        <v>0</v>
      </c>
      <c r="F35" s="84">
        <f t="shared" si="0"/>
        <v>420000</v>
      </c>
      <c r="G35" s="97">
        <v>420000</v>
      </c>
      <c r="H35" s="70">
        <v>0</v>
      </c>
      <c r="I35" s="70">
        <v>0</v>
      </c>
      <c r="J35" s="70">
        <f t="shared" si="1"/>
        <v>420000</v>
      </c>
      <c r="K35" s="97">
        <v>420000</v>
      </c>
      <c r="L35" s="70">
        <v>0</v>
      </c>
      <c r="M35" s="70">
        <v>0</v>
      </c>
      <c r="N35" s="70">
        <f t="shared" si="2"/>
        <v>420000</v>
      </c>
      <c r="O35" s="91">
        <v>540000</v>
      </c>
      <c r="P35" s="70">
        <v>0</v>
      </c>
      <c r="Q35" s="70">
        <v>0</v>
      </c>
      <c r="R35" s="70">
        <f t="shared" si="3"/>
        <v>540000</v>
      </c>
    </row>
    <row r="36" spans="1:18" ht="15.75" customHeight="1" x14ac:dyDescent="0.25">
      <c r="A36" s="5" t="s">
        <v>64</v>
      </c>
      <c r="B36" s="20" t="s">
        <v>65</v>
      </c>
      <c r="C36" s="65">
        <v>0</v>
      </c>
      <c r="D36" s="66">
        <v>0</v>
      </c>
      <c r="E36" s="66">
        <v>0</v>
      </c>
      <c r="F36" s="84">
        <f t="shared" si="0"/>
        <v>0</v>
      </c>
      <c r="G36" s="97">
        <v>0</v>
      </c>
      <c r="H36" s="70">
        <v>0</v>
      </c>
      <c r="I36" s="70">
        <v>0</v>
      </c>
      <c r="J36" s="70">
        <f t="shared" si="1"/>
        <v>0</v>
      </c>
      <c r="K36" s="97">
        <v>0</v>
      </c>
      <c r="L36" s="70">
        <v>0</v>
      </c>
      <c r="M36" s="70">
        <v>0</v>
      </c>
      <c r="N36" s="70">
        <f t="shared" si="2"/>
        <v>0</v>
      </c>
      <c r="O36" s="97">
        <v>0</v>
      </c>
      <c r="P36" s="70">
        <v>0</v>
      </c>
      <c r="Q36" s="70">
        <v>0</v>
      </c>
      <c r="R36" s="70">
        <f t="shared" si="3"/>
        <v>0</v>
      </c>
    </row>
    <row r="37" spans="1:18" ht="15.75" customHeight="1" x14ac:dyDescent="0.25">
      <c r="A37" s="5" t="s">
        <v>316</v>
      </c>
      <c r="B37" s="20" t="s">
        <v>66</v>
      </c>
      <c r="C37" s="65">
        <v>0</v>
      </c>
      <c r="D37" s="66">
        <v>0</v>
      </c>
      <c r="E37" s="66">
        <v>0</v>
      </c>
      <c r="F37" s="84">
        <f t="shared" si="0"/>
        <v>0</v>
      </c>
      <c r="G37" s="97">
        <v>0</v>
      </c>
      <c r="H37" s="70">
        <v>0</v>
      </c>
      <c r="I37" s="70">
        <v>0</v>
      </c>
      <c r="J37" s="70">
        <f t="shared" si="1"/>
        <v>0</v>
      </c>
      <c r="K37" s="97">
        <v>0</v>
      </c>
      <c r="L37" s="70">
        <v>0</v>
      </c>
      <c r="M37" s="70">
        <v>0</v>
      </c>
      <c r="N37" s="70">
        <f t="shared" si="2"/>
        <v>0</v>
      </c>
      <c r="O37" s="97">
        <v>0</v>
      </c>
      <c r="P37" s="70">
        <v>0</v>
      </c>
      <c r="Q37" s="70">
        <v>0</v>
      </c>
      <c r="R37" s="70">
        <f t="shared" si="3"/>
        <v>0</v>
      </c>
    </row>
    <row r="38" spans="1:18" ht="15.75" customHeight="1" x14ac:dyDescent="0.25">
      <c r="A38" s="5" t="s">
        <v>67</v>
      </c>
      <c r="B38" s="20" t="s">
        <v>68</v>
      </c>
      <c r="C38" s="65">
        <v>415000</v>
      </c>
      <c r="D38" s="66">
        <v>0</v>
      </c>
      <c r="E38" s="66">
        <v>0</v>
      </c>
      <c r="F38" s="84">
        <f t="shared" si="0"/>
        <v>415000</v>
      </c>
      <c r="G38" s="97">
        <v>415000</v>
      </c>
      <c r="H38" s="70">
        <v>0</v>
      </c>
      <c r="I38" s="70">
        <v>0</v>
      </c>
      <c r="J38" s="70">
        <f t="shared" si="1"/>
        <v>415000</v>
      </c>
      <c r="K38" s="97">
        <v>415000</v>
      </c>
      <c r="L38" s="70">
        <v>0</v>
      </c>
      <c r="M38" s="70">
        <v>0</v>
      </c>
      <c r="N38" s="70">
        <f t="shared" si="2"/>
        <v>415000</v>
      </c>
      <c r="O38" s="97">
        <v>415000</v>
      </c>
      <c r="P38" s="70">
        <v>0</v>
      </c>
      <c r="Q38" s="70">
        <v>0</v>
      </c>
      <c r="R38" s="70">
        <f t="shared" si="3"/>
        <v>415000</v>
      </c>
    </row>
    <row r="39" spans="1:18" ht="15.75" customHeight="1" x14ac:dyDescent="0.25">
      <c r="A39" s="9" t="s">
        <v>317</v>
      </c>
      <c r="B39" s="20" t="s">
        <v>69</v>
      </c>
      <c r="C39" s="65">
        <v>0</v>
      </c>
      <c r="D39" s="66">
        <v>0</v>
      </c>
      <c r="E39" s="66">
        <v>0</v>
      </c>
      <c r="F39" s="84">
        <f t="shared" si="0"/>
        <v>0</v>
      </c>
      <c r="G39" s="97">
        <v>0</v>
      </c>
      <c r="H39" s="70">
        <v>0</v>
      </c>
      <c r="I39" s="70">
        <v>0</v>
      </c>
      <c r="J39" s="70">
        <f t="shared" si="1"/>
        <v>0</v>
      </c>
      <c r="K39" s="97">
        <v>0</v>
      </c>
      <c r="L39" s="70">
        <v>0</v>
      </c>
      <c r="M39" s="70">
        <v>0</v>
      </c>
      <c r="N39" s="70">
        <f t="shared" si="2"/>
        <v>0</v>
      </c>
      <c r="O39" s="97">
        <v>0</v>
      </c>
      <c r="P39" s="70">
        <v>0</v>
      </c>
      <c r="Q39" s="70">
        <v>0</v>
      </c>
      <c r="R39" s="70">
        <f t="shared" si="3"/>
        <v>0</v>
      </c>
    </row>
    <row r="40" spans="1:18" ht="15.75" customHeight="1" x14ac:dyDescent="0.25">
      <c r="A40" s="6" t="s">
        <v>70</v>
      </c>
      <c r="B40" s="20" t="s">
        <v>71</v>
      </c>
      <c r="C40" s="65">
        <v>405000</v>
      </c>
      <c r="D40" s="66">
        <v>0</v>
      </c>
      <c r="E40" s="66">
        <v>0</v>
      </c>
      <c r="F40" s="84">
        <f t="shared" si="0"/>
        <v>405000</v>
      </c>
      <c r="G40" s="97">
        <v>405000</v>
      </c>
      <c r="H40" s="70">
        <v>0</v>
      </c>
      <c r="I40" s="70">
        <v>0</v>
      </c>
      <c r="J40" s="70">
        <f t="shared" si="1"/>
        <v>405000</v>
      </c>
      <c r="K40" s="97">
        <v>405000</v>
      </c>
      <c r="L40" s="70">
        <v>0</v>
      </c>
      <c r="M40" s="70">
        <v>0</v>
      </c>
      <c r="N40" s="70">
        <f t="shared" si="2"/>
        <v>405000</v>
      </c>
      <c r="O40" s="91">
        <v>975000</v>
      </c>
      <c r="P40" s="70">
        <v>0</v>
      </c>
      <c r="Q40" s="70">
        <v>0</v>
      </c>
      <c r="R40" s="70">
        <f t="shared" si="3"/>
        <v>975000</v>
      </c>
    </row>
    <row r="41" spans="1:18" ht="15.75" customHeight="1" x14ac:dyDescent="0.25">
      <c r="A41" s="5" t="s">
        <v>318</v>
      </c>
      <c r="B41" s="20" t="s">
        <v>72</v>
      </c>
      <c r="C41" s="65">
        <v>924000</v>
      </c>
      <c r="D41" s="66">
        <v>0</v>
      </c>
      <c r="E41" s="66">
        <v>0</v>
      </c>
      <c r="F41" s="84">
        <f t="shared" si="0"/>
        <v>924000</v>
      </c>
      <c r="G41" s="97">
        <v>924000</v>
      </c>
      <c r="H41" s="70">
        <v>0</v>
      </c>
      <c r="I41" s="70">
        <v>0</v>
      </c>
      <c r="J41" s="70">
        <f t="shared" si="1"/>
        <v>924000</v>
      </c>
      <c r="K41" s="97">
        <v>924000</v>
      </c>
      <c r="L41" s="70">
        <v>0</v>
      </c>
      <c r="M41" s="70">
        <v>0</v>
      </c>
      <c r="N41" s="70">
        <f t="shared" si="2"/>
        <v>924000</v>
      </c>
      <c r="O41" s="91">
        <v>1054000</v>
      </c>
      <c r="P41" s="70">
        <v>0</v>
      </c>
      <c r="Q41" s="70">
        <v>0</v>
      </c>
      <c r="R41" s="70">
        <f t="shared" si="3"/>
        <v>1054000</v>
      </c>
    </row>
    <row r="42" spans="1:18" s="41" customFormat="1" ht="15.75" customHeight="1" x14ac:dyDescent="0.25">
      <c r="A42" s="7" t="s">
        <v>298</v>
      </c>
      <c r="B42" s="23" t="s">
        <v>73</v>
      </c>
      <c r="C42" s="63">
        <f>SUM(C35:C41)</f>
        <v>2164000</v>
      </c>
      <c r="D42" s="63">
        <f t="shared" ref="D42:E42" si="24">SUM(D35:D41)</f>
        <v>0</v>
      </c>
      <c r="E42" s="63">
        <f t="shared" si="24"/>
        <v>0</v>
      </c>
      <c r="F42" s="85">
        <f t="shared" si="0"/>
        <v>2164000</v>
      </c>
      <c r="G42" s="89">
        <f>SUM(G35:G41)</f>
        <v>2164000</v>
      </c>
      <c r="H42" s="67">
        <f t="shared" ref="H42:I42" si="25">SUM(H35:H41)</f>
        <v>0</v>
      </c>
      <c r="I42" s="67">
        <f t="shared" si="25"/>
        <v>0</v>
      </c>
      <c r="J42" s="67">
        <f t="shared" si="1"/>
        <v>2164000</v>
      </c>
      <c r="K42" s="89">
        <f>SUM(K35:K41)</f>
        <v>2164000</v>
      </c>
      <c r="L42" s="67">
        <f t="shared" ref="L42:M42" si="26">SUM(L35:L41)</f>
        <v>0</v>
      </c>
      <c r="M42" s="67">
        <f t="shared" si="26"/>
        <v>0</v>
      </c>
      <c r="N42" s="67">
        <f t="shared" si="2"/>
        <v>2164000</v>
      </c>
      <c r="O42" s="89">
        <f>SUM(O35:O41)</f>
        <v>2984000</v>
      </c>
      <c r="P42" s="67">
        <f t="shared" ref="P42:Q42" si="27">SUM(P35:P41)</f>
        <v>0</v>
      </c>
      <c r="Q42" s="67">
        <f t="shared" si="27"/>
        <v>0</v>
      </c>
      <c r="R42" s="67">
        <f t="shared" si="3"/>
        <v>2984000</v>
      </c>
    </row>
    <row r="43" spans="1:18" ht="15.75" customHeight="1" x14ac:dyDescent="0.25">
      <c r="A43" s="5" t="s">
        <v>74</v>
      </c>
      <c r="B43" s="20" t="s">
        <v>75</v>
      </c>
      <c r="C43" s="65">
        <v>0</v>
      </c>
      <c r="D43" s="66">
        <v>0</v>
      </c>
      <c r="E43" s="66">
        <v>0</v>
      </c>
      <c r="F43" s="84">
        <f t="shared" si="0"/>
        <v>0</v>
      </c>
      <c r="G43" s="97">
        <v>0</v>
      </c>
      <c r="H43" s="70">
        <v>0</v>
      </c>
      <c r="I43" s="70">
        <v>0</v>
      </c>
      <c r="J43" s="70">
        <f t="shared" si="1"/>
        <v>0</v>
      </c>
      <c r="K43" s="97">
        <v>0</v>
      </c>
      <c r="L43" s="70">
        <v>0</v>
      </c>
      <c r="M43" s="70">
        <v>0</v>
      </c>
      <c r="N43" s="70">
        <f t="shared" si="2"/>
        <v>0</v>
      </c>
      <c r="O43" s="97">
        <v>0</v>
      </c>
      <c r="P43" s="70">
        <v>0</v>
      </c>
      <c r="Q43" s="70">
        <v>0</v>
      </c>
      <c r="R43" s="70">
        <f t="shared" si="3"/>
        <v>0</v>
      </c>
    </row>
    <row r="44" spans="1:18" ht="15.75" customHeight="1" x14ac:dyDescent="0.25">
      <c r="A44" s="5" t="s">
        <v>76</v>
      </c>
      <c r="B44" s="20" t="s">
        <v>77</v>
      </c>
      <c r="C44" s="65">
        <v>0</v>
      </c>
      <c r="D44" s="66">
        <v>0</v>
      </c>
      <c r="E44" s="66">
        <v>0</v>
      </c>
      <c r="F44" s="84">
        <f t="shared" si="0"/>
        <v>0</v>
      </c>
      <c r="G44" s="97">
        <v>0</v>
      </c>
      <c r="H44" s="70">
        <v>0</v>
      </c>
      <c r="I44" s="70">
        <v>0</v>
      </c>
      <c r="J44" s="70">
        <f t="shared" si="1"/>
        <v>0</v>
      </c>
      <c r="K44" s="97">
        <v>0</v>
      </c>
      <c r="L44" s="70">
        <v>0</v>
      </c>
      <c r="M44" s="70">
        <v>0</v>
      </c>
      <c r="N44" s="70">
        <f t="shared" si="2"/>
        <v>0</v>
      </c>
      <c r="O44" s="97">
        <v>0</v>
      </c>
      <c r="P44" s="70">
        <v>0</v>
      </c>
      <c r="Q44" s="70">
        <v>0</v>
      </c>
      <c r="R44" s="70">
        <f t="shared" si="3"/>
        <v>0</v>
      </c>
    </row>
    <row r="45" spans="1:18" s="41" customFormat="1" ht="15.75" customHeight="1" x14ac:dyDescent="0.25">
      <c r="A45" s="7" t="s">
        <v>299</v>
      </c>
      <c r="B45" s="23" t="s">
        <v>78</v>
      </c>
      <c r="C45" s="63">
        <f>SUM(C43:C44)</f>
        <v>0</v>
      </c>
      <c r="D45" s="63">
        <f t="shared" ref="D45:E45" si="28">SUM(D43:D44)</f>
        <v>0</v>
      </c>
      <c r="E45" s="63">
        <f t="shared" si="28"/>
        <v>0</v>
      </c>
      <c r="F45" s="85">
        <f t="shared" si="0"/>
        <v>0</v>
      </c>
      <c r="G45" s="89">
        <f>SUM(G43:G44)</f>
        <v>0</v>
      </c>
      <c r="H45" s="67">
        <f t="shared" ref="H45:I45" si="29">SUM(H43:H44)</f>
        <v>0</v>
      </c>
      <c r="I45" s="67">
        <f t="shared" si="29"/>
        <v>0</v>
      </c>
      <c r="J45" s="67">
        <f t="shared" si="1"/>
        <v>0</v>
      </c>
      <c r="K45" s="89">
        <f>SUM(K43:K44)</f>
        <v>0</v>
      </c>
      <c r="L45" s="67">
        <f t="shared" ref="L45:M45" si="30">SUM(L43:L44)</f>
        <v>0</v>
      </c>
      <c r="M45" s="67">
        <f t="shared" si="30"/>
        <v>0</v>
      </c>
      <c r="N45" s="67">
        <f t="shared" si="2"/>
        <v>0</v>
      </c>
      <c r="O45" s="89">
        <f>SUM(O43:O44)</f>
        <v>0</v>
      </c>
      <c r="P45" s="67">
        <f t="shared" ref="P45:Q45" si="31">SUM(P43:P44)</f>
        <v>0</v>
      </c>
      <c r="Q45" s="67">
        <f t="shared" si="31"/>
        <v>0</v>
      </c>
      <c r="R45" s="67">
        <f t="shared" si="3"/>
        <v>0</v>
      </c>
    </row>
    <row r="46" spans="1:18" ht="15.75" customHeight="1" x14ac:dyDescent="0.25">
      <c r="A46" s="5" t="s">
        <v>79</v>
      </c>
      <c r="B46" s="20" t="s">
        <v>80</v>
      </c>
      <c r="C46" s="65">
        <v>1077000</v>
      </c>
      <c r="D46" s="66">
        <v>0</v>
      </c>
      <c r="E46" s="66">
        <v>3000</v>
      </c>
      <c r="F46" s="84">
        <f t="shared" si="0"/>
        <v>1080000</v>
      </c>
      <c r="G46" s="97">
        <v>1077000</v>
      </c>
      <c r="H46" s="70">
        <v>0</v>
      </c>
      <c r="I46" s="70">
        <v>3000</v>
      </c>
      <c r="J46" s="70">
        <f t="shared" si="1"/>
        <v>1080000</v>
      </c>
      <c r="K46" s="97">
        <v>1077000</v>
      </c>
      <c r="L46" s="70">
        <v>0</v>
      </c>
      <c r="M46" s="70">
        <v>3000</v>
      </c>
      <c r="N46" s="70">
        <f t="shared" si="2"/>
        <v>1080000</v>
      </c>
      <c r="O46" s="97">
        <v>1077000</v>
      </c>
      <c r="P46" s="70">
        <v>0</v>
      </c>
      <c r="Q46" s="70">
        <v>3000</v>
      </c>
      <c r="R46" s="70">
        <f t="shared" si="3"/>
        <v>1080000</v>
      </c>
    </row>
    <row r="47" spans="1:18" ht="15.75" customHeight="1" x14ac:dyDescent="0.25">
      <c r="A47" s="5" t="s">
        <v>81</v>
      </c>
      <c r="B47" s="20" t="s">
        <v>82</v>
      </c>
      <c r="C47" s="65">
        <v>0</v>
      </c>
      <c r="D47" s="66">
        <v>0</v>
      </c>
      <c r="E47" s="66">
        <v>0</v>
      </c>
      <c r="F47" s="84">
        <f t="shared" si="0"/>
        <v>0</v>
      </c>
      <c r="G47" s="97">
        <v>0</v>
      </c>
      <c r="H47" s="70">
        <v>0</v>
      </c>
      <c r="I47" s="70">
        <v>0</v>
      </c>
      <c r="J47" s="70">
        <f t="shared" si="1"/>
        <v>0</v>
      </c>
      <c r="K47" s="97">
        <v>0</v>
      </c>
      <c r="L47" s="70">
        <v>0</v>
      </c>
      <c r="M47" s="70">
        <v>0</v>
      </c>
      <c r="N47" s="70">
        <f t="shared" si="2"/>
        <v>0</v>
      </c>
      <c r="O47" s="97">
        <v>0</v>
      </c>
      <c r="P47" s="70">
        <v>0</v>
      </c>
      <c r="Q47" s="70">
        <v>0</v>
      </c>
      <c r="R47" s="70">
        <f t="shared" si="3"/>
        <v>0</v>
      </c>
    </row>
    <row r="48" spans="1:18" ht="15.75" customHeight="1" x14ac:dyDescent="0.25">
      <c r="A48" s="5" t="s">
        <v>319</v>
      </c>
      <c r="B48" s="20" t="s">
        <v>83</v>
      </c>
      <c r="C48" s="65">
        <v>0</v>
      </c>
      <c r="D48" s="66">
        <v>0</v>
      </c>
      <c r="E48" s="66">
        <v>0</v>
      </c>
      <c r="F48" s="84">
        <f t="shared" si="0"/>
        <v>0</v>
      </c>
      <c r="G48" s="97">
        <v>0</v>
      </c>
      <c r="H48" s="70">
        <v>0</v>
      </c>
      <c r="I48" s="70">
        <v>0</v>
      </c>
      <c r="J48" s="70">
        <f t="shared" si="1"/>
        <v>0</v>
      </c>
      <c r="K48" s="97">
        <v>0</v>
      </c>
      <c r="L48" s="70">
        <v>0</v>
      </c>
      <c r="M48" s="70">
        <v>0</v>
      </c>
      <c r="N48" s="70">
        <f t="shared" si="2"/>
        <v>0</v>
      </c>
      <c r="O48" s="97">
        <v>0</v>
      </c>
      <c r="P48" s="70">
        <v>0</v>
      </c>
      <c r="Q48" s="70">
        <v>0</v>
      </c>
      <c r="R48" s="70">
        <f t="shared" si="3"/>
        <v>0</v>
      </c>
    </row>
    <row r="49" spans="1:18" ht="15.75" customHeight="1" x14ac:dyDescent="0.25">
      <c r="A49" s="5" t="s">
        <v>320</v>
      </c>
      <c r="B49" s="20" t="s">
        <v>84</v>
      </c>
      <c r="C49" s="65">
        <v>0</v>
      </c>
      <c r="D49" s="66">
        <v>0</v>
      </c>
      <c r="E49" s="66">
        <v>0</v>
      </c>
      <c r="F49" s="84">
        <f t="shared" si="0"/>
        <v>0</v>
      </c>
      <c r="G49" s="97">
        <v>0</v>
      </c>
      <c r="H49" s="70">
        <v>0</v>
      </c>
      <c r="I49" s="70">
        <v>0</v>
      </c>
      <c r="J49" s="70">
        <f t="shared" si="1"/>
        <v>0</v>
      </c>
      <c r="K49" s="97">
        <v>0</v>
      </c>
      <c r="L49" s="70">
        <v>0</v>
      </c>
      <c r="M49" s="70">
        <v>0</v>
      </c>
      <c r="N49" s="70">
        <f t="shared" si="2"/>
        <v>0</v>
      </c>
      <c r="O49" s="97">
        <v>0</v>
      </c>
      <c r="P49" s="70">
        <v>0</v>
      </c>
      <c r="Q49" s="70">
        <v>0</v>
      </c>
      <c r="R49" s="70">
        <f t="shared" si="3"/>
        <v>0</v>
      </c>
    </row>
    <row r="50" spans="1:18" ht="15.75" customHeight="1" x14ac:dyDescent="0.25">
      <c r="A50" s="5" t="s">
        <v>85</v>
      </c>
      <c r="B50" s="20" t="s">
        <v>86</v>
      </c>
      <c r="C50" s="65">
        <v>5000</v>
      </c>
      <c r="D50" s="70">
        <v>0</v>
      </c>
      <c r="E50" s="70">
        <v>0</v>
      </c>
      <c r="F50" s="84">
        <f t="shared" si="0"/>
        <v>5000</v>
      </c>
      <c r="G50" s="97">
        <v>5000</v>
      </c>
      <c r="H50" s="70">
        <v>0</v>
      </c>
      <c r="I50" s="70">
        <v>0</v>
      </c>
      <c r="J50" s="70">
        <f t="shared" si="1"/>
        <v>5000</v>
      </c>
      <c r="K50" s="97">
        <v>5000</v>
      </c>
      <c r="L50" s="70">
        <v>0</v>
      </c>
      <c r="M50" s="70">
        <v>0</v>
      </c>
      <c r="N50" s="70">
        <f t="shared" si="2"/>
        <v>5000</v>
      </c>
      <c r="O50" s="97">
        <v>5000</v>
      </c>
      <c r="P50" s="70">
        <v>0</v>
      </c>
      <c r="Q50" s="70">
        <v>0</v>
      </c>
      <c r="R50" s="70">
        <f t="shared" si="3"/>
        <v>5000</v>
      </c>
    </row>
    <row r="51" spans="1:18" s="41" customFormat="1" ht="15.75" customHeight="1" x14ac:dyDescent="0.25">
      <c r="A51" s="7" t="s">
        <v>300</v>
      </c>
      <c r="B51" s="23" t="s">
        <v>87</v>
      </c>
      <c r="C51" s="63">
        <f>SUM(C46:C50)</f>
        <v>1082000</v>
      </c>
      <c r="D51" s="63">
        <f t="shared" ref="D51:E51" si="32">SUM(D46:D50)</f>
        <v>0</v>
      </c>
      <c r="E51" s="63">
        <f t="shared" si="32"/>
        <v>3000</v>
      </c>
      <c r="F51" s="85">
        <f t="shared" si="0"/>
        <v>1085000</v>
      </c>
      <c r="G51" s="89">
        <f>SUM(G46:G50)</f>
        <v>1082000</v>
      </c>
      <c r="H51" s="67">
        <f t="shared" ref="H51:I51" si="33">SUM(H46:H50)</f>
        <v>0</v>
      </c>
      <c r="I51" s="67">
        <f t="shared" si="33"/>
        <v>3000</v>
      </c>
      <c r="J51" s="67">
        <f t="shared" si="1"/>
        <v>1085000</v>
      </c>
      <c r="K51" s="89">
        <f>SUM(K46:K50)</f>
        <v>1082000</v>
      </c>
      <c r="L51" s="67">
        <f t="shared" ref="L51:M51" si="34">SUM(L46:L50)</f>
        <v>0</v>
      </c>
      <c r="M51" s="67">
        <f t="shared" si="34"/>
        <v>3000</v>
      </c>
      <c r="N51" s="67">
        <f t="shared" si="2"/>
        <v>1085000</v>
      </c>
      <c r="O51" s="89">
        <f>SUM(O46:O50)</f>
        <v>1082000</v>
      </c>
      <c r="P51" s="67">
        <f t="shared" ref="P51:Q51" si="35">SUM(P46:P50)</f>
        <v>0</v>
      </c>
      <c r="Q51" s="67">
        <f t="shared" si="35"/>
        <v>3000</v>
      </c>
      <c r="R51" s="67">
        <f t="shared" si="3"/>
        <v>1085000</v>
      </c>
    </row>
    <row r="52" spans="1:18" s="41" customFormat="1" ht="15.75" customHeight="1" x14ac:dyDescent="0.25">
      <c r="A52" s="27" t="s">
        <v>301</v>
      </c>
      <c r="B52" s="33" t="s">
        <v>88</v>
      </c>
      <c r="C52" s="63">
        <f>C31+C34+C42+C45+C51</f>
        <v>4644000</v>
      </c>
      <c r="D52" s="64">
        <f t="shared" ref="D52:E52" si="36">D31+D34+D42+D45+D51</f>
        <v>0</v>
      </c>
      <c r="E52" s="64">
        <f t="shared" si="36"/>
        <v>13000</v>
      </c>
      <c r="F52" s="85">
        <f t="shared" si="0"/>
        <v>4657000</v>
      </c>
      <c r="G52" s="89">
        <f>G31+G34+G42+G45+G51</f>
        <v>4644000</v>
      </c>
      <c r="H52" s="67">
        <f t="shared" ref="H52:I52" si="37">H31+H34+H42+H45+H51</f>
        <v>0</v>
      </c>
      <c r="I52" s="67">
        <f t="shared" si="37"/>
        <v>13000</v>
      </c>
      <c r="J52" s="67">
        <f t="shared" si="1"/>
        <v>4657000</v>
      </c>
      <c r="K52" s="89">
        <f>K31+K34+K42+K45+K51</f>
        <v>4644000</v>
      </c>
      <c r="L52" s="67">
        <f t="shared" ref="L52:M52" si="38">L31+L34+L42+L45+L51</f>
        <v>0</v>
      </c>
      <c r="M52" s="67">
        <f t="shared" si="38"/>
        <v>13000</v>
      </c>
      <c r="N52" s="67">
        <f t="shared" si="2"/>
        <v>4657000</v>
      </c>
      <c r="O52" s="89">
        <f>O31+O34+O42+O45+O51</f>
        <v>5464000</v>
      </c>
      <c r="P52" s="67">
        <f t="shared" ref="P52:Q52" si="39">P31+P34+P42+P45+P51</f>
        <v>0</v>
      </c>
      <c r="Q52" s="67">
        <f t="shared" si="39"/>
        <v>13000</v>
      </c>
      <c r="R52" s="67">
        <f t="shared" si="3"/>
        <v>5477000</v>
      </c>
    </row>
    <row r="53" spans="1:18" ht="15.75" customHeight="1" x14ac:dyDescent="0.25">
      <c r="A53" s="11" t="s">
        <v>89</v>
      </c>
      <c r="B53" s="20" t="s">
        <v>90</v>
      </c>
      <c r="C53" s="65">
        <v>0</v>
      </c>
      <c r="D53" s="66">
        <v>0</v>
      </c>
      <c r="E53" s="66">
        <v>0</v>
      </c>
      <c r="F53" s="84">
        <f t="shared" si="0"/>
        <v>0</v>
      </c>
      <c r="G53" s="97">
        <v>0</v>
      </c>
      <c r="H53" s="70">
        <v>0</v>
      </c>
      <c r="I53" s="70">
        <v>0</v>
      </c>
      <c r="J53" s="70">
        <f t="shared" si="1"/>
        <v>0</v>
      </c>
      <c r="K53" s="97">
        <v>0</v>
      </c>
      <c r="L53" s="70">
        <v>0</v>
      </c>
      <c r="M53" s="70">
        <v>0</v>
      </c>
      <c r="N53" s="70">
        <f t="shared" si="2"/>
        <v>0</v>
      </c>
      <c r="O53" s="97">
        <v>0</v>
      </c>
      <c r="P53" s="70">
        <v>0</v>
      </c>
      <c r="Q53" s="70">
        <v>0</v>
      </c>
      <c r="R53" s="70">
        <f t="shared" si="3"/>
        <v>0</v>
      </c>
    </row>
    <row r="54" spans="1:18" ht="15.75" customHeight="1" x14ac:dyDescent="0.25">
      <c r="A54" s="11" t="s">
        <v>302</v>
      </c>
      <c r="B54" s="20" t="s">
        <v>91</v>
      </c>
      <c r="C54" s="65">
        <v>0</v>
      </c>
      <c r="D54" s="66">
        <v>0</v>
      </c>
      <c r="E54" s="66">
        <v>0</v>
      </c>
      <c r="F54" s="84">
        <f t="shared" si="0"/>
        <v>0</v>
      </c>
      <c r="G54" s="97">
        <v>0</v>
      </c>
      <c r="H54" s="70">
        <v>0</v>
      </c>
      <c r="I54" s="70">
        <v>0</v>
      </c>
      <c r="J54" s="70">
        <f t="shared" si="1"/>
        <v>0</v>
      </c>
      <c r="K54" s="97">
        <v>0</v>
      </c>
      <c r="L54" s="70">
        <v>0</v>
      </c>
      <c r="M54" s="70">
        <v>0</v>
      </c>
      <c r="N54" s="70">
        <f t="shared" si="2"/>
        <v>0</v>
      </c>
      <c r="O54" s="91">
        <v>24000</v>
      </c>
      <c r="P54" s="70">
        <v>0</v>
      </c>
      <c r="Q54" s="70">
        <v>0</v>
      </c>
      <c r="R54" s="70">
        <f t="shared" si="3"/>
        <v>24000</v>
      </c>
    </row>
    <row r="55" spans="1:18" ht="15.75" customHeight="1" x14ac:dyDescent="0.25">
      <c r="A55" s="14" t="s">
        <v>321</v>
      </c>
      <c r="B55" s="20" t="s">
        <v>92</v>
      </c>
      <c r="C55" s="65">
        <v>0</v>
      </c>
      <c r="D55" s="66">
        <v>0</v>
      </c>
      <c r="E55" s="66">
        <v>0</v>
      </c>
      <c r="F55" s="84">
        <f t="shared" si="0"/>
        <v>0</v>
      </c>
      <c r="G55" s="97">
        <v>0</v>
      </c>
      <c r="H55" s="70">
        <v>0</v>
      </c>
      <c r="I55" s="70">
        <v>0</v>
      </c>
      <c r="J55" s="70">
        <f t="shared" si="1"/>
        <v>0</v>
      </c>
      <c r="K55" s="97">
        <v>0</v>
      </c>
      <c r="L55" s="70">
        <v>0</v>
      </c>
      <c r="M55" s="70">
        <v>0</v>
      </c>
      <c r="N55" s="70">
        <f t="shared" si="2"/>
        <v>0</v>
      </c>
      <c r="O55" s="97">
        <v>0</v>
      </c>
      <c r="P55" s="70">
        <v>0</v>
      </c>
      <c r="Q55" s="70">
        <v>0</v>
      </c>
      <c r="R55" s="70">
        <f t="shared" si="3"/>
        <v>0</v>
      </c>
    </row>
    <row r="56" spans="1:18" ht="15.75" customHeight="1" x14ac:dyDescent="0.25">
      <c r="A56" s="14" t="s">
        <v>322</v>
      </c>
      <c r="B56" s="20" t="s">
        <v>93</v>
      </c>
      <c r="C56" s="65">
        <v>0</v>
      </c>
      <c r="D56" s="66">
        <v>0</v>
      </c>
      <c r="E56" s="66">
        <v>0</v>
      </c>
      <c r="F56" s="84">
        <f t="shared" si="0"/>
        <v>0</v>
      </c>
      <c r="G56" s="97">
        <v>0</v>
      </c>
      <c r="H56" s="70">
        <v>0</v>
      </c>
      <c r="I56" s="70">
        <v>0</v>
      </c>
      <c r="J56" s="70">
        <f t="shared" si="1"/>
        <v>0</v>
      </c>
      <c r="K56" s="97">
        <v>0</v>
      </c>
      <c r="L56" s="70">
        <v>0</v>
      </c>
      <c r="M56" s="70">
        <v>0</v>
      </c>
      <c r="N56" s="70">
        <f t="shared" si="2"/>
        <v>0</v>
      </c>
      <c r="O56" s="97">
        <v>0</v>
      </c>
      <c r="P56" s="70">
        <v>0</v>
      </c>
      <c r="Q56" s="70">
        <v>0</v>
      </c>
      <c r="R56" s="70">
        <f t="shared" si="3"/>
        <v>0</v>
      </c>
    </row>
    <row r="57" spans="1:18" ht="15.75" customHeight="1" x14ac:dyDescent="0.25">
      <c r="A57" s="14" t="s">
        <v>323</v>
      </c>
      <c r="B57" s="20" t="s">
        <v>94</v>
      </c>
      <c r="C57" s="65">
        <v>0</v>
      </c>
      <c r="D57" s="66">
        <v>0</v>
      </c>
      <c r="E57" s="66">
        <v>0</v>
      </c>
      <c r="F57" s="84">
        <f t="shared" si="0"/>
        <v>0</v>
      </c>
      <c r="G57" s="97">
        <v>0</v>
      </c>
      <c r="H57" s="70">
        <v>0</v>
      </c>
      <c r="I57" s="70">
        <v>0</v>
      </c>
      <c r="J57" s="70">
        <f t="shared" si="1"/>
        <v>0</v>
      </c>
      <c r="K57" s="97">
        <v>0</v>
      </c>
      <c r="L57" s="70">
        <v>0</v>
      </c>
      <c r="M57" s="70">
        <v>0</v>
      </c>
      <c r="N57" s="70">
        <f t="shared" si="2"/>
        <v>0</v>
      </c>
      <c r="O57" s="97">
        <v>0</v>
      </c>
      <c r="P57" s="70">
        <v>0</v>
      </c>
      <c r="Q57" s="70">
        <v>0</v>
      </c>
      <c r="R57" s="70">
        <f t="shared" si="3"/>
        <v>0</v>
      </c>
    </row>
    <row r="58" spans="1:18" ht="15.75" customHeight="1" x14ac:dyDescent="0.25">
      <c r="A58" s="11" t="s">
        <v>324</v>
      </c>
      <c r="B58" s="20" t="s">
        <v>95</v>
      </c>
      <c r="C58" s="65">
        <v>0</v>
      </c>
      <c r="D58" s="66">
        <v>0</v>
      </c>
      <c r="E58" s="66">
        <v>0</v>
      </c>
      <c r="F58" s="84">
        <f t="shared" si="0"/>
        <v>0</v>
      </c>
      <c r="G58" s="97">
        <v>0</v>
      </c>
      <c r="H58" s="70">
        <v>0</v>
      </c>
      <c r="I58" s="70">
        <v>0</v>
      </c>
      <c r="J58" s="70">
        <f t="shared" si="1"/>
        <v>0</v>
      </c>
      <c r="K58" s="97">
        <v>0</v>
      </c>
      <c r="L58" s="70">
        <v>0</v>
      </c>
      <c r="M58" s="70">
        <v>0</v>
      </c>
      <c r="N58" s="70">
        <f t="shared" si="2"/>
        <v>0</v>
      </c>
      <c r="O58" s="97">
        <v>0</v>
      </c>
      <c r="P58" s="70">
        <v>0</v>
      </c>
      <c r="Q58" s="70">
        <v>0</v>
      </c>
      <c r="R58" s="70">
        <f t="shared" si="3"/>
        <v>0</v>
      </c>
    </row>
    <row r="59" spans="1:18" ht="15.75" customHeight="1" x14ac:dyDescent="0.25">
      <c r="A59" s="11" t="s">
        <v>325</v>
      </c>
      <c r="B59" s="20" t="s">
        <v>96</v>
      </c>
      <c r="C59" s="65">
        <v>0</v>
      </c>
      <c r="D59" s="66">
        <v>0</v>
      </c>
      <c r="E59" s="66">
        <v>0</v>
      </c>
      <c r="F59" s="84">
        <f t="shared" si="0"/>
        <v>0</v>
      </c>
      <c r="G59" s="97">
        <v>0</v>
      </c>
      <c r="H59" s="70">
        <v>0</v>
      </c>
      <c r="I59" s="70">
        <v>0</v>
      </c>
      <c r="J59" s="70">
        <f t="shared" si="1"/>
        <v>0</v>
      </c>
      <c r="K59" s="97">
        <v>0</v>
      </c>
      <c r="L59" s="70">
        <v>0</v>
      </c>
      <c r="M59" s="70">
        <v>0</v>
      </c>
      <c r="N59" s="70">
        <f t="shared" si="2"/>
        <v>0</v>
      </c>
      <c r="O59" s="97">
        <v>0</v>
      </c>
      <c r="P59" s="70">
        <v>0</v>
      </c>
      <c r="Q59" s="70">
        <v>0</v>
      </c>
      <c r="R59" s="70">
        <f t="shared" si="3"/>
        <v>0</v>
      </c>
    </row>
    <row r="60" spans="1:18" ht="15.75" customHeight="1" x14ac:dyDescent="0.25">
      <c r="A60" s="11" t="s">
        <v>326</v>
      </c>
      <c r="B60" s="20" t="s">
        <v>97</v>
      </c>
      <c r="C60" s="65">
        <v>986000</v>
      </c>
      <c r="D60" s="66">
        <v>0</v>
      </c>
      <c r="E60" s="66">
        <v>0</v>
      </c>
      <c r="F60" s="84">
        <f t="shared" si="0"/>
        <v>986000</v>
      </c>
      <c r="G60" s="97">
        <v>986000</v>
      </c>
      <c r="H60" s="70">
        <v>0</v>
      </c>
      <c r="I60" s="70">
        <v>0</v>
      </c>
      <c r="J60" s="70">
        <f t="shared" si="1"/>
        <v>986000</v>
      </c>
      <c r="K60" s="97">
        <v>986000</v>
      </c>
      <c r="L60" s="70">
        <v>0</v>
      </c>
      <c r="M60" s="70">
        <v>0</v>
      </c>
      <c r="N60" s="70">
        <f t="shared" si="2"/>
        <v>986000</v>
      </c>
      <c r="O60" s="97">
        <v>986000</v>
      </c>
      <c r="P60" s="70">
        <v>0</v>
      </c>
      <c r="Q60" s="70">
        <v>0</v>
      </c>
      <c r="R60" s="70">
        <f t="shared" si="3"/>
        <v>986000</v>
      </c>
    </row>
    <row r="61" spans="1:18" s="41" customFormat="1" ht="15.75" customHeight="1" x14ac:dyDescent="0.25">
      <c r="A61" s="30" t="s">
        <v>303</v>
      </c>
      <c r="B61" s="33" t="s">
        <v>98</v>
      </c>
      <c r="C61" s="63">
        <f>SUM(C53:C60)</f>
        <v>986000</v>
      </c>
      <c r="D61" s="64">
        <f t="shared" ref="D61:E61" si="40">SUM(D53:D60)</f>
        <v>0</v>
      </c>
      <c r="E61" s="64">
        <f t="shared" si="40"/>
        <v>0</v>
      </c>
      <c r="F61" s="85">
        <f t="shared" si="0"/>
        <v>986000</v>
      </c>
      <c r="G61" s="89">
        <f>SUM(G53:G60)</f>
        <v>986000</v>
      </c>
      <c r="H61" s="67">
        <f t="shared" ref="H61:I61" si="41">SUM(H53:H60)</f>
        <v>0</v>
      </c>
      <c r="I61" s="67">
        <f t="shared" si="41"/>
        <v>0</v>
      </c>
      <c r="J61" s="67">
        <f t="shared" si="1"/>
        <v>986000</v>
      </c>
      <c r="K61" s="89">
        <f>SUM(K53:K60)</f>
        <v>986000</v>
      </c>
      <c r="L61" s="67">
        <f t="shared" ref="L61:M61" si="42">SUM(L53:L60)</f>
        <v>0</v>
      </c>
      <c r="M61" s="67">
        <f t="shared" si="42"/>
        <v>0</v>
      </c>
      <c r="N61" s="67">
        <f t="shared" si="2"/>
        <v>986000</v>
      </c>
      <c r="O61" s="89">
        <f>SUM(O53:O60)</f>
        <v>1010000</v>
      </c>
      <c r="P61" s="67">
        <f t="shared" ref="P61:Q61" si="43">SUM(P53:P60)</f>
        <v>0</v>
      </c>
      <c r="Q61" s="67">
        <f t="shared" si="43"/>
        <v>0</v>
      </c>
      <c r="R61" s="67">
        <f t="shared" si="3"/>
        <v>1010000</v>
      </c>
    </row>
    <row r="62" spans="1:18" ht="15.75" customHeight="1" x14ac:dyDescent="0.25">
      <c r="A62" s="10" t="s">
        <v>327</v>
      </c>
      <c r="B62" s="20" t="s">
        <v>99</v>
      </c>
      <c r="C62" s="65">
        <v>0</v>
      </c>
      <c r="D62" s="66">
        <v>0</v>
      </c>
      <c r="E62" s="66">
        <v>0</v>
      </c>
      <c r="F62" s="84">
        <f t="shared" si="0"/>
        <v>0</v>
      </c>
      <c r="G62" s="97">
        <v>0</v>
      </c>
      <c r="H62" s="70">
        <v>0</v>
      </c>
      <c r="I62" s="70">
        <v>0</v>
      </c>
      <c r="J62" s="70">
        <f t="shared" si="1"/>
        <v>0</v>
      </c>
      <c r="K62" s="97">
        <v>0</v>
      </c>
      <c r="L62" s="70">
        <v>0</v>
      </c>
      <c r="M62" s="70">
        <v>0</v>
      </c>
      <c r="N62" s="70">
        <f t="shared" si="2"/>
        <v>0</v>
      </c>
      <c r="O62" s="97">
        <v>0</v>
      </c>
      <c r="P62" s="70">
        <v>0</v>
      </c>
      <c r="Q62" s="70">
        <v>0</v>
      </c>
      <c r="R62" s="70">
        <f t="shared" si="3"/>
        <v>0</v>
      </c>
    </row>
    <row r="63" spans="1:18" ht="15.75" customHeight="1" x14ac:dyDescent="0.25">
      <c r="A63" s="10" t="s">
        <v>100</v>
      </c>
      <c r="B63" s="20" t="s">
        <v>101</v>
      </c>
      <c r="C63" s="65">
        <v>0</v>
      </c>
      <c r="D63" s="66">
        <v>0</v>
      </c>
      <c r="E63" s="66">
        <v>0</v>
      </c>
      <c r="F63" s="84">
        <f t="shared" si="0"/>
        <v>0</v>
      </c>
      <c r="G63" s="97">
        <v>0</v>
      </c>
      <c r="H63" s="70">
        <v>0</v>
      </c>
      <c r="I63" s="70">
        <v>0</v>
      </c>
      <c r="J63" s="70">
        <f t="shared" si="1"/>
        <v>0</v>
      </c>
      <c r="K63" s="97">
        <v>0</v>
      </c>
      <c r="L63" s="70">
        <v>0</v>
      </c>
      <c r="M63" s="70">
        <v>0</v>
      </c>
      <c r="N63" s="70">
        <f t="shared" si="2"/>
        <v>0</v>
      </c>
      <c r="O63" s="97">
        <v>0</v>
      </c>
      <c r="P63" s="70">
        <v>0</v>
      </c>
      <c r="Q63" s="70">
        <v>0</v>
      </c>
      <c r="R63" s="70">
        <f t="shared" si="3"/>
        <v>0</v>
      </c>
    </row>
    <row r="64" spans="1:18" ht="15.75" customHeight="1" x14ac:dyDescent="0.25">
      <c r="A64" s="10" t="s">
        <v>102</v>
      </c>
      <c r="B64" s="20" t="s">
        <v>103</v>
      </c>
      <c r="C64" s="65">
        <v>0</v>
      </c>
      <c r="D64" s="66">
        <v>0</v>
      </c>
      <c r="E64" s="66">
        <v>0</v>
      </c>
      <c r="F64" s="84">
        <f t="shared" si="0"/>
        <v>0</v>
      </c>
      <c r="G64" s="97">
        <v>0</v>
      </c>
      <c r="H64" s="70">
        <v>0</v>
      </c>
      <c r="I64" s="70">
        <v>0</v>
      </c>
      <c r="J64" s="70">
        <f t="shared" si="1"/>
        <v>0</v>
      </c>
      <c r="K64" s="97">
        <v>0</v>
      </c>
      <c r="L64" s="70">
        <v>0</v>
      </c>
      <c r="M64" s="70">
        <v>0</v>
      </c>
      <c r="N64" s="70">
        <f t="shared" si="2"/>
        <v>0</v>
      </c>
      <c r="O64" s="97">
        <v>0</v>
      </c>
      <c r="P64" s="70">
        <v>0</v>
      </c>
      <c r="Q64" s="70">
        <v>0</v>
      </c>
      <c r="R64" s="70">
        <f t="shared" si="3"/>
        <v>0</v>
      </c>
    </row>
    <row r="65" spans="1:18" ht="15.75" customHeight="1" x14ac:dyDescent="0.25">
      <c r="A65" s="10" t="s">
        <v>304</v>
      </c>
      <c r="B65" s="20" t="s">
        <v>104</v>
      </c>
      <c r="C65" s="65">
        <v>0</v>
      </c>
      <c r="D65" s="66">
        <v>0</v>
      </c>
      <c r="E65" s="66">
        <v>0</v>
      </c>
      <c r="F65" s="84">
        <f t="shared" si="0"/>
        <v>0</v>
      </c>
      <c r="G65" s="97">
        <v>0</v>
      </c>
      <c r="H65" s="70">
        <v>0</v>
      </c>
      <c r="I65" s="70">
        <v>0</v>
      </c>
      <c r="J65" s="70">
        <f t="shared" si="1"/>
        <v>0</v>
      </c>
      <c r="K65" s="97">
        <v>0</v>
      </c>
      <c r="L65" s="70">
        <v>0</v>
      </c>
      <c r="M65" s="70">
        <v>0</v>
      </c>
      <c r="N65" s="70">
        <f t="shared" si="2"/>
        <v>0</v>
      </c>
      <c r="O65" s="97">
        <v>0</v>
      </c>
      <c r="P65" s="70">
        <v>0</v>
      </c>
      <c r="Q65" s="70">
        <v>0</v>
      </c>
      <c r="R65" s="70">
        <f t="shared" si="3"/>
        <v>0</v>
      </c>
    </row>
    <row r="66" spans="1:18" ht="15.75" customHeight="1" x14ac:dyDescent="0.25">
      <c r="A66" s="10" t="s">
        <v>328</v>
      </c>
      <c r="B66" s="20" t="s">
        <v>105</v>
      </c>
      <c r="C66" s="65">
        <v>0</v>
      </c>
      <c r="D66" s="66">
        <v>0</v>
      </c>
      <c r="E66" s="66">
        <v>0</v>
      </c>
      <c r="F66" s="84">
        <f t="shared" si="0"/>
        <v>0</v>
      </c>
      <c r="G66" s="97">
        <v>0</v>
      </c>
      <c r="H66" s="70">
        <v>0</v>
      </c>
      <c r="I66" s="70">
        <v>0</v>
      </c>
      <c r="J66" s="70">
        <f t="shared" si="1"/>
        <v>0</v>
      </c>
      <c r="K66" s="97">
        <v>0</v>
      </c>
      <c r="L66" s="70">
        <v>0</v>
      </c>
      <c r="M66" s="70">
        <v>0</v>
      </c>
      <c r="N66" s="70">
        <f t="shared" si="2"/>
        <v>0</v>
      </c>
      <c r="O66" s="97">
        <v>0</v>
      </c>
      <c r="P66" s="70">
        <v>0</v>
      </c>
      <c r="Q66" s="70">
        <v>0</v>
      </c>
      <c r="R66" s="70">
        <f t="shared" si="3"/>
        <v>0</v>
      </c>
    </row>
    <row r="67" spans="1:18" ht="15.75" customHeight="1" x14ac:dyDescent="0.25">
      <c r="A67" s="10" t="s">
        <v>305</v>
      </c>
      <c r="B67" s="20" t="s">
        <v>106</v>
      </c>
      <c r="C67" s="65">
        <v>1633000</v>
      </c>
      <c r="D67" s="66">
        <v>0</v>
      </c>
      <c r="E67" s="66">
        <v>0</v>
      </c>
      <c r="F67" s="84">
        <f t="shared" si="0"/>
        <v>1633000</v>
      </c>
      <c r="G67" s="97">
        <v>1633000</v>
      </c>
      <c r="H67" s="70">
        <v>0</v>
      </c>
      <c r="I67" s="70">
        <v>0</v>
      </c>
      <c r="J67" s="70">
        <f t="shared" si="1"/>
        <v>1633000</v>
      </c>
      <c r="K67" s="97">
        <v>1633000</v>
      </c>
      <c r="L67" s="70">
        <v>0</v>
      </c>
      <c r="M67" s="70">
        <v>0</v>
      </c>
      <c r="N67" s="70">
        <f t="shared" si="2"/>
        <v>1633000</v>
      </c>
      <c r="O67" s="97">
        <v>1633000</v>
      </c>
      <c r="P67" s="70">
        <v>0</v>
      </c>
      <c r="Q67" s="70">
        <v>0</v>
      </c>
      <c r="R67" s="70">
        <f t="shared" si="3"/>
        <v>1633000</v>
      </c>
    </row>
    <row r="68" spans="1:18" ht="15.75" customHeight="1" x14ac:dyDescent="0.25">
      <c r="A68" s="10" t="s">
        <v>329</v>
      </c>
      <c r="B68" s="20" t="s">
        <v>107</v>
      </c>
      <c r="C68" s="65">
        <v>0</v>
      </c>
      <c r="D68" s="66">
        <v>0</v>
      </c>
      <c r="E68" s="66">
        <v>0</v>
      </c>
      <c r="F68" s="84">
        <f t="shared" si="0"/>
        <v>0</v>
      </c>
      <c r="G68" s="97">
        <v>0</v>
      </c>
      <c r="H68" s="70">
        <v>0</v>
      </c>
      <c r="I68" s="70">
        <v>0</v>
      </c>
      <c r="J68" s="70">
        <f t="shared" si="1"/>
        <v>0</v>
      </c>
      <c r="K68" s="97">
        <v>0</v>
      </c>
      <c r="L68" s="70">
        <v>0</v>
      </c>
      <c r="M68" s="70">
        <v>0</v>
      </c>
      <c r="N68" s="70">
        <f t="shared" si="2"/>
        <v>0</v>
      </c>
      <c r="O68" s="97">
        <v>0</v>
      </c>
      <c r="P68" s="70">
        <v>0</v>
      </c>
      <c r="Q68" s="70">
        <v>0</v>
      </c>
      <c r="R68" s="70">
        <f t="shared" si="3"/>
        <v>0</v>
      </c>
    </row>
    <row r="69" spans="1:18" ht="15.75" customHeight="1" x14ac:dyDescent="0.25">
      <c r="A69" s="10" t="s">
        <v>330</v>
      </c>
      <c r="B69" s="20" t="s">
        <v>108</v>
      </c>
      <c r="C69" s="65">
        <v>0</v>
      </c>
      <c r="D69" s="66">
        <v>0</v>
      </c>
      <c r="E69" s="66">
        <v>0</v>
      </c>
      <c r="F69" s="84">
        <f t="shared" si="0"/>
        <v>0</v>
      </c>
      <c r="G69" s="97">
        <v>0</v>
      </c>
      <c r="H69" s="70">
        <v>0</v>
      </c>
      <c r="I69" s="70">
        <v>0</v>
      </c>
      <c r="J69" s="70">
        <f t="shared" si="1"/>
        <v>0</v>
      </c>
      <c r="K69" s="97">
        <v>0</v>
      </c>
      <c r="L69" s="70">
        <v>0</v>
      </c>
      <c r="M69" s="70">
        <v>0</v>
      </c>
      <c r="N69" s="70">
        <f t="shared" si="2"/>
        <v>0</v>
      </c>
      <c r="O69" s="97">
        <v>0</v>
      </c>
      <c r="P69" s="70">
        <v>0</v>
      </c>
      <c r="Q69" s="70">
        <v>0</v>
      </c>
      <c r="R69" s="70">
        <f t="shared" si="3"/>
        <v>0</v>
      </c>
    </row>
    <row r="70" spans="1:18" ht="15.75" customHeight="1" x14ac:dyDescent="0.25">
      <c r="A70" s="10" t="s">
        <v>109</v>
      </c>
      <c r="B70" s="20" t="s">
        <v>110</v>
      </c>
      <c r="C70" s="65">
        <v>0</v>
      </c>
      <c r="D70" s="66">
        <v>0</v>
      </c>
      <c r="E70" s="66">
        <v>0</v>
      </c>
      <c r="F70" s="84">
        <f t="shared" si="0"/>
        <v>0</v>
      </c>
      <c r="G70" s="97">
        <v>0</v>
      </c>
      <c r="H70" s="70">
        <v>0</v>
      </c>
      <c r="I70" s="70">
        <v>0</v>
      </c>
      <c r="J70" s="70">
        <f t="shared" si="1"/>
        <v>0</v>
      </c>
      <c r="K70" s="97">
        <v>0</v>
      </c>
      <c r="L70" s="70">
        <v>0</v>
      </c>
      <c r="M70" s="70">
        <v>0</v>
      </c>
      <c r="N70" s="70">
        <f t="shared" si="2"/>
        <v>0</v>
      </c>
      <c r="O70" s="97">
        <v>0</v>
      </c>
      <c r="P70" s="70">
        <v>0</v>
      </c>
      <c r="Q70" s="70">
        <v>0</v>
      </c>
      <c r="R70" s="70">
        <f t="shared" si="3"/>
        <v>0</v>
      </c>
    </row>
    <row r="71" spans="1:18" ht="15.75" customHeight="1" x14ac:dyDescent="0.25">
      <c r="A71" s="15" t="s">
        <v>111</v>
      </c>
      <c r="B71" s="20" t="s">
        <v>112</v>
      </c>
      <c r="C71" s="65">
        <v>0</v>
      </c>
      <c r="D71" s="66">
        <v>0</v>
      </c>
      <c r="E71" s="66">
        <v>0</v>
      </c>
      <c r="F71" s="84">
        <f t="shared" si="0"/>
        <v>0</v>
      </c>
      <c r="G71" s="97">
        <v>0</v>
      </c>
      <c r="H71" s="70">
        <v>0</v>
      </c>
      <c r="I71" s="70">
        <v>0</v>
      </c>
      <c r="J71" s="70">
        <f t="shared" si="1"/>
        <v>0</v>
      </c>
      <c r="K71" s="97">
        <v>0</v>
      </c>
      <c r="L71" s="70">
        <v>0</v>
      </c>
      <c r="M71" s="70">
        <v>0</v>
      </c>
      <c r="N71" s="70">
        <f t="shared" si="2"/>
        <v>0</v>
      </c>
      <c r="O71" s="97">
        <v>0</v>
      </c>
      <c r="P71" s="70">
        <v>0</v>
      </c>
      <c r="Q71" s="70">
        <v>0</v>
      </c>
      <c r="R71" s="70">
        <f t="shared" si="3"/>
        <v>0</v>
      </c>
    </row>
    <row r="72" spans="1:18" ht="15.75" customHeight="1" x14ac:dyDescent="0.25">
      <c r="A72" s="10" t="s">
        <v>440</v>
      </c>
      <c r="B72" s="20" t="s">
        <v>113</v>
      </c>
      <c r="C72" s="65">
        <v>0</v>
      </c>
      <c r="D72" s="66">
        <v>0</v>
      </c>
      <c r="E72" s="66">
        <v>0</v>
      </c>
      <c r="F72" s="84">
        <f t="shared" si="0"/>
        <v>0</v>
      </c>
      <c r="G72" s="97">
        <v>0</v>
      </c>
      <c r="H72" s="70">
        <v>0</v>
      </c>
      <c r="I72" s="70">
        <v>0</v>
      </c>
      <c r="J72" s="70">
        <f t="shared" si="1"/>
        <v>0</v>
      </c>
      <c r="K72" s="97">
        <v>0</v>
      </c>
      <c r="L72" s="70">
        <v>0</v>
      </c>
      <c r="M72" s="70">
        <v>0</v>
      </c>
      <c r="N72" s="70">
        <f t="shared" si="2"/>
        <v>0</v>
      </c>
      <c r="O72" s="97">
        <v>0</v>
      </c>
      <c r="P72" s="70">
        <v>0</v>
      </c>
      <c r="Q72" s="70">
        <v>0</v>
      </c>
      <c r="R72" s="70">
        <f t="shared" si="3"/>
        <v>0</v>
      </c>
    </row>
    <row r="73" spans="1:18" ht="15.75" customHeight="1" x14ac:dyDescent="0.25">
      <c r="A73" s="15" t="s">
        <v>331</v>
      </c>
      <c r="B73" s="20" t="s">
        <v>114</v>
      </c>
      <c r="C73" s="65">
        <v>150000</v>
      </c>
      <c r="D73" s="70">
        <v>270000</v>
      </c>
      <c r="E73" s="70">
        <v>0</v>
      </c>
      <c r="F73" s="84">
        <f t="shared" ref="F73:F131" si="44">SUM(C73:E73)</f>
        <v>420000</v>
      </c>
      <c r="G73" s="97">
        <v>150000</v>
      </c>
      <c r="H73" s="70">
        <v>270000</v>
      </c>
      <c r="I73" s="70">
        <v>0</v>
      </c>
      <c r="J73" s="70">
        <f t="shared" ref="J73:J125" si="45">SUM(G73:I73)</f>
        <v>420000</v>
      </c>
      <c r="K73" s="97">
        <v>150000</v>
      </c>
      <c r="L73" s="70">
        <v>270000</v>
      </c>
      <c r="M73" s="70">
        <v>0</v>
      </c>
      <c r="N73" s="70">
        <f t="shared" ref="N73:N125" si="46">SUM(K73:M73)</f>
        <v>420000</v>
      </c>
      <c r="O73" s="97">
        <v>150000</v>
      </c>
      <c r="P73" s="70">
        <v>270000</v>
      </c>
      <c r="Q73" s="70">
        <v>0</v>
      </c>
      <c r="R73" s="70">
        <f t="shared" ref="R73:R125" si="47">SUM(O73:Q73)</f>
        <v>420000</v>
      </c>
    </row>
    <row r="74" spans="1:18" ht="15.75" customHeight="1" x14ac:dyDescent="0.25">
      <c r="A74" s="15" t="s">
        <v>442</v>
      </c>
      <c r="B74" s="20" t="s">
        <v>441</v>
      </c>
      <c r="C74" s="65">
        <v>5537908</v>
      </c>
      <c r="D74" s="66">
        <v>0</v>
      </c>
      <c r="E74" s="66">
        <v>0</v>
      </c>
      <c r="F74" s="84">
        <f t="shared" si="44"/>
        <v>5537908</v>
      </c>
      <c r="G74" s="97">
        <v>4537908</v>
      </c>
      <c r="H74" s="70">
        <v>0</v>
      </c>
      <c r="I74" s="70">
        <v>0</v>
      </c>
      <c r="J74" s="70">
        <f t="shared" si="45"/>
        <v>4537908</v>
      </c>
      <c r="K74" s="97">
        <v>4598493</v>
      </c>
      <c r="L74" s="70">
        <v>0</v>
      </c>
      <c r="M74" s="70">
        <v>0</v>
      </c>
      <c r="N74" s="70">
        <f t="shared" si="46"/>
        <v>4598493</v>
      </c>
      <c r="O74" s="91">
        <v>4395554</v>
      </c>
      <c r="P74" s="70">
        <v>0</v>
      </c>
      <c r="Q74" s="70">
        <v>0</v>
      </c>
      <c r="R74" s="70">
        <f t="shared" si="47"/>
        <v>4395554</v>
      </c>
    </row>
    <row r="75" spans="1:18" s="41" customFormat="1" ht="15.75" customHeight="1" x14ac:dyDescent="0.25">
      <c r="A75" s="30" t="s">
        <v>306</v>
      </c>
      <c r="B75" s="33" t="s">
        <v>115</v>
      </c>
      <c r="C75" s="63">
        <f>SUM(C62:C74)</f>
        <v>7320908</v>
      </c>
      <c r="D75" s="64">
        <f t="shared" ref="D75:E75" si="48">SUM(D62:D74)</f>
        <v>270000</v>
      </c>
      <c r="E75" s="64">
        <f t="shared" si="48"/>
        <v>0</v>
      </c>
      <c r="F75" s="85">
        <f t="shared" si="44"/>
        <v>7590908</v>
      </c>
      <c r="G75" s="89">
        <f>SUM(G62:G74)</f>
        <v>6320908</v>
      </c>
      <c r="H75" s="67">
        <f t="shared" ref="H75:I75" si="49">SUM(H62:H74)</f>
        <v>270000</v>
      </c>
      <c r="I75" s="67">
        <f t="shared" si="49"/>
        <v>0</v>
      </c>
      <c r="J75" s="67">
        <f t="shared" si="45"/>
        <v>6590908</v>
      </c>
      <c r="K75" s="89">
        <f>SUM(K62:K74)</f>
        <v>6381493</v>
      </c>
      <c r="L75" s="67">
        <f t="shared" ref="L75:M75" si="50">SUM(L62:L74)</f>
        <v>270000</v>
      </c>
      <c r="M75" s="67">
        <f t="shared" si="50"/>
        <v>0</v>
      </c>
      <c r="N75" s="67">
        <f t="shared" si="46"/>
        <v>6651493</v>
      </c>
      <c r="O75" s="89">
        <f>SUM(O62:O74)</f>
        <v>6178554</v>
      </c>
      <c r="P75" s="67">
        <f t="shared" ref="P75:Q75" si="51">SUM(P62:P74)</f>
        <v>270000</v>
      </c>
      <c r="Q75" s="67">
        <f t="shared" si="51"/>
        <v>0</v>
      </c>
      <c r="R75" s="67">
        <f t="shared" si="47"/>
        <v>6448554</v>
      </c>
    </row>
    <row r="76" spans="1:18" s="41" customFormat="1" ht="15.75" customHeight="1" x14ac:dyDescent="0.25">
      <c r="A76" s="76" t="s">
        <v>6</v>
      </c>
      <c r="B76" s="77"/>
      <c r="C76" s="78">
        <f>C26+C27+C52+C61+C75</f>
        <v>22712908</v>
      </c>
      <c r="D76" s="78">
        <f t="shared" ref="D76:E76" si="52">D26+D27+D52+D61+D75</f>
        <v>270000</v>
      </c>
      <c r="E76" s="78">
        <f t="shared" si="52"/>
        <v>13000</v>
      </c>
      <c r="F76" s="86">
        <f t="shared" si="44"/>
        <v>22995908</v>
      </c>
      <c r="G76" s="98">
        <f>G26+G27+G52+G61+G75</f>
        <v>21712908</v>
      </c>
      <c r="H76" s="99">
        <f t="shared" ref="H76:I76" si="53">H26+H27+H52+H61+H75</f>
        <v>270000</v>
      </c>
      <c r="I76" s="99">
        <f t="shared" si="53"/>
        <v>13000</v>
      </c>
      <c r="J76" s="100">
        <f t="shared" si="45"/>
        <v>21995908</v>
      </c>
      <c r="K76" s="98">
        <f>K26+K27+K52+K61+K75</f>
        <v>21773493</v>
      </c>
      <c r="L76" s="99">
        <f t="shared" ref="L76:M76" si="54">L26+L27+L52+L61+L75</f>
        <v>270000</v>
      </c>
      <c r="M76" s="99">
        <f t="shared" si="54"/>
        <v>13000</v>
      </c>
      <c r="N76" s="100">
        <f t="shared" si="46"/>
        <v>22056493</v>
      </c>
      <c r="O76" s="98">
        <f>O26+O27+O52+O61+O75</f>
        <v>22414554</v>
      </c>
      <c r="P76" s="99">
        <f t="shared" ref="P76:Q76" si="55">P26+P27+P52+P61+P75</f>
        <v>270000</v>
      </c>
      <c r="Q76" s="99">
        <f t="shared" si="55"/>
        <v>13000</v>
      </c>
      <c r="R76" s="100">
        <f t="shared" si="47"/>
        <v>22697554</v>
      </c>
    </row>
    <row r="77" spans="1:18" ht="15.75" customHeight="1" x14ac:dyDescent="0.25">
      <c r="A77" s="24" t="s">
        <v>116</v>
      </c>
      <c r="B77" s="20" t="s">
        <v>117</v>
      </c>
      <c r="C77" s="65">
        <v>0</v>
      </c>
      <c r="D77" s="66">
        <v>0</v>
      </c>
      <c r="E77" s="66">
        <v>0</v>
      </c>
      <c r="F77" s="84">
        <f t="shared" si="44"/>
        <v>0</v>
      </c>
      <c r="G77" s="97">
        <v>0</v>
      </c>
      <c r="H77" s="70">
        <v>0</v>
      </c>
      <c r="I77" s="70">
        <v>0</v>
      </c>
      <c r="J77" s="70">
        <f t="shared" si="45"/>
        <v>0</v>
      </c>
      <c r="K77" s="97">
        <v>0</v>
      </c>
      <c r="L77" s="70">
        <v>0</v>
      </c>
      <c r="M77" s="70">
        <v>0</v>
      </c>
      <c r="N77" s="70">
        <f t="shared" si="46"/>
        <v>0</v>
      </c>
      <c r="O77" s="97">
        <v>0</v>
      </c>
      <c r="P77" s="70">
        <v>0</v>
      </c>
      <c r="Q77" s="70">
        <v>0</v>
      </c>
      <c r="R77" s="70">
        <f t="shared" si="47"/>
        <v>0</v>
      </c>
    </row>
    <row r="78" spans="1:18" ht="15.75" customHeight="1" x14ac:dyDescent="0.25">
      <c r="A78" s="24" t="s">
        <v>332</v>
      </c>
      <c r="B78" s="20" t="s">
        <v>118</v>
      </c>
      <c r="C78" s="65">
        <v>0</v>
      </c>
      <c r="D78" s="66">
        <v>0</v>
      </c>
      <c r="E78" s="66">
        <v>0</v>
      </c>
      <c r="F78" s="84">
        <f t="shared" si="44"/>
        <v>0</v>
      </c>
      <c r="G78" s="97">
        <v>780000</v>
      </c>
      <c r="H78" s="70">
        <v>0</v>
      </c>
      <c r="I78" s="70">
        <v>0</v>
      </c>
      <c r="J78" s="70">
        <f t="shared" si="45"/>
        <v>780000</v>
      </c>
      <c r="K78" s="97">
        <v>780000</v>
      </c>
      <c r="L78" s="70">
        <v>0</v>
      </c>
      <c r="M78" s="70">
        <v>0</v>
      </c>
      <c r="N78" s="70">
        <f t="shared" si="46"/>
        <v>780000</v>
      </c>
      <c r="O78" s="97">
        <v>780000</v>
      </c>
      <c r="P78" s="70">
        <v>0</v>
      </c>
      <c r="Q78" s="70">
        <v>0</v>
      </c>
      <c r="R78" s="70">
        <f t="shared" si="47"/>
        <v>780000</v>
      </c>
    </row>
    <row r="79" spans="1:18" ht="15.75" customHeight="1" x14ac:dyDescent="0.25">
      <c r="A79" s="24" t="s">
        <v>119</v>
      </c>
      <c r="B79" s="20" t="s">
        <v>120</v>
      </c>
      <c r="C79" s="65">
        <v>0</v>
      </c>
      <c r="D79" s="66">
        <v>0</v>
      </c>
      <c r="E79" s="66">
        <v>0</v>
      </c>
      <c r="F79" s="84">
        <f t="shared" si="44"/>
        <v>0</v>
      </c>
      <c r="G79" s="97">
        <v>0</v>
      </c>
      <c r="H79" s="70">
        <v>0</v>
      </c>
      <c r="I79" s="70">
        <v>0</v>
      </c>
      <c r="J79" s="70">
        <f t="shared" si="45"/>
        <v>0</v>
      </c>
      <c r="K79" s="97">
        <v>0</v>
      </c>
      <c r="L79" s="70">
        <v>0</v>
      </c>
      <c r="M79" s="70">
        <v>0</v>
      </c>
      <c r="N79" s="70">
        <f t="shared" si="46"/>
        <v>0</v>
      </c>
      <c r="O79" s="97">
        <v>0</v>
      </c>
      <c r="P79" s="70">
        <v>0</v>
      </c>
      <c r="Q79" s="70">
        <v>0</v>
      </c>
      <c r="R79" s="70">
        <f t="shared" si="47"/>
        <v>0</v>
      </c>
    </row>
    <row r="80" spans="1:18" ht="15.75" customHeight="1" x14ac:dyDescent="0.25">
      <c r="A80" s="24" t="s">
        <v>121</v>
      </c>
      <c r="B80" s="20" t="s">
        <v>122</v>
      </c>
      <c r="C80" s="65">
        <v>200000</v>
      </c>
      <c r="D80" s="66">
        <v>0</v>
      </c>
      <c r="E80" s="66">
        <v>0</v>
      </c>
      <c r="F80" s="84">
        <f t="shared" si="44"/>
        <v>200000</v>
      </c>
      <c r="G80" s="97">
        <v>200000</v>
      </c>
      <c r="H80" s="70">
        <v>0</v>
      </c>
      <c r="I80" s="70">
        <v>0</v>
      </c>
      <c r="J80" s="70">
        <f t="shared" si="45"/>
        <v>200000</v>
      </c>
      <c r="K80" s="97">
        <v>200000</v>
      </c>
      <c r="L80" s="70">
        <v>0</v>
      </c>
      <c r="M80" s="70">
        <v>0</v>
      </c>
      <c r="N80" s="70">
        <f t="shared" si="46"/>
        <v>200000</v>
      </c>
      <c r="O80" s="91">
        <v>257480</v>
      </c>
      <c r="P80" s="70">
        <v>0</v>
      </c>
      <c r="Q80" s="70">
        <v>0</v>
      </c>
      <c r="R80" s="70">
        <f t="shared" si="47"/>
        <v>257480</v>
      </c>
    </row>
    <row r="81" spans="1:18" ht="15.75" customHeight="1" x14ac:dyDescent="0.25">
      <c r="A81" s="6" t="s">
        <v>123</v>
      </c>
      <c r="B81" s="20" t="s">
        <v>124</v>
      </c>
      <c r="C81" s="65">
        <v>0</v>
      </c>
      <c r="D81" s="66">
        <v>0</v>
      </c>
      <c r="E81" s="66">
        <v>0</v>
      </c>
      <c r="F81" s="84">
        <f t="shared" si="44"/>
        <v>0</v>
      </c>
      <c r="G81" s="97">
        <v>0</v>
      </c>
      <c r="H81" s="70">
        <v>0</v>
      </c>
      <c r="I81" s="70">
        <v>0</v>
      </c>
      <c r="J81" s="70">
        <f t="shared" si="45"/>
        <v>0</v>
      </c>
      <c r="K81" s="97">
        <v>0</v>
      </c>
      <c r="L81" s="70">
        <v>0</v>
      </c>
      <c r="M81" s="70">
        <v>0</v>
      </c>
      <c r="N81" s="70">
        <f t="shared" si="46"/>
        <v>0</v>
      </c>
      <c r="O81" s="97">
        <v>0</v>
      </c>
      <c r="P81" s="70">
        <v>0</v>
      </c>
      <c r="Q81" s="70">
        <v>0</v>
      </c>
      <c r="R81" s="70">
        <f t="shared" si="47"/>
        <v>0</v>
      </c>
    </row>
    <row r="82" spans="1:18" ht="15.75" customHeight="1" x14ac:dyDescent="0.25">
      <c r="A82" s="6" t="s">
        <v>125</v>
      </c>
      <c r="B82" s="20" t="s">
        <v>126</v>
      </c>
      <c r="C82" s="65">
        <v>0</v>
      </c>
      <c r="D82" s="66">
        <v>0</v>
      </c>
      <c r="E82" s="66">
        <v>0</v>
      </c>
      <c r="F82" s="84">
        <f t="shared" si="44"/>
        <v>0</v>
      </c>
      <c r="G82" s="97">
        <v>0</v>
      </c>
      <c r="H82" s="70">
        <v>0</v>
      </c>
      <c r="I82" s="70">
        <v>0</v>
      </c>
      <c r="J82" s="70">
        <f t="shared" si="45"/>
        <v>0</v>
      </c>
      <c r="K82" s="97">
        <v>0</v>
      </c>
      <c r="L82" s="70">
        <v>0</v>
      </c>
      <c r="M82" s="70">
        <v>0</v>
      </c>
      <c r="N82" s="70">
        <f t="shared" si="46"/>
        <v>0</v>
      </c>
      <c r="O82" s="97">
        <v>0</v>
      </c>
      <c r="P82" s="70">
        <v>0</v>
      </c>
      <c r="Q82" s="70">
        <v>0</v>
      </c>
      <c r="R82" s="70">
        <f t="shared" si="47"/>
        <v>0</v>
      </c>
    </row>
    <row r="83" spans="1:18" ht="15.75" customHeight="1" x14ac:dyDescent="0.25">
      <c r="A83" s="6" t="s">
        <v>127</v>
      </c>
      <c r="B83" s="20" t="s">
        <v>128</v>
      </c>
      <c r="C83" s="65">
        <v>40000</v>
      </c>
      <c r="D83" s="66">
        <v>0</v>
      </c>
      <c r="E83" s="66">
        <v>0</v>
      </c>
      <c r="F83" s="84">
        <f t="shared" si="44"/>
        <v>40000</v>
      </c>
      <c r="G83" s="97">
        <v>260000</v>
      </c>
      <c r="H83" s="70">
        <v>0</v>
      </c>
      <c r="I83" s="70">
        <v>0</v>
      </c>
      <c r="J83" s="70">
        <f t="shared" si="45"/>
        <v>260000</v>
      </c>
      <c r="K83" s="97">
        <v>260000</v>
      </c>
      <c r="L83" s="70">
        <v>0</v>
      </c>
      <c r="M83" s="70">
        <v>0</v>
      </c>
      <c r="N83" s="70">
        <f t="shared" si="46"/>
        <v>260000</v>
      </c>
      <c r="O83" s="97">
        <v>260000</v>
      </c>
      <c r="P83" s="70">
        <v>0</v>
      </c>
      <c r="Q83" s="70">
        <v>0</v>
      </c>
      <c r="R83" s="70">
        <f t="shared" si="47"/>
        <v>260000</v>
      </c>
    </row>
    <row r="84" spans="1:18" s="41" customFormat="1" ht="15.75" customHeight="1" x14ac:dyDescent="0.25">
      <c r="A84" s="31" t="s">
        <v>307</v>
      </c>
      <c r="B84" s="33" t="s">
        <v>129</v>
      </c>
      <c r="C84" s="63">
        <f>SUM(C77:C83)</f>
        <v>240000</v>
      </c>
      <c r="D84" s="64">
        <f t="shared" ref="D84:E84" si="56">SUM(D77:D83)</f>
        <v>0</v>
      </c>
      <c r="E84" s="64">
        <f t="shared" si="56"/>
        <v>0</v>
      </c>
      <c r="F84" s="85">
        <f t="shared" si="44"/>
        <v>240000</v>
      </c>
      <c r="G84" s="89">
        <f>SUM(G77:G83)</f>
        <v>1240000</v>
      </c>
      <c r="H84" s="67">
        <f t="shared" ref="H84:I84" si="57">SUM(H77:H83)</f>
        <v>0</v>
      </c>
      <c r="I84" s="67">
        <f t="shared" si="57"/>
        <v>0</v>
      </c>
      <c r="J84" s="67">
        <f t="shared" si="45"/>
        <v>1240000</v>
      </c>
      <c r="K84" s="89">
        <f>SUM(K77:K83)</f>
        <v>1240000</v>
      </c>
      <c r="L84" s="67">
        <f t="shared" ref="L84:M84" si="58">SUM(L77:L83)</f>
        <v>0</v>
      </c>
      <c r="M84" s="67">
        <f t="shared" si="58"/>
        <v>0</v>
      </c>
      <c r="N84" s="67">
        <f t="shared" si="46"/>
        <v>1240000</v>
      </c>
      <c r="O84" s="89">
        <f>SUM(O77:O83)</f>
        <v>1297480</v>
      </c>
      <c r="P84" s="67">
        <f t="shared" ref="P84:Q84" si="59">SUM(P77:P83)</f>
        <v>0</v>
      </c>
      <c r="Q84" s="67">
        <f t="shared" si="59"/>
        <v>0</v>
      </c>
      <c r="R84" s="67">
        <f t="shared" si="47"/>
        <v>1297480</v>
      </c>
    </row>
    <row r="85" spans="1:18" ht="15.75" customHeight="1" x14ac:dyDescent="0.25">
      <c r="A85" s="11" t="s">
        <v>130</v>
      </c>
      <c r="B85" s="20" t="s">
        <v>131</v>
      </c>
      <c r="C85" s="65">
        <v>0</v>
      </c>
      <c r="D85" s="66">
        <v>0</v>
      </c>
      <c r="E85" s="66">
        <v>0</v>
      </c>
      <c r="F85" s="84">
        <f t="shared" si="44"/>
        <v>0</v>
      </c>
      <c r="G85" s="97">
        <v>0</v>
      </c>
      <c r="H85" s="70">
        <v>0</v>
      </c>
      <c r="I85" s="70">
        <v>0</v>
      </c>
      <c r="J85" s="70">
        <f t="shared" si="45"/>
        <v>0</v>
      </c>
      <c r="K85" s="97">
        <v>0</v>
      </c>
      <c r="L85" s="70">
        <v>0</v>
      </c>
      <c r="M85" s="70">
        <v>0</v>
      </c>
      <c r="N85" s="70">
        <f t="shared" si="46"/>
        <v>0</v>
      </c>
      <c r="O85" s="97">
        <v>0</v>
      </c>
      <c r="P85" s="70">
        <v>0</v>
      </c>
      <c r="Q85" s="70">
        <v>0</v>
      </c>
      <c r="R85" s="70">
        <f t="shared" si="47"/>
        <v>0</v>
      </c>
    </row>
    <row r="86" spans="1:18" ht="15.75" customHeight="1" x14ac:dyDescent="0.25">
      <c r="A86" s="11" t="s">
        <v>132</v>
      </c>
      <c r="B86" s="20" t="s">
        <v>133</v>
      </c>
      <c r="C86" s="65">
        <v>0</v>
      </c>
      <c r="D86" s="66">
        <v>0</v>
      </c>
      <c r="E86" s="66">
        <v>0</v>
      </c>
      <c r="F86" s="84">
        <f t="shared" si="44"/>
        <v>0</v>
      </c>
      <c r="G86" s="97">
        <v>0</v>
      </c>
      <c r="H86" s="70">
        <v>0</v>
      </c>
      <c r="I86" s="70">
        <v>0</v>
      </c>
      <c r="J86" s="70">
        <f t="shared" si="45"/>
        <v>0</v>
      </c>
      <c r="K86" s="97">
        <v>0</v>
      </c>
      <c r="L86" s="70">
        <v>0</v>
      </c>
      <c r="M86" s="70">
        <v>0</v>
      </c>
      <c r="N86" s="70">
        <f t="shared" si="46"/>
        <v>0</v>
      </c>
      <c r="O86" s="97">
        <v>0</v>
      </c>
      <c r="P86" s="70">
        <v>0</v>
      </c>
      <c r="Q86" s="70">
        <v>0</v>
      </c>
      <c r="R86" s="70">
        <f t="shared" si="47"/>
        <v>0</v>
      </c>
    </row>
    <row r="87" spans="1:18" ht="15.75" customHeight="1" x14ac:dyDescent="0.25">
      <c r="A87" s="11" t="s">
        <v>134</v>
      </c>
      <c r="B87" s="20" t="s">
        <v>135</v>
      </c>
      <c r="C87" s="65">
        <v>0</v>
      </c>
      <c r="D87" s="66">
        <v>0</v>
      </c>
      <c r="E87" s="66">
        <v>0</v>
      </c>
      <c r="F87" s="84">
        <f t="shared" si="44"/>
        <v>0</v>
      </c>
      <c r="G87" s="97">
        <v>0</v>
      </c>
      <c r="H87" s="70">
        <v>0</v>
      </c>
      <c r="I87" s="70">
        <v>0</v>
      </c>
      <c r="J87" s="70">
        <f t="shared" si="45"/>
        <v>0</v>
      </c>
      <c r="K87" s="97">
        <v>0</v>
      </c>
      <c r="L87" s="70">
        <v>0</v>
      </c>
      <c r="M87" s="70">
        <v>0</v>
      </c>
      <c r="N87" s="70">
        <f t="shared" si="46"/>
        <v>0</v>
      </c>
      <c r="O87" s="97">
        <v>0</v>
      </c>
      <c r="P87" s="70">
        <v>0</v>
      </c>
      <c r="Q87" s="70">
        <v>0</v>
      </c>
      <c r="R87" s="70">
        <f t="shared" si="47"/>
        <v>0</v>
      </c>
    </row>
    <row r="88" spans="1:18" ht="15.75" customHeight="1" x14ac:dyDescent="0.25">
      <c r="A88" s="11" t="s">
        <v>136</v>
      </c>
      <c r="B88" s="20" t="s">
        <v>137</v>
      </c>
      <c r="C88" s="65">
        <v>0</v>
      </c>
      <c r="D88" s="66">
        <v>0</v>
      </c>
      <c r="E88" s="66">
        <v>0</v>
      </c>
      <c r="F88" s="84">
        <f t="shared" si="44"/>
        <v>0</v>
      </c>
      <c r="G88" s="97">
        <v>0</v>
      </c>
      <c r="H88" s="70">
        <v>0</v>
      </c>
      <c r="I88" s="70">
        <v>0</v>
      </c>
      <c r="J88" s="70">
        <f t="shared" si="45"/>
        <v>0</v>
      </c>
      <c r="K88" s="97">
        <v>0</v>
      </c>
      <c r="L88" s="70">
        <v>0</v>
      </c>
      <c r="M88" s="70">
        <v>0</v>
      </c>
      <c r="N88" s="70">
        <f t="shared" si="46"/>
        <v>0</v>
      </c>
      <c r="O88" s="97">
        <v>0</v>
      </c>
      <c r="P88" s="70">
        <v>0</v>
      </c>
      <c r="Q88" s="70">
        <v>0</v>
      </c>
      <c r="R88" s="70">
        <f t="shared" si="47"/>
        <v>0</v>
      </c>
    </row>
    <row r="89" spans="1:18" s="41" customFormat="1" ht="15.75" customHeight="1" x14ac:dyDescent="0.25">
      <c r="A89" s="30" t="s">
        <v>308</v>
      </c>
      <c r="B89" s="33" t="s">
        <v>138</v>
      </c>
      <c r="C89" s="63">
        <f>SUM(C85:C88)</f>
        <v>0</v>
      </c>
      <c r="D89" s="64">
        <f t="shared" ref="D89:E89" si="60">SUM(D85:D88)</f>
        <v>0</v>
      </c>
      <c r="E89" s="64">
        <f t="shared" si="60"/>
        <v>0</v>
      </c>
      <c r="F89" s="85">
        <f t="shared" si="44"/>
        <v>0</v>
      </c>
      <c r="G89" s="89">
        <f>SUM(G85:G88)</f>
        <v>0</v>
      </c>
      <c r="H89" s="67">
        <f t="shared" ref="H89:I89" si="61">SUM(H85:H88)</f>
        <v>0</v>
      </c>
      <c r="I89" s="67">
        <f t="shared" si="61"/>
        <v>0</v>
      </c>
      <c r="J89" s="67">
        <f t="shared" si="45"/>
        <v>0</v>
      </c>
      <c r="K89" s="89">
        <f>SUM(K85:K88)</f>
        <v>0</v>
      </c>
      <c r="L89" s="67">
        <f t="shared" ref="L89:M89" si="62">SUM(L85:L88)</f>
        <v>0</v>
      </c>
      <c r="M89" s="67">
        <f t="shared" si="62"/>
        <v>0</v>
      </c>
      <c r="N89" s="67">
        <f t="shared" si="46"/>
        <v>0</v>
      </c>
      <c r="O89" s="89">
        <f>SUM(O85:O88)</f>
        <v>0</v>
      </c>
      <c r="P89" s="67">
        <f t="shared" ref="P89:Q89" si="63">SUM(P85:P88)</f>
        <v>0</v>
      </c>
      <c r="Q89" s="67">
        <f t="shared" si="63"/>
        <v>0</v>
      </c>
      <c r="R89" s="67">
        <f t="shared" si="47"/>
        <v>0</v>
      </c>
    </row>
    <row r="90" spans="1:18" ht="15.75" customHeight="1" x14ac:dyDescent="0.25">
      <c r="A90" s="11" t="s">
        <v>139</v>
      </c>
      <c r="B90" s="20" t="s">
        <v>140</v>
      </c>
      <c r="C90" s="65">
        <v>0</v>
      </c>
      <c r="D90" s="66">
        <v>0</v>
      </c>
      <c r="E90" s="66">
        <v>0</v>
      </c>
      <c r="F90" s="84">
        <f t="shared" si="44"/>
        <v>0</v>
      </c>
      <c r="G90" s="97">
        <v>0</v>
      </c>
      <c r="H90" s="70">
        <v>0</v>
      </c>
      <c r="I90" s="70">
        <v>0</v>
      </c>
      <c r="J90" s="70">
        <f t="shared" si="45"/>
        <v>0</v>
      </c>
      <c r="K90" s="97">
        <v>0</v>
      </c>
      <c r="L90" s="70">
        <v>0</v>
      </c>
      <c r="M90" s="70">
        <v>0</v>
      </c>
      <c r="N90" s="70">
        <f t="shared" si="46"/>
        <v>0</v>
      </c>
      <c r="O90" s="97">
        <v>0</v>
      </c>
      <c r="P90" s="70">
        <v>0</v>
      </c>
      <c r="Q90" s="70">
        <v>0</v>
      </c>
      <c r="R90" s="70">
        <f t="shared" si="47"/>
        <v>0</v>
      </c>
    </row>
    <row r="91" spans="1:18" ht="15.75" customHeight="1" x14ac:dyDescent="0.25">
      <c r="A91" s="11" t="s">
        <v>333</v>
      </c>
      <c r="B91" s="20" t="s">
        <v>141</v>
      </c>
      <c r="C91" s="65">
        <v>0</v>
      </c>
      <c r="D91" s="66">
        <v>0</v>
      </c>
      <c r="E91" s="66">
        <v>0</v>
      </c>
      <c r="F91" s="84">
        <f t="shared" si="44"/>
        <v>0</v>
      </c>
      <c r="G91" s="97">
        <v>0</v>
      </c>
      <c r="H91" s="70">
        <v>0</v>
      </c>
      <c r="I91" s="70">
        <v>0</v>
      </c>
      <c r="J91" s="70">
        <f t="shared" si="45"/>
        <v>0</v>
      </c>
      <c r="K91" s="97">
        <v>0</v>
      </c>
      <c r="L91" s="70">
        <v>0</v>
      </c>
      <c r="M91" s="70">
        <v>0</v>
      </c>
      <c r="N91" s="70">
        <f t="shared" si="46"/>
        <v>0</v>
      </c>
      <c r="O91" s="97">
        <v>0</v>
      </c>
      <c r="P91" s="70">
        <v>0</v>
      </c>
      <c r="Q91" s="70">
        <v>0</v>
      </c>
      <c r="R91" s="70">
        <f t="shared" si="47"/>
        <v>0</v>
      </c>
    </row>
    <row r="92" spans="1:18" ht="15.75" customHeight="1" x14ac:dyDescent="0.25">
      <c r="A92" s="11" t="s">
        <v>334</v>
      </c>
      <c r="B92" s="20" t="s">
        <v>142</v>
      </c>
      <c r="C92" s="65">
        <v>0</v>
      </c>
      <c r="D92" s="66">
        <v>0</v>
      </c>
      <c r="E92" s="66">
        <v>0</v>
      </c>
      <c r="F92" s="84">
        <f t="shared" si="44"/>
        <v>0</v>
      </c>
      <c r="G92" s="97">
        <v>0</v>
      </c>
      <c r="H92" s="70">
        <v>0</v>
      </c>
      <c r="I92" s="70">
        <v>0</v>
      </c>
      <c r="J92" s="70">
        <f t="shared" si="45"/>
        <v>0</v>
      </c>
      <c r="K92" s="97">
        <v>0</v>
      </c>
      <c r="L92" s="70">
        <v>0</v>
      </c>
      <c r="M92" s="70">
        <v>0</v>
      </c>
      <c r="N92" s="70">
        <f t="shared" si="46"/>
        <v>0</v>
      </c>
      <c r="O92" s="97">
        <v>0</v>
      </c>
      <c r="P92" s="70">
        <v>0</v>
      </c>
      <c r="Q92" s="70">
        <v>0</v>
      </c>
      <c r="R92" s="70">
        <f t="shared" si="47"/>
        <v>0</v>
      </c>
    </row>
    <row r="93" spans="1:18" ht="15.75" customHeight="1" x14ac:dyDescent="0.25">
      <c r="A93" s="11" t="s">
        <v>335</v>
      </c>
      <c r="B93" s="20" t="s">
        <v>143</v>
      </c>
      <c r="C93" s="65">
        <v>0</v>
      </c>
      <c r="D93" s="66">
        <v>0</v>
      </c>
      <c r="E93" s="66">
        <v>0</v>
      </c>
      <c r="F93" s="84">
        <f t="shared" si="44"/>
        <v>0</v>
      </c>
      <c r="G93" s="97">
        <v>0</v>
      </c>
      <c r="H93" s="70">
        <v>0</v>
      </c>
      <c r="I93" s="70">
        <v>0</v>
      </c>
      <c r="J93" s="70">
        <f t="shared" si="45"/>
        <v>0</v>
      </c>
      <c r="K93" s="97">
        <v>0</v>
      </c>
      <c r="L93" s="70">
        <v>0</v>
      </c>
      <c r="M93" s="70">
        <v>0</v>
      </c>
      <c r="N93" s="70">
        <f t="shared" si="46"/>
        <v>0</v>
      </c>
      <c r="O93" s="97">
        <v>0</v>
      </c>
      <c r="P93" s="70">
        <v>0</v>
      </c>
      <c r="Q93" s="70">
        <v>0</v>
      </c>
      <c r="R93" s="70">
        <f t="shared" si="47"/>
        <v>0</v>
      </c>
    </row>
    <row r="94" spans="1:18" ht="15.75" customHeight="1" x14ac:dyDescent="0.25">
      <c r="A94" s="11" t="s">
        <v>336</v>
      </c>
      <c r="B94" s="20" t="s">
        <v>144</v>
      </c>
      <c r="C94" s="65">
        <v>0</v>
      </c>
      <c r="D94" s="66">
        <v>0</v>
      </c>
      <c r="E94" s="66">
        <v>0</v>
      </c>
      <c r="F94" s="84">
        <f t="shared" si="44"/>
        <v>0</v>
      </c>
      <c r="G94" s="97">
        <v>0</v>
      </c>
      <c r="H94" s="70">
        <v>0</v>
      </c>
      <c r="I94" s="70">
        <v>0</v>
      </c>
      <c r="J94" s="70">
        <f t="shared" si="45"/>
        <v>0</v>
      </c>
      <c r="K94" s="97">
        <v>0</v>
      </c>
      <c r="L94" s="70">
        <v>0</v>
      </c>
      <c r="M94" s="70">
        <v>0</v>
      </c>
      <c r="N94" s="70">
        <f t="shared" si="46"/>
        <v>0</v>
      </c>
      <c r="O94" s="97">
        <v>0</v>
      </c>
      <c r="P94" s="70">
        <v>0</v>
      </c>
      <c r="Q94" s="70">
        <v>0</v>
      </c>
      <c r="R94" s="70">
        <f t="shared" si="47"/>
        <v>0</v>
      </c>
    </row>
    <row r="95" spans="1:18" ht="15.75" customHeight="1" x14ac:dyDescent="0.25">
      <c r="A95" s="11" t="s">
        <v>337</v>
      </c>
      <c r="B95" s="20" t="s">
        <v>145</v>
      </c>
      <c r="C95" s="65">
        <v>0</v>
      </c>
      <c r="D95" s="66">
        <v>0</v>
      </c>
      <c r="E95" s="66">
        <v>0</v>
      </c>
      <c r="F95" s="84">
        <f t="shared" si="44"/>
        <v>0</v>
      </c>
      <c r="G95" s="97">
        <v>0</v>
      </c>
      <c r="H95" s="70">
        <v>0</v>
      </c>
      <c r="I95" s="70">
        <v>0</v>
      </c>
      <c r="J95" s="70">
        <f t="shared" si="45"/>
        <v>0</v>
      </c>
      <c r="K95" s="97">
        <v>0</v>
      </c>
      <c r="L95" s="70">
        <v>0</v>
      </c>
      <c r="M95" s="70">
        <v>0</v>
      </c>
      <c r="N95" s="70">
        <f t="shared" si="46"/>
        <v>0</v>
      </c>
      <c r="O95" s="97">
        <v>0</v>
      </c>
      <c r="P95" s="70">
        <v>0</v>
      </c>
      <c r="Q95" s="70">
        <v>0</v>
      </c>
      <c r="R95" s="70">
        <f t="shared" si="47"/>
        <v>0</v>
      </c>
    </row>
    <row r="96" spans="1:18" ht="15.75" customHeight="1" x14ac:dyDescent="0.25">
      <c r="A96" s="11" t="s">
        <v>146</v>
      </c>
      <c r="B96" s="20" t="s">
        <v>147</v>
      </c>
      <c r="C96" s="65">
        <v>0</v>
      </c>
      <c r="D96" s="66">
        <v>0</v>
      </c>
      <c r="E96" s="66">
        <v>0</v>
      </c>
      <c r="F96" s="84">
        <f t="shared" si="44"/>
        <v>0</v>
      </c>
      <c r="G96" s="97">
        <v>0</v>
      </c>
      <c r="H96" s="70">
        <v>0</v>
      </c>
      <c r="I96" s="70">
        <v>0</v>
      </c>
      <c r="J96" s="70">
        <f t="shared" si="45"/>
        <v>0</v>
      </c>
      <c r="K96" s="97">
        <v>0</v>
      </c>
      <c r="L96" s="70">
        <v>0</v>
      </c>
      <c r="M96" s="70">
        <v>0</v>
      </c>
      <c r="N96" s="70">
        <f t="shared" si="46"/>
        <v>0</v>
      </c>
      <c r="O96" s="97">
        <v>0</v>
      </c>
      <c r="P96" s="70">
        <v>0</v>
      </c>
      <c r="Q96" s="70">
        <v>0</v>
      </c>
      <c r="R96" s="70">
        <f t="shared" si="47"/>
        <v>0</v>
      </c>
    </row>
    <row r="97" spans="1:18" ht="15.75" customHeight="1" x14ac:dyDescent="0.25">
      <c r="A97" s="11" t="s">
        <v>443</v>
      </c>
      <c r="B97" s="20" t="s">
        <v>148</v>
      </c>
      <c r="C97" s="65">
        <v>0</v>
      </c>
      <c r="D97" s="66">
        <v>0</v>
      </c>
      <c r="E97" s="66">
        <v>0</v>
      </c>
      <c r="F97" s="84">
        <f t="shared" si="44"/>
        <v>0</v>
      </c>
      <c r="G97" s="97">
        <v>0</v>
      </c>
      <c r="H97" s="70">
        <v>0</v>
      </c>
      <c r="I97" s="70">
        <v>0</v>
      </c>
      <c r="J97" s="70">
        <f t="shared" si="45"/>
        <v>0</v>
      </c>
      <c r="K97" s="97">
        <v>0</v>
      </c>
      <c r="L97" s="70">
        <v>0</v>
      </c>
      <c r="M97" s="70">
        <v>0</v>
      </c>
      <c r="N97" s="70">
        <f t="shared" si="46"/>
        <v>0</v>
      </c>
      <c r="O97" s="97">
        <v>0</v>
      </c>
      <c r="P97" s="70">
        <v>0</v>
      </c>
      <c r="Q97" s="70">
        <v>0</v>
      </c>
      <c r="R97" s="70">
        <f t="shared" si="47"/>
        <v>0</v>
      </c>
    </row>
    <row r="98" spans="1:18" ht="15.75" customHeight="1" x14ac:dyDescent="0.25">
      <c r="A98" s="11" t="s">
        <v>444</v>
      </c>
      <c r="B98" s="20" t="s">
        <v>445</v>
      </c>
      <c r="C98" s="65">
        <v>0</v>
      </c>
      <c r="D98" s="66">
        <v>0</v>
      </c>
      <c r="E98" s="66">
        <v>0</v>
      </c>
      <c r="F98" s="84">
        <f t="shared" si="44"/>
        <v>0</v>
      </c>
      <c r="G98" s="97">
        <v>0</v>
      </c>
      <c r="H98" s="70">
        <v>0</v>
      </c>
      <c r="I98" s="70">
        <v>0</v>
      </c>
      <c r="J98" s="70">
        <f t="shared" si="45"/>
        <v>0</v>
      </c>
      <c r="K98" s="97">
        <v>0</v>
      </c>
      <c r="L98" s="70">
        <v>0</v>
      </c>
      <c r="M98" s="70">
        <v>0</v>
      </c>
      <c r="N98" s="70">
        <f t="shared" si="46"/>
        <v>0</v>
      </c>
      <c r="O98" s="97">
        <v>0</v>
      </c>
      <c r="P98" s="70">
        <v>0</v>
      </c>
      <c r="Q98" s="70">
        <v>0</v>
      </c>
      <c r="R98" s="70">
        <f t="shared" si="47"/>
        <v>0</v>
      </c>
    </row>
    <row r="99" spans="1:18" s="41" customFormat="1" ht="15.75" customHeight="1" x14ac:dyDescent="0.25">
      <c r="A99" s="30" t="s">
        <v>309</v>
      </c>
      <c r="B99" s="33" t="s">
        <v>149</v>
      </c>
      <c r="C99" s="63">
        <f>SUM(C90:C98)</f>
        <v>0</v>
      </c>
      <c r="D99" s="64">
        <f t="shared" ref="D99:E99" si="64">SUM(D90:D98)</f>
        <v>0</v>
      </c>
      <c r="E99" s="64">
        <f t="shared" si="64"/>
        <v>0</v>
      </c>
      <c r="F99" s="85">
        <f t="shared" si="44"/>
        <v>0</v>
      </c>
      <c r="G99" s="89">
        <f>SUM(G90:G98)</f>
        <v>0</v>
      </c>
      <c r="H99" s="67">
        <f t="shared" ref="H99:I99" si="65">SUM(H90:H98)</f>
        <v>0</v>
      </c>
      <c r="I99" s="67">
        <f t="shared" si="65"/>
        <v>0</v>
      </c>
      <c r="J99" s="67">
        <f t="shared" si="45"/>
        <v>0</v>
      </c>
      <c r="K99" s="89">
        <f>SUM(K90:K98)</f>
        <v>0</v>
      </c>
      <c r="L99" s="67">
        <f t="shared" ref="L99:M99" si="66">SUM(L90:L98)</f>
        <v>0</v>
      </c>
      <c r="M99" s="67">
        <f t="shared" si="66"/>
        <v>0</v>
      </c>
      <c r="N99" s="67">
        <f t="shared" si="46"/>
        <v>0</v>
      </c>
      <c r="O99" s="89">
        <f>SUM(O90:O98)</f>
        <v>0</v>
      </c>
      <c r="P99" s="67">
        <f t="shared" ref="P99:Q99" si="67">SUM(P90:P98)</f>
        <v>0</v>
      </c>
      <c r="Q99" s="67">
        <f t="shared" si="67"/>
        <v>0</v>
      </c>
      <c r="R99" s="67">
        <f t="shared" si="47"/>
        <v>0</v>
      </c>
    </row>
    <row r="100" spans="1:18" s="41" customFormat="1" ht="15.75" customHeight="1" x14ac:dyDescent="0.25">
      <c r="A100" s="76" t="s">
        <v>7</v>
      </c>
      <c r="B100" s="77"/>
      <c r="C100" s="78">
        <f>C84+C89+C99</f>
        <v>240000</v>
      </c>
      <c r="D100" s="78">
        <f t="shared" ref="D100:E100" si="68">D84+D89+D99</f>
        <v>0</v>
      </c>
      <c r="E100" s="78">
        <f t="shared" si="68"/>
        <v>0</v>
      </c>
      <c r="F100" s="86">
        <f t="shared" si="44"/>
        <v>240000</v>
      </c>
      <c r="G100" s="98">
        <f>G84+G89+G99</f>
        <v>1240000</v>
      </c>
      <c r="H100" s="99">
        <f t="shared" ref="H100:I100" si="69">H84+H89+H99</f>
        <v>0</v>
      </c>
      <c r="I100" s="99">
        <f t="shared" si="69"/>
        <v>0</v>
      </c>
      <c r="J100" s="100">
        <f t="shared" si="45"/>
        <v>1240000</v>
      </c>
      <c r="K100" s="98">
        <f>K84+K89+K99</f>
        <v>1240000</v>
      </c>
      <c r="L100" s="99">
        <f t="shared" ref="L100:M100" si="70">L84+L89+L99</f>
        <v>0</v>
      </c>
      <c r="M100" s="99">
        <f t="shared" si="70"/>
        <v>0</v>
      </c>
      <c r="N100" s="100">
        <f t="shared" si="46"/>
        <v>1240000</v>
      </c>
      <c r="O100" s="98">
        <f>O84+O89+O99</f>
        <v>1297480</v>
      </c>
      <c r="P100" s="99">
        <f t="shared" ref="P100:Q100" si="71">P84+P89+P99</f>
        <v>0</v>
      </c>
      <c r="Q100" s="99">
        <f t="shared" si="71"/>
        <v>0</v>
      </c>
      <c r="R100" s="100">
        <f t="shared" si="47"/>
        <v>1297480</v>
      </c>
    </row>
    <row r="101" spans="1:18" s="41" customFormat="1" ht="15.75" x14ac:dyDescent="0.25">
      <c r="A101" s="52" t="s">
        <v>342</v>
      </c>
      <c r="B101" s="53" t="s">
        <v>150</v>
      </c>
      <c r="C101" s="71">
        <f>C26+C27+C52+C61+C75+C84+C89+C99</f>
        <v>22952908</v>
      </c>
      <c r="D101" s="72">
        <f>D26+D27+D52+D61+D75+D84+D89+D99</f>
        <v>270000</v>
      </c>
      <c r="E101" s="72">
        <f>E26+E27+E52+E61+E75+E84+E89+E99</f>
        <v>13000</v>
      </c>
      <c r="F101" s="87">
        <f t="shared" si="44"/>
        <v>23235908</v>
      </c>
      <c r="G101" s="90">
        <f>G26+G27+G52+G61+G75+G84+G89+G99</f>
        <v>22952908</v>
      </c>
      <c r="H101" s="73">
        <f>H26+H27+H52+H61+H75+H84+H89+H99</f>
        <v>270000</v>
      </c>
      <c r="I101" s="73">
        <f>I26+I27+I52+I61+I75+I84+I89+I99</f>
        <v>13000</v>
      </c>
      <c r="J101" s="73">
        <f t="shared" si="45"/>
        <v>23235908</v>
      </c>
      <c r="K101" s="90">
        <f>K26+K27+K52+K61+K75+K84+K89+K99</f>
        <v>23013493</v>
      </c>
      <c r="L101" s="73">
        <f>L26+L27+L52+L61+L75+L84+L89+L99</f>
        <v>270000</v>
      </c>
      <c r="M101" s="73">
        <f>M26+M27+M52+M61+M75+M84+M89+M99</f>
        <v>13000</v>
      </c>
      <c r="N101" s="73">
        <f t="shared" si="46"/>
        <v>23296493</v>
      </c>
      <c r="O101" s="90">
        <f>O26+O27+O52+O61+O75+O84+O89+O99</f>
        <v>23712034</v>
      </c>
      <c r="P101" s="73">
        <f>P26+P27+P52+P61+P75+P84+P89+P99</f>
        <v>270000</v>
      </c>
      <c r="Q101" s="73">
        <f>Q26+Q27+Q52+Q61+Q75+Q84+Q89+Q99</f>
        <v>13000</v>
      </c>
      <c r="R101" s="73">
        <f t="shared" si="47"/>
        <v>23995034</v>
      </c>
    </row>
    <row r="102" spans="1:18" x14ac:dyDescent="0.25">
      <c r="A102" s="11" t="s">
        <v>446</v>
      </c>
      <c r="B102" s="5" t="s">
        <v>151</v>
      </c>
      <c r="C102" s="65">
        <v>0</v>
      </c>
      <c r="D102" s="66">
        <v>0</v>
      </c>
      <c r="E102" s="66">
        <v>0</v>
      </c>
      <c r="F102" s="84">
        <f t="shared" si="44"/>
        <v>0</v>
      </c>
      <c r="G102" s="97">
        <v>0</v>
      </c>
      <c r="H102" s="70">
        <v>0</v>
      </c>
      <c r="I102" s="70">
        <v>0</v>
      </c>
      <c r="J102" s="70">
        <f t="shared" si="45"/>
        <v>0</v>
      </c>
      <c r="K102" s="97">
        <v>0</v>
      </c>
      <c r="L102" s="70">
        <v>0</v>
      </c>
      <c r="M102" s="70">
        <v>0</v>
      </c>
      <c r="N102" s="70">
        <f t="shared" si="46"/>
        <v>0</v>
      </c>
      <c r="O102" s="97">
        <v>0</v>
      </c>
      <c r="P102" s="70">
        <v>0</v>
      </c>
      <c r="Q102" s="70">
        <v>0</v>
      </c>
      <c r="R102" s="70">
        <f t="shared" si="47"/>
        <v>0</v>
      </c>
    </row>
    <row r="103" spans="1:18" x14ac:dyDescent="0.25">
      <c r="A103" s="11" t="s">
        <v>152</v>
      </c>
      <c r="B103" s="5" t="s">
        <v>153</v>
      </c>
      <c r="C103" s="65">
        <v>0</v>
      </c>
      <c r="D103" s="66">
        <v>0</v>
      </c>
      <c r="E103" s="66">
        <v>0</v>
      </c>
      <c r="F103" s="84">
        <f t="shared" si="44"/>
        <v>0</v>
      </c>
      <c r="G103" s="97">
        <v>0</v>
      </c>
      <c r="H103" s="70">
        <v>0</v>
      </c>
      <c r="I103" s="70">
        <v>0</v>
      </c>
      <c r="J103" s="70">
        <f t="shared" si="45"/>
        <v>0</v>
      </c>
      <c r="K103" s="97">
        <v>0</v>
      </c>
      <c r="L103" s="70">
        <v>0</v>
      </c>
      <c r="M103" s="70">
        <v>0</v>
      </c>
      <c r="N103" s="70">
        <f t="shared" si="46"/>
        <v>0</v>
      </c>
      <c r="O103" s="97">
        <v>0</v>
      </c>
      <c r="P103" s="70">
        <v>0</v>
      </c>
      <c r="Q103" s="70">
        <v>0</v>
      </c>
      <c r="R103" s="70">
        <f t="shared" si="47"/>
        <v>0</v>
      </c>
    </row>
    <row r="104" spans="1:18" x14ac:dyDescent="0.25">
      <c r="A104" s="11" t="s">
        <v>454</v>
      </c>
      <c r="B104" s="5" t="s">
        <v>154</v>
      </c>
      <c r="C104" s="65">
        <v>0</v>
      </c>
      <c r="D104" s="66">
        <v>0</v>
      </c>
      <c r="E104" s="66">
        <v>0</v>
      </c>
      <c r="F104" s="84">
        <f t="shared" si="44"/>
        <v>0</v>
      </c>
      <c r="G104" s="97">
        <v>0</v>
      </c>
      <c r="H104" s="70">
        <v>0</v>
      </c>
      <c r="I104" s="70">
        <v>0</v>
      </c>
      <c r="J104" s="70">
        <f t="shared" si="45"/>
        <v>0</v>
      </c>
      <c r="K104" s="97">
        <v>0</v>
      </c>
      <c r="L104" s="70">
        <v>0</v>
      </c>
      <c r="M104" s="70">
        <v>0</v>
      </c>
      <c r="N104" s="70">
        <f t="shared" si="46"/>
        <v>0</v>
      </c>
      <c r="O104" s="97">
        <v>0</v>
      </c>
      <c r="P104" s="70">
        <v>0</v>
      </c>
      <c r="Q104" s="70">
        <v>0</v>
      </c>
      <c r="R104" s="70">
        <f t="shared" si="47"/>
        <v>0</v>
      </c>
    </row>
    <row r="105" spans="1:18" s="41" customFormat="1" x14ac:dyDescent="0.25">
      <c r="A105" s="13" t="s">
        <v>310</v>
      </c>
      <c r="B105" s="7" t="s">
        <v>155</v>
      </c>
      <c r="C105" s="63">
        <f>SUM(C102:C104)</f>
        <v>0</v>
      </c>
      <c r="D105" s="64">
        <f t="shared" ref="D105:E105" si="72">SUM(D102:D104)</f>
        <v>0</v>
      </c>
      <c r="E105" s="64">
        <f t="shared" si="72"/>
        <v>0</v>
      </c>
      <c r="F105" s="85">
        <f t="shared" si="44"/>
        <v>0</v>
      </c>
      <c r="G105" s="89">
        <f>SUM(G102:G104)</f>
        <v>0</v>
      </c>
      <c r="H105" s="67">
        <f t="shared" ref="H105:I105" si="73">SUM(H102:H104)</f>
        <v>0</v>
      </c>
      <c r="I105" s="67">
        <f t="shared" si="73"/>
        <v>0</v>
      </c>
      <c r="J105" s="67">
        <f t="shared" si="45"/>
        <v>0</v>
      </c>
      <c r="K105" s="89">
        <f>SUM(K102:K104)</f>
        <v>0</v>
      </c>
      <c r="L105" s="67">
        <f t="shared" ref="L105:M105" si="74">SUM(L102:L104)</f>
        <v>0</v>
      </c>
      <c r="M105" s="67">
        <f t="shared" si="74"/>
        <v>0</v>
      </c>
      <c r="N105" s="67">
        <f t="shared" si="46"/>
        <v>0</v>
      </c>
      <c r="O105" s="89">
        <f>SUM(O102:O104)</f>
        <v>0</v>
      </c>
      <c r="P105" s="67">
        <f t="shared" ref="P105:Q105" si="75">SUM(P102:P104)</f>
        <v>0</v>
      </c>
      <c r="Q105" s="67">
        <f t="shared" si="75"/>
        <v>0</v>
      </c>
      <c r="R105" s="67">
        <f t="shared" si="47"/>
        <v>0</v>
      </c>
    </row>
    <row r="106" spans="1:18" x14ac:dyDescent="0.25">
      <c r="A106" s="25" t="s">
        <v>338</v>
      </c>
      <c r="B106" s="5" t="s">
        <v>156</v>
      </c>
      <c r="C106" s="65">
        <v>0</v>
      </c>
      <c r="D106" s="66">
        <v>0</v>
      </c>
      <c r="E106" s="66">
        <v>0</v>
      </c>
      <c r="F106" s="84">
        <f t="shared" si="44"/>
        <v>0</v>
      </c>
      <c r="G106" s="97">
        <v>0</v>
      </c>
      <c r="H106" s="70">
        <v>0</v>
      </c>
      <c r="I106" s="70">
        <v>0</v>
      </c>
      <c r="J106" s="70">
        <f t="shared" si="45"/>
        <v>0</v>
      </c>
      <c r="K106" s="97">
        <v>0</v>
      </c>
      <c r="L106" s="70">
        <v>0</v>
      </c>
      <c r="M106" s="70">
        <v>0</v>
      </c>
      <c r="N106" s="70">
        <f t="shared" si="46"/>
        <v>0</v>
      </c>
      <c r="O106" s="97">
        <v>0</v>
      </c>
      <c r="P106" s="70">
        <v>0</v>
      </c>
      <c r="Q106" s="70">
        <v>0</v>
      </c>
      <c r="R106" s="70">
        <f t="shared" si="47"/>
        <v>0</v>
      </c>
    </row>
    <row r="107" spans="1:18" x14ac:dyDescent="0.25">
      <c r="A107" s="25" t="s">
        <v>455</v>
      </c>
      <c r="B107" s="5" t="s">
        <v>157</v>
      </c>
      <c r="C107" s="65">
        <v>0</v>
      </c>
      <c r="D107" s="66">
        <v>0</v>
      </c>
      <c r="E107" s="66">
        <v>0</v>
      </c>
      <c r="F107" s="84">
        <f t="shared" si="44"/>
        <v>0</v>
      </c>
      <c r="G107" s="97">
        <v>0</v>
      </c>
      <c r="H107" s="70">
        <v>0</v>
      </c>
      <c r="I107" s="70">
        <v>0</v>
      </c>
      <c r="J107" s="70">
        <f t="shared" si="45"/>
        <v>0</v>
      </c>
      <c r="K107" s="97">
        <v>0</v>
      </c>
      <c r="L107" s="70">
        <v>0</v>
      </c>
      <c r="M107" s="70">
        <v>0</v>
      </c>
      <c r="N107" s="70">
        <f t="shared" si="46"/>
        <v>0</v>
      </c>
      <c r="O107" s="97">
        <v>0</v>
      </c>
      <c r="P107" s="70">
        <v>0</v>
      </c>
      <c r="Q107" s="70">
        <v>0</v>
      </c>
      <c r="R107" s="70">
        <f t="shared" si="47"/>
        <v>0</v>
      </c>
    </row>
    <row r="108" spans="1:18" x14ac:dyDescent="0.25">
      <c r="A108" s="11" t="s">
        <v>456</v>
      </c>
      <c r="B108" s="5" t="s">
        <v>158</v>
      </c>
      <c r="C108" s="65">
        <v>0</v>
      </c>
      <c r="D108" s="66">
        <v>0</v>
      </c>
      <c r="E108" s="66">
        <v>0</v>
      </c>
      <c r="F108" s="84">
        <f t="shared" si="44"/>
        <v>0</v>
      </c>
      <c r="G108" s="97">
        <v>0</v>
      </c>
      <c r="H108" s="70">
        <v>0</v>
      </c>
      <c r="I108" s="70">
        <v>0</v>
      </c>
      <c r="J108" s="70">
        <f t="shared" si="45"/>
        <v>0</v>
      </c>
      <c r="K108" s="97">
        <v>0</v>
      </c>
      <c r="L108" s="70">
        <v>0</v>
      </c>
      <c r="M108" s="70">
        <v>0</v>
      </c>
      <c r="N108" s="70">
        <f t="shared" si="46"/>
        <v>0</v>
      </c>
      <c r="O108" s="97">
        <v>0</v>
      </c>
      <c r="P108" s="70">
        <v>0</v>
      </c>
      <c r="Q108" s="70">
        <v>0</v>
      </c>
      <c r="R108" s="70">
        <f t="shared" si="47"/>
        <v>0</v>
      </c>
    </row>
    <row r="109" spans="1:18" x14ac:dyDescent="0.25">
      <c r="A109" s="11" t="s">
        <v>457</v>
      </c>
      <c r="B109" s="5" t="s">
        <v>159</v>
      </c>
      <c r="C109" s="65">
        <v>0</v>
      </c>
      <c r="D109" s="66">
        <v>0</v>
      </c>
      <c r="E109" s="66">
        <v>0</v>
      </c>
      <c r="F109" s="84">
        <f t="shared" si="44"/>
        <v>0</v>
      </c>
      <c r="G109" s="97">
        <v>0</v>
      </c>
      <c r="H109" s="70">
        <v>0</v>
      </c>
      <c r="I109" s="70">
        <v>0</v>
      </c>
      <c r="J109" s="70">
        <f t="shared" si="45"/>
        <v>0</v>
      </c>
      <c r="K109" s="97">
        <v>0</v>
      </c>
      <c r="L109" s="70">
        <v>0</v>
      </c>
      <c r="M109" s="70">
        <v>0</v>
      </c>
      <c r="N109" s="70">
        <f t="shared" si="46"/>
        <v>0</v>
      </c>
      <c r="O109" s="97">
        <v>0</v>
      </c>
      <c r="P109" s="70">
        <v>0</v>
      </c>
      <c r="Q109" s="70">
        <v>0</v>
      </c>
      <c r="R109" s="70">
        <f t="shared" si="47"/>
        <v>0</v>
      </c>
    </row>
    <row r="110" spans="1:18" x14ac:dyDescent="0.25">
      <c r="A110" s="11" t="s">
        <v>460</v>
      </c>
      <c r="B110" s="5" t="s">
        <v>458</v>
      </c>
      <c r="C110" s="65">
        <v>0</v>
      </c>
      <c r="D110" s="66">
        <v>0</v>
      </c>
      <c r="E110" s="66">
        <v>0</v>
      </c>
      <c r="F110" s="84">
        <f t="shared" si="44"/>
        <v>0</v>
      </c>
      <c r="G110" s="97">
        <v>0</v>
      </c>
      <c r="H110" s="70">
        <v>0</v>
      </c>
      <c r="I110" s="70">
        <v>0</v>
      </c>
      <c r="J110" s="70">
        <f t="shared" si="45"/>
        <v>0</v>
      </c>
      <c r="K110" s="97">
        <v>0</v>
      </c>
      <c r="L110" s="70">
        <v>0</v>
      </c>
      <c r="M110" s="70">
        <v>0</v>
      </c>
      <c r="N110" s="70">
        <f t="shared" si="46"/>
        <v>0</v>
      </c>
      <c r="O110" s="97">
        <v>0</v>
      </c>
      <c r="P110" s="70">
        <v>0</v>
      </c>
      <c r="Q110" s="70">
        <v>0</v>
      </c>
      <c r="R110" s="70">
        <f t="shared" si="47"/>
        <v>0</v>
      </c>
    </row>
    <row r="111" spans="1:18" x14ac:dyDescent="0.25">
      <c r="A111" s="11" t="s">
        <v>461</v>
      </c>
      <c r="B111" s="5" t="s">
        <v>459</v>
      </c>
      <c r="C111" s="65">
        <v>0</v>
      </c>
      <c r="D111" s="66">
        <v>0</v>
      </c>
      <c r="E111" s="66">
        <v>0</v>
      </c>
      <c r="F111" s="84">
        <f t="shared" si="44"/>
        <v>0</v>
      </c>
      <c r="G111" s="97">
        <v>0</v>
      </c>
      <c r="H111" s="70">
        <v>0</v>
      </c>
      <c r="I111" s="70">
        <v>0</v>
      </c>
      <c r="J111" s="70">
        <f t="shared" si="45"/>
        <v>0</v>
      </c>
      <c r="K111" s="97">
        <v>0</v>
      </c>
      <c r="L111" s="70">
        <v>0</v>
      </c>
      <c r="M111" s="70">
        <v>0</v>
      </c>
      <c r="N111" s="70">
        <f t="shared" si="46"/>
        <v>0</v>
      </c>
      <c r="O111" s="97">
        <v>0</v>
      </c>
      <c r="P111" s="70">
        <v>0</v>
      </c>
      <c r="Q111" s="70">
        <v>0</v>
      </c>
      <c r="R111" s="70">
        <f t="shared" si="47"/>
        <v>0</v>
      </c>
    </row>
    <row r="112" spans="1:18" s="41" customFormat="1" x14ac:dyDescent="0.25">
      <c r="A112" s="12" t="s">
        <v>311</v>
      </c>
      <c r="B112" s="7" t="s">
        <v>160</v>
      </c>
      <c r="C112" s="63">
        <f>SUM(C106:C111)</f>
        <v>0</v>
      </c>
      <c r="D112" s="64">
        <f t="shared" ref="D112:E112" si="76">SUM(D106:D111)</f>
        <v>0</v>
      </c>
      <c r="E112" s="64">
        <f t="shared" si="76"/>
        <v>0</v>
      </c>
      <c r="F112" s="85">
        <f t="shared" si="44"/>
        <v>0</v>
      </c>
      <c r="G112" s="89">
        <f>SUM(G106:G111)</f>
        <v>0</v>
      </c>
      <c r="H112" s="67">
        <f t="shared" ref="H112:I112" si="77">SUM(H106:H111)</f>
        <v>0</v>
      </c>
      <c r="I112" s="67">
        <f t="shared" si="77"/>
        <v>0</v>
      </c>
      <c r="J112" s="67">
        <f t="shared" si="45"/>
        <v>0</v>
      </c>
      <c r="K112" s="89">
        <f>SUM(K106:K111)</f>
        <v>0</v>
      </c>
      <c r="L112" s="67">
        <f t="shared" ref="L112:M112" si="78">SUM(L106:L111)</f>
        <v>0</v>
      </c>
      <c r="M112" s="67">
        <f t="shared" si="78"/>
        <v>0</v>
      </c>
      <c r="N112" s="67">
        <f t="shared" si="46"/>
        <v>0</v>
      </c>
      <c r="O112" s="89">
        <f>SUM(O106:O111)</f>
        <v>0</v>
      </c>
      <c r="P112" s="67">
        <f t="shared" ref="P112:Q112" si="79">SUM(P106:P111)</f>
        <v>0</v>
      </c>
      <c r="Q112" s="67">
        <f t="shared" si="79"/>
        <v>0</v>
      </c>
      <c r="R112" s="67">
        <f t="shared" si="47"/>
        <v>0</v>
      </c>
    </row>
    <row r="113" spans="1:18" s="41" customFormat="1" x14ac:dyDescent="0.25">
      <c r="A113" s="12" t="s">
        <v>161</v>
      </c>
      <c r="B113" s="7" t="s">
        <v>162</v>
      </c>
      <c r="C113" s="63">
        <v>0</v>
      </c>
      <c r="D113" s="64">
        <v>0</v>
      </c>
      <c r="E113" s="64">
        <v>0</v>
      </c>
      <c r="F113" s="85">
        <f t="shared" si="44"/>
        <v>0</v>
      </c>
      <c r="G113" s="89">
        <v>0</v>
      </c>
      <c r="H113" s="67">
        <v>0</v>
      </c>
      <c r="I113" s="67">
        <v>0</v>
      </c>
      <c r="J113" s="67">
        <f t="shared" si="45"/>
        <v>0</v>
      </c>
      <c r="K113" s="89">
        <v>0</v>
      </c>
      <c r="L113" s="67">
        <v>0</v>
      </c>
      <c r="M113" s="67">
        <v>0</v>
      </c>
      <c r="N113" s="67">
        <f t="shared" si="46"/>
        <v>0</v>
      </c>
      <c r="O113" s="89">
        <v>0</v>
      </c>
      <c r="P113" s="67">
        <v>0</v>
      </c>
      <c r="Q113" s="67">
        <v>0</v>
      </c>
      <c r="R113" s="67">
        <f t="shared" si="47"/>
        <v>0</v>
      </c>
    </row>
    <row r="114" spans="1:18" s="41" customFormat="1" x14ac:dyDescent="0.25">
      <c r="A114" s="12" t="s">
        <v>163</v>
      </c>
      <c r="B114" s="7" t="s">
        <v>164</v>
      </c>
      <c r="C114" s="63">
        <v>518259</v>
      </c>
      <c r="D114" s="64">
        <v>0</v>
      </c>
      <c r="E114" s="64">
        <v>0</v>
      </c>
      <c r="F114" s="85">
        <f t="shared" si="44"/>
        <v>518259</v>
      </c>
      <c r="G114" s="89">
        <v>518259</v>
      </c>
      <c r="H114" s="67">
        <v>0</v>
      </c>
      <c r="I114" s="67">
        <v>0</v>
      </c>
      <c r="J114" s="67">
        <f t="shared" si="45"/>
        <v>518259</v>
      </c>
      <c r="K114" s="89">
        <v>518259</v>
      </c>
      <c r="L114" s="67">
        <v>0</v>
      </c>
      <c r="M114" s="67">
        <v>0</v>
      </c>
      <c r="N114" s="67">
        <f t="shared" si="46"/>
        <v>518259</v>
      </c>
      <c r="O114" s="89">
        <v>518259</v>
      </c>
      <c r="P114" s="67">
        <v>0</v>
      </c>
      <c r="Q114" s="67">
        <v>0</v>
      </c>
      <c r="R114" s="67">
        <f t="shared" si="47"/>
        <v>518259</v>
      </c>
    </row>
    <row r="115" spans="1:18" s="41" customFormat="1" x14ac:dyDescent="0.25">
      <c r="A115" s="12" t="s">
        <v>165</v>
      </c>
      <c r="B115" s="7" t="s">
        <v>166</v>
      </c>
      <c r="C115" s="63">
        <v>0</v>
      </c>
      <c r="D115" s="64">
        <f t="shared" ref="D115:E115" si="80">SUM(D113:D114)</f>
        <v>0</v>
      </c>
      <c r="E115" s="64">
        <f t="shared" si="80"/>
        <v>0</v>
      </c>
      <c r="F115" s="85">
        <f t="shared" si="44"/>
        <v>0</v>
      </c>
      <c r="G115" s="89">
        <v>0</v>
      </c>
      <c r="H115" s="67">
        <f t="shared" ref="H115:I115" si="81">SUM(H113:H114)</f>
        <v>0</v>
      </c>
      <c r="I115" s="67">
        <f t="shared" si="81"/>
        <v>0</v>
      </c>
      <c r="J115" s="67">
        <f t="shared" si="45"/>
        <v>0</v>
      </c>
      <c r="K115" s="89">
        <v>0</v>
      </c>
      <c r="L115" s="67">
        <f t="shared" ref="L115:M115" si="82">SUM(L113:L114)</f>
        <v>0</v>
      </c>
      <c r="M115" s="67">
        <f t="shared" si="82"/>
        <v>0</v>
      </c>
      <c r="N115" s="67">
        <f t="shared" si="46"/>
        <v>0</v>
      </c>
      <c r="O115" s="89">
        <v>0</v>
      </c>
      <c r="P115" s="67">
        <f t="shared" ref="P115:Q115" si="83">SUM(P113:P114)</f>
        <v>0</v>
      </c>
      <c r="Q115" s="67">
        <f t="shared" si="83"/>
        <v>0</v>
      </c>
      <c r="R115" s="67">
        <f t="shared" si="47"/>
        <v>0</v>
      </c>
    </row>
    <row r="116" spans="1:18" s="41" customFormat="1" x14ac:dyDescent="0.25">
      <c r="A116" s="12" t="s">
        <v>462</v>
      </c>
      <c r="B116" s="7" t="s">
        <v>167</v>
      </c>
      <c r="C116" s="63">
        <v>0</v>
      </c>
      <c r="D116" s="67">
        <v>0</v>
      </c>
      <c r="E116" s="67">
        <v>0</v>
      </c>
      <c r="F116" s="85">
        <f t="shared" si="44"/>
        <v>0</v>
      </c>
      <c r="G116" s="89">
        <v>0</v>
      </c>
      <c r="H116" s="67">
        <v>0</v>
      </c>
      <c r="I116" s="67">
        <v>0</v>
      </c>
      <c r="J116" s="67">
        <f t="shared" si="45"/>
        <v>0</v>
      </c>
      <c r="K116" s="89">
        <v>0</v>
      </c>
      <c r="L116" s="67">
        <v>0</v>
      </c>
      <c r="M116" s="67">
        <v>0</v>
      </c>
      <c r="N116" s="67">
        <f t="shared" si="46"/>
        <v>0</v>
      </c>
      <c r="O116" s="89">
        <v>0</v>
      </c>
      <c r="P116" s="67">
        <v>0</v>
      </c>
      <c r="Q116" s="67">
        <v>0</v>
      </c>
      <c r="R116" s="67">
        <f t="shared" si="47"/>
        <v>0</v>
      </c>
    </row>
    <row r="117" spans="1:18" s="41" customFormat="1" x14ac:dyDescent="0.25">
      <c r="A117" s="12" t="s">
        <v>168</v>
      </c>
      <c r="B117" s="7" t="s">
        <v>169</v>
      </c>
      <c r="C117" s="63">
        <v>0</v>
      </c>
      <c r="D117" s="67">
        <v>0</v>
      </c>
      <c r="E117" s="67">
        <v>0</v>
      </c>
      <c r="F117" s="85">
        <f t="shared" si="44"/>
        <v>0</v>
      </c>
      <c r="G117" s="89">
        <v>0</v>
      </c>
      <c r="H117" s="67">
        <v>0</v>
      </c>
      <c r="I117" s="67">
        <v>0</v>
      </c>
      <c r="J117" s="67">
        <f t="shared" si="45"/>
        <v>0</v>
      </c>
      <c r="K117" s="89">
        <v>0</v>
      </c>
      <c r="L117" s="67">
        <v>0</v>
      </c>
      <c r="M117" s="67">
        <v>0</v>
      </c>
      <c r="N117" s="67">
        <f t="shared" si="46"/>
        <v>0</v>
      </c>
      <c r="O117" s="89">
        <v>0</v>
      </c>
      <c r="P117" s="67">
        <v>0</v>
      </c>
      <c r="Q117" s="67">
        <v>0</v>
      </c>
      <c r="R117" s="67">
        <f t="shared" si="47"/>
        <v>0</v>
      </c>
    </row>
    <row r="118" spans="1:18" s="41" customFormat="1" x14ac:dyDescent="0.25">
      <c r="A118" s="12" t="s">
        <v>170</v>
      </c>
      <c r="B118" s="7" t="s">
        <v>171</v>
      </c>
      <c r="C118" s="63">
        <v>0</v>
      </c>
      <c r="D118" s="67">
        <v>0</v>
      </c>
      <c r="E118" s="67">
        <v>0</v>
      </c>
      <c r="F118" s="85">
        <f t="shared" si="44"/>
        <v>0</v>
      </c>
      <c r="G118" s="89">
        <v>0</v>
      </c>
      <c r="H118" s="67">
        <v>0</v>
      </c>
      <c r="I118" s="67">
        <v>0</v>
      </c>
      <c r="J118" s="67">
        <f t="shared" si="45"/>
        <v>0</v>
      </c>
      <c r="K118" s="89">
        <v>0</v>
      </c>
      <c r="L118" s="67">
        <v>0</v>
      </c>
      <c r="M118" s="67">
        <v>0</v>
      </c>
      <c r="N118" s="67">
        <f t="shared" si="46"/>
        <v>0</v>
      </c>
      <c r="O118" s="89">
        <v>0</v>
      </c>
      <c r="P118" s="67">
        <v>0</v>
      </c>
      <c r="Q118" s="67">
        <v>0</v>
      </c>
      <c r="R118" s="67">
        <f t="shared" si="47"/>
        <v>0</v>
      </c>
    </row>
    <row r="119" spans="1:18" s="41" customFormat="1" x14ac:dyDescent="0.25">
      <c r="A119" s="25" t="s">
        <v>466</v>
      </c>
      <c r="B119" s="5" t="s">
        <v>463</v>
      </c>
      <c r="C119" s="63">
        <v>0</v>
      </c>
      <c r="D119" s="67">
        <v>0</v>
      </c>
      <c r="E119" s="67">
        <v>0</v>
      </c>
      <c r="F119" s="85">
        <f t="shared" si="44"/>
        <v>0</v>
      </c>
      <c r="G119" s="89">
        <v>0</v>
      </c>
      <c r="H119" s="67">
        <v>0</v>
      </c>
      <c r="I119" s="67">
        <v>0</v>
      </c>
      <c r="J119" s="67">
        <f t="shared" si="45"/>
        <v>0</v>
      </c>
      <c r="K119" s="89">
        <v>0</v>
      </c>
      <c r="L119" s="67">
        <v>0</v>
      </c>
      <c r="M119" s="67">
        <v>0</v>
      </c>
      <c r="N119" s="67">
        <f t="shared" si="46"/>
        <v>0</v>
      </c>
      <c r="O119" s="89">
        <v>0</v>
      </c>
      <c r="P119" s="67">
        <v>0</v>
      </c>
      <c r="Q119" s="67">
        <v>0</v>
      </c>
      <c r="R119" s="67">
        <f t="shared" si="47"/>
        <v>0</v>
      </c>
    </row>
    <row r="120" spans="1:18" s="41" customFormat="1" x14ac:dyDescent="0.25">
      <c r="A120" s="25" t="s">
        <v>467</v>
      </c>
      <c r="B120" s="5" t="s">
        <v>464</v>
      </c>
      <c r="C120" s="63">
        <v>0</v>
      </c>
      <c r="D120" s="67">
        <v>0</v>
      </c>
      <c r="E120" s="67">
        <v>0</v>
      </c>
      <c r="F120" s="85">
        <f t="shared" si="44"/>
        <v>0</v>
      </c>
      <c r="G120" s="89">
        <v>0</v>
      </c>
      <c r="H120" s="67">
        <v>0</v>
      </c>
      <c r="I120" s="67">
        <v>0</v>
      </c>
      <c r="J120" s="67">
        <f t="shared" si="45"/>
        <v>0</v>
      </c>
      <c r="K120" s="89">
        <v>0</v>
      </c>
      <c r="L120" s="67">
        <v>0</v>
      </c>
      <c r="M120" s="67">
        <v>0</v>
      </c>
      <c r="N120" s="67">
        <f t="shared" si="46"/>
        <v>0</v>
      </c>
      <c r="O120" s="89">
        <v>0</v>
      </c>
      <c r="P120" s="67">
        <v>0</v>
      </c>
      <c r="Q120" s="67">
        <v>0</v>
      </c>
      <c r="R120" s="67">
        <f t="shared" si="47"/>
        <v>0</v>
      </c>
    </row>
    <row r="121" spans="1:18" s="41" customFormat="1" x14ac:dyDescent="0.25">
      <c r="A121" s="12" t="s">
        <v>468</v>
      </c>
      <c r="B121" s="7" t="s">
        <v>465</v>
      </c>
      <c r="C121" s="63">
        <f>SUM(C119:C120)</f>
        <v>0</v>
      </c>
      <c r="D121" s="67">
        <v>0</v>
      </c>
      <c r="E121" s="67">
        <v>0</v>
      </c>
      <c r="F121" s="85">
        <f t="shared" si="44"/>
        <v>0</v>
      </c>
      <c r="G121" s="89">
        <f>SUM(G119:G120)</f>
        <v>0</v>
      </c>
      <c r="H121" s="67">
        <v>0</v>
      </c>
      <c r="I121" s="67">
        <v>0</v>
      </c>
      <c r="J121" s="67">
        <f t="shared" si="45"/>
        <v>0</v>
      </c>
      <c r="K121" s="89">
        <f>SUM(K119:K120)</f>
        <v>0</v>
      </c>
      <c r="L121" s="67">
        <v>0</v>
      </c>
      <c r="M121" s="67">
        <v>0</v>
      </c>
      <c r="N121" s="67">
        <f t="shared" si="46"/>
        <v>0</v>
      </c>
      <c r="O121" s="89">
        <f>SUM(O119:O120)</f>
        <v>0</v>
      </c>
      <c r="P121" s="67">
        <v>0</v>
      </c>
      <c r="Q121" s="67">
        <v>0</v>
      </c>
      <c r="R121" s="67">
        <f t="shared" si="47"/>
        <v>0</v>
      </c>
    </row>
    <row r="122" spans="1:18" s="41" customFormat="1" x14ac:dyDescent="0.25">
      <c r="A122" s="26" t="s">
        <v>312</v>
      </c>
      <c r="B122" s="27" t="s">
        <v>172</v>
      </c>
      <c r="C122" s="67">
        <f>C105+C112+C113+C114+C115+C116+C117+C121</f>
        <v>518259</v>
      </c>
      <c r="D122" s="67">
        <f t="shared" ref="D122:E122" si="84">D105+D112+D113+D114+D115+D116+D117+D121</f>
        <v>0</v>
      </c>
      <c r="E122" s="67">
        <f t="shared" si="84"/>
        <v>0</v>
      </c>
      <c r="F122" s="85">
        <f t="shared" si="44"/>
        <v>518259</v>
      </c>
      <c r="G122" s="89">
        <f>G105+G112+G113+G114+G115+G116+G117+G121</f>
        <v>518259</v>
      </c>
      <c r="H122" s="67">
        <f t="shared" ref="H122:I122" si="85">H105+H112+H113+H114+H115+H116+H117+H121</f>
        <v>0</v>
      </c>
      <c r="I122" s="67">
        <f t="shared" si="85"/>
        <v>0</v>
      </c>
      <c r="J122" s="67">
        <f t="shared" si="45"/>
        <v>518259</v>
      </c>
      <c r="K122" s="89">
        <f>K105+K112+K113+K114+K115+K116+K117+K121</f>
        <v>518259</v>
      </c>
      <c r="L122" s="67">
        <f t="shared" ref="L122:M122" si="86">L105+L112+L113+L114+L115+L116+L117+L121</f>
        <v>0</v>
      </c>
      <c r="M122" s="67">
        <f t="shared" si="86"/>
        <v>0</v>
      </c>
      <c r="N122" s="67">
        <f t="shared" si="46"/>
        <v>518259</v>
      </c>
      <c r="O122" s="89">
        <f>O105+O112+O113+O114+O115+O116+O117+O121</f>
        <v>518259</v>
      </c>
      <c r="P122" s="67">
        <f t="shared" ref="P122:Q122" si="87">P105+P112+P113+P114+P115+P116+P117+P121</f>
        <v>0</v>
      </c>
      <c r="Q122" s="67">
        <f t="shared" si="87"/>
        <v>0</v>
      </c>
      <c r="R122" s="67">
        <f t="shared" si="47"/>
        <v>518259</v>
      </c>
    </row>
    <row r="123" spans="1:18" x14ac:dyDescent="0.25">
      <c r="A123" s="25" t="s">
        <v>173</v>
      </c>
      <c r="B123" s="5" t="s">
        <v>174</v>
      </c>
      <c r="C123" s="65">
        <v>0</v>
      </c>
      <c r="D123" s="66">
        <v>0</v>
      </c>
      <c r="E123" s="66">
        <v>0</v>
      </c>
      <c r="F123" s="84">
        <f t="shared" si="44"/>
        <v>0</v>
      </c>
      <c r="G123" s="97">
        <v>0</v>
      </c>
      <c r="H123" s="70">
        <v>0</v>
      </c>
      <c r="I123" s="70">
        <v>0</v>
      </c>
      <c r="J123" s="70">
        <f t="shared" si="45"/>
        <v>0</v>
      </c>
      <c r="K123" s="97">
        <v>0</v>
      </c>
      <c r="L123" s="70">
        <v>0</v>
      </c>
      <c r="M123" s="70">
        <v>0</v>
      </c>
      <c r="N123" s="70">
        <f t="shared" si="46"/>
        <v>0</v>
      </c>
      <c r="O123" s="97">
        <v>0</v>
      </c>
      <c r="P123" s="70">
        <v>0</v>
      </c>
      <c r="Q123" s="70">
        <v>0</v>
      </c>
      <c r="R123" s="70">
        <f t="shared" si="47"/>
        <v>0</v>
      </c>
    </row>
    <row r="124" spans="1:18" x14ac:dyDescent="0.25">
      <c r="A124" s="11" t="s">
        <v>175</v>
      </c>
      <c r="B124" s="5" t="s">
        <v>176</v>
      </c>
      <c r="C124" s="65">
        <v>0</v>
      </c>
      <c r="D124" s="66">
        <v>0</v>
      </c>
      <c r="E124" s="66">
        <v>0</v>
      </c>
      <c r="F124" s="84">
        <f t="shared" si="44"/>
        <v>0</v>
      </c>
      <c r="G124" s="97">
        <v>0</v>
      </c>
      <c r="H124" s="70">
        <v>0</v>
      </c>
      <c r="I124" s="70">
        <v>0</v>
      </c>
      <c r="J124" s="70">
        <f t="shared" si="45"/>
        <v>0</v>
      </c>
      <c r="K124" s="97">
        <v>0</v>
      </c>
      <c r="L124" s="70">
        <v>0</v>
      </c>
      <c r="M124" s="70">
        <v>0</v>
      </c>
      <c r="N124" s="70">
        <f t="shared" si="46"/>
        <v>0</v>
      </c>
      <c r="O124" s="97">
        <v>0</v>
      </c>
      <c r="P124" s="70">
        <v>0</v>
      </c>
      <c r="Q124" s="70">
        <v>0</v>
      </c>
      <c r="R124" s="70">
        <f t="shared" si="47"/>
        <v>0</v>
      </c>
    </row>
    <row r="125" spans="1:18" x14ac:dyDescent="0.25">
      <c r="A125" s="25" t="s">
        <v>339</v>
      </c>
      <c r="B125" s="5" t="s">
        <v>177</v>
      </c>
      <c r="C125" s="65">
        <v>0</v>
      </c>
      <c r="D125" s="66">
        <v>0</v>
      </c>
      <c r="E125" s="66">
        <v>0</v>
      </c>
      <c r="F125" s="84">
        <f t="shared" si="44"/>
        <v>0</v>
      </c>
      <c r="G125" s="97">
        <v>0</v>
      </c>
      <c r="H125" s="70">
        <v>0</v>
      </c>
      <c r="I125" s="70">
        <v>0</v>
      </c>
      <c r="J125" s="70">
        <f t="shared" si="45"/>
        <v>0</v>
      </c>
      <c r="K125" s="97">
        <v>0</v>
      </c>
      <c r="L125" s="70">
        <v>0</v>
      </c>
      <c r="M125" s="70">
        <v>0</v>
      </c>
      <c r="N125" s="70">
        <f t="shared" si="46"/>
        <v>0</v>
      </c>
      <c r="O125" s="97">
        <v>0</v>
      </c>
      <c r="P125" s="70">
        <v>0</v>
      </c>
      <c r="Q125" s="70">
        <v>0</v>
      </c>
      <c r="R125" s="70">
        <f t="shared" si="47"/>
        <v>0</v>
      </c>
    </row>
    <row r="126" spans="1:18" x14ac:dyDescent="0.25">
      <c r="A126" s="25" t="s">
        <v>469</v>
      </c>
      <c r="B126" s="5" t="s">
        <v>178</v>
      </c>
      <c r="C126" s="65"/>
      <c r="D126" s="66"/>
      <c r="E126" s="66"/>
      <c r="F126" s="84"/>
      <c r="G126" s="97"/>
      <c r="H126" s="70"/>
      <c r="I126" s="70"/>
      <c r="J126" s="70"/>
      <c r="K126" s="97"/>
      <c r="L126" s="70"/>
      <c r="M126" s="70"/>
      <c r="N126" s="70"/>
      <c r="O126" s="97"/>
      <c r="P126" s="70"/>
      <c r="Q126" s="70"/>
      <c r="R126" s="70"/>
    </row>
    <row r="127" spans="1:18" x14ac:dyDescent="0.25">
      <c r="A127" s="25" t="s">
        <v>471</v>
      </c>
      <c r="B127" s="5" t="s">
        <v>470</v>
      </c>
      <c r="C127" s="65">
        <v>0</v>
      </c>
      <c r="D127" s="66">
        <v>0</v>
      </c>
      <c r="E127" s="66">
        <v>0</v>
      </c>
      <c r="F127" s="84">
        <f t="shared" si="44"/>
        <v>0</v>
      </c>
      <c r="G127" s="97">
        <v>0</v>
      </c>
      <c r="H127" s="70">
        <v>0</v>
      </c>
      <c r="I127" s="70">
        <v>0</v>
      </c>
      <c r="J127" s="70">
        <f t="shared" ref="J127:J128" si="88">SUM(G127:I127)</f>
        <v>0</v>
      </c>
      <c r="K127" s="97">
        <v>0</v>
      </c>
      <c r="L127" s="70">
        <v>0</v>
      </c>
      <c r="M127" s="70">
        <v>0</v>
      </c>
      <c r="N127" s="70">
        <f t="shared" ref="N127:N128" si="89">SUM(K127:M127)</f>
        <v>0</v>
      </c>
      <c r="O127" s="97">
        <v>0</v>
      </c>
      <c r="P127" s="70">
        <v>0</v>
      </c>
      <c r="Q127" s="70">
        <v>0</v>
      </c>
      <c r="R127" s="70">
        <f t="shared" ref="R127:R128" si="90">SUM(O127:Q127)</f>
        <v>0</v>
      </c>
    </row>
    <row r="128" spans="1:18" s="41" customFormat="1" x14ac:dyDescent="0.25">
      <c r="A128" s="26" t="s">
        <v>313</v>
      </c>
      <c r="B128" s="27" t="s">
        <v>179</v>
      </c>
      <c r="C128" s="63">
        <f>SUM(C123:C127)</f>
        <v>0</v>
      </c>
      <c r="D128" s="64">
        <f t="shared" ref="D128:E128" si="91">SUM(D123:D127)</f>
        <v>0</v>
      </c>
      <c r="E128" s="64">
        <f t="shared" si="91"/>
        <v>0</v>
      </c>
      <c r="F128" s="84">
        <f t="shared" si="44"/>
        <v>0</v>
      </c>
      <c r="G128" s="89">
        <f>SUM(G123:G127)</f>
        <v>0</v>
      </c>
      <c r="H128" s="67">
        <f t="shared" ref="H128:I128" si="92">SUM(H123:H127)</f>
        <v>0</v>
      </c>
      <c r="I128" s="67">
        <f t="shared" si="92"/>
        <v>0</v>
      </c>
      <c r="J128" s="70">
        <f t="shared" si="88"/>
        <v>0</v>
      </c>
      <c r="K128" s="89">
        <f>SUM(K123:K127)</f>
        <v>0</v>
      </c>
      <c r="L128" s="67">
        <f t="shared" ref="L128:M128" si="93">SUM(L123:L127)</f>
        <v>0</v>
      </c>
      <c r="M128" s="67">
        <f t="shared" si="93"/>
        <v>0</v>
      </c>
      <c r="N128" s="70">
        <f t="shared" si="89"/>
        <v>0</v>
      </c>
      <c r="O128" s="89">
        <f>SUM(O123:O127)</f>
        <v>0</v>
      </c>
      <c r="P128" s="67">
        <f t="shared" ref="P128:Q128" si="94">SUM(P123:P127)</f>
        <v>0</v>
      </c>
      <c r="Q128" s="67">
        <f t="shared" si="94"/>
        <v>0</v>
      </c>
      <c r="R128" s="70">
        <f t="shared" si="90"/>
        <v>0</v>
      </c>
    </row>
    <row r="129" spans="1:18" s="41" customFormat="1" x14ac:dyDescent="0.25">
      <c r="A129" s="26" t="s">
        <v>180</v>
      </c>
      <c r="B129" s="27" t="s">
        <v>181</v>
      </c>
      <c r="C129" s="63">
        <v>0</v>
      </c>
      <c r="D129" s="64">
        <v>0</v>
      </c>
      <c r="E129" s="64">
        <v>0</v>
      </c>
      <c r="F129" s="84">
        <v>0</v>
      </c>
      <c r="G129" s="89">
        <v>0</v>
      </c>
      <c r="H129" s="67">
        <v>0</v>
      </c>
      <c r="I129" s="67">
        <v>0</v>
      </c>
      <c r="J129" s="70">
        <v>0</v>
      </c>
      <c r="K129" s="89">
        <v>0</v>
      </c>
      <c r="L129" s="67">
        <v>0</v>
      </c>
      <c r="M129" s="67">
        <v>0</v>
      </c>
      <c r="N129" s="70">
        <v>0</v>
      </c>
      <c r="O129" s="89">
        <v>0</v>
      </c>
      <c r="P129" s="67">
        <v>0</v>
      </c>
      <c r="Q129" s="67">
        <v>0</v>
      </c>
      <c r="R129" s="70">
        <v>0</v>
      </c>
    </row>
    <row r="130" spans="1:18" x14ac:dyDescent="0.25">
      <c r="A130" s="13" t="s">
        <v>473</v>
      </c>
      <c r="B130" s="7" t="s">
        <v>472</v>
      </c>
      <c r="C130" s="63">
        <v>0</v>
      </c>
      <c r="D130" s="64">
        <v>0</v>
      </c>
      <c r="E130" s="64">
        <v>0</v>
      </c>
      <c r="F130" s="85">
        <f t="shared" si="44"/>
        <v>0</v>
      </c>
      <c r="G130" s="89">
        <v>0</v>
      </c>
      <c r="H130" s="67">
        <v>0</v>
      </c>
      <c r="I130" s="67">
        <v>0</v>
      </c>
      <c r="J130" s="67">
        <f t="shared" ref="J130:J131" si="95">SUM(G130:I130)</f>
        <v>0</v>
      </c>
      <c r="K130" s="89">
        <v>0</v>
      </c>
      <c r="L130" s="67">
        <v>0</v>
      </c>
      <c r="M130" s="67">
        <v>0</v>
      </c>
      <c r="N130" s="67">
        <f t="shared" ref="N130:N131" si="96">SUM(K130:M130)</f>
        <v>0</v>
      </c>
      <c r="O130" s="89">
        <v>0</v>
      </c>
      <c r="P130" s="67">
        <v>0</v>
      </c>
      <c r="Q130" s="67">
        <v>0</v>
      </c>
      <c r="R130" s="67">
        <f t="shared" ref="R130:R131" si="97">SUM(O130:Q130)</f>
        <v>0</v>
      </c>
    </row>
    <row r="131" spans="1:18" s="41" customFormat="1" ht="15.75" x14ac:dyDescent="0.25">
      <c r="A131" s="55" t="s">
        <v>343</v>
      </c>
      <c r="B131" s="56" t="s">
        <v>182</v>
      </c>
      <c r="C131" s="73">
        <f>C122+C128+C130</f>
        <v>518259</v>
      </c>
      <c r="D131" s="73">
        <f t="shared" ref="D131:E131" si="98">D122+D128+D130</f>
        <v>0</v>
      </c>
      <c r="E131" s="73">
        <f t="shared" si="98"/>
        <v>0</v>
      </c>
      <c r="F131" s="87">
        <f t="shared" si="44"/>
        <v>518259</v>
      </c>
      <c r="G131" s="90">
        <f>G122+G128+G130</f>
        <v>518259</v>
      </c>
      <c r="H131" s="73">
        <f t="shared" ref="H131:I131" si="99">H122+H128+H130</f>
        <v>0</v>
      </c>
      <c r="I131" s="73">
        <f t="shared" si="99"/>
        <v>0</v>
      </c>
      <c r="J131" s="73">
        <f t="shared" si="95"/>
        <v>518259</v>
      </c>
      <c r="K131" s="90">
        <f>K122+K128+K130</f>
        <v>518259</v>
      </c>
      <c r="L131" s="73">
        <f t="shared" ref="L131:M131" si="100">L122+L128+L130</f>
        <v>0</v>
      </c>
      <c r="M131" s="73">
        <f t="shared" si="100"/>
        <v>0</v>
      </c>
      <c r="N131" s="73">
        <f t="shared" si="96"/>
        <v>518259</v>
      </c>
      <c r="O131" s="90">
        <f>O122+O128+O130</f>
        <v>518259</v>
      </c>
      <c r="P131" s="73">
        <f t="shared" ref="P131:Q131" si="101">P122+P128+P130</f>
        <v>0</v>
      </c>
      <c r="Q131" s="73">
        <f t="shared" si="101"/>
        <v>0</v>
      </c>
      <c r="R131" s="73">
        <f t="shared" si="97"/>
        <v>518259</v>
      </c>
    </row>
    <row r="132" spans="1:18" s="41" customFormat="1" ht="15.75" x14ac:dyDescent="0.25">
      <c r="A132" s="57" t="s">
        <v>379</v>
      </c>
      <c r="B132" s="57"/>
      <c r="C132" s="74">
        <f>C101+C131</f>
        <v>23471167</v>
      </c>
      <c r="D132" s="75">
        <f>D101+D131</f>
        <v>270000</v>
      </c>
      <c r="E132" s="75">
        <f>E101+E131</f>
        <v>13000</v>
      </c>
      <c r="F132" s="88">
        <f>SUM(C132:E132)</f>
        <v>23754167</v>
      </c>
      <c r="G132" s="101">
        <f>G101+G131</f>
        <v>23471167</v>
      </c>
      <c r="H132" s="102">
        <f>H101+H131</f>
        <v>270000</v>
      </c>
      <c r="I132" s="102">
        <f>I101+I131</f>
        <v>13000</v>
      </c>
      <c r="J132" s="102">
        <f>SUM(G132:I132)</f>
        <v>23754167</v>
      </c>
      <c r="K132" s="101">
        <f>K101+K131</f>
        <v>23531752</v>
      </c>
      <c r="L132" s="102">
        <f>L101+L131</f>
        <v>270000</v>
      </c>
      <c r="M132" s="102">
        <f>M101+M131</f>
        <v>13000</v>
      </c>
      <c r="N132" s="102">
        <f>SUM(K132:M132)</f>
        <v>23814752</v>
      </c>
      <c r="O132" s="101">
        <f>O101+O131</f>
        <v>24230293</v>
      </c>
      <c r="P132" s="102">
        <f>P101+P131</f>
        <v>270000</v>
      </c>
      <c r="Q132" s="102">
        <f>Q101+Q131</f>
        <v>13000</v>
      </c>
      <c r="R132" s="102">
        <f>SUM(O132:Q132)</f>
        <v>24513293</v>
      </c>
    </row>
    <row r="133" spans="1:18" x14ac:dyDescent="0.25">
      <c r="A133" s="68"/>
      <c r="B133" s="69"/>
      <c r="C133" s="69"/>
      <c r="D133" s="69"/>
      <c r="E133" s="69"/>
      <c r="F133" s="69"/>
    </row>
    <row r="134" spans="1:18" x14ac:dyDescent="0.25">
      <c r="B134" s="16"/>
      <c r="C134" s="16"/>
      <c r="D134" s="16"/>
      <c r="E134" s="16"/>
      <c r="F134" s="16"/>
    </row>
    <row r="135" spans="1:18" x14ac:dyDescent="0.25">
      <c r="B135" s="16"/>
      <c r="C135" s="16"/>
      <c r="D135" s="16"/>
      <c r="E135" s="16"/>
      <c r="F135" s="16"/>
    </row>
    <row r="136" spans="1:18" x14ac:dyDescent="0.25">
      <c r="B136" s="16"/>
      <c r="C136" s="16"/>
      <c r="D136" s="16"/>
      <c r="E136" s="16"/>
      <c r="F136" s="16"/>
    </row>
    <row r="137" spans="1:18" x14ac:dyDescent="0.25">
      <c r="B137" s="16"/>
      <c r="C137" s="16"/>
      <c r="D137" s="16"/>
      <c r="E137" s="16"/>
      <c r="F137" s="16"/>
    </row>
    <row r="138" spans="1:18" x14ac:dyDescent="0.25">
      <c r="B138" s="16"/>
      <c r="C138" s="16"/>
      <c r="D138" s="16"/>
      <c r="E138" s="16"/>
      <c r="F138" s="16"/>
    </row>
    <row r="139" spans="1:18" x14ac:dyDescent="0.25">
      <c r="B139" s="16"/>
      <c r="C139" s="16"/>
      <c r="D139" s="16"/>
      <c r="E139" s="16"/>
      <c r="F139" s="16"/>
    </row>
    <row r="140" spans="1:18" x14ac:dyDescent="0.25">
      <c r="B140" s="16"/>
      <c r="C140" s="16"/>
      <c r="D140" s="16"/>
      <c r="E140" s="16"/>
      <c r="F140" s="16"/>
    </row>
    <row r="141" spans="1:18" x14ac:dyDescent="0.25">
      <c r="B141" s="16"/>
      <c r="C141" s="16"/>
      <c r="D141" s="16"/>
      <c r="E141" s="16"/>
      <c r="F141" s="16"/>
    </row>
    <row r="142" spans="1:18" x14ac:dyDescent="0.25">
      <c r="B142" s="16"/>
      <c r="C142" s="16"/>
      <c r="D142" s="16"/>
      <c r="E142" s="16"/>
      <c r="F142" s="16"/>
    </row>
    <row r="143" spans="1:18" x14ac:dyDescent="0.25">
      <c r="B143" s="16"/>
      <c r="C143" s="16"/>
      <c r="D143" s="16"/>
      <c r="E143" s="16"/>
      <c r="F143" s="16"/>
    </row>
    <row r="144" spans="1:18" x14ac:dyDescent="0.25">
      <c r="B144" s="16"/>
      <c r="C144" s="16"/>
      <c r="D144" s="16"/>
      <c r="E144" s="16"/>
      <c r="F144" s="16"/>
    </row>
    <row r="145" spans="2:6" x14ac:dyDescent="0.25">
      <c r="B145" s="16"/>
      <c r="C145" s="16"/>
      <c r="D145" s="16"/>
      <c r="E145" s="16"/>
      <c r="F145" s="16"/>
    </row>
    <row r="146" spans="2:6" x14ac:dyDescent="0.25">
      <c r="B146" s="16"/>
      <c r="C146" s="16"/>
      <c r="D146" s="16"/>
      <c r="E146" s="16"/>
      <c r="F146" s="16"/>
    </row>
    <row r="147" spans="2:6" x14ac:dyDescent="0.25">
      <c r="B147" s="16"/>
      <c r="C147" s="16"/>
      <c r="D147" s="16"/>
      <c r="E147" s="16"/>
      <c r="F147" s="16"/>
    </row>
    <row r="148" spans="2:6" x14ac:dyDescent="0.25">
      <c r="B148" s="16"/>
      <c r="C148" s="16"/>
      <c r="D148" s="16"/>
      <c r="E148" s="16"/>
      <c r="F148" s="16"/>
    </row>
    <row r="149" spans="2:6" x14ac:dyDescent="0.25">
      <c r="B149" s="16"/>
      <c r="C149" s="16"/>
      <c r="D149" s="16"/>
      <c r="E149" s="16"/>
      <c r="F149" s="16"/>
    </row>
    <row r="150" spans="2:6" x14ac:dyDescent="0.25">
      <c r="B150" s="16"/>
      <c r="C150" s="16"/>
      <c r="D150" s="16"/>
      <c r="E150" s="16"/>
      <c r="F150" s="16"/>
    </row>
    <row r="151" spans="2:6" x14ac:dyDescent="0.25">
      <c r="B151" s="16"/>
      <c r="C151" s="16"/>
      <c r="D151" s="16"/>
      <c r="E151" s="16"/>
      <c r="F151" s="16"/>
    </row>
    <row r="152" spans="2:6" x14ac:dyDescent="0.25">
      <c r="B152" s="16"/>
      <c r="C152" s="16"/>
      <c r="D152" s="16"/>
      <c r="E152" s="16"/>
      <c r="F152" s="16"/>
    </row>
    <row r="153" spans="2:6" x14ac:dyDescent="0.25">
      <c r="B153" s="16"/>
      <c r="C153" s="16"/>
      <c r="D153" s="16"/>
      <c r="E153" s="16"/>
      <c r="F153" s="16"/>
    </row>
    <row r="154" spans="2:6" x14ac:dyDescent="0.25">
      <c r="B154" s="16"/>
      <c r="C154" s="16"/>
      <c r="D154" s="16"/>
      <c r="E154" s="16"/>
      <c r="F154" s="16"/>
    </row>
    <row r="155" spans="2:6" x14ac:dyDescent="0.25">
      <c r="B155" s="16"/>
      <c r="C155" s="16"/>
      <c r="D155" s="16"/>
      <c r="E155" s="16"/>
      <c r="F155" s="16"/>
    </row>
    <row r="156" spans="2:6" x14ac:dyDescent="0.25">
      <c r="B156" s="16"/>
      <c r="C156" s="16"/>
      <c r="D156" s="16"/>
      <c r="E156" s="16"/>
      <c r="F156" s="16"/>
    </row>
    <row r="157" spans="2:6" x14ac:dyDescent="0.25">
      <c r="B157" s="16"/>
      <c r="C157" s="16"/>
      <c r="D157" s="16"/>
      <c r="E157" s="16"/>
      <c r="F157" s="16"/>
    </row>
    <row r="158" spans="2:6" x14ac:dyDescent="0.25">
      <c r="B158" s="16"/>
      <c r="C158" s="16"/>
      <c r="D158" s="16"/>
      <c r="E158" s="16"/>
      <c r="F158" s="16"/>
    </row>
    <row r="159" spans="2:6" x14ac:dyDescent="0.25">
      <c r="B159" s="16"/>
      <c r="C159" s="16"/>
      <c r="D159" s="16"/>
      <c r="E159" s="16"/>
      <c r="F159" s="16"/>
    </row>
    <row r="160" spans="2:6" x14ac:dyDescent="0.25">
      <c r="B160" s="16"/>
      <c r="C160" s="16"/>
      <c r="D160" s="16"/>
      <c r="E160" s="16"/>
      <c r="F160" s="16"/>
    </row>
    <row r="161" spans="2:6" x14ac:dyDescent="0.25">
      <c r="B161" s="16"/>
      <c r="C161" s="16"/>
      <c r="D161" s="16"/>
      <c r="E161" s="16"/>
      <c r="F161" s="16"/>
    </row>
    <row r="162" spans="2:6" x14ac:dyDescent="0.25">
      <c r="B162" s="16"/>
      <c r="C162" s="16"/>
      <c r="D162" s="16"/>
      <c r="E162" s="16"/>
      <c r="F162" s="16"/>
    </row>
    <row r="163" spans="2:6" x14ac:dyDescent="0.25">
      <c r="B163" s="16"/>
      <c r="C163" s="16"/>
      <c r="D163" s="16"/>
      <c r="E163" s="16"/>
      <c r="F163" s="16"/>
    </row>
    <row r="164" spans="2:6" x14ac:dyDescent="0.25">
      <c r="B164" s="16"/>
      <c r="C164" s="16"/>
      <c r="D164" s="16"/>
      <c r="E164" s="16"/>
      <c r="F164" s="16"/>
    </row>
    <row r="165" spans="2:6" x14ac:dyDescent="0.25">
      <c r="B165" s="16"/>
      <c r="C165" s="16"/>
      <c r="D165" s="16"/>
      <c r="E165" s="16"/>
      <c r="F165" s="16"/>
    </row>
    <row r="166" spans="2:6" x14ac:dyDescent="0.25">
      <c r="B166" s="16"/>
      <c r="C166" s="16"/>
      <c r="D166" s="16"/>
      <c r="E166" s="16"/>
      <c r="F166" s="16"/>
    </row>
    <row r="167" spans="2:6" x14ac:dyDescent="0.25">
      <c r="B167" s="16"/>
      <c r="C167" s="16"/>
      <c r="D167" s="16"/>
      <c r="E167" s="16"/>
      <c r="F167" s="16"/>
    </row>
    <row r="168" spans="2:6" x14ac:dyDescent="0.25">
      <c r="B168" s="16"/>
      <c r="C168" s="16"/>
      <c r="D168" s="16"/>
      <c r="E168" s="16"/>
      <c r="F168" s="16"/>
    </row>
    <row r="169" spans="2:6" x14ac:dyDescent="0.25">
      <c r="B169" s="16"/>
      <c r="C169" s="16"/>
      <c r="D169" s="16"/>
      <c r="E169" s="16"/>
      <c r="F169" s="16"/>
    </row>
    <row r="170" spans="2:6" x14ac:dyDescent="0.25">
      <c r="B170" s="16"/>
      <c r="C170" s="16"/>
      <c r="D170" s="16"/>
      <c r="E170" s="16"/>
      <c r="F170" s="16"/>
    </row>
    <row r="171" spans="2:6" x14ac:dyDescent="0.25">
      <c r="B171" s="16"/>
      <c r="C171" s="16"/>
      <c r="D171" s="16"/>
      <c r="E171" s="16"/>
      <c r="F171" s="16"/>
    </row>
    <row r="172" spans="2:6" x14ac:dyDescent="0.25">
      <c r="B172" s="16"/>
      <c r="C172" s="16"/>
      <c r="D172" s="16"/>
      <c r="E172" s="16"/>
      <c r="F172" s="16"/>
    </row>
    <row r="173" spans="2:6" x14ac:dyDescent="0.25">
      <c r="B173" s="16"/>
      <c r="C173" s="16"/>
      <c r="D173" s="16"/>
      <c r="E173" s="16"/>
      <c r="F173" s="16"/>
    </row>
    <row r="174" spans="2:6" x14ac:dyDescent="0.25">
      <c r="B174" s="16"/>
      <c r="C174" s="16"/>
      <c r="D174" s="16"/>
      <c r="E174" s="16"/>
      <c r="F174" s="16"/>
    </row>
    <row r="175" spans="2:6" x14ac:dyDescent="0.25">
      <c r="B175" s="16"/>
      <c r="C175" s="16"/>
      <c r="D175" s="16"/>
      <c r="E175" s="16"/>
      <c r="F175" s="16"/>
    </row>
    <row r="176" spans="2:6" x14ac:dyDescent="0.25">
      <c r="B176" s="16"/>
      <c r="C176" s="16"/>
      <c r="D176" s="16"/>
      <c r="E176" s="16"/>
      <c r="F176" s="16"/>
    </row>
    <row r="177" spans="2:6" x14ac:dyDescent="0.25">
      <c r="B177" s="16"/>
      <c r="C177" s="16"/>
      <c r="D177" s="16"/>
      <c r="E177" s="16"/>
      <c r="F177" s="16"/>
    </row>
    <row r="178" spans="2:6" x14ac:dyDescent="0.25">
      <c r="B178" s="16"/>
      <c r="C178" s="16"/>
      <c r="D178" s="16"/>
      <c r="E178" s="16"/>
      <c r="F178" s="16"/>
    </row>
    <row r="179" spans="2:6" x14ac:dyDescent="0.25">
      <c r="B179" s="16"/>
      <c r="C179" s="16"/>
      <c r="D179" s="16"/>
      <c r="E179" s="16"/>
      <c r="F179" s="16"/>
    </row>
    <row r="180" spans="2:6" x14ac:dyDescent="0.25">
      <c r="B180" s="16"/>
      <c r="C180" s="16"/>
      <c r="D180" s="16"/>
      <c r="E180" s="16"/>
      <c r="F180" s="16"/>
    </row>
    <row r="181" spans="2:6" x14ac:dyDescent="0.25">
      <c r="B181" s="16"/>
      <c r="C181" s="16"/>
      <c r="D181" s="16"/>
      <c r="E181" s="16"/>
      <c r="F181" s="16"/>
    </row>
  </sheetData>
  <mergeCells count="7">
    <mergeCell ref="O6:R6"/>
    <mergeCell ref="C6:F6"/>
    <mergeCell ref="A3:F3"/>
    <mergeCell ref="A4:F4"/>
    <mergeCell ref="C1:K1"/>
    <mergeCell ref="G6:J6"/>
    <mergeCell ref="K6:N6"/>
  </mergeCells>
  <pageMargins left="0.70866141732283472" right="0.70866141732283472" top="0.74803149606299213" bottom="0.74803149606299213" header="0.31496062992125984" footer="0.31496062992125984"/>
  <pageSetup paperSize="9" scale="34" orientation="portrait" horizontalDpi="4294967293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  <pageSetUpPr fitToPage="1"/>
  </sheetPr>
  <dimension ref="A1:N99"/>
  <sheetViews>
    <sheetView topLeftCell="B1" zoomScale="110" zoomScaleNormal="110" workbookViewId="0">
      <selection activeCell="B1" sqref="B1:J1"/>
    </sheetView>
  </sheetViews>
  <sheetFormatPr defaultRowHeight="15" x14ac:dyDescent="0.25"/>
  <cols>
    <col min="1" max="1" width="92.5703125" customWidth="1"/>
    <col min="3" max="3" width="13" style="49" customWidth="1"/>
    <col min="4" max="4" width="14.140625" style="49" customWidth="1"/>
    <col min="5" max="5" width="15.85546875" style="49" customWidth="1"/>
    <col min="6" max="6" width="14" style="49" customWidth="1"/>
    <col min="7" max="8" width="13" style="93" customWidth="1"/>
    <col min="9" max="9" width="12.140625" style="93" customWidth="1"/>
    <col min="10" max="10" width="14" style="93" customWidth="1"/>
    <col min="11" max="11" width="11.28515625" style="93" customWidth="1"/>
    <col min="12" max="12" width="11.42578125" style="93" customWidth="1"/>
    <col min="13" max="13" width="11.140625" style="93" customWidth="1"/>
    <col min="14" max="14" width="12.7109375" style="93" bestFit="1" customWidth="1"/>
    <col min="249" max="249" width="92.5703125" customWidth="1"/>
    <col min="251" max="251" width="13" customWidth="1"/>
    <col min="252" max="252" width="14.140625" customWidth="1"/>
    <col min="253" max="253" width="15.85546875" customWidth="1"/>
    <col min="254" max="254" width="14" customWidth="1"/>
    <col min="505" max="505" width="92.5703125" customWidth="1"/>
    <col min="507" max="507" width="13" customWidth="1"/>
    <col min="508" max="508" width="14.140625" customWidth="1"/>
    <col min="509" max="509" width="15.85546875" customWidth="1"/>
    <col min="510" max="510" width="14" customWidth="1"/>
    <col min="761" max="761" width="92.5703125" customWidth="1"/>
    <col min="763" max="763" width="13" customWidth="1"/>
    <col min="764" max="764" width="14.140625" customWidth="1"/>
    <col min="765" max="765" width="15.85546875" customWidth="1"/>
    <col min="766" max="766" width="14" customWidth="1"/>
    <col min="1017" max="1017" width="92.5703125" customWidth="1"/>
    <col min="1019" max="1019" width="13" customWidth="1"/>
    <col min="1020" max="1020" width="14.140625" customWidth="1"/>
    <col min="1021" max="1021" width="15.85546875" customWidth="1"/>
    <col min="1022" max="1022" width="14" customWidth="1"/>
    <col min="1273" max="1273" width="92.5703125" customWidth="1"/>
    <col min="1275" max="1275" width="13" customWidth="1"/>
    <col min="1276" max="1276" width="14.140625" customWidth="1"/>
    <col min="1277" max="1277" width="15.85546875" customWidth="1"/>
    <col min="1278" max="1278" width="14" customWidth="1"/>
    <col min="1529" max="1529" width="92.5703125" customWidth="1"/>
    <col min="1531" max="1531" width="13" customWidth="1"/>
    <col min="1532" max="1532" width="14.140625" customWidth="1"/>
    <col min="1533" max="1533" width="15.85546875" customWidth="1"/>
    <col min="1534" max="1534" width="14" customWidth="1"/>
    <col min="1785" max="1785" width="92.5703125" customWidth="1"/>
    <col min="1787" max="1787" width="13" customWidth="1"/>
    <col min="1788" max="1788" width="14.140625" customWidth="1"/>
    <col min="1789" max="1789" width="15.85546875" customWidth="1"/>
    <col min="1790" max="1790" width="14" customWidth="1"/>
    <col min="2041" max="2041" width="92.5703125" customWidth="1"/>
    <col min="2043" max="2043" width="13" customWidth="1"/>
    <col min="2044" max="2044" width="14.140625" customWidth="1"/>
    <col min="2045" max="2045" width="15.85546875" customWidth="1"/>
    <col min="2046" max="2046" width="14" customWidth="1"/>
    <col min="2297" max="2297" width="92.5703125" customWidth="1"/>
    <col min="2299" max="2299" width="13" customWidth="1"/>
    <col min="2300" max="2300" width="14.140625" customWidth="1"/>
    <col min="2301" max="2301" width="15.85546875" customWidth="1"/>
    <col min="2302" max="2302" width="14" customWidth="1"/>
    <col min="2553" max="2553" width="92.5703125" customWidth="1"/>
    <col min="2555" max="2555" width="13" customWidth="1"/>
    <col min="2556" max="2556" width="14.140625" customWidth="1"/>
    <col min="2557" max="2557" width="15.85546875" customWidth="1"/>
    <col min="2558" max="2558" width="14" customWidth="1"/>
    <col min="2809" max="2809" width="92.5703125" customWidth="1"/>
    <col min="2811" max="2811" width="13" customWidth="1"/>
    <col min="2812" max="2812" width="14.140625" customWidth="1"/>
    <col min="2813" max="2813" width="15.85546875" customWidth="1"/>
    <col min="2814" max="2814" width="14" customWidth="1"/>
    <col min="3065" max="3065" width="92.5703125" customWidth="1"/>
    <col min="3067" max="3067" width="13" customWidth="1"/>
    <col min="3068" max="3068" width="14.140625" customWidth="1"/>
    <col min="3069" max="3069" width="15.85546875" customWidth="1"/>
    <col min="3070" max="3070" width="14" customWidth="1"/>
    <col min="3321" max="3321" width="92.5703125" customWidth="1"/>
    <col min="3323" max="3323" width="13" customWidth="1"/>
    <col min="3324" max="3324" width="14.140625" customWidth="1"/>
    <col min="3325" max="3325" width="15.85546875" customWidth="1"/>
    <col min="3326" max="3326" width="14" customWidth="1"/>
    <col min="3577" max="3577" width="92.5703125" customWidth="1"/>
    <col min="3579" max="3579" width="13" customWidth="1"/>
    <col min="3580" max="3580" width="14.140625" customWidth="1"/>
    <col min="3581" max="3581" width="15.85546875" customWidth="1"/>
    <col min="3582" max="3582" width="14" customWidth="1"/>
    <col min="3833" max="3833" width="92.5703125" customWidth="1"/>
    <col min="3835" max="3835" width="13" customWidth="1"/>
    <col min="3836" max="3836" width="14.140625" customWidth="1"/>
    <col min="3837" max="3837" width="15.85546875" customWidth="1"/>
    <col min="3838" max="3838" width="14" customWidth="1"/>
    <col min="4089" max="4089" width="92.5703125" customWidth="1"/>
    <col min="4091" max="4091" width="13" customWidth="1"/>
    <col min="4092" max="4092" width="14.140625" customWidth="1"/>
    <col min="4093" max="4093" width="15.85546875" customWidth="1"/>
    <col min="4094" max="4094" width="14" customWidth="1"/>
    <col min="4345" max="4345" width="92.5703125" customWidth="1"/>
    <col min="4347" max="4347" width="13" customWidth="1"/>
    <col min="4348" max="4348" width="14.140625" customWidth="1"/>
    <col min="4349" max="4349" width="15.85546875" customWidth="1"/>
    <col min="4350" max="4350" width="14" customWidth="1"/>
    <col min="4601" max="4601" width="92.5703125" customWidth="1"/>
    <col min="4603" max="4603" width="13" customWidth="1"/>
    <col min="4604" max="4604" width="14.140625" customWidth="1"/>
    <col min="4605" max="4605" width="15.85546875" customWidth="1"/>
    <col min="4606" max="4606" width="14" customWidth="1"/>
    <col min="4857" max="4857" width="92.5703125" customWidth="1"/>
    <col min="4859" max="4859" width="13" customWidth="1"/>
    <col min="4860" max="4860" width="14.140625" customWidth="1"/>
    <col min="4861" max="4861" width="15.85546875" customWidth="1"/>
    <col min="4862" max="4862" width="14" customWidth="1"/>
    <col min="5113" max="5113" width="92.5703125" customWidth="1"/>
    <col min="5115" max="5115" width="13" customWidth="1"/>
    <col min="5116" max="5116" width="14.140625" customWidth="1"/>
    <col min="5117" max="5117" width="15.85546875" customWidth="1"/>
    <col min="5118" max="5118" width="14" customWidth="1"/>
    <col min="5369" max="5369" width="92.5703125" customWidth="1"/>
    <col min="5371" max="5371" width="13" customWidth="1"/>
    <col min="5372" max="5372" width="14.140625" customWidth="1"/>
    <col min="5373" max="5373" width="15.85546875" customWidth="1"/>
    <col min="5374" max="5374" width="14" customWidth="1"/>
    <col min="5625" max="5625" width="92.5703125" customWidth="1"/>
    <col min="5627" max="5627" width="13" customWidth="1"/>
    <col min="5628" max="5628" width="14.140625" customWidth="1"/>
    <col min="5629" max="5629" width="15.85546875" customWidth="1"/>
    <col min="5630" max="5630" width="14" customWidth="1"/>
    <col min="5881" max="5881" width="92.5703125" customWidth="1"/>
    <col min="5883" max="5883" width="13" customWidth="1"/>
    <col min="5884" max="5884" width="14.140625" customWidth="1"/>
    <col min="5885" max="5885" width="15.85546875" customWidth="1"/>
    <col min="5886" max="5886" width="14" customWidth="1"/>
    <col min="6137" max="6137" width="92.5703125" customWidth="1"/>
    <col min="6139" max="6139" width="13" customWidth="1"/>
    <col min="6140" max="6140" width="14.140625" customWidth="1"/>
    <col min="6141" max="6141" width="15.85546875" customWidth="1"/>
    <col min="6142" max="6142" width="14" customWidth="1"/>
    <col min="6393" max="6393" width="92.5703125" customWidth="1"/>
    <col min="6395" max="6395" width="13" customWidth="1"/>
    <col min="6396" max="6396" width="14.140625" customWidth="1"/>
    <col min="6397" max="6397" width="15.85546875" customWidth="1"/>
    <col min="6398" max="6398" width="14" customWidth="1"/>
    <col min="6649" max="6649" width="92.5703125" customWidth="1"/>
    <col min="6651" max="6651" width="13" customWidth="1"/>
    <col min="6652" max="6652" width="14.140625" customWidth="1"/>
    <col min="6653" max="6653" width="15.85546875" customWidth="1"/>
    <col min="6654" max="6654" width="14" customWidth="1"/>
    <col min="6905" max="6905" width="92.5703125" customWidth="1"/>
    <col min="6907" max="6907" width="13" customWidth="1"/>
    <col min="6908" max="6908" width="14.140625" customWidth="1"/>
    <col min="6909" max="6909" width="15.85546875" customWidth="1"/>
    <col min="6910" max="6910" width="14" customWidth="1"/>
    <col min="7161" max="7161" width="92.5703125" customWidth="1"/>
    <col min="7163" max="7163" width="13" customWidth="1"/>
    <col min="7164" max="7164" width="14.140625" customWidth="1"/>
    <col min="7165" max="7165" width="15.85546875" customWidth="1"/>
    <col min="7166" max="7166" width="14" customWidth="1"/>
    <col min="7417" max="7417" width="92.5703125" customWidth="1"/>
    <col min="7419" max="7419" width="13" customWidth="1"/>
    <col min="7420" max="7420" width="14.140625" customWidth="1"/>
    <col min="7421" max="7421" width="15.85546875" customWidth="1"/>
    <col min="7422" max="7422" width="14" customWidth="1"/>
    <col min="7673" max="7673" width="92.5703125" customWidth="1"/>
    <col min="7675" max="7675" width="13" customWidth="1"/>
    <col min="7676" max="7676" width="14.140625" customWidth="1"/>
    <col min="7677" max="7677" width="15.85546875" customWidth="1"/>
    <col min="7678" max="7678" width="14" customWidth="1"/>
    <col min="7929" max="7929" width="92.5703125" customWidth="1"/>
    <col min="7931" max="7931" width="13" customWidth="1"/>
    <col min="7932" max="7932" width="14.140625" customWidth="1"/>
    <col min="7933" max="7933" width="15.85546875" customWidth="1"/>
    <col min="7934" max="7934" width="14" customWidth="1"/>
    <col min="8185" max="8185" width="92.5703125" customWidth="1"/>
    <col min="8187" max="8187" width="13" customWidth="1"/>
    <col min="8188" max="8188" width="14.140625" customWidth="1"/>
    <col min="8189" max="8189" width="15.85546875" customWidth="1"/>
    <col min="8190" max="8190" width="14" customWidth="1"/>
    <col min="8441" max="8441" width="92.5703125" customWidth="1"/>
    <col min="8443" max="8443" width="13" customWidth="1"/>
    <col min="8444" max="8444" width="14.140625" customWidth="1"/>
    <col min="8445" max="8445" width="15.85546875" customWidth="1"/>
    <col min="8446" max="8446" width="14" customWidth="1"/>
    <col min="8697" max="8697" width="92.5703125" customWidth="1"/>
    <col min="8699" max="8699" width="13" customWidth="1"/>
    <col min="8700" max="8700" width="14.140625" customWidth="1"/>
    <col min="8701" max="8701" width="15.85546875" customWidth="1"/>
    <col min="8702" max="8702" width="14" customWidth="1"/>
    <col min="8953" max="8953" width="92.5703125" customWidth="1"/>
    <col min="8955" max="8955" width="13" customWidth="1"/>
    <col min="8956" max="8956" width="14.140625" customWidth="1"/>
    <col min="8957" max="8957" width="15.85546875" customWidth="1"/>
    <col min="8958" max="8958" width="14" customWidth="1"/>
    <col min="9209" max="9209" width="92.5703125" customWidth="1"/>
    <col min="9211" max="9211" width="13" customWidth="1"/>
    <col min="9212" max="9212" width="14.140625" customWidth="1"/>
    <col min="9213" max="9213" width="15.85546875" customWidth="1"/>
    <col min="9214" max="9214" width="14" customWidth="1"/>
    <col min="9465" max="9465" width="92.5703125" customWidth="1"/>
    <col min="9467" max="9467" width="13" customWidth="1"/>
    <col min="9468" max="9468" width="14.140625" customWidth="1"/>
    <col min="9469" max="9469" width="15.85546875" customWidth="1"/>
    <col min="9470" max="9470" width="14" customWidth="1"/>
    <col min="9721" max="9721" width="92.5703125" customWidth="1"/>
    <col min="9723" max="9723" width="13" customWidth="1"/>
    <col min="9724" max="9724" width="14.140625" customWidth="1"/>
    <col min="9725" max="9725" width="15.85546875" customWidth="1"/>
    <col min="9726" max="9726" width="14" customWidth="1"/>
    <col min="9977" max="9977" width="92.5703125" customWidth="1"/>
    <col min="9979" max="9979" width="13" customWidth="1"/>
    <col min="9980" max="9980" width="14.140625" customWidth="1"/>
    <col min="9981" max="9981" width="15.85546875" customWidth="1"/>
    <col min="9982" max="9982" width="14" customWidth="1"/>
    <col min="10233" max="10233" width="92.5703125" customWidth="1"/>
    <col min="10235" max="10235" width="13" customWidth="1"/>
    <col min="10236" max="10236" width="14.140625" customWidth="1"/>
    <col min="10237" max="10237" width="15.85546875" customWidth="1"/>
    <col min="10238" max="10238" width="14" customWidth="1"/>
    <col min="10489" max="10489" width="92.5703125" customWidth="1"/>
    <col min="10491" max="10491" width="13" customWidth="1"/>
    <col min="10492" max="10492" width="14.140625" customWidth="1"/>
    <col min="10493" max="10493" width="15.85546875" customWidth="1"/>
    <col min="10494" max="10494" width="14" customWidth="1"/>
    <col min="10745" max="10745" width="92.5703125" customWidth="1"/>
    <col min="10747" max="10747" width="13" customWidth="1"/>
    <col min="10748" max="10748" width="14.140625" customWidth="1"/>
    <col min="10749" max="10749" width="15.85546875" customWidth="1"/>
    <col min="10750" max="10750" width="14" customWidth="1"/>
    <col min="11001" max="11001" width="92.5703125" customWidth="1"/>
    <col min="11003" max="11003" width="13" customWidth="1"/>
    <col min="11004" max="11004" width="14.140625" customWidth="1"/>
    <col min="11005" max="11005" width="15.85546875" customWidth="1"/>
    <col min="11006" max="11006" width="14" customWidth="1"/>
    <col min="11257" max="11257" width="92.5703125" customWidth="1"/>
    <col min="11259" max="11259" width="13" customWidth="1"/>
    <col min="11260" max="11260" width="14.140625" customWidth="1"/>
    <col min="11261" max="11261" width="15.85546875" customWidth="1"/>
    <col min="11262" max="11262" width="14" customWidth="1"/>
    <col min="11513" max="11513" width="92.5703125" customWidth="1"/>
    <col min="11515" max="11515" width="13" customWidth="1"/>
    <col min="11516" max="11516" width="14.140625" customWidth="1"/>
    <col min="11517" max="11517" width="15.85546875" customWidth="1"/>
    <col min="11518" max="11518" width="14" customWidth="1"/>
    <col min="11769" max="11769" width="92.5703125" customWidth="1"/>
    <col min="11771" max="11771" width="13" customWidth="1"/>
    <col min="11772" max="11772" width="14.140625" customWidth="1"/>
    <col min="11773" max="11773" width="15.85546875" customWidth="1"/>
    <col min="11774" max="11774" width="14" customWidth="1"/>
    <col min="12025" max="12025" width="92.5703125" customWidth="1"/>
    <col min="12027" max="12027" width="13" customWidth="1"/>
    <col min="12028" max="12028" width="14.140625" customWidth="1"/>
    <col min="12029" max="12029" width="15.85546875" customWidth="1"/>
    <col min="12030" max="12030" width="14" customWidth="1"/>
    <col min="12281" max="12281" width="92.5703125" customWidth="1"/>
    <col min="12283" max="12283" width="13" customWidth="1"/>
    <col min="12284" max="12284" width="14.140625" customWidth="1"/>
    <col min="12285" max="12285" width="15.85546875" customWidth="1"/>
    <col min="12286" max="12286" width="14" customWidth="1"/>
    <col min="12537" max="12537" width="92.5703125" customWidth="1"/>
    <col min="12539" max="12539" width="13" customWidth="1"/>
    <col min="12540" max="12540" width="14.140625" customWidth="1"/>
    <col min="12541" max="12541" width="15.85546875" customWidth="1"/>
    <col min="12542" max="12542" width="14" customWidth="1"/>
    <col min="12793" max="12793" width="92.5703125" customWidth="1"/>
    <col min="12795" max="12795" width="13" customWidth="1"/>
    <col min="12796" max="12796" width="14.140625" customWidth="1"/>
    <col min="12797" max="12797" width="15.85546875" customWidth="1"/>
    <col min="12798" max="12798" width="14" customWidth="1"/>
    <col min="13049" max="13049" width="92.5703125" customWidth="1"/>
    <col min="13051" max="13051" width="13" customWidth="1"/>
    <col min="13052" max="13052" width="14.140625" customWidth="1"/>
    <col min="13053" max="13053" width="15.85546875" customWidth="1"/>
    <col min="13054" max="13054" width="14" customWidth="1"/>
    <col min="13305" max="13305" width="92.5703125" customWidth="1"/>
    <col min="13307" max="13307" width="13" customWidth="1"/>
    <col min="13308" max="13308" width="14.140625" customWidth="1"/>
    <col min="13309" max="13309" width="15.85546875" customWidth="1"/>
    <col min="13310" max="13310" width="14" customWidth="1"/>
    <col min="13561" max="13561" width="92.5703125" customWidth="1"/>
    <col min="13563" max="13563" width="13" customWidth="1"/>
    <col min="13564" max="13564" width="14.140625" customWidth="1"/>
    <col min="13565" max="13565" width="15.85546875" customWidth="1"/>
    <col min="13566" max="13566" width="14" customWidth="1"/>
    <col min="13817" max="13817" width="92.5703125" customWidth="1"/>
    <col min="13819" max="13819" width="13" customWidth="1"/>
    <col min="13820" max="13820" width="14.140625" customWidth="1"/>
    <col min="13821" max="13821" width="15.85546875" customWidth="1"/>
    <col min="13822" max="13822" width="14" customWidth="1"/>
    <col min="14073" max="14073" width="92.5703125" customWidth="1"/>
    <col min="14075" max="14075" width="13" customWidth="1"/>
    <col min="14076" max="14076" width="14.140625" customWidth="1"/>
    <col min="14077" max="14077" width="15.85546875" customWidth="1"/>
    <col min="14078" max="14078" width="14" customWidth="1"/>
    <col min="14329" max="14329" width="92.5703125" customWidth="1"/>
    <col min="14331" max="14331" width="13" customWidth="1"/>
    <col min="14332" max="14332" width="14.140625" customWidth="1"/>
    <col min="14333" max="14333" width="15.85546875" customWidth="1"/>
    <col min="14334" max="14334" width="14" customWidth="1"/>
    <col min="14585" max="14585" width="92.5703125" customWidth="1"/>
    <col min="14587" max="14587" width="13" customWidth="1"/>
    <col min="14588" max="14588" width="14.140625" customWidth="1"/>
    <col min="14589" max="14589" width="15.85546875" customWidth="1"/>
    <col min="14590" max="14590" width="14" customWidth="1"/>
    <col min="14841" max="14841" width="92.5703125" customWidth="1"/>
    <col min="14843" max="14843" width="13" customWidth="1"/>
    <col min="14844" max="14844" width="14.140625" customWidth="1"/>
    <col min="14845" max="14845" width="15.85546875" customWidth="1"/>
    <col min="14846" max="14846" width="14" customWidth="1"/>
    <col min="15097" max="15097" width="92.5703125" customWidth="1"/>
    <col min="15099" max="15099" width="13" customWidth="1"/>
    <col min="15100" max="15100" width="14.140625" customWidth="1"/>
    <col min="15101" max="15101" width="15.85546875" customWidth="1"/>
    <col min="15102" max="15102" width="14" customWidth="1"/>
    <col min="15353" max="15353" width="92.5703125" customWidth="1"/>
    <col min="15355" max="15355" width="13" customWidth="1"/>
    <col min="15356" max="15356" width="14.140625" customWidth="1"/>
    <col min="15357" max="15357" width="15.85546875" customWidth="1"/>
    <col min="15358" max="15358" width="14" customWidth="1"/>
    <col min="15609" max="15609" width="92.5703125" customWidth="1"/>
    <col min="15611" max="15611" width="13" customWidth="1"/>
    <col min="15612" max="15612" width="14.140625" customWidth="1"/>
    <col min="15613" max="15613" width="15.85546875" customWidth="1"/>
    <col min="15614" max="15614" width="14" customWidth="1"/>
    <col min="15865" max="15865" width="92.5703125" customWidth="1"/>
    <col min="15867" max="15867" width="13" customWidth="1"/>
    <col min="15868" max="15868" width="14.140625" customWidth="1"/>
    <col min="15869" max="15869" width="15.85546875" customWidth="1"/>
    <col min="15870" max="15870" width="14" customWidth="1"/>
    <col min="16121" max="16121" width="92.5703125" customWidth="1"/>
    <col min="16123" max="16123" width="13" customWidth="1"/>
    <col min="16124" max="16124" width="14.140625" customWidth="1"/>
    <col min="16125" max="16125" width="15.85546875" customWidth="1"/>
    <col min="16126" max="16126" width="14" customWidth="1"/>
  </cols>
  <sheetData>
    <row r="1" spans="1:14" x14ac:dyDescent="0.25">
      <c r="B1" s="148" t="s">
        <v>481</v>
      </c>
      <c r="C1" s="148"/>
      <c r="D1" s="148"/>
      <c r="E1" s="148"/>
      <c r="F1" s="148"/>
      <c r="G1" s="148"/>
      <c r="H1" s="148"/>
      <c r="I1" s="148"/>
      <c r="J1" s="148"/>
    </row>
    <row r="3" spans="1:14" ht="24" customHeight="1" x14ac:dyDescent="0.25">
      <c r="A3" s="143" t="s">
        <v>453</v>
      </c>
      <c r="B3" s="149"/>
      <c r="C3" s="149"/>
      <c r="D3" s="149"/>
      <c r="E3" s="149"/>
      <c r="F3" s="145"/>
    </row>
    <row r="4" spans="1:14" ht="24" customHeight="1" x14ac:dyDescent="0.25">
      <c r="A4" s="146" t="s">
        <v>450</v>
      </c>
      <c r="B4" s="144"/>
      <c r="C4" s="144"/>
      <c r="D4" s="144"/>
      <c r="E4" s="144"/>
      <c r="F4" s="145"/>
      <c r="H4" s="108"/>
    </row>
    <row r="5" spans="1:14" ht="18" x14ac:dyDescent="0.25">
      <c r="A5" s="43"/>
    </row>
    <row r="6" spans="1:14" x14ac:dyDescent="0.25">
      <c r="A6" s="40" t="s">
        <v>436</v>
      </c>
      <c r="C6" s="150" t="s">
        <v>437</v>
      </c>
      <c r="D6" s="150"/>
      <c r="E6" s="150"/>
      <c r="F6" s="151"/>
      <c r="G6" s="139" t="s">
        <v>477</v>
      </c>
      <c r="H6" s="140"/>
      <c r="I6" s="140"/>
      <c r="J6" s="152"/>
      <c r="K6" s="139" t="s">
        <v>478</v>
      </c>
      <c r="L6" s="140"/>
      <c r="M6" s="140"/>
      <c r="N6" s="140"/>
    </row>
    <row r="7" spans="1:14" ht="45" x14ac:dyDescent="0.3">
      <c r="A7" s="2" t="s">
        <v>13</v>
      </c>
      <c r="B7" s="3" t="s">
        <v>5</v>
      </c>
      <c r="C7" s="103" t="s">
        <v>406</v>
      </c>
      <c r="D7" s="103" t="s">
        <v>407</v>
      </c>
      <c r="E7" s="103" t="s">
        <v>8</v>
      </c>
      <c r="F7" s="125" t="s">
        <v>3</v>
      </c>
      <c r="G7" s="94" t="s">
        <v>406</v>
      </c>
      <c r="H7" s="95" t="s">
        <v>407</v>
      </c>
      <c r="I7" s="95" t="s">
        <v>8</v>
      </c>
      <c r="J7" s="132" t="s">
        <v>3</v>
      </c>
      <c r="K7" s="94" t="s">
        <v>406</v>
      </c>
      <c r="L7" s="95" t="s">
        <v>407</v>
      </c>
      <c r="M7" s="95" t="s">
        <v>8</v>
      </c>
      <c r="N7" s="96" t="s">
        <v>3</v>
      </c>
    </row>
    <row r="8" spans="1:14" ht="15" customHeight="1" x14ac:dyDescent="0.25">
      <c r="A8" s="21" t="s">
        <v>183</v>
      </c>
      <c r="B8" s="6" t="s">
        <v>184</v>
      </c>
      <c r="C8" s="47">
        <v>7090318</v>
      </c>
      <c r="D8" s="47">
        <v>0</v>
      </c>
      <c r="E8" s="47">
        <v>0</v>
      </c>
      <c r="F8" s="126">
        <f>SUM(C8:E8)</f>
        <v>7090318</v>
      </c>
      <c r="G8" s="117">
        <v>7090318</v>
      </c>
      <c r="H8" s="46">
        <v>0</v>
      </c>
      <c r="I8" s="46">
        <v>0</v>
      </c>
      <c r="J8" s="133">
        <f>SUM(G8:I8)</f>
        <v>7090318</v>
      </c>
      <c r="K8" s="117">
        <v>7090318</v>
      </c>
      <c r="L8" s="46">
        <v>0</v>
      </c>
      <c r="M8" s="46">
        <v>0</v>
      </c>
      <c r="N8" s="46">
        <f>SUM(K8:M8)</f>
        <v>7090318</v>
      </c>
    </row>
    <row r="9" spans="1:14" ht="15" customHeight="1" x14ac:dyDescent="0.25">
      <c r="A9" s="5" t="s">
        <v>185</v>
      </c>
      <c r="B9" s="6" t="s">
        <v>186</v>
      </c>
      <c r="C9" s="47">
        <v>0</v>
      </c>
      <c r="D9" s="47">
        <v>0</v>
      </c>
      <c r="E9" s="47">
        <v>0</v>
      </c>
      <c r="F9" s="126">
        <f t="shared" ref="F9:F73" si="0">SUM(C9:E9)</f>
        <v>0</v>
      </c>
      <c r="G9" s="117">
        <v>0</v>
      </c>
      <c r="H9" s="46">
        <v>0</v>
      </c>
      <c r="I9" s="46">
        <v>0</v>
      </c>
      <c r="J9" s="133">
        <f t="shared" ref="J9:J43" si="1">SUM(G9:I9)</f>
        <v>0</v>
      </c>
      <c r="K9" s="117">
        <v>0</v>
      </c>
      <c r="L9" s="46">
        <v>0</v>
      </c>
      <c r="M9" s="46">
        <v>0</v>
      </c>
      <c r="N9" s="46">
        <f t="shared" ref="N9:N43" si="2">SUM(K9:M9)</f>
        <v>0</v>
      </c>
    </row>
    <row r="10" spans="1:14" ht="15" customHeight="1" x14ac:dyDescent="0.25">
      <c r="A10" s="5" t="s">
        <v>187</v>
      </c>
      <c r="B10" s="6" t="s">
        <v>188</v>
      </c>
      <c r="C10" s="47">
        <v>4086000</v>
      </c>
      <c r="D10" s="47">
        <v>0</v>
      </c>
      <c r="E10" s="47">
        <v>0</v>
      </c>
      <c r="F10" s="126">
        <f t="shared" si="0"/>
        <v>4086000</v>
      </c>
      <c r="G10" s="117">
        <v>4146585</v>
      </c>
      <c r="H10" s="46">
        <v>0</v>
      </c>
      <c r="I10" s="46">
        <v>0</v>
      </c>
      <c r="J10" s="133">
        <f t="shared" si="1"/>
        <v>4146585</v>
      </c>
      <c r="K10" s="118">
        <v>5436650</v>
      </c>
      <c r="L10" s="46">
        <v>0</v>
      </c>
      <c r="M10" s="46">
        <v>0</v>
      </c>
      <c r="N10" s="46">
        <f t="shared" si="2"/>
        <v>5436650</v>
      </c>
    </row>
    <row r="11" spans="1:14" ht="15" customHeight="1" x14ac:dyDescent="0.25">
      <c r="A11" s="5" t="s">
        <v>189</v>
      </c>
      <c r="B11" s="6" t="s">
        <v>190</v>
      </c>
      <c r="C11" s="47">
        <v>1800000</v>
      </c>
      <c r="D11" s="47">
        <v>0</v>
      </c>
      <c r="E11" s="47">
        <v>0</v>
      </c>
      <c r="F11" s="126">
        <f t="shared" si="0"/>
        <v>1800000</v>
      </c>
      <c r="G11" s="117">
        <v>1800000</v>
      </c>
      <c r="H11" s="46">
        <v>0</v>
      </c>
      <c r="I11" s="46">
        <v>0</v>
      </c>
      <c r="J11" s="133">
        <f t="shared" si="1"/>
        <v>1800000</v>
      </c>
      <c r="K11" s="117">
        <v>1800000</v>
      </c>
      <c r="L11" s="46">
        <v>0</v>
      </c>
      <c r="M11" s="46">
        <v>0</v>
      </c>
      <c r="N11" s="46">
        <f t="shared" si="2"/>
        <v>1800000</v>
      </c>
    </row>
    <row r="12" spans="1:14" ht="15" customHeight="1" x14ac:dyDescent="0.25">
      <c r="A12" s="5" t="s">
        <v>191</v>
      </c>
      <c r="B12" s="6" t="s">
        <v>192</v>
      </c>
      <c r="C12" s="47">
        <v>0</v>
      </c>
      <c r="D12" s="47">
        <v>0</v>
      </c>
      <c r="E12" s="47">
        <v>0</v>
      </c>
      <c r="F12" s="126">
        <f t="shared" si="0"/>
        <v>0</v>
      </c>
      <c r="G12" s="117">
        <v>0</v>
      </c>
      <c r="H12" s="46">
        <v>0</v>
      </c>
      <c r="I12" s="46">
        <v>0</v>
      </c>
      <c r="J12" s="133">
        <f t="shared" si="1"/>
        <v>0</v>
      </c>
      <c r="K12" s="117">
        <v>0</v>
      </c>
      <c r="L12" s="46">
        <v>0</v>
      </c>
      <c r="M12" s="46">
        <v>0</v>
      </c>
      <c r="N12" s="46">
        <f t="shared" si="2"/>
        <v>0</v>
      </c>
    </row>
    <row r="13" spans="1:14" ht="15" customHeight="1" x14ac:dyDescent="0.25">
      <c r="A13" s="5" t="s">
        <v>447</v>
      </c>
      <c r="B13" s="6" t="s">
        <v>193</v>
      </c>
      <c r="C13" s="47">
        <v>0</v>
      </c>
      <c r="D13" s="47">
        <v>0</v>
      </c>
      <c r="E13" s="47">
        <v>0</v>
      </c>
      <c r="F13" s="126">
        <f t="shared" si="0"/>
        <v>0</v>
      </c>
      <c r="G13" s="117">
        <v>0</v>
      </c>
      <c r="H13" s="46">
        <v>0</v>
      </c>
      <c r="I13" s="46">
        <v>0</v>
      </c>
      <c r="J13" s="133">
        <f t="shared" si="1"/>
        <v>0</v>
      </c>
      <c r="K13" s="117">
        <v>0</v>
      </c>
      <c r="L13" s="46">
        <v>0</v>
      </c>
      <c r="M13" s="46">
        <v>0</v>
      </c>
      <c r="N13" s="46">
        <f t="shared" si="2"/>
        <v>0</v>
      </c>
    </row>
    <row r="14" spans="1:14" s="41" customFormat="1" ht="15" customHeight="1" x14ac:dyDescent="0.25">
      <c r="A14" s="7" t="s">
        <v>381</v>
      </c>
      <c r="B14" s="8" t="s">
        <v>194</v>
      </c>
      <c r="C14" s="42">
        <f>SUM(C8:C13)</f>
        <v>12976318</v>
      </c>
      <c r="D14" s="42">
        <f t="shared" ref="D14:E14" si="3">SUM(D8:D13)</f>
        <v>0</v>
      </c>
      <c r="E14" s="42">
        <f t="shared" si="3"/>
        <v>0</v>
      </c>
      <c r="F14" s="127">
        <f t="shared" si="0"/>
        <v>12976318</v>
      </c>
      <c r="G14" s="119">
        <f>SUM(G8:G13)</f>
        <v>13036903</v>
      </c>
      <c r="H14" s="50">
        <f t="shared" ref="H14:I14" si="4">SUM(H8:H13)</f>
        <v>0</v>
      </c>
      <c r="I14" s="50">
        <f t="shared" si="4"/>
        <v>0</v>
      </c>
      <c r="J14" s="134">
        <f t="shared" si="1"/>
        <v>13036903</v>
      </c>
      <c r="K14" s="119">
        <f>SUM(K8:K13)</f>
        <v>14326968</v>
      </c>
      <c r="L14" s="50">
        <f t="shared" ref="L14:M14" si="5">SUM(L8:L13)</f>
        <v>0</v>
      </c>
      <c r="M14" s="50">
        <f t="shared" si="5"/>
        <v>0</v>
      </c>
      <c r="N14" s="50">
        <f t="shared" si="2"/>
        <v>14326968</v>
      </c>
    </row>
    <row r="15" spans="1:14" ht="15" customHeight="1" x14ac:dyDescent="0.25">
      <c r="A15" s="5" t="s">
        <v>195</v>
      </c>
      <c r="B15" s="6" t="s">
        <v>196</v>
      </c>
      <c r="C15" s="47">
        <v>0</v>
      </c>
      <c r="D15" s="47">
        <v>0</v>
      </c>
      <c r="E15" s="47">
        <v>0</v>
      </c>
      <c r="F15" s="126">
        <f t="shared" si="0"/>
        <v>0</v>
      </c>
      <c r="G15" s="117">
        <v>0</v>
      </c>
      <c r="H15" s="46">
        <v>0</v>
      </c>
      <c r="I15" s="46">
        <v>0</v>
      </c>
      <c r="J15" s="133">
        <f t="shared" si="1"/>
        <v>0</v>
      </c>
      <c r="K15" s="117">
        <v>0</v>
      </c>
      <c r="L15" s="46">
        <v>0</v>
      </c>
      <c r="M15" s="46">
        <v>0</v>
      </c>
      <c r="N15" s="46">
        <f t="shared" si="2"/>
        <v>0</v>
      </c>
    </row>
    <row r="16" spans="1:14" ht="15" customHeight="1" x14ac:dyDescent="0.25">
      <c r="A16" s="5" t="s">
        <v>197</v>
      </c>
      <c r="B16" s="6" t="s">
        <v>198</v>
      </c>
      <c r="C16" s="47">
        <v>0</v>
      </c>
      <c r="D16" s="47">
        <v>0</v>
      </c>
      <c r="E16" s="47">
        <v>0</v>
      </c>
      <c r="F16" s="126">
        <f t="shared" si="0"/>
        <v>0</v>
      </c>
      <c r="G16" s="117">
        <v>0</v>
      </c>
      <c r="H16" s="46">
        <v>0</v>
      </c>
      <c r="I16" s="46">
        <v>0</v>
      </c>
      <c r="J16" s="133">
        <f t="shared" si="1"/>
        <v>0</v>
      </c>
      <c r="K16" s="117">
        <v>0</v>
      </c>
      <c r="L16" s="46">
        <v>0</v>
      </c>
      <c r="M16" s="46">
        <v>0</v>
      </c>
      <c r="N16" s="46">
        <f t="shared" si="2"/>
        <v>0</v>
      </c>
    </row>
    <row r="17" spans="1:14" ht="15" customHeight="1" x14ac:dyDescent="0.25">
      <c r="A17" s="5" t="s">
        <v>344</v>
      </c>
      <c r="B17" s="6" t="s">
        <v>199</v>
      </c>
      <c r="C17" s="47">
        <v>0</v>
      </c>
      <c r="D17" s="47">
        <v>0</v>
      </c>
      <c r="E17" s="47">
        <v>0</v>
      </c>
      <c r="F17" s="126">
        <f t="shared" si="0"/>
        <v>0</v>
      </c>
      <c r="G17" s="117">
        <v>0</v>
      </c>
      <c r="H17" s="46">
        <v>0</v>
      </c>
      <c r="I17" s="46">
        <v>0</v>
      </c>
      <c r="J17" s="133">
        <f t="shared" si="1"/>
        <v>0</v>
      </c>
      <c r="K17" s="117">
        <v>0</v>
      </c>
      <c r="L17" s="46">
        <v>0</v>
      </c>
      <c r="M17" s="46">
        <v>0</v>
      </c>
      <c r="N17" s="46">
        <f t="shared" si="2"/>
        <v>0</v>
      </c>
    </row>
    <row r="18" spans="1:14" ht="15" customHeight="1" x14ac:dyDescent="0.25">
      <c r="A18" s="5" t="s">
        <v>345</v>
      </c>
      <c r="B18" s="6" t="s">
        <v>200</v>
      </c>
      <c r="C18" s="47">
        <v>0</v>
      </c>
      <c r="D18" s="47">
        <v>0</v>
      </c>
      <c r="E18" s="47">
        <v>0</v>
      </c>
      <c r="F18" s="126">
        <f t="shared" si="0"/>
        <v>0</v>
      </c>
      <c r="G18" s="117">
        <v>0</v>
      </c>
      <c r="H18" s="46">
        <v>0</v>
      </c>
      <c r="I18" s="46">
        <v>0</v>
      </c>
      <c r="J18" s="133">
        <f t="shared" si="1"/>
        <v>0</v>
      </c>
      <c r="K18" s="117">
        <v>0</v>
      </c>
      <c r="L18" s="46">
        <v>0</v>
      </c>
      <c r="M18" s="46">
        <v>0</v>
      </c>
      <c r="N18" s="46">
        <f t="shared" si="2"/>
        <v>0</v>
      </c>
    </row>
    <row r="19" spans="1:14" ht="15" customHeight="1" x14ac:dyDescent="0.25">
      <c r="A19" s="5" t="s">
        <v>346</v>
      </c>
      <c r="B19" s="6" t="s">
        <v>201</v>
      </c>
      <c r="C19" s="47">
        <v>540000</v>
      </c>
      <c r="D19" s="47">
        <v>0</v>
      </c>
      <c r="E19" s="47">
        <v>0</v>
      </c>
      <c r="F19" s="126">
        <f t="shared" si="0"/>
        <v>540000</v>
      </c>
      <c r="G19" s="117">
        <v>540000</v>
      </c>
      <c r="H19" s="46">
        <v>0</v>
      </c>
      <c r="I19" s="46">
        <v>0</v>
      </c>
      <c r="J19" s="133">
        <f t="shared" si="1"/>
        <v>540000</v>
      </c>
      <c r="K19" s="118">
        <v>564000</v>
      </c>
      <c r="L19" s="46">
        <v>0</v>
      </c>
      <c r="M19" s="46">
        <v>0</v>
      </c>
      <c r="N19" s="46">
        <f t="shared" si="2"/>
        <v>564000</v>
      </c>
    </row>
    <row r="20" spans="1:14" s="41" customFormat="1" ht="15" customHeight="1" x14ac:dyDescent="0.25">
      <c r="A20" s="27" t="s">
        <v>382</v>
      </c>
      <c r="B20" s="31" t="s">
        <v>202</v>
      </c>
      <c r="C20" s="48">
        <f>SUM(C14:C19)</f>
        <v>13516318</v>
      </c>
      <c r="D20" s="48">
        <f t="shared" ref="D20:E20" si="6">SUM(D14:D19)</f>
        <v>0</v>
      </c>
      <c r="E20" s="48">
        <f t="shared" si="6"/>
        <v>0</v>
      </c>
      <c r="F20" s="127">
        <f t="shared" si="0"/>
        <v>13516318</v>
      </c>
      <c r="G20" s="120">
        <f>SUM(G14:G19)</f>
        <v>13576903</v>
      </c>
      <c r="H20" s="109">
        <f t="shared" ref="H20:I20" si="7">SUM(H14:H19)</f>
        <v>0</v>
      </c>
      <c r="I20" s="109">
        <f t="shared" si="7"/>
        <v>0</v>
      </c>
      <c r="J20" s="134">
        <f t="shared" si="1"/>
        <v>13576903</v>
      </c>
      <c r="K20" s="120">
        <f>SUM(K14:K19)</f>
        <v>14890968</v>
      </c>
      <c r="L20" s="109">
        <f t="shared" ref="L20:M20" si="8">SUM(L14:L19)</f>
        <v>0</v>
      </c>
      <c r="M20" s="109">
        <f t="shared" si="8"/>
        <v>0</v>
      </c>
      <c r="N20" s="50">
        <f t="shared" si="2"/>
        <v>14890968</v>
      </c>
    </row>
    <row r="21" spans="1:14" ht="15" customHeight="1" x14ac:dyDescent="0.25">
      <c r="A21" s="5" t="s">
        <v>350</v>
      </c>
      <c r="B21" s="6" t="s">
        <v>211</v>
      </c>
      <c r="C21" s="47">
        <v>0</v>
      </c>
      <c r="D21" s="47">
        <v>0</v>
      </c>
      <c r="E21" s="47">
        <v>0</v>
      </c>
      <c r="F21" s="126">
        <f t="shared" si="0"/>
        <v>0</v>
      </c>
      <c r="G21" s="117">
        <v>0</v>
      </c>
      <c r="H21" s="46">
        <v>0</v>
      </c>
      <c r="I21" s="46">
        <v>0</v>
      </c>
      <c r="J21" s="133">
        <f t="shared" si="1"/>
        <v>0</v>
      </c>
      <c r="K21" s="117">
        <v>0</v>
      </c>
      <c r="L21" s="46">
        <v>0</v>
      </c>
      <c r="M21" s="46">
        <v>0</v>
      </c>
      <c r="N21" s="46">
        <f t="shared" si="2"/>
        <v>0</v>
      </c>
    </row>
    <row r="22" spans="1:14" ht="15" customHeight="1" x14ac:dyDescent="0.25">
      <c r="A22" s="5" t="s">
        <v>351</v>
      </c>
      <c r="B22" s="6" t="s">
        <v>212</v>
      </c>
      <c r="C22" s="47">
        <v>0</v>
      </c>
      <c r="D22" s="47">
        <v>0</v>
      </c>
      <c r="E22" s="47">
        <v>0</v>
      </c>
      <c r="F22" s="126">
        <f t="shared" si="0"/>
        <v>0</v>
      </c>
      <c r="G22" s="117">
        <v>0</v>
      </c>
      <c r="H22" s="46">
        <v>0</v>
      </c>
      <c r="I22" s="46">
        <v>0</v>
      </c>
      <c r="J22" s="133">
        <f t="shared" si="1"/>
        <v>0</v>
      </c>
      <c r="K22" s="117">
        <v>0</v>
      </c>
      <c r="L22" s="46">
        <v>0</v>
      </c>
      <c r="M22" s="46">
        <v>0</v>
      </c>
      <c r="N22" s="46">
        <f t="shared" si="2"/>
        <v>0</v>
      </c>
    </row>
    <row r="23" spans="1:14" s="41" customFormat="1" ht="15" customHeight="1" x14ac:dyDescent="0.25">
      <c r="A23" s="7" t="s">
        <v>384</v>
      </c>
      <c r="B23" s="8" t="s">
        <v>213</v>
      </c>
      <c r="C23" s="42">
        <f>SUM(C21:C22)</f>
        <v>0</v>
      </c>
      <c r="D23" s="42">
        <f t="shared" ref="D23:E23" si="9">SUM(D21:D22)</f>
        <v>0</v>
      </c>
      <c r="E23" s="42">
        <f t="shared" si="9"/>
        <v>0</v>
      </c>
      <c r="F23" s="127">
        <f t="shared" si="0"/>
        <v>0</v>
      </c>
      <c r="G23" s="119">
        <f>SUM(G21:G22)</f>
        <v>0</v>
      </c>
      <c r="H23" s="50">
        <f t="shared" ref="H23:I23" si="10">SUM(H21:H22)</f>
        <v>0</v>
      </c>
      <c r="I23" s="50">
        <f t="shared" si="10"/>
        <v>0</v>
      </c>
      <c r="J23" s="134">
        <f t="shared" si="1"/>
        <v>0</v>
      </c>
      <c r="K23" s="119">
        <f>SUM(K21:K22)</f>
        <v>0</v>
      </c>
      <c r="L23" s="50">
        <f t="shared" ref="L23:M23" si="11">SUM(L21:L22)</f>
        <v>0</v>
      </c>
      <c r="M23" s="50">
        <f t="shared" si="11"/>
        <v>0</v>
      </c>
      <c r="N23" s="50">
        <f t="shared" si="2"/>
        <v>0</v>
      </c>
    </row>
    <row r="24" spans="1:14" ht="15" customHeight="1" x14ac:dyDescent="0.25">
      <c r="A24" s="7" t="s">
        <v>352</v>
      </c>
      <c r="B24" s="8" t="s">
        <v>214</v>
      </c>
      <c r="C24" s="42">
        <v>0</v>
      </c>
      <c r="D24" s="42">
        <v>0</v>
      </c>
      <c r="E24" s="42">
        <v>0</v>
      </c>
      <c r="F24" s="127">
        <f t="shared" si="0"/>
        <v>0</v>
      </c>
      <c r="G24" s="119">
        <v>0</v>
      </c>
      <c r="H24" s="50">
        <v>0</v>
      </c>
      <c r="I24" s="50">
        <v>0</v>
      </c>
      <c r="J24" s="134">
        <f t="shared" si="1"/>
        <v>0</v>
      </c>
      <c r="K24" s="119">
        <v>0</v>
      </c>
      <c r="L24" s="50">
        <v>0</v>
      </c>
      <c r="M24" s="50">
        <v>0</v>
      </c>
      <c r="N24" s="50">
        <f t="shared" si="2"/>
        <v>0</v>
      </c>
    </row>
    <row r="25" spans="1:14" ht="15" customHeight="1" x14ac:dyDescent="0.25">
      <c r="A25" s="7" t="s">
        <v>353</v>
      </c>
      <c r="B25" s="8" t="s">
        <v>215</v>
      </c>
      <c r="C25" s="42">
        <v>0</v>
      </c>
      <c r="D25" s="42">
        <v>0</v>
      </c>
      <c r="E25" s="42">
        <v>0</v>
      </c>
      <c r="F25" s="127">
        <f t="shared" si="0"/>
        <v>0</v>
      </c>
      <c r="G25" s="119">
        <v>0</v>
      </c>
      <c r="H25" s="50">
        <v>0</v>
      </c>
      <c r="I25" s="50">
        <v>0</v>
      </c>
      <c r="J25" s="134">
        <f t="shared" si="1"/>
        <v>0</v>
      </c>
      <c r="K25" s="119">
        <v>0</v>
      </c>
      <c r="L25" s="50">
        <v>0</v>
      </c>
      <c r="M25" s="50">
        <v>0</v>
      </c>
      <c r="N25" s="50">
        <f t="shared" si="2"/>
        <v>0</v>
      </c>
    </row>
    <row r="26" spans="1:14" ht="15" customHeight="1" x14ac:dyDescent="0.25">
      <c r="A26" s="7" t="s">
        <v>354</v>
      </c>
      <c r="B26" s="8" t="s">
        <v>216</v>
      </c>
      <c r="C26" s="42">
        <v>255000</v>
      </c>
      <c r="D26" s="42">
        <v>0</v>
      </c>
      <c r="E26" s="42">
        <v>0</v>
      </c>
      <c r="F26" s="127">
        <f t="shared" si="0"/>
        <v>255000</v>
      </c>
      <c r="G26" s="119">
        <v>255000</v>
      </c>
      <c r="H26" s="50">
        <v>0</v>
      </c>
      <c r="I26" s="50">
        <v>0</v>
      </c>
      <c r="J26" s="134">
        <f t="shared" si="1"/>
        <v>255000</v>
      </c>
      <c r="K26" s="119">
        <v>255000</v>
      </c>
      <c r="L26" s="50">
        <v>0</v>
      </c>
      <c r="M26" s="50">
        <v>0</v>
      </c>
      <c r="N26" s="50">
        <f t="shared" si="2"/>
        <v>255000</v>
      </c>
    </row>
    <row r="27" spans="1:14" ht="15" customHeight="1" x14ac:dyDescent="0.25">
      <c r="A27" s="5" t="s">
        <v>355</v>
      </c>
      <c r="B27" s="6" t="s">
        <v>217</v>
      </c>
      <c r="C27" s="47">
        <v>2440000</v>
      </c>
      <c r="D27" s="47">
        <v>0</v>
      </c>
      <c r="E27" s="47">
        <v>0</v>
      </c>
      <c r="F27" s="126">
        <f t="shared" si="0"/>
        <v>2440000</v>
      </c>
      <c r="G27" s="117">
        <v>2440000</v>
      </c>
      <c r="H27" s="46">
        <v>0</v>
      </c>
      <c r="I27" s="46">
        <v>0</v>
      </c>
      <c r="J27" s="133">
        <f t="shared" si="1"/>
        <v>2440000</v>
      </c>
      <c r="K27" s="117">
        <v>2440000</v>
      </c>
      <c r="L27" s="46">
        <v>0</v>
      </c>
      <c r="M27" s="46">
        <v>0</v>
      </c>
      <c r="N27" s="46">
        <f t="shared" si="2"/>
        <v>2440000</v>
      </c>
    </row>
    <row r="28" spans="1:14" ht="15" customHeight="1" x14ac:dyDescent="0.25">
      <c r="A28" s="5" t="s">
        <v>356</v>
      </c>
      <c r="B28" s="6" t="s">
        <v>218</v>
      </c>
      <c r="C28" s="47">
        <v>0</v>
      </c>
      <c r="D28" s="47">
        <v>0</v>
      </c>
      <c r="E28" s="47">
        <v>0</v>
      </c>
      <c r="F28" s="126">
        <f t="shared" si="0"/>
        <v>0</v>
      </c>
      <c r="G28" s="117">
        <v>0</v>
      </c>
      <c r="H28" s="46">
        <v>0</v>
      </c>
      <c r="I28" s="46">
        <v>0</v>
      </c>
      <c r="J28" s="133">
        <f t="shared" si="1"/>
        <v>0</v>
      </c>
      <c r="K28" s="117">
        <v>0</v>
      </c>
      <c r="L28" s="46">
        <v>0</v>
      </c>
      <c r="M28" s="46">
        <v>0</v>
      </c>
      <c r="N28" s="46">
        <f t="shared" si="2"/>
        <v>0</v>
      </c>
    </row>
    <row r="29" spans="1:14" ht="15" customHeight="1" x14ac:dyDescent="0.25">
      <c r="A29" s="5" t="s">
        <v>219</v>
      </c>
      <c r="B29" s="6" t="s">
        <v>220</v>
      </c>
      <c r="C29" s="47">
        <v>0</v>
      </c>
      <c r="D29" s="47">
        <v>0</v>
      </c>
      <c r="E29" s="47">
        <v>0</v>
      </c>
      <c r="F29" s="126">
        <f t="shared" si="0"/>
        <v>0</v>
      </c>
      <c r="G29" s="117">
        <v>0</v>
      </c>
      <c r="H29" s="46">
        <v>0</v>
      </c>
      <c r="I29" s="46">
        <v>0</v>
      </c>
      <c r="J29" s="133">
        <f t="shared" si="1"/>
        <v>0</v>
      </c>
      <c r="K29" s="117">
        <v>0</v>
      </c>
      <c r="L29" s="46">
        <v>0</v>
      </c>
      <c r="M29" s="46">
        <v>0</v>
      </c>
      <c r="N29" s="46">
        <f t="shared" si="2"/>
        <v>0</v>
      </c>
    </row>
    <row r="30" spans="1:14" ht="15" customHeight="1" x14ac:dyDescent="0.25">
      <c r="A30" s="5" t="s">
        <v>357</v>
      </c>
      <c r="B30" s="6" t="s">
        <v>221</v>
      </c>
      <c r="C30" s="47">
        <v>320000</v>
      </c>
      <c r="D30" s="47">
        <v>0</v>
      </c>
      <c r="E30" s="47">
        <v>0</v>
      </c>
      <c r="F30" s="126">
        <f t="shared" si="0"/>
        <v>320000</v>
      </c>
      <c r="G30" s="117">
        <v>320000</v>
      </c>
      <c r="H30" s="46">
        <v>0</v>
      </c>
      <c r="I30" s="46">
        <v>0</v>
      </c>
      <c r="J30" s="133">
        <f t="shared" si="1"/>
        <v>320000</v>
      </c>
      <c r="K30" s="117">
        <v>320000</v>
      </c>
      <c r="L30" s="46">
        <v>0</v>
      </c>
      <c r="M30" s="46">
        <v>0</v>
      </c>
      <c r="N30" s="46">
        <f t="shared" si="2"/>
        <v>320000</v>
      </c>
    </row>
    <row r="31" spans="1:14" ht="15" customHeight="1" x14ac:dyDescent="0.25">
      <c r="A31" s="5" t="s">
        <v>358</v>
      </c>
      <c r="B31" s="6" t="s">
        <v>222</v>
      </c>
      <c r="C31" s="47">
        <v>0</v>
      </c>
      <c r="D31" s="47">
        <v>0</v>
      </c>
      <c r="E31" s="47">
        <v>0</v>
      </c>
      <c r="F31" s="126">
        <f t="shared" si="0"/>
        <v>0</v>
      </c>
      <c r="G31" s="117">
        <v>0</v>
      </c>
      <c r="H31" s="46">
        <v>0</v>
      </c>
      <c r="I31" s="46">
        <v>0</v>
      </c>
      <c r="J31" s="133">
        <f t="shared" si="1"/>
        <v>0</v>
      </c>
      <c r="K31" s="117">
        <v>0</v>
      </c>
      <c r="L31" s="46">
        <v>0</v>
      </c>
      <c r="M31" s="46">
        <v>0</v>
      </c>
      <c r="N31" s="46">
        <f t="shared" si="2"/>
        <v>0</v>
      </c>
    </row>
    <row r="32" spans="1:14" s="41" customFormat="1" ht="15" customHeight="1" x14ac:dyDescent="0.25">
      <c r="A32" s="7" t="s">
        <v>385</v>
      </c>
      <c r="B32" s="8" t="s">
        <v>223</v>
      </c>
      <c r="C32" s="42">
        <f>SUM(C27:C31)</f>
        <v>2760000</v>
      </c>
      <c r="D32" s="42">
        <f t="shared" ref="D32:E32" si="12">SUM(D27:D31)</f>
        <v>0</v>
      </c>
      <c r="E32" s="42">
        <f t="shared" si="12"/>
        <v>0</v>
      </c>
      <c r="F32" s="127">
        <f t="shared" si="0"/>
        <v>2760000</v>
      </c>
      <c r="G32" s="119">
        <f>SUM(G27:G31)</f>
        <v>2760000</v>
      </c>
      <c r="H32" s="50">
        <f t="shared" ref="H32:I32" si="13">SUM(H27:H31)</f>
        <v>0</v>
      </c>
      <c r="I32" s="50">
        <f t="shared" si="13"/>
        <v>0</v>
      </c>
      <c r="J32" s="134">
        <f t="shared" si="1"/>
        <v>2760000</v>
      </c>
      <c r="K32" s="119">
        <f>SUM(K27:K31)</f>
        <v>2760000</v>
      </c>
      <c r="L32" s="50">
        <f t="shared" ref="L32:M32" si="14">SUM(L27:L31)</f>
        <v>0</v>
      </c>
      <c r="M32" s="50">
        <f t="shared" si="14"/>
        <v>0</v>
      </c>
      <c r="N32" s="50">
        <f t="shared" si="2"/>
        <v>2760000</v>
      </c>
    </row>
    <row r="33" spans="1:14" ht="15" customHeight="1" x14ac:dyDescent="0.25">
      <c r="A33" s="7" t="s">
        <v>359</v>
      </c>
      <c r="B33" s="8" t="s">
        <v>224</v>
      </c>
      <c r="C33" s="42">
        <v>65000</v>
      </c>
      <c r="D33" s="42">
        <v>0</v>
      </c>
      <c r="E33" s="42">
        <v>10000</v>
      </c>
      <c r="F33" s="127">
        <f t="shared" si="0"/>
        <v>75000</v>
      </c>
      <c r="G33" s="119">
        <v>65000</v>
      </c>
      <c r="H33" s="50">
        <v>0</v>
      </c>
      <c r="I33" s="50">
        <v>10000</v>
      </c>
      <c r="J33" s="134">
        <f t="shared" si="1"/>
        <v>75000</v>
      </c>
      <c r="K33" s="119">
        <v>65000</v>
      </c>
      <c r="L33" s="50">
        <v>0</v>
      </c>
      <c r="M33" s="50">
        <v>10000</v>
      </c>
      <c r="N33" s="50">
        <f t="shared" si="2"/>
        <v>75000</v>
      </c>
    </row>
    <row r="34" spans="1:14" s="41" customFormat="1" ht="15" customHeight="1" x14ac:dyDescent="0.25">
      <c r="A34" s="27" t="s">
        <v>386</v>
      </c>
      <c r="B34" s="31" t="s">
        <v>225</v>
      </c>
      <c r="C34" s="48">
        <f>C23+C24+C25+C26+C32+C33</f>
        <v>3080000</v>
      </c>
      <c r="D34" s="48">
        <f t="shared" ref="D34:E34" si="15">D23+D24+D25+D26+D32+D33</f>
        <v>0</v>
      </c>
      <c r="E34" s="48">
        <f t="shared" si="15"/>
        <v>10000</v>
      </c>
      <c r="F34" s="128">
        <f t="shared" si="0"/>
        <v>3090000</v>
      </c>
      <c r="G34" s="120">
        <f>G23+G24+G25+G26+G32+G33</f>
        <v>3080000</v>
      </c>
      <c r="H34" s="109">
        <f t="shared" ref="H34:I34" si="16">H23+H24+H25+H26+H32+H33</f>
        <v>0</v>
      </c>
      <c r="I34" s="109">
        <f t="shared" si="16"/>
        <v>10000</v>
      </c>
      <c r="J34" s="135">
        <f t="shared" si="1"/>
        <v>3090000</v>
      </c>
      <c r="K34" s="120">
        <f>K23+K24+K25+K26+K32+K33</f>
        <v>3080000</v>
      </c>
      <c r="L34" s="109">
        <f t="shared" ref="L34:M34" si="17">L23+L24+L25+L26+L32+L33</f>
        <v>0</v>
      </c>
      <c r="M34" s="109">
        <f t="shared" si="17"/>
        <v>10000</v>
      </c>
      <c r="N34" s="109">
        <f t="shared" si="2"/>
        <v>3090000</v>
      </c>
    </row>
    <row r="35" spans="1:14" ht="15" customHeight="1" x14ac:dyDescent="0.25">
      <c r="A35" s="11" t="s">
        <v>226</v>
      </c>
      <c r="B35" s="6" t="s">
        <v>227</v>
      </c>
      <c r="C35" s="47">
        <v>0</v>
      </c>
      <c r="D35" s="47">
        <v>0</v>
      </c>
      <c r="E35" s="47">
        <v>0</v>
      </c>
      <c r="F35" s="126">
        <f t="shared" si="0"/>
        <v>0</v>
      </c>
      <c r="G35" s="117">
        <v>0</v>
      </c>
      <c r="H35" s="46">
        <v>0</v>
      </c>
      <c r="I35" s="46">
        <v>0</v>
      </c>
      <c r="J35" s="133">
        <f t="shared" si="1"/>
        <v>0</v>
      </c>
      <c r="K35" s="117">
        <v>0</v>
      </c>
      <c r="L35" s="46">
        <v>0</v>
      </c>
      <c r="M35" s="46">
        <v>0</v>
      </c>
      <c r="N35" s="46">
        <f t="shared" si="2"/>
        <v>0</v>
      </c>
    </row>
    <row r="36" spans="1:14" ht="15" customHeight="1" x14ac:dyDescent="0.25">
      <c r="A36" s="11" t="s">
        <v>360</v>
      </c>
      <c r="B36" s="6" t="s">
        <v>228</v>
      </c>
      <c r="C36" s="47">
        <v>0</v>
      </c>
      <c r="D36" s="47">
        <v>0</v>
      </c>
      <c r="E36" s="47">
        <v>0</v>
      </c>
      <c r="F36" s="126">
        <f t="shared" si="0"/>
        <v>0</v>
      </c>
      <c r="G36" s="117">
        <v>0</v>
      </c>
      <c r="H36" s="46">
        <v>0</v>
      </c>
      <c r="I36" s="46">
        <v>0</v>
      </c>
      <c r="J36" s="133">
        <f t="shared" si="1"/>
        <v>0</v>
      </c>
      <c r="K36" s="117">
        <v>0</v>
      </c>
      <c r="L36" s="46">
        <v>0</v>
      </c>
      <c r="M36" s="46">
        <v>0</v>
      </c>
      <c r="N36" s="46">
        <f t="shared" si="2"/>
        <v>0</v>
      </c>
    </row>
    <row r="37" spans="1:14" ht="15" customHeight="1" x14ac:dyDescent="0.25">
      <c r="A37" s="11" t="s">
        <v>361</v>
      </c>
      <c r="B37" s="6" t="s">
        <v>229</v>
      </c>
      <c r="C37" s="47">
        <v>0</v>
      </c>
      <c r="D37" s="47">
        <v>0</v>
      </c>
      <c r="E37" s="47">
        <v>0</v>
      </c>
      <c r="F37" s="126">
        <f t="shared" si="0"/>
        <v>0</v>
      </c>
      <c r="G37" s="117">
        <v>0</v>
      </c>
      <c r="H37" s="46">
        <v>0</v>
      </c>
      <c r="I37" s="46">
        <v>0</v>
      </c>
      <c r="J37" s="133">
        <f t="shared" si="1"/>
        <v>0</v>
      </c>
      <c r="K37" s="117">
        <v>0</v>
      </c>
      <c r="L37" s="46">
        <v>0</v>
      </c>
      <c r="M37" s="46">
        <v>0</v>
      </c>
      <c r="N37" s="46">
        <f t="shared" si="2"/>
        <v>0</v>
      </c>
    </row>
    <row r="38" spans="1:14" ht="15" customHeight="1" x14ac:dyDescent="0.25">
      <c r="A38" s="11" t="s">
        <v>362</v>
      </c>
      <c r="B38" s="6" t="s">
        <v>230</v>
      </c>
      <c r="C38" s="47">
        <v>309000</v>
      </c>
      <c r="D38" s="47">
        <v>140000</v>
      </c>
      <c r="E38" s="47">
        <v>0</v>
      </c>
      <c r="F38" s="126">
        <f t="shared" si="0"/>
        <v>449000</v>
      </c>
      <c r="G38" s="117">
        <v>309000</v>
      </c>
      <c r="H38" s="46">
        <v>140000</v>
      </c>
      <c r="I38" s="46">
        <v>0</v>
      </c>
      <c r="J38" s="133">
        <f t="shared" si="1"/>
        <v>449000</v>
      </c>
      <c r="K38" s="117">
        <v>309000</v>
      </c>
      <c r="L38" s="46">
        <v>140000</v>
      </c>
      <c r="M38" s="46">
        <v>0</v>
      </c>
      <c r="N38" s="46">
        <f t="shared" si="2"/>
        <v>449000</v>
      </c>
    </row>
    <row r="39" spans="1:14" ht="15" customHeight="1" x14ac:dyDescent="0.25">
      <c r="A39" s="11" t="s">
        <v>231</v>
      </c>
      <c r="B39" s="6" t="s">
        <v>232</v>
      </c>
      <c r="C39" s="47">
        <v>0</v>
      </c>
      <c r="D39" s="47">
        <v>0</v>
      </c>
      <c r="E39" s="47">
        <v>0</v>
      </c>
      <c r="F39" s="126">
        <f t="shared" si="0"/>
        <v>0</v>
      </c>
      <c r="G39" s="117">
        <v>0</v>
      </c>
      <c r="H39" s="46">
        <v>0</v>
      </c>
      <c r="I39" s="46">
        <v>0</v>
      </c>
      <c r="J39" s="133">
        <f t="shared" si="1"/>
        <v>0</v>
      </c>
      <c r="K39" s="117">
        <v>0</v>
      </c>
      <c r="L39" s="46">
        <v>0</v>
      </c>
      <c r="M39" s="46">
        <v>0</v>
      </c>
      <c r="N39" s="46">
        <f t="shared" si="2"/>
        <v>0</v>
      </c>
    </row>
    <row r="40" spans="1:14" ht="15" customHeight="1" x14ac:dyDescent="0.25">
      <c r="A40" s="11" t="s">
        <v>233</v>
      </c>
      <c r="B40" s="6" t="s">
        <v>234</v>
      </c>
      <c r="C40" s="47">
        <v>0</v>
      </c>
      <c r="D40" s="47">
        <v>0</v>
      </c>
      <c r="E40" s="47">
        <v>0</v>
      </c>
      <c r="F40" s="126">
        <f t="shared" si="0"/>
        <v>0</v>
      </c>
      <c r="G40" s="117">
        <v>0</v>
      </c>
      <c r="H40" s="46">
        <v>0</v>
      </c>
      <c r="I40" s="46">
        <v>0</v>
      </c>
      <c r="J40" s="133">
        <f t="shared" si="1"/>
        <v>0</v>
      </c>
      <c r="K40" s="117">
        <v>0</v>
      </c>
      <c r="L40" s="46">
        <v>0</v>
      </c>
      <c r="M40" s="46">
        <v>0</v>
      </c>
      <c r="N40" s="46">
        <f t="shared" si="2"/>
        <v>0</v>
      </c>
    </row>
    <row r="41" spans="1:14" ht="15" customHeight="1" x14ac:dyDescent="0.25">
      <c r="A41" s="11" t="s">
        <v>235</v>
      </c>
      <c r="B41" s="6" t="s">
        <v>236</v>
      </c>
      <c r="C41" s="47">
        <v>0</v>
      </c>
      <c r="D41" s="47">
        <v>0</v>
      </c>
      <c r="E41" s="47">
        <v>0</v>
      </c>
      <c r="F41" s="126">
        <f t="shared" si="0"/>
        <v>0</v>
      </c>
      <c r="G41" s="117">
        <v>0</v>
      </c>
      <c r="H41" s="46">
        <v>0</v>
      </c>
      <c r="I41" s="46">
        <v>0</v>
      </c>
      <c r="J41" s="133">
        <f t="shared" si="1"/>
        <v>0</v>
      </c>
      <c r="K41" s="117">
        <v>0</v>
      </c>
      <c r="L41" s="46">
        <v>0</v>
      </c>
      <c r="M41" s="46">
        <v>0</v>
      </c>
      <c r="N41" s="46">
        <f t="shared" si="2"/>
        <v>0</v>
      </c>
    </row>
    <row r="42" spans="1:14" ht="15" customHeight="1" x14ac:dyDescent="0.25">
      <c r="A42" s="11" t="s">
        <v>363</v>
      </c>
      <c r="B42" s="6" t="s">
        <v>237</v>
      </c>
      <c r="C42" s="47">
        <v>0</v>
      </c>
      <c r="D42" s="47">
        <v>0</v>
      </c>
      <c r="E42" s="47">
        <v>0</v>
      </c>
      <c r="F42" s="126">
        <f t="shared" si="0"/>
        <v>0</v>
      </c>
      <c r="G42" s="117">
        <v>0</v>
      </c>
      <c r="H42" s="46">
        <v>0</v>
      </c>
      <c r="I42" s="46">
        <v>0</v>
      </c>
      <c r="J42" s="133">
        <f t="shared" si="1"/>
        <v>0</v>
      </c>
      <c r="K42" s="117">
        <v>0</v>
      </c>
      <c r="L42" s="46">
        <v>0</v>
      </c>
      <c r="M42" s="46">
        <v>0</v>
      </c>
      <c r="N42" s="46">
        <f t="shared" si="2"/>
        <v>0</v>
      </c>
    </row>
    <row r="43" spans="1:14" ht="15" customHeight="1" x14ac:dyDescent="0.25">
      <c r="A43" s="11" t="s">
        <v>364</v>
      </c>
      <c r="B43" s="6" t="s">
        <v>238</v>
      </c>
      <c r="C43" s="47">
        <v>0</v>
      </c>
      <c r="D43" s="47">
        <v>0</v>
      </c>
      <c r="E43" s="47">
        <v>0</v>
      </c>
      <c r="F43" s="126">
        <f t="shared" si="0"/>
        <v>0</v>
      </c>
      <c r="G43" s="117">
        <v>0</v>
      </c>
      <c r="H43" s="46">
        <v>0</v>
      </c>
      <c r="I43" s="46">
        <v>0</v>
      </c>
      <c r="J43" s="133">
        <f t="shared" si="1"/>
        <v>0</v>
      </c>
      <c r="K43" s="117">
        <v>0</v>
      </c>
      <c r="L43" s="46">
        <v>0</v>
      </c>
      <c r="M43" s="46">
        <v>0</v>
      </c>
      <c r="N43" s="46">
        <f t="shared" si="2"/>
        <v>0</v>
      </c>
    </row>
    <row r="44" spans="1:14" ht="15" customHeight="1" x14ac:dyDescent="0.25">
      <c r="A44" s="11" t="s">
        <v>475</v>
      </c>
      <c r="B44" s="6" t="s">
        <v>239</v>
      </c>
      <c r="C44" s="47"/>
      <c r="D44" s="47"/>
      <c r="E44" s="47"/>
      <c r="F44" s="126"/>
      <c r="G44" s="117"/>
      <c r="H44" s="46"/>
      <c r="I44" s="46"/>
      <c r="J44" s="133"/>
      <c r="K44" s="117"/>
      <c r="L44" s="46"/>
      <c r="M44" s="46"/>
      <c r="N44" s="46"/>
    </row>
    <row r="45" spans="1:14" ht="15" customHeight="1" x14ac:dyDescent="0.25">
      <c r="A45" s="11" t="s">
        <v>365</v>
      </c>
      <c r="B45" s="6" t="s">
        <v>474</v>
      </c>
      <c r="C45" s="47">
        <v>160000</v>
      </c>
      <c r="D45" s="47">
        <v>0</v>
      </c>
      <c r="E45" s="47">
        <v>0</v>
      </c>
      <c r="F45" s="126">
        <f t="shared" si="0"/>
        <v>160000</v>
      </c>
      <c r="G45" s="117">
        <v>160000</v>
      </c>
      <c r="H45" s="46">
        <v>0</v>
      </c>
      <c r="I45" s="46">
        <v>0</v>
      </c>
      <c r="J45" s="133">
        <f t="shared" ref="J45:J69" si="18">SUM(G45:I45)</f>
        <v>160000</v>
      </c>
      <c r="K45" s="117">
        <v>160000</v>
      </c>
      <c r="L45" s="46">
        <v>0</v>
      </c>
      <c r="M45" s="46">
        <v>0</v>
      </c>
      <c r="N45" s="46">
        <f t="shared" ref="N45:N69" si="19">SUM(K45:M45)</f>
        <v>160000</v>
      </c>
    </row>
    <row r="46" spans="1:14" s="41" customFormat="1" ht="15" customHeight="1" x14ac:dyDescent="0.25">
      <c r="A46" s="30" t="s">
        <v>387</v>
      </c>
      <c r="B46" s="31" t="s">
        <v>240</v>
      </c>
      <c r="C46" s="48">
        <f>SUM(C35:C45)</f>
        <v>469000</v>
      </c>
      <c r="D46" s="48">
        <f t="shared" ref="D46:E46" si="20">SUM(D35:D45)</f>
        <v>140000</v>
      </c>
      <c r="E46" s="48">
        <f t="shared" si="20"/>
        <v>0</v>
      </c>
      <c r="F46" s="128">
        <f t="shared" si="0"/>
        <v>609000</v>
      </c>
      <c r="G46" s="120">
        <f>SUM(G35:G45)</f>
        <v>469000</v>
      </c>
      <c r="H46" s="109">
        <f t="shared" ref="H46:I46" si="21">SUM(H35:H45)</f>
        <v>140000</v>
      </c>
      <c r="I46" s="109">
        <f t="shared" si="21"/>
        <v>0</v>
      </c>
      <c r="J46" s="135">
        <f t="shared" si="18"/>
        <v>609000</v>
      </c>
      <c r="K46" s="120">
        <f>SUM(K35:K45)</f>
        <v>469000</v>
      </c>
      <c r="L46" s="109">
        <f t="shared" ref="L46:M46" si="22">SUM(L35:L45)</f>
        <v>140000</v>
      </c>
      <c r="M46" s="109">
        <f t="shared" si="22"/>
        <v>0</v>
      </c>
      <c r="N46" s="109">
        <f t="shared" si="19"/>
        <v>609000</v>
      </c>
    </row>
    <row r="47" spans="1:14" ht="15" customHeight="1" x14ac:dyDescent="0.25">
      <c r="A47" s="11" t="s">
        <v>249</v>
      </c>
      <c r="B47" s="6" t="s">
        <v>250</v>
      </c>
      <c r="C47" s="47">
        <v>0</v>
      </c>
      <c r="D47" s="47">
        <v>0</v>
      </c>
      <c r="E47" s="47">
        <v>0</v>
      </c>
      <c r="F47" s="126">
        <f t="shared" si="0"/>
        <v>0</v>
      </c>
      <c r="G47" s="117">
        <v>0</v>
      </c>
      <c r="H47" s="46">
        <v>0</v>
      </c>
      <c r="I47" s="46">
        <v>0</v>
      </c>
      <c r="J47" s="133">
        <f t="shared" si="18"/>
        <v>0</v>
      </c>
      <c r="K47" s="117">
        <v>0</v>
      </c>
      <c r="L47" s="46">
        <v>0</v>
      </c>
      <c r="M47" s="46">
        <v>0</v>
      </c>
      <c r="N47" s="46">
        <f t="shared" si="19"/>
        <v>0</v>
      </c>
    </row>
    <row r="48" spans="1:14" ht="15" customHeight="1" x14ac:dyDescent="0.25">
      <c r="A48" s="5" t="s">
        <v>369</v>
      </c>
      <c r="B48" s="6" t="s">
        <v>251</v>
      </c>
      <c r="C48" s="47">
        <v>0</v>
      </c>
      <c r="D48" s="47">
        <v>0</v>
      </c>
      <c r="E48" s="47">
        <v>0</v>
      </c>
      <c r="F48" s="126">
        <f t="shared" si="0"/>
        <v>0</v>
      </c>
      <c r="G48" s="117">
        <v>0</v>
      </c>
      <c r="H48" s="46">
        <v>0</v>
      </c>
      <c r="I48" s="46">
        <v>0</v>
      </c>
      <c r="J48" s="133">
        <f t="shared" si="18"/>
        <v>0</v>
      </c>
      <c r="K48" s="117">
        <v>0</v>
      </c>
      <c r="L48" s="46">
        <v>0</v>
      </c>
      <c r="M48" s="46">
        <v>0</v>
      </c>
      <c r="N48" s="46">
        <f t="shared" si="19"/>
        <v>0</v>
      </c>
    </row>
    <row r="49" spans="1:14" ht="15" customHeight="1" x14ac:dyDescent="0.25">
      <c r="A49" s="11" t="s">
        <v>370</v>
      </c>
      <c r="B49" s="6" t="s">
        <v>448</v>
      </c>
      <c r="C49" s="47">
        <v>0</v>
      </c>
      <c r="D49" s="47">
        <v>0</v>
      </c>
      <c r="E49" s="47">
        <v>0</v>
      </c>
      <c r="F49" s="126">
        <f t="shared" si="0"/>
        <v>0</v>
      </c>
      <c r="G49" s="117">
        <v>0</v>
      </c>
      <c r="H49" s="46">
        <v>0</v>
      </c>
      <c r="I49" s="46">
        <v>0</v>
      </c>
      <c r="J49" s="133">
        <f t="shared" si="18"/>
        <v>0</v>
      </c>
      <c r="K49" s="117">
        <v>0</v>
      </c>
      <c r="L49" s="46">
        <v>0</v>
      </c>
      <c r="M49" s="46">
        <v>0</v>
      </c>
      <c r="N49" s="46">
        <f t="shared" si="19"/>
        <v>0</v>
      </c>
    </row>
    <row r="50" spans="1:14" s="41" customFormat="1" ht="15" customHeight="1" x14ac:dyDescent="0.25">
      <c r="A50" s="27" t="s">
        <v>389</v>
      </c>
      <c r="B50" s="31" t="s">
        <v>252</v>
      </c>
      <c r="C50" s="48">
        <f>SUM(C47:C49)</f>
        <v>0</v>
      </c>
      <c r="D50" s="48">
        <f t="shared" ref="D50:E50" si="23">SUM(D47:D49)</f>
        <v>0</v>
      </c>
      <c r="E50" s="48">
        <f t="shared" si="23"/>
        <v>0</v>
      </c>
      <c r="F50" s="128">
        <f t="shared" si="0"/>
        <v>0</v>
      </c>
      <c r="G50" s="120">
        <f>SUM(G47:G49)</f>
        <v>0</v>
      </c>
      <c r="H50" s="109">
        <f t="shared" ref="H50:I50" si="24">SUM(H47:H49)</f>
        <v>0</v>
      </c>
      <c r="I50" s="109">
        <f t="shared" si="24"/>
        <v>0</v>
      </c>
      <c r="J50" s="135">
        <f t="shared" si="18"/>
        <v>0</v>
      </c>
      <c r="K50" s="120">
        <f>SUM(K47:K49)</f>
        <v>0</v>
      </c>
      <c r="L50" s="109">
        <f t="shared" ref="L50:M50" si="25">SUM(L47:L49)</f>
        <v>0</v>
      </c>
      <c r="M50" s="109">
        <f t="shared" si="25"/>
        <v>0</v>
      </c>
      <c r="N50" s="109">
        <f t="shared" si="19"/>
        <v>0</v>
      </c>
    </row>
    <row r="51" spans="1:14" s="41" customFormat="1" ht="15" customHeight="1" x14ac:dyDescent="0.25">
      <c r="A51" s="76" t="s">
        <v>9</v>
      </c>
      <c r="B51" s="79"/>
      <c r="C51" s="80">
        <f>C20+C34+C46+C50</f>
        <v>17065318</v>
      </c>
      <c r="D51" s="80">
        <f t="shared" ref="D51:E51" si="26">D20+D34+D46+D50</f>
        <v>140000</v>
      </c>
      <c r="E51" s="80">
        <f t="shared" si="26"/>
        <v>10000</v>
      </c>
      <c r="F51" s="129">
        <f t="shared" si="0"/>
        <v>17215318</v>
      </c>
      <c r="G51" s="121">
        <f>G20+G34+G46+G50</f>
        <v>17125903</v>
      </c>
      <c r="H51" s="110">
        <f t="shared" ref="H51:I51" si="27">H20+H34+H46+H50</f>
        <v>140000</v>
      </c>
      <c r="I51" s="110">
        <f t="shared" si="27"/>
        <v>10000</v>
      </c>
      <c r="J51" s="136">
        <f t="shared" si="18"/>
        <v>17275903</v>
      </c>
      <c r="K51" s="121">
        <f>K20+K34+K46+K50</f>
        <v>18439968</v>
      </c>
      <c r="L51" s="110">
        <f t="shared" ref="L51:M51" si="28">L20+L34+L46+L50</f>
        <v>140000</v>
      </c>
      <c r="M51" s="110">
        <f t="shared" si="28"/>
        <v>10000</v>
      </c>
      <c r="N51" s="111">
        <f t="shared" si="19"/>
        <v>18589968</v>
      </c>
    </row>
    <row r="52" spans="1:14" ht="15" customHeight="1" x14ac:dyDescent="0.25">
      <c r="A52" s="5" t="s">
        <v>203</v>
      </c>
      <c r="B52" s="6" t="s">
        <v>204</v>
      </c>
      <c r="C52" s="47">
        <v>0</v>
      </c>
      <c r="D52" s="47">
        <v>0</v>
      </c>
      <c r="E52" s="47">
        <v>0</v>
      </c>
      <c r="F52" s="126">
        <f t="shared" si="0"/>
        <v>0</v>
      </c>
      <c r="G52" s="117">
        <v>0</v>
      </c>
      <c r="H52" s="46">
        <v>0</v>
      </c>
      <c r="I52" s="46">
        <v>0</v>
      </c>
      <c r="J52" s="133">
        <f t="shared" si="18"/>
        <v>0</v>
      </c>
      <c r="K52" s="117">
        <v>0</v>
      </c>
      <c r="L52" s="46">
        <v>0</v>
      </c>
      <c r="M52" s="46">
        <v>0</v>
      </c>
      <c r="N52" s="46">
        <f t="shared" si="19"/>
        <v>0</v>
      </c>
    </row>
    <row r="53" spans="1:14" ht="15" customHeight="1" x14ac:dyDescent="0.25">
      <c r="A53" s="5" t="s">
        <v>205</v>
      </c>
      <c r="B53" s="6" t="s">
        <v>206</v>
      </c>
      <c r="C53" s="47">
        <v>0</v>
      </c>
      <c r="D53" s="47">
        <v>0</v>
      </c>
      <c r="E53" s="47">
        <v>0</v>
      </c>
      <c r="F53" s="126">
        <f t="shared" si="0"/>
        <v>0</v>
      </c>
      <c r="G53" s="117">
        <v>0</v>
      </c>
      <c r="H53" s="46">
        <v>0</v>
      </c>
      <c r="I53" s="46">
        <v>0</v>
      </c>
      <c r="J53" s="133">
        <f t="shared" si="18"/>
        <v>0</v>
      </c>
      <c r="K53" s="117">
        <v>0</v>
      </c>
      <c r="L53" s="46">
        <v>0</v>
      </c>
      <c r="M53" s="46">
        <v>0</v>
      </c>
      <c r="N53" s="46">
        <f t="shared" si="19"/>
        <v>0</v>
      </c>
    </row>
    <row r="54" spans="1:14" ht="15" customHeight="1" x14ac:dyDescent="0.25">
      <c r="A54" s="5" t="s">
        <v>347</v>
      </c>
      <c r="B54" s="6" t="s">
        <v>207</v>
      </c>
      <c r="C54" s="47">
        <v>0</v>
      </c>
      <c r="D54" s="47">
        <v>0</v>
      </c>
      <c r="E54" s="47">
        <v>0</v>
      </c>
      <c r="F54" s="126">
        <f t="shared" si="0"/>
        <v>0</v>
      </c>
      <c r="G54" s="117">
        <v>0</v>
      </c>
      <c r="H54" s="46">
        <v>0</v>
      </c>
      <c r="I54" s="46">
        <v>0</v>
      </c>
      <c r="J54" s="133">
        <f t="shared" si="18"/>
        <v>0</v>
      </c>
      <c r="K54" s="117">
        <v>0</v>
      </c>
      <c r="L54" s="46">
        <v>0</v>
      </c>
      <c r="M54" s="46">
        <v>0</v>
      </c>
      <c r="N54" s="46">
        <f t="shared" si="19"/>
        <v>0</v>
      </c>
    </row>
    <row r="55" spans="1:14" ht="15" customHeight="1" x14ac:dyDescent="0.25">
      <c r="A55" s="5" t="s">
        <v>348</v>
      </c>
      <c r="B55" s="6" t="s">
        <v>208</v>
      </c>
      <c r="C55" s="47">
        <v>0</v>
      </c>
      <c r="D55" s="47">
        <v>0</v>
      </c>
      <c r="E55" s="47">
        <v>0</v>
      </c>
      <c r="F55" s="126">
        <f t="shared" si="0"/>
        <v>0</v>
      </c>
      <c r="G55" s="117">
        <v>0</v>
      </c>
      <c r="H55" s="46">
        <v>0</v>
      </c>
      <c r="I55" s="46">
        <v>0</v>
      </c>
      <c r="J55" s="133">
        <f t="shared" si="18"/>
        <v>0</v>
      </c>
      <c r="K55" s="117">
        <v>0</v>
      </c>
      <c r="L55" s="46">
        <v>0</v>
      </c>
      <c r="M55" s="46">
        <v>0</v>
      </c>
      <c r="N55" s="46">
        <f t="shared" si="19"/>
        <v>0</v>
      </c>
    </row>
    <row r="56" spans="1:14" ht="15" customHeight="1" x14ac:dyDescent="0.25">
      <c r="A56" s="5" t="s">
        <v>349</v>
      </c>
      <c r="B56" s="6" t="s">
        <v>209</v>
      </c>
      <c r="C56" s="47">
        <v>0</v>
      </c>
      <c r="D56" s="47">
        <v>0</v>
      </c>
      <c r="E56" s="47">
        <v>0</v>
      </c>
      <c r="F56" s="126">
        <f t="shared" si="0"/>
        <v>0</v>
      </c>
      <c r="G56" s="117">
        <v>0</v>
      </c>
      <c r="H56" s="46">
        <v>0</v>
      </c>
      <c r="I56" s="46">
        <v>0</v>
      </c>
      <c r="J56" s="133">
        <f t="shared" si="18"/>
        <v>0</v>
      </c>
      <c r="K56" s="117">
        <v>0</v>
      </c>
      <c r="L56" s="46">
        <v>0</v>
      </c>
      <c r="M56" s="46">
        <v>0</v>
      </c>
      <c r="N56" s="46">
        <f t="shared" si="19"/>
        <v>0</v>
      </c>
    </row>
    <row r="57" spans="1:14" s="41" customFormat="1" ht="15" customHeight="1" x14ac:dyDescent="0.25">
      <c r="A57" s="27" t="s">
        <v>383</v>
      </c>
      <c r="B57" s="31" t="s">
        <v>210</v>
      </c>
      <c r="C57" s="42">
        <f>SUM(C52:C56)</f>
        <v>0</v>
      </c>
      <c r="D57" s="42">
        <f t="shared" ref="D57:E57" si="29">SUM(D52:D56)</f>
        <v>0</v>
      </c>
      <c r="E57" s="42">
        <f t="shared" si="29"/>
        <v>0</v>
      </c>
      <c r="F57" s="127">
        <f t="shared" si="0"/>
        <v>0</v>
      </c>
      <c r="G57" s="119">
        <f>SUM(G52:G56)</f>
        <v>0</v>
      </c>
      <c r="H57" s="50">
        <f t="shared" ref="H57:I57" si="30">SUM(H52:H56)</f>
        <v>0</v>
      </c>
      <c r="I57" s="50">
        <f t="shared" si="30"/>
        <v>0</v>
      </c>
      <c r="J57" s="134">
        <f t="shared" si="18"/>
        <v>0</v>
      </c>
      <c r="K57" s="119">
        <f>SUM(K52:K56)</f>
        <v>0</v>
      </c>
      <c r="L57" s="50">
        <f t="shared" ref="L57:M57" si="31">SUM(L52:L56)</f>
        <v>0</v>
      </c>
      <c r="M57" s="50">
        <f t="shared" si="31"/>
        <v>0</v>
      </c>
      <c r="N57" s="50">
        <f t="shared" si="19"/>
        <v>0</v>
      </c>
    </row>
    <row r="58" spans="1:14" ht="15" customHeight="1" x14ac:dyDescent="0.25">
      <c r="A58" s="11" t="s">
        <v>366</v>
      </c>
      <c r="B58" s="6" t="s">
        <v>241</v>
      </c>
      <c r="C58" s="47">
        <v>0</v>
      </c>
      <c r="D58" s="47">
        <v>0</v>
      </c>
      <c r="E58" s="47">
        <v>0</v>
      </c>
      <c r="F58" s="126">
        <f t="shared" si="0"/>
        <v>0</v>
      </c>
      <c r="G58" s="117">
        <v>0</v>
      </c>
      <c r="H58" s="46">
        <v>0</v>
      </c>
      <c r="I58" s="46">
        <v>0</v>
      </c>
      <c r="J58" s="133">
        <f t="shared" si="18"/>
        <v>0</v>
      </c>
      <c r="K58" s="117">
        <v>0</v>
      </c>
      <c r="L58" s="46">
        <v>0</v>
      </c>
      <c r="M58" s="46">
        <v>0</v>
      </c>
      <c r="N58" s="46">
        <f t="shared" si="19"/>
        <v>0</v>
      </c>
    </row>
    <row r="59" spans="1:14" ht="15" customHeight="1" x14ac:dyDescent="0.25">
      <c r="A59" s="11" t="s">
        <v>367</v>
      </c>
      <c r="B59" s="6" t="s">
        <v>242</v>
      </c>
      <c r="C59" s="47">
        <v>0</v>
      </c>
      <c r="D59" s="47">
        <v>0</v>
      </c>
      <c r="E59" s="47">
        <v>0</v>
      </c>
      <c r="F59" s="126">
        <f t="shared" si="0"/>
        <v>0</v>
      </c>
      <c r="G59" s="117">
        <v>0</v>
      </c>
      <c r="H59" s="46">
        <v>0</v>
      </c>
      <c r="I59" s="46">
        <v>0</v>
      </c>
      <c r="J59" s="133">
        <f t="shared" si="18"/>
        <v>0</v>
      </c>
      <c r="K59" s="117">
        <v>0</v>
      </c>
      <c r="L59" s="46">
        <v>0</v>
      </c>
      <c r="M59" s="46">
        <v>0</v>
      </c>
      <c r="N59" s="46">
        <f t="shared" si="19"/>
        <v>0</v>
      </c>
    </row>
    <row r="60" spans="1:14" ht="15" customHeight="1" x14ac:dyDescent="0.25">
      <c r="A60" s="11" t="s">
        <v>243</v>
      </c>
      <c r="B60" s="6" t="s">
        <v>244</v>
      </c>
      <c r="C60" s="47">
        <v>0</v>
      </c>
      <c r="D60" s="47">
        <v>0</v>
      </c>
      <c r="E60" s="47">
        <v>0</v>
      </c>
      <c r="F60" s="126">
        <f t="shared" si="0"/>
        <v>0</v>
      </c>
      <c r="G60" s="117">
        <v>0</v>
      </c>
      <c r="H60" s="46">
        <v>0</v>
      </c>
      <c r="I60" s="46">
        <v>0</v>
      </c>
      <c r="J60" s="133">
        <f t="shared" si="18"/>
        <v>0</v>
      </c>
      <c r="K60" s="117">
        <v>0</v>
      </c>
      <c r="L60" s="46">
        <v>0</v>
      </c>
      <c r="M60" s="46">
        <v>0</v>
      </c>
      <c r="N60" s="46">
        <f t="shared" si="19"/>
        <v>0</v>
      </c>
    </row>
    <row r="61" spans="1:14" ht="15" customHeight="1" x14ac:dyDescent="0.25">
      <c r="A61" s="11" t="s">
        <v>368</v>
      </c>
      <c r="B61" s="6" t="s">
        <v>245</v>
      </c>
      <c r="C61" s="47">
        <v>0</v>
      </c>
      <c r="D61" s="47">
        <v>0</v>
      </c>
      <c r="E61" s="47">
        <v>0</v>
      </c>
      <c r="F61" s="126">
        <f t="shared" si="0"/>
        <v>0</v>
      </c>
      <c r="G61" s="117">
        <v>0</v>
      </c>
      <c r="H61" s="46">
        <v>0</v>
      </c>
      <c r="I61" s="46">
        <v>0</v>
      </c>
      <c r="J61" s="133">
        <f t="shared" si="18"/>
        <v>0</v>
      </c>
      <c r="K61" s="117">
        <v>0</v>
      </c>
      <c r="L61" s="46">
        <v>0</v>
      </c>
      <c r="M61" s="46">
        <v>0</v>
      </c>
      <c r="N61" s="46">
        <f t="shared" si="19"/>
        <v>0</v>
      </c>
    </row>
    <row r="62" spans="1:14" ht="15" customHeight="1" x14ac:dyDescent="0.25">
      <c r="A62" s="11" t="s">
        <v>246</v>
      </c>
      <c r="B62" s="6" t="s">
        <v>247</v>
      </c>
      <c r="C62" s="47">
        <v>0</v>
      </c>
      <c r="D62" s="47">
        <v>0</v>
      </c>
      <c r="E62" s="47">
        <v>0</v>
      </c>
      <c r="F62" s="126">
        <f t="shared" si="0"/>
        <v>0</v>
      </c>
      <c r="G62" s="117">
        <v>0</v>
      </c>
      <c r="H62" s="46">
        <v>0</v>
      </c>
      <c r="I62" s="46">
        <v>0</v>
      </c>
      <c r="J62" s="133">
        <f t="shared" si="18"/>
        <v>0</v>
      </c>
      <c r="K62" s="117">
        <v>0</v>
      </c>
      <c r="L62" s="46">
        <v>0</v>
      </c>
      <c r="M62" s="46">
        <v>0</v>
      </c>
      <c r="N62" s="46">
        <f t="shared" si="19"/>
        <v>0</v>
      </c>
    </row>
    <row r="63" spans="1:14" s="41" customFormat="1" ht="15" customHeight="1" x14ac:dyDescent="0.25">
      <c r="A63" s="27" t="s">
        <v>388</v>
      </c>
      <c r="B63" s="31" t="s">
        <v>248</v>
      </c>
      <c r="C63" s="42">
        <f>SUM(C58:C62)</f>
        <v>0</v>
      </c>
      <c r="D63" s="42">
        <f t="shared" ref="D63:E63" si="32">SUM(D58:D62)</f>
        <v>0</v>
      </c>
      <c r="E63" s="42">
        <f t="shared" si="32"/>
        <v>0</v>
      </c>
      <c r="F63" s="127">
        <f t="shared" si="0"/>
        <v>0</v>
      </c>
      <c r="G63" s="119">
        <f>SUM(G58:G62)</f>
        <v>0</v>
      </c>
      <c r="H63" s="50">
        <f t="shared" ref="H63:I63" si="33">SUM(H58:H62)</f>
        <v>0</v>
      </c>
      <c r="I63" s="50">
        <f t="shared" si="33"/>
        <v>0</v>
      </c>
      <c r="J63" s="134">
        <f t="shared" si="18"/>
        <v>0</v>
      </c>
      <c r="K63" s="119">
        <f>SUM(K58:K62)</f>
        <v>0</v>
      </c>
      <c r="L63" s="50">
        <f t="shared" ref="L63:M63" si="34">SUM(L58:L62)</f>
        <v>0</v>
      </c>
      <c r="M63" s="50">
        <f t="shared" si="34"/>
        <v>0</v>
      </c>
      <c r="N63" s="50">
        <f t="shared" si="19"/>
        <v>0</v>
      </c>
    </row>
    <row r="64" spans="1:14" ht="15" customHeight="1" x14ac:dyDescent="0.25">
      <c r="A64" s="11" t="s">
        <v>253</v>
      </c>
      <c r="B64" s="6" t="s">
        <v>254</v>
      </c>
      <c r="C64" s="47">
        <v>0</v>
      </c>
      <c r="D64" s="47">
        <v>0</v>
      </c>
      <c r="E64" s="47">
        <v>0</v>
      </c>
      <c r="F64" s="126">
        <f t="shared" si="0"/>
        <v>0</v>
      </c>
      <c r="G64" s="117">
        <v>0</v>
      </c>
      <c r="H64" s="46">
        <v>0</v>
      </c>
      <c r="I64" s="46">
        <v>0</v>
      </c>
      <c r="J64" s="133">
        <f t="shared" si="18"/>
        <v>0</v>
      </c>
      <c r="K64" s="117">
        <v>0</v>
      </c>
      <c r="L64" s="46">
        <v>0</v>
      </c>
      <c r="M64" s="46">
        <v>0</v>
      </c>
      <c r="N64" s="46">
        <f t="shared" si="19"/>
        <v>0</v>
      </c>
    </row>
    <row r="65" spans="1:14" ht="15" customHeight="1" x14ac:dyDescent="0.25">
      <c r="A65" s="5" t="s">
        <v>371</v>
      </c>
      <c r="B65" s="6" t="s">
        <v>255</v>
      </c>
      <c r="C65" s="47">
        <v>0</v>
      </c>
      <c r="D65" s="47">
        <v>0</v>
      </c>
      <c r="E65" s="47">
        <v>0</v>
      </c>
      <c r="F65" s="126">
        <f t="shared" si="0"/>
        <v>0</v>
      </c>
      <c r="G65" s="117">
        <v>0</v>
      </c>
      <c r="H65" s="46">
        <v>0</v>
      </c>
      <c r="I65" s="46">
        <v>0</v>
      </c>
      <c r="J65" s="133">
        <f t="shared" si="18"/>
        <v>0</v>
      </c>
      <c r="K65" s="117">
        <v>0</v>
      </c>
      <c r="L65" s="46">
        <v>0</v>
      </c>
      <c r="M65" s="46">
        <v>0</v>
      </c>
      <c r="N65" s="46">
        <f t="shared" si="19"/>
        <v>0</v>
      </c>
    </row>
    <row r="66" spans="1:14" ht="15" customHeight="1" x14ac:dyDescent="0.25">
      <c r="A66" s="11" t="s">
        <v>372</v>
      </c>
      <c r="B66" s="6" t="s">
        <v>256</v>
      </c>
      <c r="C66" s="47">
        <v>0</v>
      </c>
      <c r="D66" s="47">
        <v>0</v>
      </c>
      <c r="E66" s="47">
        <v>0</v>
      </c>
      <c r="F66" s="126">
        <f t="shared" si="0"/>
        <v>0</v>
      </c>
      <c r="G66" s="117">
        <v>0</v>
      </c>
      <c r="H66" s="46">
        <v>0</v>
      </c>
      <c r="I66" s="46">
        <v>0</v>
      </c>
      <c r="J66" s="133">
        <f t="shared" si="18"/>
        <v>0</v>
      </c>
      <c r="K66" s="117">
        <v>0</v>
      </c>
      <c r="L66" s="46">
        <v>0</v>
      </c>
      <c r="M66" s="46">
        <v>0</v>
      </c>
      <c r="N66" s="46">
        <f t="shared" si="19"/>
        <v>0</v>
      </c>
    </row>
    <row r="67" spans="1:14" s="41" customFormat="1" ht="15" customHeight="1" x14ac:dyDescent="0.25">
      <c r="A67" s="27" t="s">
        <v>391</v>
      </c>
      <c r="B67" s="31" t="s">
        <v>257</v>
      </c>
      <c r="C67" s="42">
        <f>SUM(C64:C66)</f>
        <v>0</v>
      </c>
      <c r="D67" s="42">
        <f t="shared" ref="D67:E67" si="35">SUM(D64:D66)</f>
        <v>0</v>
      </c>
      <c r="E67" s="42">
        <f t="shared" si="35"/>
        <v>0</v>
      </c>
      <c r="F67" s="127">
        <f t="shared" si="0"/>
        <v>0</v>
      </c>
      <c r="G67" s="119">
        <f>SUM(G64:G66)</f>
        <v>0</v>
      </c>
      <c r="H67" s="50">
        <f t="shared" ref="H67:I67" si="36">SUM(H64:H66)</f>
        <v>0</v>
      </c>
      <c r="I67" s="50">
        <f t="shared" si="36"/>
        <v>0</v>
      </c>
      <c r="J67" s="134">
        <f t="shared" si="18"/>
        <v>0</v>
      </c>
      <c r="K67" s="119">
        <f>SUM(K64:K66)</f>
        <v>0</v>
      </c>
      <c r="L67" s="50">
        <f t="shared" ref="L67:M67" si="37">SUM(L64:L66)</f>
        <v>0</v>
      </c>
      <c r="M67" s="50">
        <f t="shared" si="37"/>
        <v>0</v>
      </c>
      <c r="N67" s="50">
        <f t="shared" si="19"/>
        <v>0</v>
      </c>
    </row>
    <row r="68" spans="1:14" s="41" customFormat="1" ht="15" customHeight="1" x14ac:dyDescent="0.25">
      <c r="A68" s="76" t="s">
        <v>10</v>
      </c>
      <c r="B68" s="79"/>
      <c r="C68" s="80">
        <f>C57+C63+C67</f>
        <v>0</v>
      </c>
      <c r="D68" s="80">
        <f t="shared" ref="D68:E68" si="38">D57+D63+D67</f>
        <v>0</v>
      </c>
      <c r="E68" s="80">
        <f t="shared" si="38"/>
        <v>0</v>
      </c>
      <c r="F68" s="129">
        <f t="shared" si="0"/>
        <v>0</v>
      </c>
      <c r="G68" s="121">
        <f>G57+G63+G67</f>
        <v>0</v>
      </c>
      <c r="H68" s="110">
        <f t="shared" ref="H68:I68" si="39">H57+H63+H67</f>
        <v>0</v>
      </c>
      <c r="I68" s="110">
        <f t="shared" si="39"/>
        <v>0</v>
      </c>
      <c r="J68" s="136">
        <f t="shared" si="18"/>
        <v>0</v>
      </c>
      <c r="K68" s="121">
        <f>K57+K63+K67</f>
        <v>0</v>
      </c>
      <c r="L68" s="110">
        <f t="shared" ref="L68:M68" si="40">L57+L63+L67</f>
        <v>0</v>
      </c>
      <c r="M68" s="110">
        <f t="shared" si="40"/>
        <v>0</v>
      </c>
      <c r="N68" s="111">
        <f t="shared" si="19"/>
        <v>0</v>
      </c>
    </row>
    <row r="69" spans="1:14" s="41" customFormat="1" ht="15.75" x14ac:dyDescent="0.25">
      <c r="A69" s="58" t="s">
        <v>390</v>
      </c>
      <c r="B69" s="52" t="s">
        <v>258</v>
      </c>
      <c r="C69" s="54">
        <f>C20+C34+C46+C50+C57+C63+C67</f>
        <v>17065318</v>
      </c>
      <c r="D69" s="54">
        <f t="shared" ref="D69:E69" si="41">D20+D34+D46+D50+D57+D63+D67</f>
        <v>140000</v>
      </c>
      <c r="E69" s="54">
        <f t="shared" si="41"/>
        <v>10000</v>
      </c>
      <c r="F69" s="130">
        <f t="shared" si="0"/>
        <v>17215318</v>
      </c>
      <c r="G69" s="122">
        <f>G20+G34+G46+G50+G57+G63+G67</f>
        <v>17125903</v>
      </c>
      <c r="H69" s="112">
        <f t="shared" ref="H69:I69" si="42">H20+H34+H46+H50+H57+H63+H67</f>
        <v>140000</v>
      </c>
      <c r="I69" s="112">
        <f t="shared" si="42"/>
        <v>10000</v>
      </c>
      <c r="J69" s="137">
        <f t="shared" si="18"/>
        <v>17275903</v>
      </c>
      <c r="K69" s="122">
        <f>K20+K34+K46+K50+K57+K63+K67</f>
        <v>18439968</v>
      </c>
      <c r="L69" s="112">
        <f t="shared" ref="L69:M69" si="43">L20+L34+L46+L50+L57+L63+L67</f>
        <v>140000</v>
      </c>
      <c r="M69" s="112">
        <f t="shared" si="43"/>
        <v>10000</v>
      </c>
      <c r="N69" s="112">
        <f t="shared" si="19"/>
        <v>18589968</v>
      </c>
    </row>
    <row r="70" spans="1:14" s="41" customFormat="1" ht="15.75" x14ac:dyDescent="0.25">
      <c r="A70" s="81" t="s">
        <v>11</v>
      </c>
      <c r="B70" s="82"/>
      <c r="C70" s="83">
        <f>C51-'1. melléklet'!C76</f>
        <v>-5647590</v>
      </c>
      <c r="D70" s="83">
        <f>D51-'1. melléklet'!D76</f>
        <v>-130000</v>
      </c>
      <c r="E70" s="83">
        <f>E51-'1. melléklet'!E76</f>
        <v>-3000</v>
      </c>
      <c r="F70" s="131">
        <f>SUM(C70:E70)</f>
        <v>-5780590</v>
      </c>
      <c r="G70" s="123">
        <f>G51-'1. melléklet'!G76</f>
        <v>-4587005</v>
      </c>
      <c r="H70" s="113">
        <f>H51-'1. melléklet'!H76</f>
        <v>-130000</v>
      </c>
      <c r="I70" s="113">
        <f>I51-'1. melléklet'!I76</f>
        <v>-3000</v>
      </c>
      <c r="J70" s="138">
        <f>SUM(G70:I70)</f>
        <v>-4720005</v>
      </c>
      <c r="K70" s="123">
        <f>K51-'1. melléklet'!K76</f>
        <v>-3333525</v>
      </c>
      <c r="L70" s="113">
        <f>L51-'1. melléklet'!L76</f>
        <v>-130000</v>
      </c>
      <c r="M70" s="113">
        <f>M51-'1. melléklet'!M76</f>
        <v>-3000</v>
      </c>
      <c r="N70" s="113">
        <f>SUM(K70:M70)</f>
        <v>-3466525</v>
      </c>
    </row>
    <row r="71" spans="1:14" s="41" customFormat="1" ht="15.75" x14ac:dyDescent="0.25">
      <c r="A71" s="81" t="s">
        <v>12</v>
      </c>
      <c r="B71" s="82"/>
      <c r="C71" s="83">
        <f>C68-'1. melléklet'!C100</f>
        <v>-240000</v>
      </c>
      <c r="D71" s="83">
        <f>D68-'1. melléklet'!D100</f>
        <v>0</v>
      </c>
      <c r="E71" s="83">
        <f>E68-'1. melléklet'!E100</f>
        <v>0</v>
      </c>
      <c r="F71" s="131">
        <f>SUM(C71:E71)</f>
        <v>-240000</v>
      </c>
      <c r="G71" s="123">
        <f>G68-'1. melléklet'!G100</f>
        <v>-1240000</v>
      </c>
      <c r="H71" s="113">
        <f>H68-'1. melléklet'!H100</f>
        <v>0</v>
      </c>
      <c r="I71" s="113">
        <f>I68-'1. melléklet'!I100</f>
        <v>0</v>
      </c>
      <c r="J71" s="138">
        <f>SUM(G71:I71)</f>
        <v>-1240000</v>
      </c>
      <c r="K71" s="123">
        <f>K68-'1. melléklet'!K100</f>
        <v>-1240000</v>
      </c>
      <c r="L71" s="113">
        <f>L68-'1. melléklet'!L100</f>
        <v>0</v>
      </c>
      <c r="M71" s="113">
        <f>M68-'1. melléklet'!M100</f>
        <v>0</v>
      </c>
      <c r="N71" s="113">
        <f>SUM(K71:M71)</f>
        <v>-1240000</v>
      </c>
    </row>
    <row r="72" spans="1:14" x14ac:dyDescent="0.25">
      <c r="A72" s="25" t="s">
        <v>373</v>
      </c>
      <c r="B72" s="5" t="s">
        <v>259</v>
      </c>
      <c r="C72" s="47">
        <v>0</v>
      </c>
      <c r="D72" s="47">
        <v>0</v>
      </c>
      <c r="E72" s="47">
        <v>0</v>
      </c>
      <c r="F72" s="126">
        <f t="shared" si="0"/>
        <v>0</v>
      </c>
      <c r="G72" s="117">
        <v>0</v>
      </c>
      <c r="H72" s="46">
        <v>0</v>
      </c>
      <c r="I72" s="46">
        <v>0</v>
      </c>
      <c r="J72" s="133">
        <f t="shared" ref="J72:J73" si="44">SUM(G72:I72)</f>
        <v>0</v>
      </c>
      <c r="K72" s="117">
        <v>0</v>
      </c>
      <c r="L72" s="46">
        <v>0</v>
      </c>
      <c r="M72" s="46">
        <v>0</v>
      </c>
      <c r="N72" s="46">
        <f t="shared" ref="N72:N99" si="45">SUM(K72:M72)</f>
        <v>0</v>
      </c>
    </row>
    <row r="73" spans="1:14" x14ac:dyDescent="0.25">
      <c r="A73" s="11" t="s">
        <v>260</v>
      </c>
      <c r="B73" s="5" t="s">
        <v>261</v>
      </c>
      <c r="C73" s="47">
        <v>0</v>
      </c>
      <c r="D73" s="47">
        <v>0</v>
      </c>
      <c r="E73" s="47">
        <v>0</v>
      </c>
      <c r="F73" s="126">
        <f t="shared" si="0"/>
        <v>0</v>
      </c>
      <c r="G73" s="117">
        <v>0</v>
      </c>
      <c r="H73" s="46">
        <v>0</v>
      </c>
      <c r="I73" s="46">
        <v>0</v>
      </c>
      <c r="J73" s="133">
        <f t="shared" si="44"/>
        <v>0</v>
      </c>
      <c r="K73" s="117">
        <v>0</v>
      </c>
      <c r="L73" s="46">
        <v>0</v>
      </c>
      <c r="M73" s="46">
        <v>0</v>
      </c>
      <c r="N73" s="46">
        <f t="shared" si="45"/>
        <v>0</v>
      </c>
    </row>
    <row r="74" spans="1:14" x14ac:dyDescent="0.25">
      <c r="A74" s="25" t="s">
        <v>374</v>
      </c>
      <c r="B74" s="5" t="s">
        <v>262</v>
      </c>
      <c r="C74" s="47">
        <v>0</v>
      </c>
      <c r="D74" s="47">
        <v>0</v>
      </c>
      <c r="E74" s="47">
        <v>0</v>
      </c>
      <c r="F74" s="126">
        <f t="shared" ref="F74:F99" si="46">SUM(C74:E74)</f>
        <v>0</v>
      </c>
      <c r="G74" s="117">
        <v>0</v>
      </c>
      <c r="H74" s="46">
        <v>0</v>
      </c>
      <c r="I74" s="46">
        <v>0</v>
      </c>
      <c r="J74" s="133">
        <f t="shared" ref="J74:J99" si="47">SUM(G74:I74)</f>
        <v>0</v>
      </c>
      <c r="K74" s="117">
        <v>0</v>
      </c>
      <c r="L74" s="46">
        <v>0</v>
      </c>
      <c r="M74" s="46">
        <v>0</v>
      </c>
      <c r="N74" s="46">
        <f t="shared" si="45"/>
        <v>0</v>
      </c>
    </row>
    <row r="75" spans="1:14" s="41" customFormat="1" x14ac:dyDescent="0.25">
      <c r="A75" s="13" t="s">
        <v>392</v>
      </c>
      <c r="B75" s="7" t="s">
        <v>263</v>
      </c>
      <c r="C75" s="42">
        <f>SUM(C72:C74)</f>
        <v>0</v>
      </c>
      <c r="D75" s="42">
        <f t="shared" ref="D75:E75" si="48">SUM(D72:D74)</f>
        <v>0</v>
      </c>
      <c r="E75" s="42">
        <f t="shared" si="48"/>
        <v>0</v>
      </c>
      <c r="F75" s="127">
        <f t="shared" si="46"/>
        <v>0</v>
      </c>
      <c r="G75" s="119">
        <f>SUM(G72:G74)</f>
        <v>0</v>
      </c>
      <c r="H75" s="50">
        <f t="shared" ref="H75:I75" si="49">SUM(H72:H74)</f>
        <v>0</v>
      </c>
      <c r="I75" s="50">
        <f t="shared" si="49"/>
        <v>0</v>
      </c>
      <c r="J75" s="134">
        <f t="shared" si="47"/>
        <v>0</v>
      </c>
      <c r="K75" s="119">
        <f>SUM(K72:K74)</f>
        <v>0</v>
      </c>
      <c r="L75" s="50">
        <f t="shared" ref="L75:M75" si="50">SUM(L72:L74)</f>
        <v>0</v>
      </c>
      <c r="M75" s="50">
        <f t="shared" si="50"/>
        <v>0</v>
      </c>
      <c r="N75" s="50">
        <f t="shared" si="45"/>
        <v>0</v>
      </c>
    </row>
    <row r="76" spans="1:14" x14ac:dyDescent="0.25">
      <c r="A76" s="11" t="s">
        <v>375</v>
      </c>
      <c r="B76" s="5" t="s">
        <v>264</v>
      </c>
      <c r="C76" s="47">
        <v>0</v>
      </c>
      <c r="D76" s="47">
        <v>0</v>
      </c>
      <c r="E76" s="47">
        <v>0</v>
      </c>
      <c r="F76" s="126">
        <f t="shared" si="46"/>
        <v>0</v>
      </c>
      <c r="G76" s="117">
        <v>0</v>
      </c>
      <c r="H76" s="46">
        <v>0</v>
      </c>
      <c r="I76" s="46">
        <v>0</v>
      </c>
      <c r="J76" s="133">
        <f t="shared" si="47"/>
        <v>0</v>
      </c>
      <c r="K76" s="117">
        <v>0</v>
      </c>
      <c r="L76" s="46">
        <v>0</v>
      </c>
      <c r="M76" s="46">
        <v>0</v>
      </c>
      <c r="N76" s="46">
        <f t="shared" si="45"/>
        <v>0</v>
      </c>
    </row>
    <row r="77" spans="1:14" x14ac:dyDescent="0.25">
      <c r="A77" s="25" t="s">
        <v>265</v>
      </c>
      <c r="B77" s="5" t="s">
        <v>266</v>
      </c>
      <c r="C77" s="47">
        <v>0</v>
      </c>
      <c r="D77" s="47">
        <v>0</v>
      </c>
      <c r="E77" s="47">
        <v>0</v>
      </c>
      <c r="F77" s="126">
        <f t="shared" si="46"/>
        <v>0</v>
      </c>
      <c r="G77" s="117">
        <v>0</v>
      </c>
      <c r="H77" s="46">
        <v>0</v>
      </c>
      <c r="I77" s="46">
        <v>0</v>
      </c>
      <c r="J77" s="133">
        <f t="shared" si="47"/>
        <v>0</v>
      </c>
      <c r="K77" s="117">
        <v>0</v>
      </c>
      <c r="L77" s="46">
        <v>0</v>
      </c>
      <c r="M77" s="46">
        <v>0</v>
      </c>
      <c r="N77" s="46">
        <f t="shared" si="45"/>
        <v>0</v>
      </c>
    </row>
    <row r="78" spans="1:14" x14ac:dyDescent="0.25">
      <c r="A78" s="11" t="s">
        <v>376</v>
      </c>
      <c r="B78" s="5" t="s">
        <v>267</v>
      </c>
      <c r="C78" s="47">
        <v>0</v>
      </c>
      <c r="D78" s="47">
        <v>0</v>
      </c>
      <c r="E78" s="47">
        <v>0</v>
      </c>
      <c r="F78" s="126">
        <f t="shared" si="46"/>
        <v>0</v>
      </c>
      <c r="G78" s="117">
        <v>0</v>
      </c>
      <c r="H78" s="46">
        <v>0</v>
      </c>
      <c r="I78" s="46">
        <v>0</v>
      </c>
      <c r="J78" s="133">
        <f t="shared" si="47"/>
        <v>0</v>
      </c>
      <c r="K78" s="117">
        <v>0</v>
      </c>
      <c r="L78" s="46">
        <v>0</v>
      </c>
      <c r="M78" s="46">
        <v>0</v>
      </c>
      <c r="N78" s="46">
        <f t="shared" si="45"/>
        <v>0</v>
      </c>
    </row>
    <row r="79" spans="1:14" x14ac:dyDescent="0.25">
      <c r="A79" s="25" t="s">
        <v>268</v>
      </c>
      <c r="B79" s="5" t="s">
        <v>269</v>
      </c>
      <c r="C79" s="47">
        <v>0</v>
      </c>
      <c r="D79" s="47">
        <v>0</v>
      </c>
      <c r="E79" s="47">
        <v>0</v>
      </c>
      <c r="F79" s="126">
        <f t="shared" si="46"/>
        <v>0</v>
      </c>
      <c r="G79" s="117">
        <v>0</v>
      </c>
      <c r="H79" s="46">
        <v>0</v>
      </c>
      <c r="I79" s="46">
        <v>0</v>
      </c>
      <c r="J79" s="133">
        <f t="shared" si="47"/>
        <v>0</v>
      </c>
      <c r="K79" s="117">
        <v>0</v>
      </c>
      <c r="L79" s="46">
        <v>0</v>
      </c>
      <c r="M79" s="46">
        <v>0</v>
      </c>
      <c r="N79" s="46">
        <f t="shared" si="45"/>
        <v>0</v>
      </c>
    </row>
    <row r="80" spans="1:14" s="41" customFormat="1" x14ac:dyDescent="0.25">
      <c r="A80" s="12" t="s">
        <v>393</v>
      </c>
      <c r="B80" s="7" t="s">
        <v>270</v>
      </c>
      <c r="C80" s="42">
        <f>SUM(C76:C79)</f>
        <v>0</v>
      </c>
      <c r="D80" s="42">
        <f t="shared" ref="D80:E80" si="51">SUM(D76:D79)</f>
        <v>0</v>
      </c>
      <c r="E80" s="42">
        <f t="shared" si="51"/>
        <v>0</v>
      </c>
      <c r="F80" s="127">
        <f t="shared" si="46"/>
        <v>0</v>
      </c>
      <c r="G80" s="119">
        <f>SUM(G76:G79)</f>
        <v>0</v>
      </c>
      <c r="H80" s="50">
        <f t="shared" ref="H80:I80" si="52">SUM(H76:H79)</f>
        <v>0</v>
      </c>
      <c r="I80" s="50">
        <f t="shared" si="52"/>
        <v>0</v>
      </c>
      <c r="J80" s="134">
        <f t="shared" si="47"/>
        <v>0</v>
      </c>
      <c r="K80" s="119">
        <f>SUM(K76:K79)</f>
        <v>0</v>
      </c>
      <c r="L80" s="50">
        <f t="shared" ref="L80:M80" si="53">SUM(L76:L79)</f>
        <v>0</v>
      </c>
      <c r="M80" s="50">
        <f t="shared" si="53"/>
        <v>0</v>
      </c>
      <c r="N80" s="50">
        <f t="shared" si="45"/>
        <v>0</v>
      </c>
    </row>
    <row r="81" spans="1:14" x14ac:dyDescent="0.25">
      <c r="A81" s="5" t="s">
        <v>432</v>
      </c>
      <c r="B81" s="5" t="s">
        <v>271</v>
      </c>
      <c r="C81" s="47">
        <v>6538849</v>
      </c>
      <c r="D81" s="47">
        <v>0</v>
      </c>
      <c r="E81" s="47">
        <v>0</v>
      </c>
      <c r="F81" s="126">
        <f t="shared" si="46"/>
        <v>6538849</v>
      </c>
      <c r="G81" s="117">
        <v>6538849</v>
      </c>
      <c r="H81" s="46">
        <v>0</v>
      </c>
      <c r="I81" s="46">
        <v>0</v>
      </c>
      <c r="J81" s="133">
        <f t="shared" si="47"/>
        <v>6538849</v>
      </c>
      <c r="K81" s="118">
        <v>5923325</v>
      </c>
      <c r="L81" s="46">
        <v>0</v>
      </c>
      <c r="M81" s="46">
        <v>0</v>
      </c>
      <c r="N81" s="46">
        <f t="shared" si="45"/>
        <v>5923325</v>
      </c>
    </row>
    <row r="82" spans="1:14" x14ac:dyDescent="0.25">
      <c r="A82" s="5" t="s">
        <v>433</v>
      </c>
      <c r="B82" s="5" t="s">
        <v>271</v>
      </c>
      <c r="C82" s="47">
        <v>0</v>
      </c>
      <c r="D82" s="47">
        <v>0</v>
      </c>
      <c r="E82" s="47">
        <v>0</v>
      </c>
      <c r="F82" s="126">
        <f t="shared" si="46"/>
        <v>0</v>
      </c>
      <c r="G82" s="117">
        <v>0</v>
      </c>
      <c r="H82" s="46">
        <v>0</v>
      </c>
      <c r="I82" s="46">
        <v>0</v>
      </c>
      <c r="J82" s="133">
        <f t="shared" si="47"/>
        <v>0</v>
      </c>
      <c r="K82" s="117">
        <v>0</v>
      </c>
      <c r="L82" s="46">
        <v>0</v>
      </c>
      <c r="M82" s="46">
        <v>0</v>
      </c>
      <c r="N82" s="46">
        <f t="shared" si="45"/>
        <v>0</v>
      </c>
    </row>
    <row r="83" spans="1:14" x14ac:dyDescent="0.25">
      <c r="A83" s="5" t="s">
        <v>430</v>
      </c>
      <c r="B83" s="5" t="s">
        <v>272</v>
      </c>
      <c r="C83" s="47">
        <v>0</v>
      </c>
      <c r="D83" s="47">
        <v>0</v>
      </c>
      <c r="E83" s="47">
        <v>0</v>
      </c>
      <c r="F83" s="126">
        <f t="shared" si="46"/>
        <v>0</v>
      </c>
      <c r="G83" s="117">
        <v>0</v>
      </c>
      <c r="H83" s="46">
        <v>0</v>
      </c>
      <c r="I83" s="46">
        <v>0</v>
      </c>
      <c r="J83" s="133">
        <f t="shared" si="47"/>
        <v>0</v>
      </c>
      <c r="K83" s="117">
        <v>0</v>
      </c>
      <c r="L83" s="46">
        <v>0</v>
      </c>
      <c r="M83" s="46">
        <v>0</v>
      </c>
      <c r="N83" s="46">
        <f t="shared" si="45"/>
        <v>0</v>
      </c>
    </row>
    <row r="84" spans="1:14" x14ac:dyDescent="0.25">
      <c r="A84" s="5" t="s">
        <v>431</v>
      </c>
      <c r="B84" s="5" t="s">
        <v>272</v>
      </c>
      <c r="C84" s="47">
        <v>0</v>
      </c>
      <c r="D84" s="47">
        <v>0</v>
      </c>
      <c r="E84" s="47">
        <v>0</v>
      </c>
      <c r="F84" s="126">
        <f t="shared" si="46"/>
        <v>0</v>
      </c>
      <c r="G84" s="117">
        <v>0</v>
      </c>
      <c r="H84" s="46">
        <v>0</v>
      </c>
      <c r="I84" s="46">
        <v>0</v>
      </c>
      <c r="J84" s="133">
        <f t="shared" si="47"/>
        <v>0</v>
      </c>
      <c r="K84" s="117">
        <v>0</v>
      </c>
      <c r="L84" s="46">
        <v>0</v>
      </c>
      <c r="M84" s="46">
        <v>0</v>
      </c>
      <c r="N84" s="46">
        <f t="shared" si="45"/>
        <v>0</v>
      </c>
    </row>
    <row r="85" spans="1:14" s="41" customFormat="1" x14ac:dyDescent="0.25">
      <c r="A85" s="7" t="s">
        <v>394</v>
      </c>
      <c r="B85" s="7" t="s">
        <v>273</v>
      </c>
      <c r="C85" s="42">
        <f>SUM(C81:C84)</f>
        <v>6538849</v>
      </c>
      <c r="D85" s="42">
        <f t="shared" ref="D85:E85" si="54">SUM(D81:D84)</f>
        <v>0</v>
      </c>
      <c r="E85" s="42">
        <f t="shared" si="54"/>
        <v>0</v>
      </c>
      <c r="F85" s="127">
        <f t="shared" si="46"/>
        <v>6538849</v>
      </c>
      <c r="G85" s="119">
        <f>SUM(G81:G84)</f>
        <v>6538849</v>
      </c>
      <c r="H85" s="50">
        <f t="shared" ref="H85:I85" si="55">SUM(H81:H84)</f>
        <v>0</v>
      </c>
      <c r="I85" s="50">
        <f t="shared" si="55"/>
        <v>0</v>
      </c>
      <c r="J85" s="134">
        <f t="shared" si="47"/>
        <v>6538849</v>
      </c>
      <c r="K85" s="119">
        <f>SUM(K81:K84)</f>
        <v>5923325</v>
      </c>
      <c r="L85" s="50">
        <f t="shared" ref="L85:M85" si="56">SUM(L81:L84)</f>
        <v>0</v>
      </c>
      <c r="M85" s="50">
        <f t="shared" si="56"/>
        <v>0</v>
      </c>
      <c r="N85" s="50">
        <f t="shared" si="45"/>
        <v>5923325</v>
      </c>
    </row>
    <row r="86" spans="1:14" s="41" customFormat="1" x14ac:dyDescent="0.25">
      <c r="A86" s="12" t="s">
        <v>274</v>
      </c>
      <c r="B86" s="7" t="s">
        <v>275</v>
      </c>
      <c r="C86" s="42">
        <v>0</v>
      </c>
      <c r="D86" s="42">
        <v>0</v>
      </c>
      <c r="E86" s="42">
        <v>0</v>
      </c>
      <c r="F86" s="127">
        <f t="shared" si="46"/>
        <v>0</v>
      </c>
      <c r="G86" s="119">
        <v>0</v>
      </c>
      <c r="H86" s="50">
        <v>0</v>
      </c>
      <c r="I86" s="50">
        <v>0</v>
      </c>
      <c r="J86" s="134">
        <f t="shared" si="47"/>
        <v>0</v>
      </c>
      <c r="K86" s="119">
        <v>0</v>
      </c>
      <c r="L86" s="50">
        <v>0</v>
      </c>
      <c r="M86" s="50">
        <v>0</v>
      </c>
      <c r="N86" s="50">
        <f t="shared" si="45"/>
        <v>0</v>
      </c>
    </row>
    <row r="87" spans="1:14" s="41" customFormat="1" x14ac:dyDescent="0.25">
      <c r="A87" s="12" t="s">
        <v>276</v>
      </c>
      <c r="B87" s="7" t="s">
        <v>277</v>
      </c>
      <c r="C87" s="42">
        <v>0</v>
      </c>
      <c r="D87" s="42">
        <v>0</v>
      </c>
      <c r="E87" s="42">
        <v>0</v>
      </c>
      <c r="F87" s="127">
        <f t="shared" si="46"/>
        <v>0</v>
      </c>
      <c r="G87" s="119">
        <v>0</v>
      </c>
      <c r="H87" s="50">
        <v>0</v>
      </c>
      <c r="I87" s="50">
        <v>0</v>
      </c>
      <c r="J87" s="134">
        <f t="shared" si="47"/>
        <v>0</v>
      </c>
      <c r="K87" s="119">
        <v>0</v>
      </c>
      <c r="L87" s="50">
        <v>0</v>
      </c>
      <c r="M87" s="50">
        <v>0</v>
      </c>
      <c r="N87" s="50">
        <f t="shared" si="45"/>
        <v>0</v>
      </c>
    </row>
    <row r="88" spans="1:14" s="41" customFormat="1" x14ac:dyDescent="0.25">
      <c r="A88" s="12" t="s">
        <v>278</v>
      </c>
      <c r="B88" s="7" t="s">
        <v>279</v>
      </c>
      <c r="C88" s="42">
        <v>0</v>
      </c>
      <c r="D88" s="42">
        <v>0</v>
      </c>
      <c r="E88" s="42">
        <v>0</v>
      </c>
      <c r="F88" s="127">
        <f t="shared" si="46"/>
        <v>0</v>
      </c>
      <c r="G88" s="119">
        <v>0</v>
      </c>
      <c r="H88" s="50">
        <v>0</v>
      </c>
      <c r="I88" s="50">
        <v>0</v>
      </c>
      <c r="J88" s="134">
        <f t="shared" si="47"/>
        <v>0</v>
      </c>
      <c r="K88" s="119">
        <v>0</v>
      </c>
      <c r="L88" s="50">
        <v>0</v>
      </c>
      <c r="M88" s="50">
        <v>0</v>
      </c>
      <c r="N88" s="50">
        <f t="shared" si="45"/>
        <v>0</v>
      </c>
    </row>
    <row r="89" spans="1:14" s="41" customFormat="1" x14ac:dyDescent="0.25">
      <c r="A89" s="12" t="s">
        <v>280</v>
      </c>
      <c r="B89" s="7" t="s">
        <v>281</v>
      </c>
      <c r="C89" s="42">
        <v>0</v>
      </c>
      <c r="D89" s="42">
        <v>0</v>
      </c>
      <c r="E89" s="42">
        <v>0</v>
      </c>
      <c r="F89" s="127">
        <f t="shared" si="46"/>
        <v>0</v>
      </c>
      <c r="G89" s="119">
        <v>0</v>
      </c>
      <c r="H89" s="50">
        <v>0</v>
      </c>
      <c r="I89" s="50">
        <v>0</v>
      </c>
      <c r="J89" s="134">
        <f t="shared" si="47"/>
        <v>0</v>
      </c>
      <c r="K89" s="119">
        <v>0</v>
      </c>
      <c r="L89" s="50">
        <v>0</v>
      </c>
      <c r="M89" s="50">
        <v>0</v>
      </c>
      <c r="N89" s="50">
        <f t="shared" si="45"/>
        <v>0</v>
      </c>
    </row>
    <row r="90" spans="1:14" s="41" customFormat="1" x14ac:dyDescent="0.25">
      <c r="A90" s="13" t="s">
        <v>377</v>
      </c>
      <c r="B90" s="7" t="s">
        <v>282</v>
      </c>
      <c r="C90" s="42">
        <v>0</v>
      </c>
      <c r="D90" s="42">
        <v>0</v>
      </c>
      <c r="E90" s="42">
        <v>0</v>
      </c>
      <c r="F90" s="127">
        <f t="shared" si="46"/>
        <v>0</v>
      </c>
      <c r="G90" s="119">
        <v>0</v>
      </c>
      <c r="H90" s="50">
        <v>0</v>
      </c>
      <c r="I90" s="50">
        <v>0</v>
      </c>
      <c r="J90" s="134">
        <f t="shared" si="47"/>
        <v>0</v>
      </c>
      <c r="K90" s="119">
        <v>0</v>
      </c>
      <c r="L90" s="50">
        <v>0</v>
      </c>
      <c r="M90" s="50">
        <v>0</v>
      </c>
      <c r="N90" s="50">
        <f t="shared" si="45"/>
        <v>0</v>
      </c>
    </row>
    <row r="91" spans="1:14" s="41" customFormat="1" ht="15.75" x14ac:dyDescent="0.25">
      <c r="A91" s="30" t="s">
        <v>395</v>
      </c>
      <c r="B91" s="27" t="s">
        <v>283</v>
      </c>
      <c r="C91" s="48">
        <f>C75+C80+C85+C86+C87+C88+C89+C90</f>
        <v>6538849</v>
      </c>
      <c r="D91" s="48">
        <f t="shared" ref="D91:E91" si="57">D75+D80+D85+D86+D88+D87+D89+D90</f>
        <v>0</v>
      </c>
      <c r="E91" s="48">
        <f t="shared" si="57"/>
        <v>0</v>
      </c>
      <c r="F91" s="128">
        <f t="shared" si="46"/>
        <v>6538849</v>
      </c>
      <c r="G91" s="120">
        <f>G75+G80+G85+G86+G87+G88+G89+G90</f>
        <v>6538849</v>
      </c>
      <c r="H91" s="109">
        <f t="shared" ref="H91:I91" si="58">H75+H80+H85+H86+H88+H87+H89+H90</f>
        <v>0</v>
      </c>
      <c r="I91" s="109">
        <f t="shared" si="58"/>
        <v>0</v>
      </c>
      <c r="J91" s="135">
        <f t="shared" si="47"/>
        <v>6538849</v>
      </c>
      <c r="K91" s="120">
        <f>K75+K80+K85+K86+K87+K88+K89+K90</f>
        <v>5923325</v>
      </c>
      <c r="L91" s="109">
        <f t="shared" ref="L91:M91" si="59">L75+L80+L85+L86+L88+L87+L89+L90</f>
        <v>0</v>
      </c>
      <c r="M91" s="109">
        <f t="shared" si="59"/>
        <v>0</v>
      </c>
      <c r="N91" s="109">
        <f t="shared" si="45"/>
        <v>5923325</v>
      </c>
    </row>
    <row r="92" spans="1:14" x14ac:dyDescent="0.25">
      <c r="A92" s="11" t="s">
        <v>284</v>
      </c>
      <c r="B92" s="5" t="s">
        <v>285</v>
      </c>
      <c r="C92" s="47">
        <v>0</v>
      </c>
      <c r="D92" s="47">
        <v>0</v>
      </c>
      <c r="E92" s="47">
        <v>0</v>
      </c>
      <c r="F92" s="126">
        <f t="shared" si="46"/>
        <v>0</v>
      </c>
      <c r="G92" s="117">
        <v>0</v>
      </c>
      <c r="H92" s="46">
        <v>0</v>
      </c>
      <c r="I92" s="46">
        <v>0</v>
      </c>
      <c r="J92" s="133">
        <f t="shared" si="47"/>
        <v>0</v>
      </c>
      <c r="K92" s="117">
        <v>0</v>
      </c>
      <c r="L92" s="46">
        <v>0</v>
      </c>
      <c r="M92" s="46">
        <v>0</v>
      </c>
      <c r="N92" s="46">
        <f t="shared" si="45"/>
        <v>0</v>
      </c>
    </row>
    <row r="93" spans="1:14" x14ac:dyDescent="0.25">
      <c r="A93" s="11" t="s">
        <v>286</v>
      </c>
      <c r="B93" s="5" t="s">
        <v>287</v>
      </c>
      <c r="C93" s="47">
        <v>0</v>
      </c>
      <c r="D93" s="47">
        <v>0</v>
      </c>
      <c r="E93" s="47">
        <v>0</v>
      </c>
      <c r="F93" s="126">
        <f t="shared" si="46"/>
        <v>0</v>
      </c>
      <c r="G93" s="117">
        <v>0</v>
      </c>
      <c r="H93" s="46">
        <v>0</v>
      </c>
      <c r="I93" s="46">
        <v>0</v>
      </c>
      <c r="J93" s="133">
        <f t="shared" si="47"/>
        <v>0</v>
      </c>
      <c r="K93" s="117">
        <v>0</v>
      </c>
      <c r="L93" s="46">
        <v>0</v>
      </c>
      <c r="M93" s="46">
        <v>0</v>
      </c>
      <c r="N93" s="46">
        <f t="shared" si="45"/>
        <v>0</v>
      </c>
    </row>
    <row r="94" spans="1:14" x14ac:dyDescent="0.25">
      <c r="A94" s="25" t="s">
        <v>288</v>
      </c>
      <c r="B94" s="5" t="s">
        <v>289</v>
      </c>
      <c r="C94" s="47">
        <v>0</v>
      </c>
      <c r="D94" s="47">
        <v>0</v>
      </c>
      <c r="E94" s="47">
        <v>0</v>
      </c>
      <c r="F94" s="126">
        <f t="shared" si="46"/>
        <v>0</v>
      </c>
      <c r="G94" s="117">
        <v>0</v>
      </c>
      <c r="H94" s="46">
        <v>0</v>
      </c>
      <c r="I94" s="46">
        <v>0</v>
      </c>
      <c r="J94" s="133">
        <f t="shared" si="47"/>
        <v>0</v>
      </c>
      <c r="K94" s="117">
        <v>0</v>
      </c>
      <c r="L94" s="46">
        <v>0</v>
      </c>
      <c r="M94" s="46">
        <v>0</v>
      </c>
      <c r="N94" s="46">
        <f t="shared" si="45"/>
        <v>0</v>
      </c>
    </row>
    <row r="95" spans="1:14" x14ac:dyDescent="0.25">
      <c r="A95" s="25" t="s">
        <v>378</v>
      </c>
      <c r="B95" s="5" t="s">
        <v>290</v>
      </c>
      <c r="C95" s="47">
        <v>0</v>
      </c>
      <c r="D95" s="47">
        <v>0</v>
      </c>
      <c r="E95" s="47">
        <v>0</v>
      </c>
      <c r="F95" s="126">
        <f t="shared" si="46"/>
        <v>0</v>
      </c>
      <c r="G95" s="117">
        <v>0</v>
      </c>
      <c r="H95" s="46">
        <v>0</v>
      </c>
      <c r="I95" s="46">
        <v>0</v>
      </c>
      <c r="J95" s="133">
        <f t="shared" si="47"/>
        <v>0</v>
      </c>
      <c r="K95" s="117">
        <v>0</v>
      </c>
      <c r="L95" s="46">
        <v>0</v>
      </c>
      <c r="M95" s="46">
        <v>0</v>
      </c>
      <c r="N95" s="46">
        <f t="shared" si="45"/>
        <v>0</v>
      </c>
    </row>
    <row r="96" spans="1:14" s="41" customFormat="1" x14ac:dyDescent="0.25">
      <c r="A96" s="12" t="s">
        <v>396</v>
      </c>
      <c r="B96" s="7" t="s">
        <v>291</v>
      </c>
      <c r="C96" s="42">
        <f>SUM(C92:C95)</f>
        <v>0</v>
      </c>
      <c r="D96" s="42">
        <v>0</v>
      </c>
      <c r="E96" s="42">
        <v>0</v>
      </c>
      <c r="F96" s="127">
        <f t="shared" si="46"/>
        <v>0</v>
      </c>
      <c r="G96" s="119">
        <f>SUM(G92:G95)</f>
        <v>0</v>
      </c>
      <c r="H96" s="50">
        <v>0</v>
      </c>
      <c r="I96" s="50">
        <v>0</v>
      </c>
      <c r="J96" s="134">
        <f t="shared" si="47"/>
        <v>0</v>
      </c>
      <c r="K96" s="119">
        <f>SUM(K92:K95)</f>
        <v>0</v>
      </c>
      <c r="L96" s="50">
        <v>0</v>
      </c>
      <c r="M96" s="50">
        <v>0</v>
      </c>
      <c r="N96" s="50">
        <f t="shared" si="45"/>
        <v>0</v>
      </c>
    </row>
    <row r="97" spans="1:14" s="41" customFormat="1" x14ac:dyDescent="0.25">
      <c r="A97" s="13" t="s">
        <v>292</v>
      </c>
      <c r="B97" s="7" t="s">
        <v>293</v>
      </c>
      <c r="C97" s="42">
        <v>0</v>
      </c>
      <c r="D97" s="42">
        <v>0</v>
      </c>
      <c r="E97" s="42">
        <v>0</v>
      </c>
      <c r="F97" s="127">
        <f t="shared" si="46"/>
        <v>0</v>
      </c>
      <c r="G97" s="119">
        <v>0</v>
      </c>
      <c r="H97" s="50">
        <v>0</v>
      </c>
      <c r="I97" s="50">
        <v>0</v>
      </c>
      <c r="J97" s="134">
        <f t="shared" si="47"/>
        <v>0</v>
      </c>
      <c r="K97" s="119">
        <v>0</v>
      </c>
      <c r="L97" s="50">
        <v>0</v>
      </c>
      <c r="M97" s="50">
        <v>0</v>
      </c>
      <c r="N97" s="50">
        <f t="shared" si="45"/>
        <v>0</v>
      </c>
    </row>
    <row r="98" spans="1:14" s="41" customFormat="1" ht="15.75" x14ac:dyDescent="0.25">
      <c r="A98" s="55" t="s">
        <v>397</v>
      </c>
      <c r="B98" s="56" t="s">
        <v>294</v>
      </c>
      <c r="C98" s="54">
        <f>C91+C96+C97</f>
        <v>6538849</v>
      </c>
      <c r="D98" s="54">
        <f t="shared" ref="D98:E98" si="60">D91+D96+D97</f>
        <v>0</v>
      </c>
      <c r="E98" s="54">
        <f t="shared" si="60"/>
        <v>0</v>
      </c>
      <c r="F98" s="130">
        <f t="shared" si="46"/>
        <v>6538849</v>
      </c>
      <c r="G98" s="122">
        <f>G91+G96+G97</f>
        <v>6538849</v>
      </c>
      <c r="H98" s="112">
        <f t="shared" ref="H98:I98" si="61">H91+H96+H97</f>
        <v>0</v>
      </c>
      <c r="I98" s="112">
        <f t="shared" si="61"/>
        <v>0</v>
      </c>
      <c r="J98" s="137">
        <f t="shared" si="47"/>
        <v>6538849</v>
      </c>
      <c r="K98" s="122">
        <f>K91+K96+K97</f>
        <v>5923325</v>
      </c>
      <c r="L98" s="112">
        <f t="shared" ref="L98:M98" si="62">L91+L96+L97</f>
        <v>0</v>
      </c>
      <c r="M98" s="112">
        <f t="shared" si="62"/>
        <v>0</v>
      </c>
      <c r="N98" s="112">
        <f t="shared" si="45"/>
        <v>5923325</v>
      </c>
    </row>
    <row r="99" spans="1:14" s="41" customFormat="1" ht="17.25" x14ac:dyDescent="0.3">
      <c r="A99" s="57" t="s">
        <v>380</v>
      </c>
      <c r="B99" s="57"/>
      <c r="C99" s="59">
        <f>C69+C98</f>
        <v>23604167</v>
      </c>
      <c r="D99" s="59">
        <f t="shared" ref="D99:E99" si="63">D69+D98</f>
        <v>140000</v>
      </c>
      <c r="E99" s="59">
        <f t="shared" si="63"/>
        <v>10000</v>
      </c>
      <c r="F99" s="60">
        <f t="shared" si="46"/>
        <v>23754167</v>
      </c>
      <c r="G99" s="114">
        <f>G69+G98</f>
        <v>23664752</v>
      </c>
      <c r="H99" s="114">
        <f t="shared" ref="H99:I99" si="64">H69+H98</f>
        <v>140000</v>
      </c>
      <c r="I99" s="114">
        <f t="shared" si="64"/>
        <v>10000</v>
      </c>
      <c r="J99" s="116">
        <f t="shared" si="47"/>
        <v>23814752</v>
      </c>
      <c r="K99" s="124">
        <f>K69+K98</f>
        <v>24363293</v>
      </c>
      <c r="L99" s="114">
        <f t="shared" ref="L99:M99" si="65">L69+L98</f>
        <v>140000</v>
      </c>
      <c r="M99" s="114">
        <f t="shared" si="65"/>
        <v>10000</v>
      </c>
      <c r="N99" s="115">
        <f t="shared" si="45"/>
        <v>24513293</v>
      </c>
    </row>
  </sheetData>
  <mergeCells count="6">
    <mergeCell ref="K6:N6"/>
    <mergeCell ref="B1:J1"/>
    <mergeCell ref="A3:F3"/>
    <mergeCell ref="A4:F4"/>
    <mergeCell ref="C6:F6"/>
    <mergeCell ref="G6:J6"/>
  </mergeCells>
  <pageMargins left="0.70866141732283472" right="0.70866141732283472" top="0.74803149606299213" bottom="0.74803149606299213" header="0.31496062992125984" footer="0.31496062992125984"/>
  <pageSetup paperSize="9" scale="41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0000"/>
    <pageSetUpPr fitToPage="1"/>
  </sheetPr>
  <dimension ref="A1:E10"/>
  <sheetViews>
    <sheetView workbookViewId="0">
      <selection activeCell="D2" sqref="D2"/>
    </sheetView>
  </sheetViews>
  <sheetFormatPr defaultRowHeight="15" x14ac:dyDescent="0.25"/>
  <cols>
    <col min="1" max="1" width="36.42578125" customWidth="1"/>
    <col min="2" max="2" width="7.5703125" bestFit="1" customWidth="1"/>
    <col min="3" max="3" width="18.85546875" customWidth="1"/>
    <col min="4" max="4" width="17.28515625" customWidth="1"/>
    <col min="5" max="5" width="17.7109375" customWidth="1"/>
  </cols>
  <sheetData>
    <row r="1" spans="1:5" x14ac:dyDescent="0.25">
      <c r="C1" s="1"/>
      <c r="D1" s="1"/>
      <c r="E1" s="51"/>
    </row>
    <row r="2" spans="1:5" x14ac:dyDescent="0.25">
      <c r="D2" t="s">
        <v>482</v>
      </c>
    </row>
    <row r="3" spans="1:5" ht="24" customHeight="1" x14ac:dyDescent="0.25">
      <c r="A3" s="143" t="s">
        <v>453</v>
      </c>
      <c r="B3" s="149"/>
      <c r="C3" s="149"/>
      <c r="D3" s="149"/>
      <c r="E3" s="149"/>
    </row>
    <row r="4" spans="1:5" ht="23.25" customHeight="1" x14ac:dyDescent="0.25">
      <c r="A4" s="146" t="s">
        <v>451</v>
      </c>
      <c r="B4" s="144"/>
      <c r="C4" s="144"/>
      <c r="D4" s="144"/>
      <c r="E4" s="144"/>
    </row>
    <row r="5" spans="1:5" ht="18" x14ac:dyDescent="0.25">
      <c r="A5" s="29"/>
    </row>
    <row r="7" spans="1:5" ht="30" x14ac:dyDescent="0.3">
      <c r="A7" s="2" t="s">
        <v>13</v>
      </c>
      <c r="B7" s="3" t="s">
        <v>14</v>
      </c>
      <c r="C7" s="34" t="s">
        <v>0</v>
      </c>
      <c r="D7" s="34" t="s">
        <v>1</v>
      </c>
      <c r="E7" s="37" t="s">
        <v>2</v>
      </c>
    </row>
    <row r="8" spans="1:5" x14ac:dyDescent="0.25">
      <c r="A8" s="17"/>
      <c r="B8" s="17"/>
      <c r="C8" s="39"/>
      <c r="D8" s="39"/>
      <c r="E8" s="39"/>
    </row>
    <row r="9" spans="1:5" s="41" customFormat="1" x14ac:dyDescent="0.25">
      <c r="A9" s="13" t="s">
        <v>434</v>
      </c>
      <c r="B9" s="8" t="s">
        <v>441</v>
      </c>
      <c r="C9" s="92">
        <v>4395554</v>
      </c>
      <c r="D9" s="50"/>
      <c r="E9" s="50">
        <f>SUM(C9:D9)</f>
        <v>4395554</v>
      </c>
    </row>
    <row r="10" spans="1:5" s="41" customFormat="1" x14ac:dyDescent="0.25">
      <c r="A10" s="13" t="s">
        <v>439</v>
      </c>
      <c r="B10" s="8" t="s">
        <v>441</v>
      </c>
      <c r="C10" s="42"/>
      <c r="D10" s="42"/>
      <c r="E10" s="42"/>
    </row>
  </sheetData>
  <mergeCells count="2">
    <mergeCell ref="A3:E3"/>
    <mergeCell ref="A4:E4"/>
  </mergeCells>
  <phoneticPr fontId="20" type="noConversion"/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0000"/>
  </sheetPr>
  <dimension ref="A1:D117"/>
  <sheetViews>
    <sheetView tabSelected="1" workbookViewId="0"/>
  </sheetViews>
  <sheetFormatPr defaultRowHeight="15" x14ac:dyDescent="0.25"/>
  <cols>
    <col min="1" max="1" width="82.5703125" customWidth="1"/>
    <col min="2" max="2" width="7.5703125" bestFit="1" customWidth="1"/>
    <col min="3" max="3" width="16.28515625" customWidth="1"/>
  </cols>
  <sheetData>
    <row r="1" spans="1:4" x14ac:dyDescent="0.25">
      <c r="A1" s="62" t="s">
        <v>479</v>
      </c>
      <c r="B1" s="62"/>
      <c r="C1" s="1"/>
      <c r="D1" s="1"/>
    </row>
    <row r="3" spans="1:4" ht="27" customHeight="1" x14ac:dyDescent="0.25">
      <c r="A3" s="143" t="s">
        <v>453</v>
      </c>
      <c r="B3" s="144"/>
      <c r="C3" s="144"/>
    </row>
    <row r="4" spans="1:4" ht="25.5" customHeight="1" x14ac:dyDescent="0.25">
      <c r="A4" s="146" t="s">
        <v>452</v>
      </c>
      <c r="B4" s="144"/>
      <c r="C4" s="144"/>
    </row>
    <row r="5" spans="1:4" ht="15.75" customHeight="1" x14ac:dyDescent="0.25">
      <c r="A5" s="35"/>
      <c r="B5" s="36"/>
      <c r="C5" s="36"/>
    </row>
    <row r="6" spans="1:4" ht="21" customHeight="1" x14ac:dyDescent="0.25">
      <c r="A6" s="4" t="s">
        <v>0</v>
      </c>
    </row>
    <row r="7" spans="1:4" ht="25.5" x14ac:dyDescent="0.25">
      <c r="A7" s="28" t="s">
        <v>435</v>
      </c>
      <c r="B7" s="3" t="s">
        <v>14</v>
      </c>
      <c r="C7" s="38" t="s">
        <v>4</v>
      </c>
    </row>
    <row r="8" spans="1:4" x14ac:dyDescent="0.25">
      <c r="A8" s="11" t="s">
        <v>408</v>
      </c>
      <c r="B8" s="6" t="s">
        <v>199</v>
      </c>
      <c r="C8" s="39"/>
    </row>
    <row r="9" spans="1:4" x14ac:dyDescent="0.25">
      <c r="A9" s="11" t="s">
        <v>417</v>
      </c>
      <c r="B9" s="6" t="s">
        <v>199</v>
      </c>
      <c r="C9" s="39"/>
    </row>
    <row r="10" spans="1:4" ht="30" x14ac:dyDescent="0.25">
      <c r="A10" s="11" t="s">
        <v>418</v>
      </c>
      <c r="B10" s="6" t="s">
        <v>199</v>
      </c>
      <c r="C10" s="39"/>
    </row>
    <row r="11" spans="1:4" x14ac:dyDescent="0.25">
      <c r="A11" s="11" t="s">
        <v>416</v>
      </c>
      <c r="B11" s="6" t="s">
        <v>199</v>
      </c>
      <c r="C11" s="39"/>
    </row>
    <row r="12" spans="1:4" x14ac:dyDescent="0.25">
      <c r="A12" s="11" t="s">
        <v>415</v>
      </c>
      <c r="B12" s="6" t="s">
        <v>199</v>
      </c>
      <c r="C12" s="39"/>
    </row>
    <row r="13" spans="1:4" x14ac:dyDescent="0.25">
      <c r="A13" s="11" t="s">
        <v>414</v>
      </c>
      <c r="B13" s="6" t="s">
        <v>199</v>
      </c>
      <c r="C13" s="39"/>
    </row>
    <row r="14" spans="1:4" x14ac:dyDescent="0.25">
      <c r="A14" s="11" t="s">
        <v>409</v>
      </c>
      <c r="B14" s="6" t="s">
        <v>199</v>
      </c>
      <c r="C14" s="39"/>
    </row>
    <row r="15" spans="1:4" x14ac:dyDescent="0.25">
      <c r="A15" s="11" t="s">
        <v>410</v>
      </c>
      <c r="B15" s="6" t="s">
        <v>199</v>
      </c>
      <c r="C15" s="39"/>
    </row>
    <row r="16" spans="1:4" x14ac:dyDescent="0.25">
      <c r="A16" s="11" t="s">
        <v>411</v>
      </c>
      <c r="B16" s="6" t="s">
        <v>199</v>
      </c>
      <c r="C16" s="39"/>
    </row>
    <row r="17" spans="1:3" x14ac:dyDescent="0.25">
      <c r="A17" s="11" t="s">
        <v>412</v>
      </c>
      <c r="B17" s="6" t="s">
        <v>199</v>
      </c>
      <c r="C17" s="39"/>
    </row>
    <row r="18" spans="1:3" s="41" customFormat="1" ht="25.5" x14ac:dyDescent="0.25">
      <c r="A18" s="7" t="s">
        <v>344</v>
      </c>
      <c r="B18" s="8" t="s">
        <v>199</v>
      </c>
      <c r="C18" s="42"/>
    </row>
    <row r="19" spans="1:3" x14ac:dyDescent="0.25">
      <c r="A19" s="11" t="s">
        <v>408</v>
      </c>
      <c r="B19" s="6" t="s">
        <v>200</v>
      </c>
      <c r="C19" s="39"/>
    </row>
    <row r="20" spans="1:3" x14ac:dyDescent="0.25">
      <c r="A20" s="11" t="s">
        <v>417</v>
      </c>
      <c r="B20" s="6" t="s">
        <v>200</v>
      </c>
      <c r="C20" s="39"/>
    </row>
    <row r="21" spans="1:3" ht="30" x14ac:dyDescent="0.25">
      <c r="A21" s="11" t="s">
        <v>418</v>
      </c>
      <c r="B21" s="6" t="s">
        <v>200</v>
      </c>
      <c r="C21" s="39"/>
    </row>
    <row r="22" spans="1:3" x14ac:dyDescent="0.25">
      <c r="A22" s="11" t="s">
        <v>416</v>
      </c>
      <c r="B22" s="6" t="s">
        <v>200</v>
      </c>
      <c r="C22" s="39"/>
    </row>
    <row r="23" spans="1:3" x14ac:dyDescent="0.25">
      <c r="A23" s="11" t="s">
        <v>415</v>
      </c>
      <c r="B23" s="6" t="s">
        <v>200</v>
      </c>
      <c r="C23" s="39"/>
    </row>
    <row r="24" spans="1:3" x14ac:dyDescent="0.25">
      <c r="A24" s="11" t="s">
        <v>414</v>
      </c>
      <c r="B24" s="6" t="s">
        <v>200</v>
      </c>
      <c r="C24" s="39"/>
    </row>
    <row r="25" spans="1:3" x14ac:dyDescent="0.25">
      <c r="A25" s="11" t="s">
        <v>409</v>
      </c>
      <c r="B25" s="6" t="s">
        <v>200</v>
      </c>
      <c r="C25" s="39"/>
    </row>
    <row r="26" spans="1:3" x14ac:dyDescent="0.25">
      <c r="A26" s="11" t="s">
        <v>410</v>
      </c>
      <c r="B26" s="6" t="s">
        <v>200</v>
      </c>
      <c r="C26" s="39"/>
    </row>
    <row r="27" spans="1:3" x14ac:dyDescent="0.25">
      <c r="A27" s="11" t="s">
        <v>411</v>
      </c>
      <c r="B27" s="6" t="s">
        <v>200</v>
      </c>
      <c r="C27" s="39"/>
    </row>
    <row r="28" spans="1:3" x14ac:dyDescent="0.25">
      <c r="A28" s="11" t="s">
        <v>412</v>
      </c>
      <c r="B28" s="6" t="s">
        <v>200</v>
      </c>
      <c r="C28" s="39"/>
    </row>
    <row r="29" spans="1:3" s="41" customFormat="1" ht="25.5" x14ac:dyDescent="0.25">
      <c r="A29" s="7" t="s">
        <v>400</v>
      </c>
      <c r="B29" s="8" t="s">
        <v>200</v>
      </c>
      <c r="C29" s="42"/>
    </row>
    <row r="30" spans="1:3" x14ac:dyDescent="0.25">
      <c r="A30" s="11" t="s">
        <v>408</v>
      </c>
      <c r="B30" s="6" t="s">
        <v>201</v>
      </c>
      <c r="C30" s="39"/>
    </row>
    <row r="31" spans="1:3" x14ac:dyDescent="0.25">
      <c r="A31" s="11" t="s">
        <v>417</v>
      </c>
      <c r="B31" s="6" t="s">
        <v>201</v>
      </c>
      <c r="C31" s="39"/>
    </row>
    <row r="32" spans="1:3" ht="30" x14ac:dyDescent="0.25">
      <c r="A32" s="11" t="s">
        <v>418</v>
      </c>
      <c r="B32" s="6" t="s">
        <v>201</v>
      </c>
      <c r="C32" s="39"/>
    </row>
    <row r="33" spans="1:3" x14ac:dyDescent="0.25">
      <c r="A33" s="11" t="s">
        <v>416</v>
      </c>
      <c r="B33" s="6" t="s">
        <v>201</v>
      </c>
      <c r="C33" s="39"/>
    </row>
    <row r="34" spans="1:3" x14ac:dyDescent="0.25">
      <c r="A34" s="11" t="s">
        <v>415</v>
      </c>
      <c r="B34" s="6" t="s">
        <v>201</v>
      </c>
      <c r="C34" s="39"/>
    </row>
    <row r="35" spans="1:3" x14ac:dyDescent="0.25">
      <c r="A35" s="11" t="s">
        <v>414</v>
      </c>
      <c r="B35" s="6" t="s">
        <v>201</v>
      </c>
      <c r="C35" s="61">
        <v>564000</v>
      </c>
    </row>
    <row r="36" spans="1:3" x14ac:dyDescent="0.25">
      <c r="A36" s="11" t="s">
        <v>409</v>
      </c>
      <c r="B36" s="6" t="s">
        <v>201</v>
      </c>
      <c r="C36" s="46"/>
    </row>
    <row r="37" spans="1:3" x14ac:dyDescent="0.25">
      <c r="A37" s="11" t="s">
        <v>410</v>
      </c>
      <c r="B37" s="6" t="s">
        <v>201</v>
      </c>
      <c r="C37" s="45"/>
    </row>
    <row r="38" spans="1:3" x14ac:dyDescent="0.25">
      <c r="A38" s="11" t="s">
        <v>411</v>
      </c>
      <c r="B38" s="6" t="s">
        <v>201</v>
      </c>
      <c r="C38" s="45"/>
    </row>
    <row r="39" spans="1:3" x14ac:dyDescent="0.25">
      <c r="A39" s="11" t="s">
        <v>412</v>
      </c>
      <c r="B39" s="6" t="s">
        <v>201</v>
      </c>
      <c r="C39" s="45"/>
    </row>
    <row r="40" spans="1:3" s="41" customFormat="1" x14ac:dyDescent="0.25">
      <c r="A40" s="7" t="s">
        <v>399</v>
      </c>
      <c r="B40" s="8" t="s">
        <v>201</v>
      </c>
      <c r="C40" s="50">
        <f>SUM(C30:C39)</f>
        <v>564000</v>
      </c>
    </row>
    <row r="41" spans="1:3" x14ac:dyDescent="0.25">
      <c r="A41" s="11" t="s">
        <v>408</v>
      </c>
      <c r="B41" s="6" t="s">
        <v>207</v>
      </c>
      <c r="C41" s="39"/>
    </row>
    <row r="42" spans="1:3" x14ac:dyDescent="0.25">
      <c r="A42" s="11" t="s">
        <v>417</v>
      </c>
      <c r="B42" s="6" t="s">
        <v>207</v>
      </c>
      <c r="C42" s="39"/>
    </row>
    <row r="43" spans="1:3" ht="30" x14ac:dyDescent="0.25">
      <c r="A43" s="11" t="s">
        <v>418</v>
      </c>
      <c r="B43" s="6" t="s">
        <v>207</v>
      </c>
      <c r="C43" s="39"/>
    </row>
    <row r="44" spans="1:3" x14ac:dyDescent="0.25">
      <c r="A44" s="11" t="s">
        <v>416</v>
      </c>
      <c r="B44" s="6" t="s">
        <v>207</v>
      </c>
      <c r="C44" s="39"/>
    </row>
    <row r="45" spans="1:3" x14ac:dyDescent="0.25">
      <c r="A45" s="11" t="s">
        <v>415</v>
      </c>
      <c r="B45" s="6" t="s">
        <v>207</v>
      </c>
      <c r="C45" s="39"/>
    </row>
    <row r="46" spans="1:3" x14ac:dyDescent="0.25">
      <c r="A46" s="11" t="s">
        <v>414</v>
      </c>
      <c r="B46" s="6" t="s">
        <v>207</v>
      </c>
      <c r="C46" s="39"/>
    </row>
    <row r="47" spans="1:3" x14ac:dyDescent="0.25">
      <c r="A47" s="11" t="s">
        <v>409</v>
      </c>
      <c r="B47" s="6" t="s">
        <v>207</v>
      </c>
      <c r="C47" s="39"/>
    </row>
    <row r="48" spans="1:3" x14ac:dyDescent="0.25">
      <c r="A48" s="11" t="s">
        <v>410</v>
      </c>
      <c r="B48" s="6" t="s">
        <v>207</v>
      </c>
      <c r="C48" s="39"/>
    </row>
    <row r="49" spans="1:3" x14ac:dyDescent="0.25">
      <c r="A49" s="11" t="s">
        <v>411</v>
      </c>
      <c r="B49" s="6" t="s">
        <v>207</v>
      </c>
      <c r="C49" s="39"/>
    </row>
    <row r="50" spans="1:3" x14ac:dyDescent="0.25">
      <c r="A50" s="11" t="s">
        <v>412</v>
      </c>
      <c r="B50" s="6" t="s">
        <v>207</v>
      </c>
      <c r="C50" s="39"/>
    </row>
    <row r="51" spans="1:3" s="41" customFormat="1" ht="25.5" x14ac:dyDescent="0.25">
      <c r="A51" s="7" t="s">
        <v>398</v>
      </c>
      <c r="B51" s="8" t="s">
        <v>207</v>
      </c>
      <c r="C51" s="42"/>
    </row>
    <row r="52" spans="1:3" x14ac:dyDescent="0.25">
      <c r="A52" s="11" t="s">
        <v>413</v>
      </c>
      <c r="B52" s="6" t="s">
        <v>208</v>
      </c>
      <c r="C52" s="39"/>
    </row>
    <row r="53" spans="1:3" x14ac:dyDescent="0.25">
      <c r="A53" s="11" t="s">
        <v>417</v>
      </c>
      <c r="B53" s="6" t="s">
        <v>208</v>
      </c>
      <c r="C53" s="39"/>
    </row>
    <row r="54" spans="1:3" ht="30" x14ac:dyDescent="0.25">
      <c r="A54" s="11" t="s">
        <v>418</v>
      </c>
      <c r="B54" s="6" t="s">
        <v>208</v>
      </c>
      <c r="C54" s="39"/>
    </row>
    <row r="55" spans="1:3" x14ac:dyDescent="0.25">
      <c r="A55" s="11" t="s">
        <v>416</v>
      </c>
      <c r="B55" s="6" t="s">
        <v>208</v>
      </c>
      <c r="C55" s="39"/>
    </row>
    <row r="56" spans="1:3" x14ac:dyDescent="0.25">
      <c r="A56" s="11" t="s">
        <v>415</v>
      </c>
      <c r="B56" s="6" t="s">
        <v>208</v>
      </c>
      <c r="C56" s="39"/>
    </row>
    <row r="57" spans="1:3" x14ac:dyDescent="0.25">
      <c r="A57" s="11" t="s">
        <v>414</v>
      </c>
      <c r="B57" s="6" t="s">
        <v>208</v>
      </c>
      <c r="C57" s="39"/>
    </row>
    <row r="58" spans="1:3" x14ac:dyDescent="0.25">
      <c r="A58" s="11" t="s">
        <v>409</v>
      </c>
      <c r="B58" s="6" t="s">
        <v>208</v>
      </c>
      <c r="C58" s="39"/>
    </row>
    <row r="59" spans="1:3" x14ac:dyDescent="0.25">
      <c r="A59" s="11" t="s">
        <v>410</v>
      </c>
      <c r="B59" s="6" t="s">
        <v>208</v>
      </c>
      <c r="C59" s="39"/>
    </row>
    <row r="60" spans="1:3" x14ac:dyDescent="0.25">
      <c r="A60" s="11" t="s">
        <v>411</v>
      </c>
      <c r="B60" s="6" t="s">
        <v>208</v>
      </c>
      <c r="C60" s="39"/>
    </row>
    <row r="61" spans="1:3" x14ac:dyDescent="0.25">
      <c r="A61" s="11" t="s">
        <v>412</v>
      </c>
      <c r="B61" s="6" t="s">
        <v>208</v>
      </c>
      <c r="C61" s="39"/>
    </row>
    <row r="62" spans="1:3" s="41" customFormat="1" ht="25.5" x14ac:dyDescent="0.25">
      <c r="A62" s="7" t="s">
        <v>401</v>
      </c>
      <c r="B62" s="8" t="s">
        <v>208</v>
      </c>
      <c r="C62" s="42"/>
    </row>
    <row r="63" spans="1:3" x14ac:dyDescent="0.25">
      <c r="A63" s="11" t="s">
        <v>408</v>
      </c>
      <c r="B63" s="6" t="s">
        <v>209</v>
      </c>
      <c r="C63" s="39"/>
    </row>
    <row r="64" spans="1:3" x14ac:dyDescent="0.25">
      <c r="A64" s="11" t="s">
        <v>417</v>
      </c>
      <c r="B64" s="6" t="s">
        <v>209</v>
      </c>
      <c r="C64" s="39"/>
    </row>
    <row r="65" spans="1:3" ht="30" x14ac:dyDescent="0.25">
      <c r="A65" s="11" t="s">
        <v>418</v>
      </c>
      <c r="B65" s="6" t="s">
        <v>209</v>
      </c>
      <c r="C65" s="46"/>
    </row>
    <row r="66" spans="1:3" x14ac:dyDescent="0.25">
      <c r="A66" s="11" t="s">
        <v>416</v>
      </c>
      <c r="B66" s="6" t="s">
        <v>209</v>
      </c>
      <c r="C66" s="46"/>
    </row>
    <row r="67" spans="1:3" x14ac:dyDescent="0.25">
      <c r="A67" s="11" t="s">
        <v>415</v>
      </c>
      <c r="B67" s="6" t="s">
        <v>209</v>
      </c>
      <c r="C67" s="46"/>
    </row>
    <row r="68" spans="1:3" x14ac:dyDescent="0.25">
      <c r="A68" s="11" t="s">
        <v>414</v>
      </c>
      <c r="B68" s="6" t="s">
        <v>209</v>
      </c>
      <c r="C68" s="46"/>
    </row>
    <row r="69" spans="1:3" x14ac:dyDescent="0.25">
      <c r="A69" s="11" t="s">
        <v>409</v>
      </c>
      <c r="B69" s="6" t="s">
        <v>209</v>
      </c>
      <c r="C69" s="46"/>
    </row>
    <row r="70" spans="1:3" x14ac:dyDescent="0.25">
      <c r="A70" s="11" t="s">
        <v>410</v>
      </c>
      <c r="B70" s="6" t="s">
        <v>209</v>
      </c>
      <c r="C70" s="46"/>
    </row>
    <row r="71" spans="1:3" x14ac:dyDescent="0.25">
      <c r="A71" s="11" t="s">
        <v>411</v>
      </c>
      <c r="B71" s="6" t="s">
        <v>209</v>
      </c>
      <c r="C71" s="46"/>
    </row>
    <row r="72" spans="1:3" x14ac:dyDescent="0.25">
      <c r="A72" s="11" t="s">
        <v>412</v>
      </c>
      <c r="B72" s="6" t="s">
        <v>209</v>
      </c>
      <c r="C72" s="46"/>
    </row>
    <row r="73" spans="1:3" s="41" customFormat="1" x14ac:dyDescent="0.25">
      <c r="A73" s="7" t="s">
        <v>349</v>
      </c>
      <c r="B73" s="8" t="s">
        <v>209</v>
      </c>
      <c r="C73" s="50"/>
    </row>
    <row r="74" spans="1:3" x14ac:dyDescent="0.25">
      <c r="A74" s="11" t="s">
        <v>419</v>
      </c>
      <c r="B74" s="5" t="s">
        <v>251</v>
      </c>
      <c r="C74" s="39"/>
    </row>
    <row r="75" spans="1:3" x14ac:dyDescent="0.25">
      <c r="A75" s="11" t="s">
        <v>420</v>
      </c>
      <c r="B75" s="5" t="s">
        <v>251</v>
      </c>
      <c r="C75" s="39"/>
    </row>
    <row r="76" spans="1:3" x14ac:dyDescent="0.25">
      <c r="A76" s="11" t="s">
        <v>428</v>
      </c>
      <c r="B76" s="5" t="s">
        <v>251</v>
      </c>
      <c r="C76" s="39"/>
    </row>
    <row r="77" spans="1:3" x14ac:dyDescent="0.25">
      <c r="A77" s="5" t="s">
        <v>427</v>
      </c>
      <c r="B77" s="5" t="s">
        <v>251</v>
      </c>
      <c r="C77" s="39"/>
    </row>
    <row r="78" spans="1:3" x14ac:dyDescent="0.25">
      <c r="A78" s="5" t="s">
        <v>426</v>
      </c>
      <c r="B78" s="5" t="s">
        <v>251</v>
      </c>
      <c r="C78" s="39"/>
    </row>
    <row r="79" spans="1:3" x14ac:dyDescent="0.25">
      <c r="A79" s="5" t="s">
        <v>425</v>
      </c>
      <c r="B79" s="5" t="s">
        <v>251</v>
      </c>
      <c r="C79" s="39"/>
    </row>
    <row r="80" spans="1:3" x14ac:dyDescent="0.25">
      <c r="A80" s="11" t="s">
        <v>424</v>
      </c>
      <c r="B80" s="5" t="s">
        <v>251</v>
      </c>
      <c r="C80" s="39"/>
    </row>
    <row r="81" spans="1:3" x14ac:dyDescent="0.25">
      <c r="A81" s="11" t="s">
        <v>429</v>
      </c>
      <c r="B81" s="5" t="s">
        <v>251</v>
      </c>
      <c r="C81" s="39"/>
    </row>
    <row r="82" spans="1:3" x14ac:dyDescent="0.25">
      <c r="A82" s="11" t="s">
        <v>421</v>
      </c>
      <c r="B82" s="5" t="s">
        <v>251</v>
      </c>
      <c r="C82" s="39"/>
    </row>
    <row r="83" spans="1:3" x14ac:dyDescent="0.25">
      <c r="A83" s="11" t="s">
        <v>422</v>
      </c>
      <c r="B83" s="5" t="s">
        <v>251</v>
      </c>
      <c r="C83" s="39"/>
    </row>
    <row r="84" spans="1:3" s="41" customFormat="1" ht="25.5" x14ac:dyDescent="0.25">
      <c r="A84" s="7" t="s">
        <v>402</v>
      </c>
      <c r="B84" s="8" t="s">
        <v>251</v>
      </c>
      <c r="C84" s="42"/>
    </row>
    <row r="85" spans="1:3" x14ac:dyDescent="0.25">
      <c r="A85" s="11" t="s">
        <v>419</v>
      </c>
      <c r="B85" s="5" t="s">
        <v>448</v>
      </c>
      <c r="C85" s="39"/>
    </row>
    <row r="86" spans="1:3" x14ac:dyDescent="0.25">
      <c r="A86" s="11" t="s">
        <v>420</v>
      </c>
      <c r="B86" s="5" t="s">
        <v>448</v>
      </c>
      <c r="C86" s="39"/>
    </row>
    <row r="87" spans="1:3" x14ac:dyDescent="0.25">
      <c r="A87" s="11" t="s">
        <v>428</v>
      </c>
      <c r="B87" s="5" t="s">
        <v>448</v>
      </c>
      <c r="C87" s="39"/>
    </row>
    <row r="88" spans="1:3" x14ac:dyDescent="0.25">
      <c r="A88" s="5" t="s">
        <v>427</v>
      </c>
      <c r="B88" s="5" t="s">
        <v>448</v>
      </c>
      <c r="C88" s="39"/>
    </row>
    <row r="89" spans="1:3" x14ac:dyDescent="0.25">
      <c r="A89" s="5" t="s">
        <v>426</v>
      </c>
      <c r="B89" s="5" t="s">
        <v>448</v>
      </c>
      <c r="C89" s="39"/>
    </row>
    <row r="90" spans="1:3" x14ac:dyDescent="0.25">
      <c r="A90" s="5" t="s">
        <v>438</v>
      </c>
      <c r="B90" s="5" t="s">
        <v>448</v>
      </c>
      <c r="C90" s="46"/>
    </row>
    <row r="91" spans="1:3" x14ac:dyDescent="0.25">
      <c r="A91" s="11" t="s">
        <v>424</v>
      </c>
      <c r="B91" s="5" t="s">
        <v>448</v>
      </c>
      <c r="C91" s="46"/>
    </row>
    <row r="92" spans="1:3" x14ac:dyDescent="0.25">
      <c r="A92" s="11" t="s">
        <v>423</v>
      </c>
      <c r="B92" s="5" t="s">
        <v>448</v>
      </c>
      <c r="C92" s="46"/>
    </row>
    <row r="93" spans="1:3" x14ac:dyDescent="0.25">
      <c r="A93" s="11" t="s">
        <v>421</v>
      </c>
      <c r="B93" s="5" t="s">
        <v>448</v>
      </c>
      <c r="C93" s="46"/>
    </row>
    <row r="94" spans="1:3" x14ac:dyDescent="0.25">
      <c r="A94" s="11" t="s">
        <v>422</v>
      </c>
      <c r="B94" s="5" t="s">
        <v>448</v>
      </c>
      <c r="C94" s="46"/>
    </row>
    <row r="95" spans="1:3" s="41" customFormat="1" x14ac:dyDescent="0.25">
      <c r="A95" s="13" t="s">
        <v>403</v>
      </c>
      <c r="B95" s="8" t="s">
        <v>448</v>
      </c>
      <c r="C95" s="50"/>
    </row>
    <row r="96" spans="1:3" x14ac:dyDescent="0.25">
      <c r="A96" s="11" t="s">
        <v>419</v>
      </c>
      <c r="B96" s="5" t="s">
        <v>255</v>
      </c>
      <c r="C96" s="46"/>
    </row>
    <row r="97" spans="1:3" x14ac:dyDescent="0.25">
      <c r="A97" s="11" t="s">
        <v>420</v>
      </c>
      <c r="B97" s="5" t="s">
        <v>255</v>
      </c>
      <c r="C97" s="46"/>
    </row>
    <row r="98" spans="1:3" x14ac:dyDescent="0.25">
      <c r="A98" s="11" t="s">
        <v>428</v>
      </c>
      <c r="B98" s="5" t="s">
        <v>255</v>
      </c>
      <c r="C98" s="39"/>
    </row>
    <row r="99" spans="1:3" x14ac:dyDescent="0.25">
      <c r="A99" s="5" t="s">
        <v>427</v>
      </c>
      <c r="B99" s="5" t="s">
        <v>255</v>
      </c>
      <c r="C99" s="39"/>
    </row>
    <row r="100" spans="1:3" x14ac:dyDescent="0.25">
      <c r="A100" s="5" t="s">
        <v>426</v>
      </c>
      <c r="B100" s="5" t="s">
        <v>255</v>
      </c>
      <c r="C100" s="39"/>
    </row>
    <row r="101" spans="1:3" x14ac:dyDescent="0.25">
      <c r="A101" s="5" t="s">
        <v>425</v>
      </c>
      <c r="B101" s="5" t="s">
        <v>255</v>
      </c>
      <c r="C101" s="39"/>
    </row>
    <row r="102" spans="1:3" x14ac:dyDescent="0.25">
      <c r="A102" s="11" t="s">
        <v>424</v>
      </c>
      <c r="B102" s="5" t="s">
        <v>255</v>
      </c>
      <c r="C102" s="39"/>
    </row>
    <row r="103" spans="1:3" x14ac:dyDescent="0.25">
      <c r="A103" s="11" t="s">
        <v>429</v>
      </c>
      <c r="B103" s="5" t="s">
        <v>255</v>
      </c>
      <c r="C103" s="39"/>
    </row>
    <row r="104" spans="1:3" x14ac:dyDescent="0.25">
      <c r="A104" s="11" t="s">
        <v>421</v>
      </c>
      <c r="B104" s="5" t="s">
        <v>255</v>
      </c>
      <c r="C104" s="39"/>
    </row>
    <row r="105" spans="1:3" x14ac:dyDescent="0.25">
      <c r="A105" s="11" t="s">
        <v>422</v>
      </c>
      <c r="B105" s="5" t="s">
        <v>255</v>
      </c>
      <c r="C105" s="39"/>
    </row>
    <row r="106" spans="1:3" s="41" customFormat="1" ht="25.5" x14ac:dyDescent="0.25">
      <c r="A106" s="7" t="s">
        <v>404</v>
      </c>
      <c r="B106" s="8" t="s">
        <v>255</v>
      </c>
      <c r="C106" s="42"/>
    </row>
    <row r="107" spans="1:3" x14ac:dyDescent="0.25">
      <c r="A107" s="11" t="s">
        <v>419</v>
      </c>
      <c r="B107" s="5" t="s">
        <v>256</v>
      </c>
      <c r="C107" s="39"/>
    </row>
    <row r="108" spans="1:3" x14ac:dyDescent="0.25">
      <c r="A108" s="11" t="s">
        <v>420</v>
      </c>
      <c r="B108" s="5" t="s">
        <v>256</v>
      </c>
      <c r="C108" s="39"/>
    </row>
    <row r="109" spans="1:3" x14ac:dyDescent="0.25">
      <c r="A109" s="11" t="s">
        <v>428</v>
      </c>
      <c r="B109" s="5" t="s">
        <v>256</v>
      </c>
      <c r="C109" s="39"/>
    </row>
    <row r="110" spans="1:3" x14ac:dyDescent="0.25">
      <c r="A110" s="5" t="s">
        <v>427</v>
      </c>
      <c r="B110" s="5" t="s">
        <v>256</v>
      </c>
      <c r="C110" s="39"/>
    </row>
    <row r="111" spans="1:3" x14ac:dyDescent="0.25">
      <c r="A111" s="5" t="s">
        <v>426</v>
      </c>
      <c r="B111" s="5" t="s">
        <v>256</v>
      </c>
      <c r="C111" s="39"/>
    </row>
    <row r="112" spans="1:3" x14ac:dyDescent="0.25">
      <c r="A112" s="5" t="s">
        <v>425</v>
      </c>
      <c r="B112" s="5" t="s">
        <v>256</v>
      </c>
      <c r="C112" s="39"/>
    </row>
    <row r="113" spans="1:3" x14ac:dyDescent="0.25">
      <c r="A113" s="11" t="s">
        <v>424</v>
      </c>
      <c r="B113" s="5" t="s">
        <v>256</v>
      </c>
      <c r="C113" s="39"/>
    </row>
    <row r="114" spans="1:3" x14ac:dyDescent="0.25">
      <c r="A114" s="11" t="s">
        <v>423</v>
      </c>
      <c r="B114" s="5" t="s">
        <v>256</v>
      </c>
      <c r="C114" s="39"/>
    </row>
    <row r="115" spans="1:3" x14ac:dyDescent="0.25">
      <c r="A115" s="11" t="s">
        <v>421</v>
      </c>
      <c r="B115" s="5" t="s">
        <v>256</v>
      </c>
      <c r="C115" s="39"/>
    </row>
    <row r="116" spans="1:3" x14ac:dyDescent="0.25">
      <c r="A116" s="11" t="s">
        <v>422</v>
      </c>
      <c r="B116" s="5" t="s">
        <v>256</v>
      </c>
      <c r="C116" s="39"/>
    </row>
    <row r="117" spans="1:3" s="41" customFormat="1" x14ac:dyDescent="0.25">
      <c r="A117" s="13" t="s">
        <v>405</v>
      </c>
      <c r="B117" s="8" t="s">
        <v>256</v>
      </c>
      <c r="C117" s="42"/>
    </row>
  </sheetData>
  <mergeCells count="2">
    <mergeCell ref="A3:C3"/>
    <mergeCell ref="A4:C4"/>
  </mergeCells>
  <phoneticPr fontId="20" type="noConversion"/>
  <pageMargins left="0.70866141732283472" right="0.70866141732283472" top="0.74803149606299213" bottom="0.74803149606299213" header="0.31496062992125984" footer="0.31496062992125984"/>
  <pageSetup paperSize="9" scale="35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4</vt:i4>
      </vt:variant>
    </vt:vector>
  </HeadingPairs>
  <TitlesOfParts>
    <vt:vector size="4" baseType="lpstr">
      <vt:lpstr>1. melléklet</vt:lpstr>
      <vt:lpstr>2. melléklet</vt:lpstr>
      <vt:lpstr>3. melléklet</vt:lpstr>
      <vt:lpstr>4. melléklet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</dc:creator>
  <cp:lastModifiedBy>User</cp:lastModifiedBy>
  <cp:lastPrinted>2019-02-21T07:00:35Z</cp:lastPrinted>
  <dcterms:created xsi:type="dcterms:W3CDTF">2014-01-03T21:48:14Z</dcterms:created>
  <dcterms:modified xsi:type="dcterms:W3CDTF">2019-11-26T14:13:49Z</dcterms:modified>
</cp:coreProperties>
</file>