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7. Vagyon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'5.17. Vagyon'!$A$1:$M$32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D31" i="1"/>
  <c r="D30" i="1"/>
  <c r="D29" i="1"/>
  <c r="D28" i="1"/>
  <c r="G27" i="1"/>
  <c r="D27" i="1"/>
  <c r="D26" i="1"/>
  <c r="D25" i="1"/>
  <c r="K24" i="1"/>
  <c r="D24" i="1"/>
  <c r="D23" i="1"/>
  <c r="J22" i="1"/>
  <c r="J10" i="1" s="1"/>
  <c r="J32" i="1" s="1"/>
  <c r="D22" i="1"/>
  <c r="G21" i="1"/>
  <c r="D21" i="1" s="1"/>
  <c r="G20" i="1"/>
  <c r="D20" i="1"/>
  <c r="D19" i="1"/>
  <c r="J18" i="1"/>
  <c r="D18" i="1"/>
  <c r="D17" i="1"/>
  <c r="D16" i="1"/>
  <c r="D15" i="1"/>
  <c r="D14" i="1"/>
  <c r="D13" i="1"/>
  <c r="D12" i="1"/>
  <c r="G11" i="1"/>
  <c r="D11" i="1"/>
  <c r="L10" i="1"/>
  <c r="L32" i="1" s="1"/>
  <c r="K10" i="1"/>
  <c r="K32" i="1" s="1"/>
  <c r="I10" i="1"/>
  <c r="I32" i="1" s="1"/>
  <c r="H10" i="1"/>
  <c r="H32" i="1" s="1"/>
  <c r="G10" i="1"/>
  <c r="G32" i="1" s="1"/>
  <c r="F10" i="1"/>
  <c r="E10" i="1"/>
  <c r="E32" i="1" s="1"/>
  <c r="D32" i="1" s="1"/>
  <c r="D10" i="1" l="1"/>
</calcChain>
</file>

<file path=xl/sharedStrings.xml><?xml version="1.0" encoding="utf-8"?>
<sst xmlns="http://schemas.openxmlformats.org/spreadsheetml/2006/main" count="96" uniqueCount="96">
  <si>
    <t>5.17. melléklet a 4/2020. (II. 13.) önkormányzati rendelethez</t>
  </si>
  <si>
    <t>Vagyongazdálkodási feladatok</t>
  </si>
  <si>
    <t>(5. melléklet 24.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</si>
  <si>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</si>
  <si>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</si>
  <si>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</si>
  <si>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</si>
  <si>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</si>
  <si>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</si>
  <si>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</si>
  <si>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</si>
  <si>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</si>
  <si>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</si>
  <si>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</si>
  <si>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</si>
  <si>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</si>
  <si>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</si>
  <si>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</si>
  <si>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</si>
  <si>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</si>
  <si>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</si>
  <si>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</si>
  <si>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</si>
  <si>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</si>
  <si>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</si>
  <si>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</si>
  <si>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</si>
  <si>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</si>
  <si>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</si>
  <si>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</si>
  <si>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</si>
  <si>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</si>
  <si>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</si>
  <si>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24.1</t>
  </si>
  <si>
    <t>Kötelező feladat</t>
  </si>
  <si>
    <t>24.1.1</t>
  </si>
  <si>
    <t>Üzemeltetési költség</t>
  </si>
  <si>
    <t>58401</t>
  </si>
  <si>
    <t>24.1.2</t>
  </si>
  <si>
    <t xml:space="preserve">Ingatlanértékesítés előkészítése </t>
  </si>
  <si>
    <t>58402</t>
  </si>
  <si>
    <t>24.1.3</t>
  </si>
  <si>
    <t xml:space="preserve">Önkormányzattal szembeni követelések, kártérítések </t>
  </si>
  <si>
    <t>58403</t>
  </si>
  <si>
    <t>24.1.4</t>
  </si>
  <si>
    <t>Vagyonkataszter karbantartás</t>
  </si>
  <si>
    <t>58404</t>
  </si>
  <si>
    <t>24.1.5</t>
  </si>
  <si>
    <t xml:space="preserve">Egyéb vagyonkezelési költség </t>
  </si>
  <si>
    <t>58405</t>
  </si>
  <si>
    <t>24.1.6</t>
  </si>
  <si>
    <t>Térítési díjak önkormányzati lakások kiürítéséhez</t>
  </si>
  <si>
    <t>58406</t>
  </si>
  <si>
    <t>24.1.7</t>
  </si>
  <si>
    <t>Stratégiai vagyonalap</t>
  </si>
  <si>
    <t>58407</t>
  </si>
  <si>
    <t>24.1.8</t>
  </si>
  <si>
    <t>Szabályozási tervi korlátozás, kisajátítás, adásvétel</t>
  </si>
  <si>
    <t>58408</t>
  </si>
  <si>
    <t>24.1.9</t>
  </si>
  <si>
    <t xml:space="preserve">Ingatlan forgalmi értékének a szabályozási tervi előírások miatti értékcsökkenéséből adódó kártalanítás </t>
  </si>
  <si>
    <t>58409</t>
  </si>
  <si>
    <t>24.1.10</t>
  </si>
  <si>
    <t xml:space="preserve">Bontási költség </t>
  </si>
  <si>
    <t>58410</t>
  </si>
  <si>
    <t>24.1.11</t>
  </si>
  <si>
    <t>Színház funkció befogadására létesített ingatlan állagmegóvásával és vagyonvédelmével kapcsolatos kiadások</t>
  </si>
  <si>
    <t>58411</t>
  </si>
  <si>
    <t>24.1.12</t>
  </si>
  <si>
    <t>Bérleti díj beszámítással végzett beruházások, felújítások elszámolása</t>
  </si>
  <si>
    <t>58412</t>
  </si>
  <si>
    <t>24.1.13</t>
  </si>
  <si>
    <t>Ingatlancserék</t>
  </si>
  <si>
    <t>58413</t>
  </si>
  <si>
    <t>24.1.14</t>
  </si>
  <si>
    <t>Felújítások</t>
  </si>
  <si>
    <t>58414</t>
  </si>
  <si>
    <t>24.1.15</t>
  </si>
  <si>
    <t>Nem lakás célú önkormányzati tulajdonú helyiségek közös költségei</t>
  </si>
  <si>
    <t>58415</t>
  </si>
  <si>
    <t>24.1.16</t>
  </si>
  <si>
    <t>Riasztórendszerek kiépítése, figyelőszolgáltatása, karbantartása</t>
  </si>
  <si>
    <t>58416</t>
  </si>
  <si>
    <t>24.1.17</t>
  </si>
  <si>
    <t>Földhasználati díj ellentételezése</t>
  </si>
  <si>
    <t>58417</t>
  </si>
  <si>
    <t>24.1.18</t>
  </si>
  <si>
    <t>Észak-Nyugati Gazdasági Övezet kialakításához területszerzés csere</t>
  </si>
  <si>
    <t>24.1.19</t>
  </si>
  <si>
    <t>Észak-Nyugati Gazdasági Övezet kialakításához, fejlesztéséhez kapcsolódó területszerzések és régészet</t>
  </si>
  <si>
    <t>58419</t>
  </si>
  <si>
    <t>24.2</t>
  </si>
  <si>
    <t>Önként vállalt feladat</t>
  </si>
  <si>
    <t>24.3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</si>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</sst>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_-* #,##0\ _F_t_-;\-* #,##0\ _F_t_-;_-* \-??\ _F_t_-;_-@_-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>
      <alignment horizontal="right" vertical="center"/>
    </xf>
    <xf numFmtId="165" fontId="3" fillId="0" borderId="0" xfId="1" applyNumberFormat="1" applyFont="1"/>
    <xf numFmtId="0" fontId="4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165" fontId="1" fillId="0" borderId="0" xfId="1" applyNumberForma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 applyProtection="1">
      <alignment vertical="center"/>
    </xf>
    <xf numFmtId="3" fontId="7" fillId="2" borderId="2" xfId="0" applyNumberFormat="1" applyFont="1" applyFill="1" applyBorder="1" applyAlignment="1" applyProtection="1">
      <alignment vertical="center"/>
    </xf>
    <xf numFmtId="49" fontId="6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center" vertical="center"/>
    </xf>
    <xf numFmtId="165" fontId="4" fillId="0" borderId="0" xfId="0" applyNumberFormat="1" applyFont="1"/>
    <xf numFmtId="3" fontId="4" fillId="0" borderId="8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/>
    <xf numFmtId="0" fontId="0" fillId="0" borderId="0" xfId="0" quotePrefix="1" applyFill="1" applyBorder="1"/>
    <xf numFmtId="3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0" fontId="0" fillId="0" borderId="0" xfId="0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kozos/2020/2020.%20&#233;vi%20k&#246;lts&#233;gvet&#233;s%20tervez&#233;se/Els&#337;%20&#246;sszes&#237;t&#233;s%20(2020.01.10)/Rendelet%205.%20mell&#233;klet%20(k&#246;zpont%202020)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3"/>
  <sheetViews>
    <sheetView tabSelected="1" view="pageBreakPreview" zoomScale="73" zoomScaleNormal="73" zoomScaleSheetLayoutView="73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sqref="A1:M1"/>
    </sheetView>
  </sheetViews>
  <sheetFormatPr defaultRowHeight="20.25" x14ac:dyDescent="0.3"/>
  <cols>
    <col min="1" max="1" width="6.5703125" customWidth="1"/>
    <col min="3" max="3" width="76.28515625" customWidth="1"/>
    <col min="4" max="4" width="22.42578125" customWidth="1"/>
    <col min="5" max="5" width="19.28515625" bestFit="1" customWidth="1"/>
    <col min="6" max="6" width="16.42578125" customWidth="1"/>
    <col min="7" max="7" width="21.140625" customWidth="1"/>
    <col min="8" max="8" width="19.42578125" customWidth="1"/>
    <col min="9" max="9" width="25.85546875" customWidth="1"/>
    <col min="10" max="10" width="22.140625" customWidth="1"/>
    <col min="11" max="11" width="20.28515625" customWidth="1"/>
    <col min="12" max="12" width="17.140625" customWidth="1"/>
    <col min="13" max="13" width="16.5703125" style="5" customWidth="1"/>
    <col min="14" max="14" width="30.28515625" style="2" customWidth="1"/>
    <col min="15" max="15" width="25" style="3" bestFit="1" customWidth="1"/>
    <col min="16" max="16" width="19.7109375" bestFit="1" customWidth="1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18" customHeight="1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5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M5" s="9" t="s">
        <v>3</v>
      </c>
      <c r="O5" s="10"/>
    </row>
    <row r="6" spans="1:15" x14ac:dyDescent="0.3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2" t="s">
        <v>13</v>
      </c>
      <c r="K6" s="13" t="s">
        <v>14</v>
      </c>
      <c r="L6" s="11" t="s">
        <v>15</v>
      </c>
      <c r="M6" s="14" t="s">
        <v>16</v>
      </c>
    </row>
    <row r="7" spans="1:15" ht="12.75" customHeight="1" x14ac:dyDescent="0.3">
      <c r="A7" s="15" t="s">
        <v>17</v>
      </c>
      <c r="B7" s="15" t="s">
        <v>18</v>
      </c>
      <c r="C7" s="16" t="s">
        <v>19</v>
      </c>
      <c r="D7" s="16" t="s">
        <v>20</v>
      </c>
      <c r="E7" s="17" t="s">
        <v>21</v>
      </c>
      <c r="F7" s="17"/>
      <c r="G7" s="17"/>
      <c r="H7" s="17"/>
      <c r="I7" s="17"/>
      <c r="J7" s="17"/>
      <c r="K7" s="17"/>
      <c r="L7" s="18"/>
      <c r="M7" s="19" t="s">
        <v>22</v>
      </c>
    </row>
    <row r="8" spans="1:15" ht="12.75" customHeight="1" x14ac:dyDescent="0.3">
      <c r="A8" s="15"/>
      <c r="B8" s="15"/>
      <c r="C8" s="16"/>
      <c r="D8" s="16"/>
      <c r="E8" s="20" t="s">
        <v>23</v>
      </c>
      <c r="F8" s="20"/>
      <c r="G8" s="20"/>
      <c r="H8" s="20"/>
      <c r="I8" s="20"/>
      <c r="J8" s="20" t="s">
        <v>24</v>
      </c>
      <c r="K8" s="20"/>
      <c r="L8" s="21"/>
      <c r="M8" s="19"/>
    </row>
    <row r="9" spans="1:15" ht="90" customHeight="1" x14ac:dyDescent="0.3">
      <c r="A9" s="15"/>
      <c r="B9" s="15"/>
      <c r="C9" s="16"/>
      <c r="D9" s="16"/>
      <c r="E9" s="22" t="s">
        <v>25</v>
      </c>
      <c r="F9" s="22" t="s">
        <v>26</v>
      </c>
      <c r="G9" s="22" t="s">
        <v>27</v>
      </c>
      <c r="H9" s="22" t="s">
        <v>28</v>
      </c>
      <c r="I9" s="22" t="s">
        <v>29</v>
      </c>
      <c r="J9" s="22" t="s">
        <v>30</v>
      </c>
      <c r="K9" s="22" t="s">
        <v>31</v>
      </c>
      <c r="L9" s="23" t="s">
        <v>32</v>
      </c>
      <c r="M9" s="19"/>
    </row>
    <row r="10" spans="1:15" x14ac:dyDescent="0.3">
      <c r="A10" s="24" t="s">
        <v>33</v>
      </c>
      <c r="B10" s="24"/>
      <c r="C10" s="25" t="s">
        <v>34</v>
      </c>
      <c r="D10" s="26">
        <f>SUM(E10:L10)</f>
        <v>6766074080</v>
      </c>
      <c r="E10" s="27">
        <f t="shared" ref="E10:L10" si="0">SUM(E11:E29)</f>
        <v>251260</v>
      </c>
      <c r="F10" s="27">
        <f t="shared" si="0"/>
        <v>430572</v>
      </c>
      <c r="G10" s="27">
        <f>SUM(G11:G29)</f>
        <v>1754007790</v>
      </c>
      <c r="H10" s="27">
        <f t="shared" si="0"/>
        <v>0</v>
      </c>
      <c r="I10" s="27">
        <f t="shared" si="0"/>
        <v>0</v>
      </c>
      <c r="J10" s="27">
        <f>SUM(J11:J29)</f>
        <v>4979203668</v>
      </c>
      <c r="K10" s="27">
        <f>SUM(K11:K29)</f>
        <v>29680790</v>
      </c>
      <c r="L10" s="28">
        <f t="shared" si="0"/>
        <v>2500000</v>
      </c>
      <c r="M10" s="19"/>
    </row>
    <row r="11" spans="1:15" x14ac:dyDescent="0.3">
      <c r="A11" s="24"/>
      <c r="B11" s="24" t="s">
        <v>35</v>
      </c>
      <c r="C11" s="29" t="s">
        <v>36</v>
      </c>
      <c r="D11" s="30">
        <f>SUM(E11:L11)</f>
        <v>179434831</v>
      </c>
      <c r="E11" s="31">
        <v>251260</v>
      </c>
      <c r="F11" s="31">
        <v>430572</v>
      </c>
      <c r="G11" s="31">
        <f>178730499</f>
        <v>178730499</v>
      </c>
      <c r="H11" s="32">
        <v>0</v>
      </c>
      <c r="I11" s="31">
        <v>0</v>
      </c>
      <c r="J11" s="31">
        <v>22500</v>
      </c>
      <c r="K11" s="31">
        <v>0</v>
      </c>
      <c r="L11" s="32">
        <v>0</v>
      </c>
      <c r="M11" s="33" t="s">
        <v>37</v>
      </c>
      <c r="O11" s="34"/>
    </row>
    <row r="12" spans="1:15" x14ac:dyDescent="0.3">
      <c r="A12" s="24"/>
      <c r="B12" s="24" t="s">
        <v>38</v>
      </c>
      <c r="C12" s="29" t="s">
        <v>39</v>
      </c>
      <c r="D12" s="30">
        <f>SUM(E12:L12)</f>
        <v>36171510</v>
      </c>
      <c r="E12" s="31">
        <v>0</v>
      </c>
      <c r="F12" s="31">
        <v>0</v>
      </c>
      <c r="G12" s="31">
        <v>33549160</v>
      </c>
      <c r="H12" s="32">
        <v>0</v>
      </c>
      <c r="I12" s="31">
        <v>0</v>
      </c>
      <c r="J12" s="31">
        <v>2622350</v>
      </c>
      <c r="K12" s="31">
        <v>0</v>
      </c>
      <c r="L12" s="32">
        <v>0</v>
      </c>
      <c r="M12" s="33" t="s">
        <v>40</v>
      </c>
      <c r="O12" s="34"/>
    </row>
    <row r="13" spans="1:15" x14ac:dyDescent="0.3">
      <c r="A13" s="24"/>
      <c r="B13" s="24" t="s">
        <v>41</v>
      </c>
      <c r="C13" s="29" t="s">
        <v>42</v>
      </c>
      <c r="D13" s="30">
        <f>SUM(E13:L13)</f>
        <v>13322628</v>
      </c>
      <c r="E13" s="31">
        <v>0</v>
      </c>
      <c r="F13" s="31">
        <v>0</v>
      </c>
      <c r="G13" s="31">
        <v>13322628</v>
      </c>
      <c r="H13" s="32">
        <v>0</v>
      </c>
      <c r="I13" s="31">
        <v>0</v>
      </c>
      <c r="J13" s="31">
        <v>0</v>
      </c>
      <c r="K13" s="31">
        <v>0</v>
      </c>
      <c r="L13" s="32">
        <v>0</v>
      </c>
      <c r="M13" s="33" t="s">
        <v>43</v>
      </c>
      <c r="O13" s="34"/>
    </row>
    <row r="14" spans="1:15" x14ac:dyDescent="0.3">
      <c r="A14" s="24"/>
      <c r="B14" s="24" t="s">
        <v>44</v>
      </c>
      <c r="C14" s="29" t="s">
        <v>45</v>
      </c>
      <c r="D14" s="30">
        <f t="shared" ref="D14:D31" si="1">SUM(E14:L14)</f>
        <v>2836765</v>
      </c>
      <c r="E14" s="31">
        <v>0</v>
      </c>
      <c r="F14" s="31">
        <v>0</v>
      </c>
      <c r="G14" s="31">
        <v>2836765</v>
      </c>
      <c r="H14" s="32">
        <v>0</v>
      </c>
      <c r="I14" s="31">
        <v>0</v>
      </c>
      <c r="J14" s="31">
        <v>0</v>
      </c>
      <c r="K14" s="31">
        <v>0</v>
      </c>
      <c r="L14" s="32">
        <v>0</v>
      </c>
      <c r="M14" s="33" t="s">
        <v>46</v>
      </c>
      <c r="O14" s="34"/>
    </row>
    <row r="15" spans="1:15" x14ac:dyDescent="0.3">
      <c r="A15" s="24"/>
      <c r="B15" s="24" t="s">
        <v>47</v>
      </c>
      <c r="C15" s="29" t="s">
        <v>48</v>
      </c>
      <c r="D15" s="30">
        <f t="shared" si="1"/>
        <v>87267013</v>
      </c>
      <c r="E15" s="31">
        <v>0</v>
      </c>
      <c r="F15" s="31">
        <v>0</v>
      </c>
      <c r="G15" s="31">
        <v>87267013</v>
      </c>
      <c r="H15" s="32">
        <v>0</v>
      </c>
      <c r="I15" s="31">
        <v>0</v>
      </c>
      <c r="J15" s="31">
        <v>0</v>
      </c>
      <c r="K15" s="31">
        <v>0</v>
      </c>
      <c r="L15" s="32">
        <v>0</v>
      </c>
      <c r="M15" s="33" t="s">
        <v>49</v>
      </c>
      <c r="O15" s="34"/>
    </row>
    <row r="16" spans="1:15" x14ac:dyDescent="0.3">
      <c r="A16" s="24"/>
      <c r="B16" s="24" t="s">
        <v>50</v>
      </c>
      <c r="C16" s="29" t="s">
        <v>51</v>
      </c>
      <c r="D16" s="30">
        <f>SUM(E16:L16)</f>
        <v>32500000</v>
      </c>
      <c r="E16" s="31">
        <v>0</v>
      </c>
      <c r="F16" s="31">
        <v>0</v>
      </c>
      <c r="G16" s="31">
        <v>30000000</v>
      </c>
      <c r="H16" s="35">
        <v>0</v>
      </c>
      <c r="I16" s="31">
        <v>0</v>
      </c>
      <c r="J16" s="31">
        <v>0</v>
      </c>
      <c r="K16" s="31">
        <v>0</v>
      </c>
      <c r="L16" s="32">
        <v>2500000</v>
      </c>
      <c r="M16" s="33" t="s">
        <v>52</v>
      </c>
      <c r="O16" s="34"/>
    </row>
    <row r="17" spans="1:16" x14ac:dyDescent="0.3">
      <c r="A17" s="24"/>
      <c r="B17" s="24" t="s">
        <v>53</v>
      </c>
      <c r="C17" s="29" t="s">
        <v>54</v>
      </c>
      <c r="D17" s="30">
        <f t="shared" si="1"/>
        <v>426594524</v>
      </c>
      <c r="E17" s="31">
        <v>0</v>
      </c>
      <c r="F17" s="31">
        <v>0</v>
      </c>
      <c r="G17" s="31">
        <v>0</v>
      </c>
      <c r="H17" s="32">
        <v>0</v>
      </c>
      <c r="I17" s="31">
        <v>0</v>
      </c>
      <c r="J17" s="31">
        <v>426594524</v>
      </c>
      <c r="K17" s="31">
        <v>0</v>
      </c>
      <c r="L17" s="32">
        <v>0</v>
      </c>
      <c r="M17" s="33" t="s">
        <v>55</v>
      </c>
      <c r="O17" s="34"/>
    </row>
    <row r="18" spans="1:16" x14ac:dyDescent="0.3">
      <c r="A18" s="24"/>
      <c r="B18" s="24" t="s">
        <v>56</v>
      </c>
      <c r="C18" s="29" t="s">
        <v>57</v>
      </c>
      <c r="D18" s="30">
        <f>SUM(E18:L18)</f>
        <v>3010208630</v>
      </c>
      <c r="E18" s="31">
        <v>0</v>
      </c>
      <c r="F18" s="31">
        <v>0</v>
      </c>
      <c r="G18" s="31">
        <v>24110924</v>
      </c>
      <c r="H18" s="32">
        <v>0</v>
      </c>
      <c r="I18" s="31">
        <v>0</v>
      </c>
      <c r="J18" s="31">
        <f>189249592+2719207300+77640814</f>
        <v>2986097706</v>
      </c>
      <c r="K18" s="31">
        <v>0</v>
      </c>
      <c r="L18" s="32">
        <v>0</v>
      </c>
      <c r="M18" s="33" t="s">
        <v>58</v>
      </c>
      <c r="O18" s="34"/>
      <c r="P18" s="10"/>
    </row>
    <row r="19" spans="1:16" ht="30" x14ac:dyDescent="0.3">
      <c r="A19" s="24"/>
      <c r="B19" s="24" t="s">
        <v>59</v>
      </c>
      <c r="C19" s="29" t="s">
        <v>60</v>
      </c>
      <c r="D19" s="30">
        <f t="shared" si="1"/>
        <v>0</v>
      </c>
      <c r="E19" s="31">
        <v>0</v>
      </c>
      <c r="F19" s="31">
        <v>0</v>
      </c>
      <c r="G19" s="31">
        <v>0</v>
      </c>
      <c r="H19" s="32">
        <v>0</v>
      </c>
      <c r="I19" s="31">
        <v>0</v>
      </c>
      <c r="J19" s="31">
        <v>0</v>
      </c>
      <c r="K19" s="31">
        <v>0</v>
      </c>
      <c r="L19" s="32">
        <v>0</v>
      </c>
      <c r="M19" s="33" t="s">
        <v>61</v>
      </c>
      <c r="O19" s="34"/>
    </row>
    <row r="20" spans="1:16" x14ac:dyDescent="0.3">
      <c r="A20" s="24"/>
      <c r="B20" s="24" t="s">
        <v>62</v>
      </c>
      <c r="C20" s="29" t="s">
        <v>63</v>
      </c>
      <c r="D20" s="30">
        <f t="shared" si="1"/>
        <v>67449070</v>
      </c>
      <c r="E20" s="31">
        <v>0</v>
      </c>
      <c r="F20" s="31">
        <v>0</v>
      </c>
      <c r="G20" s="31">
        <f>51000000+16449070</f>
        <v>67449070</v>
      </c>
      <c r="H20" s="32">
        <v>0</v>
      </c>
      <c r="I20" s="31">
        <v>0</v>
      </c>
      <c r="J20" s="31">
        <v>0</v>
      </c>
      <c r="K20" s="31">
        <v>0</v>
      </c>
      <c r="L20" s="32">
        <v>0</v>
      </c>
      <c r="M20" s="33" t="s">
        <v>64</v>
      </c>
      <c r="O20" s="34"/>
    </row>
    <row r="21" spans="1:16" ht="30" x14ac:dyDescent="0.3">
      <c r="A21" s="24"/>
      <c r="B21" s="24" t="s">
        <v>65</v>
      </c>
      <c r="C21" s="29" t="s">
        <v>66</v>
      </c>
      <c r="D21" s="30">
        <f t="shared" si="1"/>
        <v>16436572</v>
      </c>
      <c r="E21" s="31">
        <v>0</v>
      </c>
      <c r="F21" s="31">
        <v>0</v>
      </c>
      <c r="G21" s="31">
        <f>12615644+3820928</f>
        <v>16436572</v>
      </c>
      <c r="H21" s="32">
        <v>0</v>
      </c>
      <c r="I21" s="31">
        <v>0</v>
      </c>
      <c r="J21" s="31">
        <v>0</v>
      </c>
      <c r="K21" s="31">
        <v>0</v>
      </c>
      <c r="L21" s="32">
        <v>0</v>
      </c>
      <c r="M21" s="33" t="s">
        <v>67</v>
      </c>
      <c r="O21" s="34"/>
    </row>
    <row r="22" spans="1:16" x14ac:dyDescent="0.3">
      <c r="A22" s="24"/>
      <c r="B22" s="24" t="s">
        <v>68</v>
      </c>
      <c r="C22" s="29" t="s">
        <v>69</v>
      </c>
      <c r="D22" s="30">
        <f t="shared" si="1"/>
        <v>9582374</v>
      </c>
      <c r="E22" s="31">
        <v>0</v>
      </c>
      <c r="F22" s="31">
        <v>0</v>
      </c>
      <c r="G22" s="31">
        <v>0</v>
      </c>
      <c r="H22" s="32">
        <v>0</v>
      </c>
      <c r="I22" s="31">
        <v>0</v>
      </c>
      <c r="J22" s="31">
        <f>259535+4520000</f>
        <v>4779535</v>
      </c>
      <c r="K22" s="31">
        <v>4802839</v>
      </c>
      <c r="L22" s="32">
        <v>0</v>
      </c>
      <c r="M22" s="33" t="s">
        <v>70</v>
      </c>
      <c r="O22" s="34"/>
    </row>
    <row r="23" spans="1:16" x14ac:dyDescent="0.3">
      <c r="A23" s="24"/>
      <c r="B23" s="24" t="s">
        <v>71</v>
      </c>
      <c r="C23" s="29" t="s">
        <v>72</v>
      </c>
      <c r="D23" s="30">
        <f t="shared" si="1"/>
        <v>17144000</v>
      </c>
      <c r="E23" s="31">
        <v>0</v>
      </c>
      <c r="F23" s="31">
        <v>0</v>
      </c>
      <c r="G23" s="31">
        <v>0</v>
      </c>
      <c r="H23" s="32">
        <v>0</v>
      </c>
      <c r="I23" s="31">
        <v>0</v>
      </c>
      <c r="J23" s="31">
        <v>17144000</v>
      </c>
      <c r="K23" s="31">
        <v>0</v>
      </c>
      <c r="L23" s="32">
        <v>0</v>
      </c>
      <c r="M23" s="36" t="s">
        <v>73</v>
      </c>
      <c r="O23" s="34"/>
    </row>
    <row r="24" spans="1:16" x14ac:dyDescent="0.3">
      <c r="A24" s="24"/>
      <c r="B24" s="24" t="s">
        <v>74</v>
      </c>
      <c r="C24" s="29" t="s">
        <v>75</v>
      </c>
      <c r="D24" s="30">
        <f t="shared" si="1"/>
        <v>24746612</v>
      </c>
      <c r="E24" s="31">
        <v>0</v>
      </c>
      <c r="F24" s="31">
        <v>0</v>
      </c>
      <c r="G24" s="31">
        <v>0</v>
      </c>
      <c r="H24" s="32">
        <v>0</v>
      </c>
      <c r="I24" s="31">
        <v>0</v>
      </c>
      <c r="J24" s="31">
        <v>0</v>
      </c>
      <c r="K24" s="31">
        <f>18500000+6246612</f>
        <v>24746612</v>
      </c>
      <c r="L24" s="32">
        <v>0</v>
      </c>
      <c r="M24" s="33" t="s">
        <v>76</v>
      </c>
      <c r="O24" s="34"/>
    </row>
    <row r="25" spans="1:16" x14ac:dyDescent="0.3">
      <c r="A25" s="24"/>
      <c r="B25" s="24" t="s">
        <v>77</v>
      </c>
      <c r="C25" s="29" t="s">
        <v>78</v>
      </c>
      <c r="D25" s="30">
        <f t="shared" si="1"/>
        <v>37522441</v>
      </c>
      <c r="E25" s="31">
        <v>0</v>
      </c>
      <c r="F25" s="31">
        <v>0</v>
      </c>
      <c r="G25" s="31">
        <v>37391102</v>
      </c>
      <c r="H25" s="32">
        <v>0</v>
      </c>
      <c r="I25" s="31">
        <v>0</v>
      </c>
      <c r="J25" s="31">
        <v>0</v>
      </c>
      <c r="K25" s="31">
        <v>131339</v>
      </c>
      <c r="L25" s="32">
        <v>0</v>
      </c>
      <c r="M25" s="33" t="s">
        <v>79</v>
      </c>
      <c r="O25" s="34"/>
    </row>
    <row r="26" spans="1:16" x14ac:dyDescent="0.3">
      <c r="A26" s="24"/>
      <c r="B26" s="24" t="s">
        <v>80</v>
      </c>
      <c r="C26" s="29" t="s">
        <v>81</v>
      </c>
      <c r="D26" s="30">
        <f t="shared" si="1"/>
        <v>22791290</v>
      </c>
      <c r="E26" s="31">
        <v>0</v>
      </c>
      <c r="F26" s="31">
        <v>0</v>
      </c>
      <c r="G26" s="31">
        <v>22791290</v>
      </c>
      <c r="H26" s="32">
        <v>0</v>
      </c>
      <c r="I26" s="31">
        <v>0</v>
      </c>
      <c r="J26" s="31">
        <v>0</v>
      </c>
      <c r="K26" s="31">
        <v>0</v>
      </c>
      <c r="L26" s="32">
        <v>0</v>
      </c>
      <c r="M26" s="33" t="s">
        <v>82</v>
      </c>
      <c r="O26" s="34"/>
    </row>
    <row r="27" spans="1:16" x14ac:dyDescent="0.3">
      <c r="A27" s="24"/>
      <c r="B27" s="24" t="s">
        <v>83</v>
      </c>
      <c r="C27" s="29" t="s">
        <v>84</v>
      </c>
      <c r="D27" s="30">
        <f t="shared" si="1"/>
        <v>182858410</v>
      </c>
      <c r="E27" s="31">
        <v>0</v>
      </c>
      <c r="F27" s="31">
        <v>0</v>
      </c>
      <c r="G27" s="31">
        <f>182858410-21065250</f>
        <v>161793160</v>
      </c>
      <c r="H27" s="31">
        <v>0</v>
      </c>
      <c r="I27" s="31">
        <v>0</v>
      </c>
      <c r="J27" s="31">
        <v>21065250</v>
      </c>
      <c r="K27" s="31">
        <v>0</v>
      </c>
      <c r="L27" s="32">
        <v>0</v>
      </c>
      <c r="M27" s="33" t="s">
        <v>85</v>
      </c>
      <c r="O27" s="34"/>
    </row>
    <row r="28" spans="1:16" x14ac:dyDescent="0.3">
      <c r="A28" s="24"/>
      <c r="B28" s="24" t="s">
        <v>86</v>
      </c>
      <c r="C28" s="29" t="s">
        <v>87</v>
      </c>
      <c r="D28" s="30">
        <f>SUM(E28:L28)</f>
        <v>71065250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71065250</v>
      </c>
      <c r="K28" s="31">
        <v>0</v>
      </c>
      <c r="L28" s="32">
        <v>0</v>
      </c>
      <c r="M28" s="37">
        <v>58418</v>
      </c>
      <c r="O28" s="34"/>
    </row>
    <row r="29" spans="1:16" ht="30" x14ac:dyDescent="0.3">
      <c r="A29" s="24"/>
      <c r="B29" s="24" t="s">
        <v>88</v>
      </c>
      <c r="C29" s="38" t="s">
        <v>89</v>
      </c>
      <c r="D29" s="30">
        <f t="shared" si="1"/>
        <v>2528142160</v>
      </c>
      <c r="E29" s="31">
        <v>0</v>
      </c>
      <c r="F29" s="31">
        <v>0</v>
      </c>
      <c r="G29" s="31">
        <v>1078329607</v>
      </c>
      <c r="H29" s="31">
        <v>0</v>
      </c>
      <c r="I29" s="31">
        <v>0</v>
      </c>
      <c r="J29" s="31">
        <v>1449812553</v>
      </c>
      <c r="K29" s="31">
        <v>0</v>
      </c>
      <c r="L29" s="32">
        <v>0</v>
      </c>
      <c r="M29" s="33" t="s">
        <v>90</v>
      </c>
      <c r="O29" s="34"/>
    </row>
    <row r="30" spans="1:16" x14ac:dyDescent="0.3">
      <c r="A30" s="24" t="s">
        <v>91</v>
      </c>
      <c r="B30" s="24"/>
      <c r="C30" s="39" t="s">
        <v>92</v>
      </c>
      <c r="D30" s="26">
        <f t="shared" si="1"/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40">
        <v>0</v>
      </c>
      <c r="M30" s="33"/>
    </row>
    <row r="31" spans="1:16" x14ac:dyDescent="0.3">
      <c r="A31" s="24" t="s">
        <v>93</v>
      </c>
      <c r="B31" s="24"/>
      <c r="C31" s="39" t="s">
        <v>94</v>
      </c>
      <c r="D31" s="26">
        <f t="shared" si="1"/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40">
        <v>0</v>
      </c>
      <c r="M31" s="33"/>
      <c r="O31" s="34"/>
    </row>
    <row r="32" spans="1:16" ht="35.25" customHeight="1" x14ac:dyDescent="0.3">
      <c r="A32" s="41" t="s">
        <v>95</v>
      </c>
      <c r="B32" s="41"/>
      <c r="C32" s="41"/>
      <c r="D32" s="26">
        <f>SUM(E32:L32)</f>
        <v>6766074080</v>
      </c>
      <c r="E32" s="27">
        <f t="shared" ref="E32:L32" si="2">E10+E30+E31</f>
        <v>251260</v>
      </c>
      <c r="F32" s="27">
        <f t="shared" si="2"/>
        <v>430572</v>
      </c>
      <c r="G32" s="27">
        <f>G10+G30+G31</f>
        <v>1754007790</v>
      </c>
      <c r="H32" s="27">
        <f t="shared" si="2"/>
        <v>0</v>
      </c>
      <c r="I32" s="27">
        <f t="shared" si="2"/>
        <v>0</v>
      </c>
      <c r="J32" s="27">
        <f>J10+J30+J31</f>
        <v>4979203668</v>
      </c>
      <c r="K32" s="27">
        <f t="shared" si="2"/>
        <v>29680790</v>
      </c>
      <c r="L32" s="28">
        <f t="shared" si="2"/>
        <v>2500000</v>
      </c>
      <c r="M32" s="33"/>
    </row>
    <row r="33" spans="3:15" x14ac:dyDescent="0.3">
      <c r="O33" s="34"/>
    </row>
    <row r="34" spans="3:15" x14ac:dyDescent="0.3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3:15" s="48" customFormat="1" ht="15" customHeight="1" x14ac:dyDescent="0.2"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6"/>
      <c r="O35" s="47"/>
    </row>
    <row r="36" spans="3:15" s="48" customFormat="1" x14ac:dyDescent="0.2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  <c r="N36" s="46"/>
      <c r="O36" s="47"/>
    </row>
    <row r="37" spans="3:15" s="48" customFormat="1" x14ac:dyDescent="0.2">
      <c r="C37" s="44"/>
      <c r="D37" s="49"/>
      <c r="E37" s="44"/>
      <c r="F37" s="44"/>
      <c r="G37" s="44"/>
      <c r="H37" s="44"/>
      <c r="I37" s="44"/>
      <c r="J37" s="44"/>
      <c r="K37" s="44"/>
      <c r="L37" s="44"/>
      <c r="M37" s="45"/>
      <c r="N37" s="46"/>
      <c r="O37" s="47"/>
    </row>
    <row r="38" spans="3:15" x14ac:dyDescent="0.3">
      <c r="C38" s="42"/>
      <c r="D38" s="42"/>
      <c r="E38" s="50"/>
      <c r="F38" s="51"/>
      <c r="G38" s="42"/>
      <c r="H38" s="42"/>
      <c r="I38" s="42"/>
      <c r="J38" s="42"/>
      <c r="K38" s="42"/>
      <c r="L38" s="42"/>
      <c r="M38" s="43"/>
    </row>
    <row r="39" spans="3:15" x14ac:dyDescent="0.3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3:15" x14ac:dyDescent="0.3">
      <c r="C40" s="42"/>
      <c r="D40" s="42"/>
      <c r="E40" s="52"/>
      <c r="F40" s="42"/>
      <c r="G40" s="42"/>
      <c r="H40" s="42"/>
      <c r="I40" s="42"/>
      <c r="J40" s="52"/>
      <c r="K40" s="52"/>
      <c r="L40" s="52"/>
      <c r="M40" s="43"/>
    </row>
    <row r="41" spans="3:15" x14ac:dyDescent="0.3">
      <c r="C41" s="42"/>
      <c r="D41" s="42"/>
      <c r="E41" s="42"/>
      <c r="F41" s="42"/>
      <c r="G41" s="42"/>
      <c r="H41" s="42"/>
      <c r="I41" s="42"/>
      <c r="J41" s="52"/>
      <c r="K41" s="53"/>
      <c r="L41" s="53"/>
      <c r="M41" s="43"/>
    </row>
    <row r="42" spans="3:15" x14ac:dyDescent="0.3">
      <c r="C42" s="42"/>
      <c r="D42" s="42"/>
      <c r="E42" s="42"/>
      <c r="F42" s="42"/>
      <c r="G42" s="42"/>
      <c r="H42" s="42"/>
      <c r="I42" s="42"/>
      <c r="J42" s="52"/>
      <c r="K42" s="52"/>
      <c r="L42" s="52"/>
      <c r="M42" s="43"/>
    </row>
    <row r="43" spans="3:15" x14ac:dyDescent="0.3">
      <c r="C43" s="42"/>
      <c r="D43" s="44"/>
      <c r="E43" s="44"/>
      <c r="F43" s="54"/>
      <c r="G43" s="55"/>
      <c r="H43" s="42"/>
      <c r="I43" s="42"/>
      <c r="J43" s="52"/>
      <c r="K43" s="52"/>
      <c r="L43" s="52"/>
      <c r="M43" s="43"/>
    </row>
    <row r="44" spans="3:15" x14ac:dyDescent="0.3">
      <c r="C44" s="42"/>
      <c r="D44" s="44"/>
      <c r="E44" s="44"/>
      <c r="F44" s="54"/>
      <c r="G44" s="55"/>
      <c r="H44" s="42"/>
      <c r="I44" s="42"/>
      <c r="J44" s="52"/>
      <c r="K44" s="52"/>
      <c r="L44" s="52"/>
      <c r="M44" s="43"/>
    </row>
    <row r="45" spans="3:15" x14ac:dyDescent="0.3">
      <c r="C45" s="42"/>
      <c r="D45" s="44"/>
      <c r="E45" s="44"/>
      <c r="F45" s="42"/>
      <c r="G45" s="42"/>
      <c r="H45" s="42"/>
      <c r="I45" s="42"/>
      <c r="J45" s="52"/>
      <c r="K45" s="56"/>
      <c r="L45" s="57"/>
      <c r="M45" s="43"/>
    </row>
    <row r="46" spans="3:15" x14ac:dyDescent="0.3">
      <c r="C46" s="42"/>
      <c r="D46" s="44"/>
      <c r="E46" s="44"/>
      <c r="F46" s="42"/>
      <c r="G46" s="42"/>
      <c r="H46" s="42"/>
      <c r="I46" s="42"/>
      <c r="J46" s="52"/>
      <c r="K46" s="52"/>
      <c r="L46" s="52"/>
      <c r="M46" s="43"/>
    </row>
    <row r="47" spans="3:15" s="64" customFormat="1" ht="30.75" customHeight="1" x14ac:dyDescent="0.2">
      <c r="C47" s="58"/>
      <c r="D47" s="44"/>
      <c r="E47" s="44"/>
      <c r="F47" s="59"/>
      <c r="G47" s="59"/>
      <c r="H47" s="60"/>
      <c r="I47" s="58"/>
      <c r="J47" s="61"/>
      <c r="K47" s="61"/>
      <c r="L47" s="61"/>
      <c r="M47" s="62"/>
      <c r="N47" s="46"/>
      <c r="O47" s="63"/>
    </row>
    <row r="48" spans="3:15" s="64" customFormat="1" ht="32.25" customHeight="1" x14ac:dyDescent="0.2">
      <c r="C48" s="58"/>
      <c r="D48" s="44"/>
      <c r="E48" s="44"/>
      <c r="F48" s="58"/>
      <c r="G48" s="58"/>
      <c r="H48" s="65"/>
      <c r="I48" s="58"/>
      <c r="J48" s="61"/>
      <c r="K48" s="66"/>
      <c r="L48" s="61"/>
      <c r="M48" s="62"/>
      <c r="N48" s="46"/>
      <c r="O48" s="63"/>
    </row>
    <row r="49" spans="3:15" s="64" customFormat="1" x14ac:dyDescent="0.2">
      <c r="C49" s="58"/>
      <c r="D49" s="58"/>
      <c r="E49" s="58"/>
      <c r="F49" s="58"/>
      <c r="G49" s="58"/>
      <c r="H49" s="65"/>
      <c r="I49" s="58"/>
      <c r="J49" s="61"/>
      <c r="K49" s="61"/>
      <c r="L49" s="61"/>
      <c r="M49" s="62"/>
      <c r="N49" s="46"/>
      <c r="O49" s="63"/>
    </row>
    <row r="50" spans="3:15" s="64" customFormat="1" ht="45.75" customHeight="1" x14ac:dyDescent="0.2">
      <c r="C50" s="58"/>
      <c r="D50" s="58"/>
      <c r="E50" s="58"/>
      <c r="F50" s="67"/>
      <c r="G50" s="68"/>
      <c r="H50" s="65"/>
      <c r="I50" s="58"/>
      <c r="J50" s="61"/>
      <c r="K50" s="61"/>
      <c r="L50" s="61"/>
      <c r="M50" s="45"/>
      <c r="N50" s="46"/>
      <c r="O50" s="63"/>
    </row>
    <row r="51" spans="3:15" s="64" customFormat="1" x14ac:dyDescent="0.2">
      <c r="C51" s="58"/>
      <c r="D51" s="58"/>
      <c r="E51" s="58"/>
      <c r="F51" s="58"/>
      <c r="G51" s="58"/>
      <c r="H51" s="65"/>
      <c r="I51" s="58"/>
      <c r="J51" s="61"/>
      <c r="K51" s="69"/>
      <c r="L51" s="61"/>
      <c r="M51" s="62"/>
      <c r="N51" s="46"/>
      <c r="O51" s="63"/>
    </row>
    <row r="52" spans="3:15" s="64" customFormat="1" x14ac:dyDescent="0.2">
      <c r="C52" s="58"/>
      <c r="D52" s="58"/>
      <c r="E52" s="58"/>
      <c r="F52" s="58"/>
      <c r="G52" s="58"/>
      <c r="H52" s="65"/>
      <c r="I52" s="58"/>
      <c r="J52" s="60"/>
      <c r="K52" s="70"/>
      <c r="L52" s="61"/>
      <c r="M52" s="62"/>
      <c r="N52" s="46"/>
      <c r="O52" s="63"/>
    </row>
    <row r="53" spans="3:15" s="64" customFormat="1" x14ac:dyDescent="0.2">
      <c r="J53" s="71"/>
      <c r="K53" s="71"/>
      <c r="L53" s="71"/>
      <c r="M53" s="72"/>
      <c r="N53" s="46"/>
      <c r="O53" s="63"/>
    </row>
  </sheetData>
  <sheetProtection selectLockedCells="1" selectUnlockedCells="1"/>
  <mergeCells count="18">
    <mergeCell ref="F47:G47"/>
    <mergeCell ref="H48:H52"/>
    <mergeCell ref="E8:I8"/>
    <mergeCell ref="J8:L8"/>
    <mergeCell ref="A32:C32"/>
    <mergeCell ref="K41:L41"/>
    <mergeCell ref="F43:F44"/>
    <mergeCell ref="G43:G44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5.17. Vagyon</vt:lpstr>
      <vt:lpstr>'5.17.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2020-05-06T12:32:57Z</dcterms:created>
  <dcterms:modified xsi:type="dcterms:W3CDTF">2020-05-06T12:33:03Z</dcterms:modified>
</cp:coreProperties>
</file>