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8790" firstSheet="9" activeTab="15"/>
  </bookViews>
  <sheets>
    <sheet name="1.bev. forrásonként" sheetId="1" r:id="rId1"/>
    <sheet name="2. Kiadások" sheetId="2" r:id="rId2"/>
    <sheet name="3.Mérleg" sheetId="3" r:id="rId3"/>
    <sheet name="4. Hivatal bevétele, kiadása" sheetId="4" r:id="rId4"/>
    <sheet name="5. felújítások" sheetId="5" r:id="rId5"/>
    <sheet name="6.. Beruházások" sheetId="6" r:id="rId6"/>
    <sheet name="7.létszám" sheetId="7" r:id="rId7"/>
    <sheet name="8. közfogi létszám" sheetId="8" r:id="rId8"/>
    <sheet name="9. uniós" sheetId="9" r:id="rId9"/>
    <sheet name="10 szociális " sheetId="10" r:id="rId10"/>
    <sheet name="11. adosság" sheetId="11" r:id="rId11"/>
    <sheet name="12. közvetett" sheetId="12" r:id="rId12"/>
    <sheet name="13. egyéb működési tám" sheetId="13" r:id="rId13"/>
    <sheet name="14 maradvány" sheetId="14" r:id="rId14"/>
    <sheet name=" 15 mérleg " sheetId="15" r:id="rId15"/>
    <sheet name="16. többéves" sheetId="16" r:id="rId16"/>
  </sheets>
  <definedNames/>
  <calcPr fullCalcOnLoad="1"/>
</workbook>
</file>

<file path=xl/sharedStrings.xml><?xml version="1.0" encoding="utf-8"?>
<sst xmlns="http://schemas.openxmlformats.org/spreadsheetml/2006/main" count="1221" uniqueCount="703">
  <si>
    <t xml:space="preserve">         011130 - Igazgatási tevékenység</t>
  </si>
  <si>
    <t>Megnevezés</t>
  </si>
  <si>
    <t>Kiadások</t>
  </si>
  <si>
    <t>összesen</t>
  </si>
  <si>
    <t>Általános tartalék</t>
  </si>
  <si>
    <t>Működési célú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</si>
  <si>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</si>
  <si>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</si>
  <si>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</si>
  <si>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</si>
  <si>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</si>
  <si>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</si>
  <si>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</si>
  <si>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</si>
  <si>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Beruházások</t>
  </si>
  <si>
    <t>Egyéb felhalmozási kiadás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</si>
  <si>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</si>
  <si>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</si>
  <si>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</si>
  <si>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</si>
  <si>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</si>
  <si>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</si>
  <si>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</si>
  <si>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</si>
  <si>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</si>
  <si>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</si>
  <si>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</si>
  <si>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</si>
  <si>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</si>
  <si>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</si>
  <si>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</si>
  <si>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</si>
  <si>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</si>
  <si>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</si>
  <si>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</si>
  <si>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</si>
  <si>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</si>
  <si>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</si>
  <si>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</si>
  <si>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</si>
  <si>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</si>
  <si>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</si>
  <si>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</si>
  <si>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</si>
  <si>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</si>
  <si>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t>I. Működési célú pénzmaradvány igénybevétele</t>
  </si>
  <si>
    <t>II. Felhalmozási célú pénzmaradvány igénybevétele</t>
  </si>
  <si>
    <t>Felhalmozási célú kiadások összesen</t>
  </si>
  <si>
    <t xml:space="preserve">Összesen: </t>
  </si>
  <si>
    <t>előirányzat</t>
  </si>
  <si>
    <t xml:space="preserve">A. </t>
  </si>
  <si>
    <t xml:space="preserve">I. </t>
  </si>
  <si>
    <t>Felhalmozási bevételek</t>
  </si>
  <si>
    <t>fő</t>
  </si>
  <si>
    <t>Összesen:</t>
  </si>
  <si>
    <t>Dologi kiadások</t>
  </si>
  <si>
    <t>Összesen</t>
  </si>
  <si>
    <t xml:space="preserve"> - Katasztrófavédelmi Ig. - polgárvédelem</t>
  </si>
  <si>
    <t xml:space="preserve"> - Munka és Tűzvédelmi társulás Megye</t>
  </si>
  <si>
    <t xml:space="preserve"> Helyi egyesületeknek</t>
  </si>
  <si>
    <t>ÖSSZESEN</t>
  </si>
  <si>
    <t>Személyi kiadások</t>
  </si>
  <si>
    <t xml:space="preserve">Kiadások mindösszesen: </t>
  </si>
  <si>
    <t>Pénzforgalom nélküli kiadások</t>
  </si>
  <si>
    <t xml:space="preserve">Mindösszesen: </t>
  </si>
  <si>
    <t>A.</t>
  </si>
  <si>
    <t>B.</t>
  </si>
  <si>
    <t>C</t>
  </si>
  <si>
    <t>D</t>
  </si>
  <si>
    <t xml:space="preserve">C. </t>
  </si>
  <si>
    <t xml:space="preserve">D. </t>
  </si>
  <si>
    <t>Munkaadót terhelő járulékok és szociális hozzájárulási adó</t>
  </si>
  <si>
    <t>Kormányzati beruházások</t>
  </si>
  <si>
    <t>Egyéb felhalmozási kiadások</t>
  </si>
  <si>
    <t xml:space="preserve">Az önkormányzat összevont költségvetési mérlege </t>
  </si>
  <si>
    <t>Tartalékok</t>
  </si>
  <si>
    <t>Céltartalék</t>
  </si>
  <si>
    <t xml:space="preserve">   - működési célú</t>
  </si>
  <si>
    <t>Önkormányzat költségvetési kiadásai önkormányzati szakfeladatok szerinti bontásban, kiemelt előirányzatonként</t>
  </si>
  <si>
    <t>Intézményi ber.</t>
  </si>
  <si>
    <t>felújítások</t>
  </si>
  <si>
    <t xml:space="preserve"> - Közművelődés és Hagyományőrző Egyesület </t>
  </si>
  <si>
    <t xml:space="preserve"> - Batéi Romák Egyesülete </t>
  </si>
  <si>
    <t>Egyéb működési kiadások megoszlása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</si>
  <si>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</si>
  <si>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</si>
  <si>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</si>
  <si>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</si>
  <si>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</si>
  <si>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</si>
  <si>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</si>
  <si>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</si>
  <si>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</si>
  <si>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</si>
  <si>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</si>
  <si>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</si>
  <si>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</si>
  <si>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</si>
  <si>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>F.</t>
  </si>
  <si>
    <t>kötelező</t>
  </si>
  <si>
    <t>Önként</t>
  </si>
  <si>
    <t>állami</t>
  </si>
  <si>
    <t>önként</t>
  </si>
  <si>
    <t>I.MŰKÖDÉSI KIADÁSOK- előirányzat csoport</t>
  </si>
  <si>
    <t>E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</si>
  <si>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</si>
  <si>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</si>
  <si>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</si>
  <si>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</si>
  <si>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</si>
  <si>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</si>
  <si>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</si>
  <si>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</si>
  <si>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</si>
  <si>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</si>
  <si>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</si>
  <si>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</si>
  <si>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</si>
  <si>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Hivatal</t>
  </si>
  <si>
    <t xml:space="preserve"> - működési pénzeszköz átadás (belső ellenőrzésre) </t>
  </si>
  <si>
    <t>össz</t>
  </si>
  <si>
    <t>Kötelező</t>
  </si>
  <si>
    <t>létszám</t>
  </si>
  <si>
    <t>Mindösszesen</t>
  </si>
  <si>
    <t xml:space="preserve"> - gyermekétkeztetés támogatása - iskoláknak</t>
  </si>
  <si>
    <t>Helyi önkormányzatok működésének általános támogatása</t>
  </si>
  <si>
    <t>B111</t>
  </si>
  <si>
    <t>a</t>
  </si>
  <si>
    <t>b</t>
  </si>
  <si>
    <t>c</t>
  </si>
  <si>
    <t>d</t>
  </si>
  <si>
    <t>e</t>
  </si>
  <si>
    <t>f</t>
  </si>
  <si>
    <t>g</t>
  </si>
  <si>
    <t>Települési önkormányzatok egyes köznevelési feladatainak támogatása</t>
  </si>
  <si>
    <t>B112</t>
  </si>
  <si>
    <t>Települési önkormányzatok szociális gyermekjóléti és gyermekétkeztetési feladatainak támogatása- kistelepülések szoc. Feladataihoz</t>
  </si>
  <si>
    <t>B113</t>
  </si>
  <si>
    <t>Települési önkormányzatok kulturális feladatainak támogatása</t>
  </si>
  <si>
    <t>B114</t>
  </si>
  <si>
    <t>Működési célú központosított előirányzatok - lakott külterület</t>
  </si>
  <si>
    <t>B115</t>
  </si>
  <si>
    <t>Helyi önkormányzatok kiegészítő támogatásai - hiányra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</si>
  <si>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</si>
  <si>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</si>
  <si>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</si>
  <si>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</si>
  <si>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</si>
  <si>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</si>
  <si>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</si>
  <si>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</si>
  <si>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</si>
  <si>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</si>
  <si>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</si>
  <si>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</si>
  <si>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</si>
  <si>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 ből egyes jövedelempótló támogatások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</si>
  <si>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</si>
  <si>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</si>
  <si>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</si>
  <si>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</si>
  <si>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</si>
  <si>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</si>
  <si>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</si>
  <si>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</si>
  <si>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</si>
  <si>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</si>
  <si>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</si>
  <si>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</si>
  <si>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</si>
  <si>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18- ből Leader pályázatból Teleházra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</si>
  <si>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</si>
  <si>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</si>
  <si>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</si>
  <si>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</si>
  <si>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</si>
  <si>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</si>
  <si>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</si>
  <si>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</si>
  <si>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</si>
  <si>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</si>
  <si>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</si>
  <si>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</si>
  <si>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</si>
  <si>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</si>
  <si>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</si>
  <si>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</si>
  <si>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</si>
  <si>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</si>
  <si>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</si>
  <si>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</si>
  <si>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</si>
  <si>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</si>
  <si>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</si>
  <si>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</si>
  <si>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</si>
  <si>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</si>
  <si>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</si>
  <si>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</si>
  <si>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</si>
  <si>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</si>
  <si>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</si>
  <si>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32-ből: egyéb közhatalmi</t>
  </si>
  <si>
    <t>32-ből Hivatal bevételei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</si>
  <si>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</si>
  <si>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</si>
  <si>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</si>
  <si>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</si>
  <si>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</si>
  <si>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</si>
  <si>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</si>
  <si>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</si>
  <si>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</si>
  <si>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</si>
  <si>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</si>
  <si>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</si>
  <si>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</si>
  <si>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</si>
  <si>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</si>
  <si>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</si>
  <si>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</si>
  <si>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</si>
  <si>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</si>
  <si>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</si>
  <si>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</si>
  <si>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</si>
  <si>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</si>
  <si>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</si>
  <si>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</si>
  <si>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</si>
  <si>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</si>
  <si>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</si>
  <si>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</si>
  <si>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</si>
  <si>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</si>
  <si>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</si>
  <si>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</si>
  <si>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</si>
  <si>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</si>
  <si>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</si>
  <si>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</si>
  <si>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</si>
  <si>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</si>
  <si>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</si>
  <si>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</si>
  <si>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</si>
  <si>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</si>
  <si>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</si>
  <si>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</si>
  <si>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</si>
  <si>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</si>
  <si>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</si>
  <si>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</si>
  <si>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</si>
  <si>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</si>
  <si>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</si>
  <si>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</si>
  <si>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</si>
  <si>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</si>
  <si>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</si>
  <si>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</si>
  <si>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</si>
  <si>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</si>
  <si>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</si>
  <si>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</si>
  <si>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</si>
  <si>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</si>
  <si>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</si>
  <si>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</si>
  <si>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</si>
  <si>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</si>
  <si>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</si>
  <si>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</si>
  <si>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</si>
  <si>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</si>
  <si>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</si>
  <si>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</si>
  <si>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</si>
  <si>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</si>
  <si>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</si>
  <si>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</si>
  <si>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</si>
  <si>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</si>
  <si>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</si>
  <si>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</si>
  <si>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</si>
  <si>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- 69- ből Önkormányzat felhatalmozási célú pénzmaradványa értékpapírból</t>
  </si>
  <si>
    <t xml:space="preserve"> - 69-ből Hivatal működési célú pénzmadványa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</si>
  <si>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</si>
  <si>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</si>
  <si>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</si>
  <si>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</si>
  <si>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</si>
  <si>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</si>
  <si>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</si>
  <si>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</si>
  <si>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</si>
  <si>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</si>
  <si>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</si>
  <si>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</si>
  <si>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</si>
  <si>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</si>
  <si>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</si>
  <si>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</si>
  <si>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</si>
  <si>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</si>
  <si>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</si>
  <si>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</si>
  <si>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</si>
  <si>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</si>
  <si>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</si>
  <si>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</si>
  <si>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</si>
  <si>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</si>
  <si>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</si>
  <si>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</si>
  <si>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</si>
  <si>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</si>
  <si>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</si>
  <si>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</si>
  <si>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</si>
  <si>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</si>
  <si>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</si>
  <si>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</si>
  <si>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</si>
  <si>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</si>
  <si>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</si>
  <si>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</si>
  <si>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</si>
  <si>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</si>
  <si>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</si>
  <si>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</si>
  <si>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</si>
  <si>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Államigazgatási</t>
  </si>
  <si>
    <t>Összes
előirányzat</t>
  </si>
  <si>
    <t>Működési támogatások</t>
  </si>
  <si>
    <t>Felhalmozási célú átvett pénzeszköz - áh kívül</t>
  </si>
  <si>
    <t>Sorszám</t>
  </si>
  <si>
    <t>Kormányzati funkciók szerinti feladatok</t>
  </si>
  <si>
    <t>Bevételi jogcím</t>
  </si>
  <si>
    <t>Szám</t>
  </si>
  <si>
    <t>Sszám:</t>
  </si>
  <si>
    <t>áfa</t>
  </si>
  <si>
    <t xml:space="preserve"> - Óvoda Batéi Szivárvány Tagóvoda</t>
  </si>
  <si>
    <t>Baté</t>
  </si>
  <si>
    <t xml:space="preserve">Baté </t>
  </si>
  <si>
    <t>L</t>
  </si>
  <si>
    <t>5-ből: Munkaügyi Központtól közfoglalkoztatásra</t>
  </si>
  <si>
    <t>1-ből: - igazgatási szolgáltati díjak</t>
  </si>
  <si>
    <t>Eszközök beszerzése közmunkához</t>
  </si>
  <si>
    <t>kis értékű tárgyi eszközök beszerzése</t>
  </si>
  <si>
    <t>Fogászati ügyeletre</t>
  </si>
  <si>
    <t>Forintban</t>
  </si>
  <si>
    <t>Bevételek kötelező, önként vállalt és államigazgatási feladatok szerinti megosztásban Ft-ban</t>
  </si>
  <si>
    <t>1-ből: Önkormányzati hivatal támogatására</t>
  </si>
  <si>
    <t>1-ből: Közutakra</t>
  </si>
  <si>
    <t>1-ből: Zöldteület gazdálkodás</t>
  </si>
  <si>
    <t>1-ből: közvilágításra</t>
  </si>
  <si>
    <t>1-ből köztemetőre</t>
  </si>
  <si>
    <t>1-ből: Lakott külterület</t>
  </si>
  <si>
    <t>1-ből: Egyéb kötelező feladatokra</t>
  </si>
  <si>
    <t>1-ből: Hozzájárulás beszámítás összege</t>
  </si>
  <si>
    <t>1-ből: 2015. évről áthúzódó bérkompenzáció</t>
  </si>
  <si>
    <t>h</t>
  </si>
  <si>
    <t>i</t>
  </si>
  <si>
    <t>Települési önkormányzatok szociális, gyermekjóléti és gyermekétkeztetési feladatainak támogatása</t>
  </si>
  <si>
    <t>5-ből: Védőnői szolgálatra MEP-től</t>
  </si>
  <si>
    <t xml:space="preserve">Működési célú támogatások államháztartáson belülről </t>
  </si>
  <si>
    <t>1-ből - bírságok, pótlékok</t>
  </si>
  <si>
    <t>1-ből: - egyéb közhatalmi</t>
  </si>
  <si>
    <t>Hivatal bevételei</t>
  </si>
  <si>
    <t>Egyéb működési bevételek</t>
  </si>
  <si>
    <t>B411</t>
  </si>
  <si>
    <t xml:space="preserve"> - 1- ből önkormányzat működési célú maradványa</t>
  </si>
  <si>
    <t xml:space="preserve"> - 1- ből Hivatal működési célú madványa</t>
  </si>
  <si>
    <t xml:space="preserve"> - 1- ből Önkormányzat felhalmozási célú maradványa </t>
  </si>
  <si>
    <t xml:space="preserve">Költségvetési és finanszírozási bevételek mindösszesen: </t>
  </si>
  <si>
    <t>Egyéb működési célú támogatások bevételei Áht-on belülről</t>
  </si>
  <si>
    <t>a) Beruházások</t>
  </si>
  <si>
    <t xml:space="preserve">   - felhalmozási célú</t>
  </si>
  <si>
    <t>Fejlesztési hitel fizetése tám. megelőlegezési</t>
  </si>
  <si>
    <t>Önkormányzat és költségvetési szervek költségvetési kiadásai Ft-ban, létszáma</t>
  </si>
  <si>
    <t>Víztisztító berendezés</t>
  </si>
  <si>
    <t xml:space="preserve">Finanszírozási kiadások </t>
  </si>
  <si>
    <t>Államháztartáson belüli megelőlegezések visszafiz.</t>
  </si>
  <si>
    <t>Felhalmozási célú támogatások bevételei</t>
  </si>
  <si>
    <t>Egyéb működési célú kiadások</t>
  </si>
  <si>
    <t>Áht-on belüli megelőlegezések visszafizetése</t>
  </si>
  <si>
    <t>Batéi Közös Önkormányzati Hivatal bevételei és kiadásai Ft-ban</t>
  </si>
  <si>
    <t>Települési önkormányzatok szociális gyermekjóléti és gyermekétkeztetési feladatainak támogatása</t>
  </si>
  <si>
    <t xml:space="preserve">Költségvetési  és finanszírozási bevételelek mindösszesen: </t>
  </si>
  <si>
    <r>
      <t xml:space="preserve">          Az önkormányzat és költségvetési szervei beruházásai</t>
    </r>
    <r>
      <rPr>
        <i/>
        <sz val="10"/>
        <rFont val="Arial"/>
        <family val="2"/>
      </rPr>
      <t xml:space="preserve"> </t>
    </r>
  </si>
  <si>
    <t>Az önkormányzat és költségvetési szervei beruházásai Ft-ban</t>
  </si>
  <si>
    <t>Egyéb kis értékű tárgyi eszközök beszerzése</t>
  </si>
  <si>
    <t xml:space="preserve"> - áfa</t>
  </si>
  <si>
    <t>Ft-ban</t>
  </si>
  <si>
    <t>Előirányzat</t>
  </si>
  <si>
    <t xml:space="preserve"> - Esély Alapszolg. Központ Igal </t>
  </si>
  <si>
    <t>I. Egyéb működési célú kiadások</t>
  </si>
  <si>
    <t>Egyéb műk. célú támogatások áht-on belülre</t>
  </si>
  <si>
    <t>Egyéb műk. célú támogatások áht-on kívülre</t>
  </si>
  <si>
    <t xml:space="preserve"> - Batéi Sportegyesület</t>
  </si>
  <si>
    <t>NEFELA  jégesőelhárítás</t>
  </si>
  <si>
    <t>Ingatlan vásárlás</t>
  </si>
  <si>
    <t xml:space="preserve"> - Batéi Polgárőr Egyesület </t>
  </si>
  <si>
    <t>Őszirózsák Nyugdíjas  Klub</t>
  </si>
  <si>
    <t>Zselici Lámpások Vidékfejlesztési Egyesület tagdíj</t>
  </si>
  <si>
    <t>Kutyatár Egyesület</t>
  </si>
  <si>
    <t xml:space="preserve"> - Kercseligeti Integrált Szoc. Központ</t>
  </si>
  <si>
    <t xml:space="preserve"> - Hulladékgazdálkodási társulás</t>
  </si>
  <si>
    <t>Költségvetési kiadások összesen:</t>
  </si>
  <si>
    <r>
      <rPr>
        <b/>
        <sz val="14"/>
        <rFont val="Arial"/>
        <family val="2"/>
      </rPr>
      <t>Költségvetési bevételek összesen:</t>
    </r>
  </si>
  <si>
    <t>államigaz.</t>
  </si>
  <si>
    <t>Térfigyelő kamera rendszer közbiztonsághoz</t>
  </si>
  <si>
    <t>Felhalmozási támogatás közmunkára Mk-tól</t>
  </si>
  <si>
    <t>Közhatalmiból komm. Adó</t>
  </si>
  <si>
    <t>Tulajdonosi bevételek felhalmozásra</t>
  </si>
  <si>
    <t>Működési bevételek tulajdonosi kivételével</t>
  </si>
  <si>
    <t>Közhatalmi bevételek -kommunális adó kivételével</t>
  </si>
  <si>
    <t>I.</t>
  </si>
  <si>
    <t>Módosított
előirányzat</t>
  </si>
  <si>
    <t>5-ből: Gyermekjólétre átvett önkormányzatoktól</t>
  </si>
  <si>
    <t>5- ből diákmunkára átvett Munkaügyi Kp-tól</t>
  </si>
  <si>
    <t>5-ből Gyermekvédelmi Erzsébet utalvány</t>
  </si>
  <si>
    <t>Módosított</t>
  </si>
  <si>
    <t>5- ből diákmunkára átvett Munkaügyi Kp-tól Hivatal</t>
  </si>
  <si>
    <t>5-ből Választásra Hivatal</t>
  </si>
  <si>
    <t>XV.</t>
  </si>
  <si>
    <t>Közművelődési érdekeltségnövelőre beszerzés</t>
  </si>
  <si>
    <t xml:space="preserve"> - Esély Alapszolg. Központ Igal + 8 település</t>
  </si>
  <si>
    <t>Kaposvölgyi Vízitársulat</t>
  </si>
  <si>
    <t xml:space="preserve">Beruházások ASP </t>
  </si>
  <si>
    <t xml:space="preserve">hivatalra átvett önkormányzatoktól </t>
  </si>
  <si>
    <t xml:space="preserve">Hivatal átadása választáshoz </t>
  </si>
  <si>
    <t>Önkormányzat átadott</t>
  </si>
  <si>
    <t xml:space="preserve">Az önkormányzat és költségvetési szervei felújítási előirányzatai célonként Ft-ban </t>
  </si>
  <si>
    <t>ssz.</t>
  </si>
  <si>
    <t>Felújítási cél megnevezése</t>
  </si>
  <si>
    <t>Önkormányzat</t>
  </si>
  <si>
    <t xml:space="preserve">összesen: </t>
  </si>
  <si>
    <t>Óvoda felújítási tervek áfával</t>
  </si>
  <si>
    <t>Módosítás</t>
  </si>
  <si>
    <t>Teljesítés</t>
  </si>
  <si>
    <t>teljesítés</t>
  </si>
  <si>
    <t>Létszám-előirányzat</t>
  </si>
  <si>
    <t>A</t>
  </si>
  <si>
    <t>B</t>
  </si>
  <si>
    <t>Sszám</t>
  </si>
  <si>
    <t>Intézmény:</t>
  </si>
  <si>
    <t>Intézmény összesen:</t>
  </si>
  <si>
    <t xml:space="preserve">Önkormányzat </t>
  </si>
  <si>
    <t>Igazgatási tevékenység</t>
  </si>
  <si>
    <t>Művelődési házak tev.</t>
  </si>
  <si>
    <t>Védőnői szolgálat</t>
  </si>
  <si>
    <t>Város- és községgazdálkodási sz.</t>
  </si>
  <si>
    <t>Mindösszesen:</t>
  </si>
  <si>
    <t>eredeti</t>
  </si>
  <si>
    <t>Közfoglalkoztatottak éves létszám-előirányzata</t>
  </si>
  <si>
    <t>Foglalkoztatás módja- programonként</t>
  </si>
  <si>
    <t>hónap</t>
  </si>
  <si>
    <t>átlag fő/év</t>
  </si>
  <si>
    <t>Önkormányzatnál</t>
  </si>
  <si>
    <t>(hó*fő)/12</t>
  </si>
  <si>
    <t>Mezőgazdaság kifutó</t>
  </si>
  <si>
    <t>Mezőgazdaság tervezett</t>
  </si>
  <si>
    <t>GINOP képzéses</t>
  </si>
  <si>
    <t>Hivatalnál</t>
  </si>
  <si>
    <t>I. . A saját bevételek és az adósságot keletkeztető ügyletekből és kezességvállalásokból fennálló kötelezettségek aránya</t>
  </si>
  <si>
    <t xml:space="preserve"> I. Saját bevételek</t>
  </si>
  <si>
    <t>Helyi adók</t>
  </si>
  <si>
    <t>Osztalék, koncsessziós díjak</t>
  </si>
  <si>
    <t>Díjak, pótlékok, bírságok</t>
  </si>
  <si>
    <t>Tárgyi eszközök, immateriális javask, vagyoni értékű jog értékesítése és hasznosítása, vagyonhasznosításból származó bevétel</t>
  </si>
  <si>
    <t>Részvények , részesedések értékesítése</t>
  </si>
  <si>
    <t>Vállalat értékesítéséből, privazitációból származó bev.</t>
  </si>
  <si>
    <t>a kezességvállalással kapcsolatos megtérülés.</t>
  </si>
  <si>
    <t>Saját bevételek összesen:</t>
  </si>
  <si>
    <t>Saját bevételek 50%-a</t>
  </si>
  <si>
    <t>II: Adósságot keletkeztető ügyletek</t>
  </si>
  <si>
    <t>hitel előző években felvett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</si>
  <si>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</si>
  <si>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</si>
  <si>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</si>
  <si>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</si>
  <si>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</si>
  <si>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</si>
  <si>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Fizetési kötelezettség összesen: </t>
  </si>
  <si>
    <t>fizetési kötelezettséggel csökkentett saját bevétel</t>
  </si>
  <si>
    <t xml:space="preserve">III. . Az adósságot keletk. ügylet megkötését igénylő fejlesztési célok, valamint az adósságot kelet. ügyletek várható eü. összege </t>
  </si>
  <si>
    <t>Fejlesztési célok megnevezése</t>
  </si>
  <si>
    <t>Adósságot keletkeztető ügylet összege</t>
  </si>
  <si>
    <t>Közvetett és közvetlen támogatások   ft-ban</t>
  </si>
  <si>
    <t>B:</t>
  </si>
  <si>
    <t>Ft/fő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</si>
  <si>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</si>
  <si>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</si>
  <si>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</si>
  <si>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- kommunális adóból: bejelentett lakcímmel rendelkező magánszemély </t>
  </si>
  <si>
    <t>helyiségek, eszközök hasznosításából származó bevételből nyújtott kedvezmény, mentesség összege</t>
  </si>
  <si>
    <t>egyéb nyújtott kedvezmény vagy kölcsön elengedésének összege</t>
  </si>
  <si>
    <t xml:space="preserve">   </t>
  </si>
  <si>
    <t>Pénzmaradvány kimutatása</t>
  </si>
  <si>
    <t xml:space="preserve">B </t>
  </si>
  <si>
    <t>Közös Hivatal</t>
  </si>
  <si>
    <t>Alaptevékenység költségvetési bevételei</t>
  </si>
  <si>
    <t>Alaptevékenység költségvetési kiadásai</t>
  </si>
  <si>
    <t>Alaptevékenység költségvetési egyenlege (1-2)</t>
  </si>
  <si>
    <t>Alaptevékenység finanszírozási bevételei</t>
  </si>
  <si>
    <t>Alaptevékenység finanszírozási kiadásai</t>
  </si>
  <si>
    <t>Alaptevékenység finanszírozási egyenlege (4-5)</t>
  </si>
  <si>
    <t>A) Alaptevékenység maradványa</t>
  </si>
  <si>
    <t>B) Vállalkozási tevékenység maradványa</t>
  </si>
  <si>
    <t>C) Összes maradvány</t>
  </si>
  <si>
    <t>D) Alaptevékenység köt.vállalással terhelt maradványa</t>
  </si>
  <si>
    <t>E) Alaptevékenység szabad maradványa (A-D)</t>
  </si>
  <si>
    <t xml:space="preserve"> </t>
  </si>
  <si>
    <t xml:space="preserve">Vagyont bemutató mérleg </t>
  </si>
  <si>
    <t xml:space="preserve">Ssz. </t>
  </si>
  <si>
    <t xml:space="preserve">A </t>
  </si>
  <si>
    <t>Előző év</t>
  </si>
  <si>
    <t xml:space="preserve">Tárgyév </t>
  </si>
  <si>
    <t>Eszközök</t>
  </si>
  <si>
    <t>Források</t>
  </si>
  <si>
    <t>Baté Községi Önkormányzat</t>
  </si>
  <si>
    <t>Ebből:</t>
  </si>
  <si>
    <t>Forg.képt.</t>
  </si>
  <si>
    <t>Korl. fk.</t>
  </si>
  <si>
    <t xml:space="preserve">Egyéb </t>
  </si>
  <si>
    <t>A) Nemz. vagyonba tartozó bef. eszközök</t>
  </si>
  <si>
    <t>G)   SAJÁT TŐKE</t>
  </si>
  <si>
    <t xml:space="preserve">  - ebből</t>
  </si>
  <si>
    <t>l. Nemz. vagyon induláskori értéke</t>
  </si>
  <si>
    <t>I.   Immateriális javak</t>
  </si>
  <si>
    <t>II. Nemz. vagyon változásai</t>
  </si>
  <si>
    <t>II.  Tárgyi eszközök</t>
  </si>
  <si>
    <t>III. Egyéb eszközök induláskori értéke</t>
  </si>
  <si>
    <t xml:space="preserve"> - ingatlanok</t>
  </si>
  <si>
    <t>IV.Felhalmozott eredmény</t>
  </si>
  <si>
    <t xml:space="preserve"> - gépek,berendezések, járművek</t>
  </si>
  <si>
    <t xml:space="preserve">V. Eszközök értékhelyesbítésének forrása </t>
  </si>
  <si>
    <t xml:space="preserve"> - beruházások</t>
  </si>
  <si>
    <t>VI. Mérleg szerinti eredmény</t>
  </si>
  <si>
    <t xml:space="preserve"> - tárgyi eszközök értékhelyesbítése</t>
  </si>
  <si>
    <t>III.  Befektetett pénzügyi eszközök</t>
  </si>
  <si>
    <t>B) Nemz. vagyonba tartozó forgóeszközök</t>
  </si>
  <si>
    <t>H)    KÖTELEZETTSÉGEK</t>
  </si>
  <si>
    <t>I.    Készletek</t>
  </si>
  <si>
    <t>I. Ktgvet. évben esedékes kötelezettségek</t>
  </si>
  <si>
    <t>II.   Értékpapírok</t>
  </si>
  <si>
    <t>II. Ktgvet. évet követően esedékes köt.</t>
  </si>
  <si>
    <t>C) Pénzeszközök</t>
  </si>
  <si>
    <t>III. Köt. jellegű sajátos elszámolások</t>
  </si>
  <si>
    <t>D) Követelések</t>
  </si>
  <si>
    <t>I) Egyéb sajátos forrásold. elszámolások</t>
  </si>
  <si>
    <t>I. Ktgvet. évben esedékes követelések</t>
  </si>
  <si>
    <t>II. Ktgvet.évet követően esedékes köv.</t>
  </si>
  <si>
    <t>J) Passzív időbeli elhatárolások</t>
  </si>
  <si>
    <t>III. Köv. jellegű sajátos elszámolások</t>
  </si>
  <si>
    <t>E) Egyéb sajátos eszközoldali elszámolások</t>
  </si>
  <si>
    <t>ESZKÖZÖK ÖSSZESEN</t>
  </si>
  <si>
    <t>FORRÁSOK ÖSSZESEN</t>
  </si>
  <si>
    <t>Batéi Közös Hivatal</t>
  </si>
  <si>
    <t>D)   SAJÁT TŐKE</t>
  </si>
  <si>
    <t>IV. Üzemeltetésre, kezelésre átadott</t>
  </si>
  <si>
    <t>A 0-ra leírt, de használatban lévő, illetve használaton kívüli eszközök állománya</t>
  </si>
  <si>
    <t>0-s bruttó</t>
  </si>
  <si>
    <t>Haszn-ban lévő</t>
  </si>
  <si>
    <t>Haszn. kívüli</t>
  </si>
  <si>
    <t>A. Önkormányzat</t>
  </si>
  <si>
    <t>I. Immateriális javak</t>
  </si>
  <si>
    <t>II. Ingatlanok</t>
  </si>
  <si>
    <t>III. Gépek , ber., felszerelések, járművek</t>
  </si>
  <si>
    <t>II. Gépek, berendezések</t>
  </si>
  <si>
    <t>Tárgyév</t>
  </si>
  <si>
    <t>hulladéklerakó rendszer megvalósítására</t>
  </si>
  <si>
    <t>1-2-11-4300-0010-7/2011</t>
  </si>
  <si>
    <t>94/2009</t>
  </si>
  <si>
    <t>Kaposvár</t>
  </si>
  <si>
    <t>Kaposmenti Hulladékgazdálkodási társulásnak</t>
  </si>
  <si>
    <t>Lejárat</t>
  </si>
  <si>
    <t>Kezességváll. meg, száma</t>
  </si>
  <si>
    <t>Döntés száma</t>
  </si>
  <si>
    <t>Kezességválla- lás Ft</t>
  </si>
  <si>
    <t>Befejezés</t>
  </si>
  <si>
    <t>Ber. kezdete</t>
  </si>
  <si>
    <t>Székhely</t>
  </si>
  <si>
    <t>Vállalt kötelezettség, készfizető kezesség</t>
  </si>
  <si>
    <t>1.</t>
  </si>
  <si>
    <t>Mérlegben értékkel nem szereplő kötelezettségek</t>
  </si>
  <si>
    <t>egyéb hosszú lejáratú kötelezettségek</t>
  </si>
  <si>
    <t>működési célú hosszú lejáratú hitelek</t>
  </si>
  <si>
    <t>beruházási és fejlesztési hitelek</t>
  </si>
  <si>
    <t>tartozások működési célú 
kötvénykibocsátásból</t>
  </si>
  <si>
    <t>tartozások fejlesztési célú 
kötvénykibocsátásból</t>
  </si>
  <si>
    <t>hosszú lejáratra kapott kölcsönök</t>
  </si>
  <si>
    <t>Évek</t>
  </si>
  <si>
    <t>Feladatok</t>
  </si>
  <si>
    <t>S.sz.</t>
  </si>
  <si>
    <t>G.</t>
  </si>
  <si>
    <t>D.</t>
  </si>
  <si>
    <t xml:space="preserve">A többéves kihatással járó feladatok előirányzatai </t>
  </si>
  <si>
    <t>EU támogatással megvalósuló programok, projektek, bevételei, kiadásai Ft-ban</t>
  </si>
  <si>
    <t>sorszám</t>
  </si>
  <si>
    <t>megnevezés</t>
  </si>
  <si>
    <t>Megállapított támogatás</t>
  </si>
  <si>
    <t>tervezett</t>
  </si>
  <si>
    <t>Kifizetés várható ez évben</t>
  </si>
  <si>
    <t>hozzájárulás önkormányzaton kívüli projekthez</t>
  </si>
  <si>
    <t>működésre</t>
  </si>
  <si>
    <t>felújításra</t>
  </si>
  <si>
    <t>beruházásra</t>
  </si>
  <si>
    <t>Lakosságnak juttatott támogatások, szociális támogatások Ft-ban</t>
  </si>
  <si>
    <t>D:</t>
  </si>
  <si>
    <t>Összeg (Ft)</t>
  </si>
  <si>
    <t>Módosított összeg (Ft)</t>
  </si>
  <si>
    <t>107060 Egyéb szociáils pénzbeli ellátások-települési segélyek</t>
  </si>
  <si>
    <t>107060 Egyéb szociális természetbeni-köztemetés</t>
  </si>
  <si>
    <t>104051 GYVK Erzsébet utalvány</t>
  </si>
  <si>
    <t>107060 Szociális tüzifa</t>
  </si>
  <si>
    <t>e Ft</t>
  </si>
  <si>
    <t>Ft</t>
  </si>
  <si>
    <t>Vagyont bemutató mérleg</t>
  </si>
  <si>
    <t xml:space="preserve"> Ft-ban</t>
  </si>
  <si>
    <t>Egyéb</t>
  </si>
  <si>
    <t>V. Eszközök értékhelyesbítésének forrása</t>
  </si>
  <si>
    <t>. Hivatal</t>
  </si>
  <si>
    <t>Működési célú központosított előirányzatok  (bérkompenz, szoc. Tűzifa</t>
  </si>
  <si>
    <t>Helyi önkormányzatok kiegészítő támogatásai  - gyermekétkeztetés</t>
  </si>
  <si>
    <t>Visszafizetés önkormányzattól Nagyberki étkeztetés</t>
  </si>
  <si>
    <t>AsP pályázatra</t>
  </si>
  <si>
    <t>Téves utalásból vissza</t>
  </si>
  <si>
    <t>átvett Hajmástól házasságkötéshez</t>
  </si>
  <si>
    <t>I. Finananszírozási áth belülről megelőlegezés</t>
  </si>
  <si>
    <t>Bevételek ASP működésre</t>
  </si>
  <si>
    <t>Kiadások AsP működésre</t>
  </si>
  <si>
    <t>Hajmástól átvett házasságkötésekhez</t>
  </si>
  <si>
    <t xml:space="preserve">  - telefon,  laptop, elosztó  áfával</t>
  </si>
  <si>
    <t xml:space="preserve"> - bútor, mérleg - védőnő</t>
  </si>
  <si>
    <t>Víziközmű értéknövelő beruházás- buvársziv.</t>
  </si>
  <si>
    <t xml:space="preserve">   - sxwich , rugós tacsi játék- műv. Ház</t>
  </si>
  <si>
    <t xml:space="preserve">  - óvodához játékok vásárlása</t>
  </si>
  <si>
    <t xml:space="preserve">  - községazd: kutyakenel,játszótéri esz,hifi</t>
  </si>
  <si>
    <t xml:space="preserve"> - házirorvos légkondicionáló</t>
  </si>
  <si>
    <t xml:space="preserve">  - sport: ping-pong asztal</t>
  </si>
  <si>
    <t>Személyi</t>
  </si>
  <si>
    <t>Munkadói</t>
  </si>
  <si>
    <t>Dologi</t>
  </si>
  <si>
    <t>Ellátott</t>
  </si>
  <si>
    <t>Átadott</t>
  </si>
  <si>
    <t>Beruházás</t>
  </si>
  <si>
    <t>Felújítás</t>
  </si>
  <si>
    <t>Áht. Megelőg</t>
  </si>
  <si>
    <t>Tartalék</t>
  </si>
  <si>
    <t>045160 - Utak, hidak üzemeltetése</t>
  </si>
  <si>
    <t xml:space="preserve">011130 - Igazgatási tev. </t>
  </si>
  <si>
    <t>064010 - Közvilágítás</t>
  </si>
  <si>
    <t>066020 - Községgazdálkodás</t>
  </si>
  <si>
    <t xml:space="preserve">            - Óvodai ellátás</t>
  </si>
  <si>
    <t xml:space="preserve">            - Iskola támogatása</t>
  </si>
  <si>
    <t>072111 - Háziorvosi alapellátás</t>
  </si>
  <si>
    <t>074031 - Család- és nővédelem - védőnő</t>
  </si>
  <si>
    <t>107060 - Települési támogatás</t>
  </si>
  <si>
    <t>104037 - Int. kívüli gyermekétk.</t>
  </si>
  <si>
    <t>104051 - Gyermekvédelmi ellátások</t>
  </si>
  <si>
    <t xml:space="preserve">104042 - Gyermekjóléti szolgáltatás </t>
  </si>
  <si>
    <t>107052 - Házi segítségnyújtás</t>
  </si>
  <si>
    <t>084031 - Civil szervezetek tám.</t>
  </si>
  <si>
    <t>041233(7)- Közcélú foglalkoztatás</t>
  </si>
  <si>
    <t>082044 - Könyvtári szolgáltatás</t>
  </si>
  <si>
    <t>082092 - Közművelődés, teleház</t>
  </si>
  <si>
    <t>081030 - Sportlétesítmények működtetése</t>
  </si>
  <si>
    <t>013320 - Köztemető fenntartás</t>
  </si>
  <si>
    <t xml:space="preserve">             Víziközmű értéknövelő beruházás</t>
  </si>
  <si>
    <t xml:space="preserve">             Víztisztító berendezés</t>
  </si>
  <si>
    <t>szám</t>
  </si>
  <si>
    <t xml:space="preserve">Önkormányzat kiadásai összesen: </t>
  </si>
  <si>
    <t>II:Intézmények:</t>
  </si>
  <si>
    <t xml:space="preserve">Batéi Közös Önkormányzati Hivatal </t>
  </si>
  <si>
    <t>Kiadások mindösszesen:</t>
  </si>
  <si>
    <t>Lakásfenntartási ellátások</t>
  </si>
  <si>
    <t>Elhunyt személyek hátramaradottainak támogatása</t>
  </si>
  <si>
    <t xml:space="preserve">5. melléklet a 7…./2017. (V.29..…) ör. önkormányzati rendeletethez: Az önkormányzat és a Hivatal bevételei összesítve  </t>
  </si>
  <si>
    <t>2.  melléklet a(z)  7/2017(V.29.)   önkormányzati rendelethez</t>
  </si>
  <si>
    <t>3. melléklet a(z) 7/…2017…( V.29..    )  önkormányzati rendelethez</t>
  </si>
  <si>
    <t>4. melléklet a(z)…7/2017……(V.29.....).  önkormányzati rendelethez</t>
  </si>
  <si>
    <t>5. melléklet a(z) 7…/207…(V.29. ..) önkormányzati rendelethez</t>
  </si>
  <si>
    <t>6. melléklet a(z) 7/…2017…(V.29. …...)  önkormányzati rendelethez</t>
  </si>
  <si>
    <t>12. melléklet a(z)…7/…2017…(.V.29..) önkormányzati rendelethez</t>
  </si>
  <si>
    <t>13 melléklet a(z) …7/…2017…(.V.29. ….....) önkormányzati rendelethez</t>
  </si>
  <si>
    <t>11. melléklet a(z) 7 /…2017( V.29.   ) önkormányzati rendelethez</t>
  </si>
  <si>
    <t>7.  melléklet a(z)…7/…2017…(V.29. ....) önkormányzati rendelethez</t>
  </si>
  <si>
    <t>14. melléklet a(z)  7…/…2017…(V.29...…..) önkormányzati rendelethez</t>
  </si>
  <si>
    <t>18. mellkéklet a(z) 7/…2017…(V.29. …...) önkormányzati rendelethez</t>
  </si>
  <si>
    <t>13.melléklet a 7/2017.(V.29. .…....) önkormányzati rendelethez</t>
  </si>
  <si>
    <t xml:space="preserve">Összesen Áht. Belülre </t>
  </si>
  <si>
    <t xml:space="preserve">Összesen Áht. Kívülre </t>
  </si>
  <si>
    <t>14. melléklet a  7/2017.(V.29.    ) önkormányzati rendelethez</t>
  </si>
  <si>
    <t>15/A melléklet a  7/2017(V.29.   ) önkormányzati rendelethez</t>
  </si>
  <si>
    <t>16/A. melléklet a  7/2017.(V.29.    ) önkormányzati rendelethez</t>
  </si>
  <si>
    <t>16/B. melléklet a 7/2017.(V.   29) önkormányzati rendelethez</t>
  </si>
  <si>
    <t>15/B  melléklet a 7 /2017.(V.29  ) önkormányzati rendelethez</t>
  </si>
  <si>
    <t>parlagfű</t>
  </si>
  <si>
    <t>hosszabb távú őszi, téli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</si>
</sst>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00"/>
    <numFmt numFmtId="166" formatCode="_-* #,##0.0\ _F_t_-;\-* #,##0.0\ _F_t_-;_-* &quot;-&quot;??\ _F_t_-;_-@_-"/>
    <numFmt numFmtId="167" formatCode="_-* #,##0\ _F_t_-;\-* #,##0\ _F_t_-;_-* &quot;-&quot;??\ _F_t_-;_-@_-"/>
    <numFmt numFmtId="168" formatCode="#,##0.0"/>
    <numFmt numFmtId="169" formatCode="_-* #,##0.000\ _F_t_-;\-* #,##0.000\ _F_t_-;_-* &quot;-&quot;??\ _F_t_-;_-@_-"/>
    <numFmt numFmtId="170" formatCode="_-* #,##0.00,_F_t_-;\-* #,##0.00,_F_t_-;_-* \-??\ _F_t_-;_-@_-"/>
    <numFmt numFmtId="171" formatCode="_-* #,##0,_F_t_-;\-* #,##0,_F_t_-;_-* \-??\ _F_t_-;_-@_-"/>
    <numFmt numFmtId="172" formatCode="#,##0.00&quot;     &quot;;#,##0.00&quot;     &quot;;&quot;-&quot;#&quot;     &quot;;@&quot; &quot;"/>
    <numFmt numFmtId="173" formatCode="#,##0.00&quot; &quot;[$Ft-40E];[Red]&quot;-&quot;#,##0.00&quot; &quot;[$Ft-40E]"/>
    <numFmt numFmtId="174" formatCode="_-* #,##0\ &quot;Ft&quot;_-;\-* #,##0\ &quot;Ft&quot;_-;_-* &quot;-&quot;\ &quot;Ft&quot;_-;_-@_-"/>
    <numFmt numFmtId="175" formatCode="_-* #,##0\ _F_t_-;\-* #,##0\ _F_t_-;_-* &quot;-&quot;\ _F_t_-;_-@_-"/>
    <numFmt numFmtId="176" formatCode="_-* #,##0.00\ &quot;Ft&quot;_-;\-* #,##0.00\ &quot;Ft&quot;_-;_-* &quot;-&quot;??\ &quot;Ft&quot;_-;_-@_-"/>
    <numFmt numFmtId="177" formatCode="_-* #,##0.00\ _F_t_-;\-* #,##0.00\ _F_t_-;_-* &quot;-&quot;??\ _F_t_-;_-@_-"/>
  </numFmts>
  <fonts count="8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0"/>
      <color indexed="8"/>
      <name val="Arial1"/>
      <family val="0"/>
    </font>
    <font>
      <b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4"/>
      <name val="Arial"/>
      <family val="2"/>
    </font>
    <font>
      <b/>
      <sz val="10"/>
      <color indexed="8"/>
      <name val="Arial1"/>
      <family val="0"/>
    </font>
    <font>
      <b/>
      <sz val="12"/>
      <color indexed="8"/>
      <name val="Arial1"/>
      <family val="0"/>
    </font>
    <font>
      <sz val="9"/>
      <color indexed="8"/>
      <name val="Arial1"/>
      <family val="0"/>
    </font>
    <font>
      <b/>
      <sz val="9"/>
      <color indexed="8"/>
      <name val="Arial1"/>
      <family val="0"/>
    </font>
    <font>
      <sz val="8"/>
      <color indexed="8"/>
      <name val="Arial1"/>
      <family val="0"/>
    </font>
    <font>
      <sz val="10"/>
      <color indexed="56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E"/>
      <family val="0"/>
    </font>
    <font>
      <sz val="10"/>
      <color rgb="FF000000"/>
      <name val="Arial1"/>
      <family val="0"/>
    </font>
    <font>
      <b/>
      <sz val="11"/>
      <color theme="1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/>
      <name val="Arial"/>
      <family val="2"/>
    </font>
    <font>
      <b/>
      <sz val="10"/>
      <color rgb="FF000000"/>
      <name val="Arial1"/>
      <family val="0"/>
    </font>
    <font>
      <b/>
      <sz val="12"/>
      <color rgb="FF000000"/>
      <name val="Arial1"/>
      <family val="0"/>
    </font>
    <font>
      <sz val="9"/>
      <color rgb="FF000000"/>
      <name val="Arial1"/>
      <family val="0"/>
    </font>
    <font>
      <b/>
      <sz val="9"/>
      <color rgb="FF000000"/>
      <name val="Arial1"/>
      <family val="0"/>
    </font>
    <font>
      <sz val="8"/>
      <color rgb="FF000000"/>
      <name val="Arial1"/>
      <family val="0"/>
    </font>
    <font>
      <sz val="10"/>
      <color rgb="FF003366"/>
      <name val="Arial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172" fontId="59" fillId="0" borderId="0" applyFon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Border="0" applyProtection="0">
      <alignment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Border="0" applyProtection="0">
      <alignment horizontal="center"/>
    </xf>
    <xf numFmtId="0" fontId="61" fillId="0" borderId="0" applyNumberFormat="0" applyBorder="0" applyProtection="0">
      <alignment horizontal="center" textRotation="90"/>
    </xf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7" fillId="0" borderId="0">
      <alignment/>
      <protection/>
    </xf>
    <xf numFmtId="0" fontId="66" fillId="0" borderId="0" applyNumberFormat="0" applyBorder="0" applyProtection="0">
      <alignment/>
    </xf>
    <xf numFmtId="0" fontId="59" fillId="0" borderId="0">
      <alignment/>
      <protection/>
    </xf>
    <xf numFmtId="0" fontId="8" fillId="0" borderId="0">
      <alignment/>
      <protection/>
    </xf>
    <xf numFmtId="0" fontId="67" fillId="0" borderId="0" applyNumberFormat="0" applyBorder="0" applyProtection="0">
      <alignment/>
    </xf>
    <xf numFmtId="0" fontId="66" fillId="0" borderId="0">
      <alignment/>
      <protection/>
    </xf>
    <xf numFmtId="0" fontId="0" fillId="0" borderId="0" applyNumberFormat="0" applyFill="0" applyBorder="0" applyAlignment="0" applyProtection="0"/>
    <xf numFmtId="0" fontId="68" fillId="0" borderId="0" applyNumberFormat="0" applyBorder="0" applyProtection="0">
      <alignment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Border="0" applyProtection="0">
      <alignment/>
    </xf>
    <xf numFmtId="173" fontId="70" fillId="0" borderId="0" applyBorder="0" applyProtection="0">
      <alignment/>
    </xf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69" applyNumberFormat="1" applyFont="1" applyFill="1" applyBorder="1" applyAlignment="1" applyProtection="1">
      <alignment horizontal="left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>
      <alignment/>
      <protection/>
    </xf>
    <xf numFmtId="3" fontId="2" fillId="0" borderId="10" xfId="63" applyNumberFormat="1" applyFont="1" applyFill="1" applyBorder="1">
      <alignment/>
      <protection/>
    </xf>
    <xf numFmtId="0" fontId="11" fillId="0" borderId="10" xfId="63" applyFont="1" applyBorder="1">
      <alignment/>
      <protection/>
    </xf>
    <xf numFmtId="3" fontId="17" fillId="0" borderId="10" xfId="63" applyNumberFormat="1" applyFont="1" applyFill="1" applyBorder="1">
      <alignment/>
      <protection/>
    </xf>
    <xf numFmtId="0" fontId="12" fillId="0" borderId="10" xfId="63" applyFont="1" applyBorder="1">
      <alignment/>
      <protection/>
    </xf>
    <xf numFmtId="3" fontId="5" fillId="0" borderId="10" xfId="63" applyNumberFormat="1" applyFont="1" applyFill="1" applyBorder="1">
      <alignment/>
      <protection/>
    </xf>
    <xf numFmtId="0" fontId="0" fillId="0" borderId="10" xfId="66" applyFont="1" applyFill="1" applyBorder="1" applyAlignment="1">
      <alignment/>
      <protection/>
    </xf>
    <xf numFmtId="3" fontId="0" fillId="0" borderId="10" xfId="63" applyNumberFormat="1" applyFont="1" applyFill="1" applyBorder="1">
      <alignment/>
      <protection/>
    </xf>
    <xf numFmtId="0" fontId="13" fillId="0" borderId="10" xfId="63" applyFont="1" applyBorder="1">
      <alignment/>
      <protection/>
    </xf>
    <xf numFmtId="0" fontId="5" fillId="0" borderId="10" xfId="63" applyFont="1" applyFill="1" applyBorder="1">
      <alignment/>
      <protection/>
    </xf>
    <xf numFmtId="3" fontId="15" fillId="0" borderId="10" xfId="63" applyNumberFormat="1" applyFont="1" applyFill="1" applyBorder="1">
      <alignment/>
      <protection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0" xfId="66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10" xfId="63" applyFont="1" applyBorder="1">
      <alignment/>
      <protection/>
    </xf>
    <xf numFmtId="0" fontId="1" fillId="0" borderId="10" xfId="0" applyFont="1" applyBorder="1" applyAlignment="1">
      <alignment horizontal="left"/>
    </xf>
    <xf numFmtId="0" fontId="18" fillId="0" borderId="10" xfId="63" applyFont="1" applyBorder="1">
      <alignment/>
      <protection/>
    </xf>
    <xf numFmtId="0" fontId="0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69" applyNumberFormat="1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8" xfId="66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4" fillId="0" borderId="0" xfId="69" applyNumberFormat="1" applyFont="1" applyFill="1" applyBorder="1" applyAlignment="1" applyProtection="1">
      <alignment/>
      <protection/>
    </xf>
    <xf numFmtId="0" fontId="4" fillId="33" borderId="0" xfId="69" applyNumberFormat="1" applyFont="1" applyFill="1" applyBorder="1" applyAlignment="1" applyProtection="1">
      <alignment/>
      <protection/>
    </xf>
    <xf numFmtId="165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 quotePrefix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3" fillId="0" borderId="0" xfId="69" applyNumberFormat="1" applyFont="1" applyFill="1" applyBorder="1" applyAlignment="1" applyProtection="1">
      <alignment horizontal="left"/>
      <protection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1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 quotePrefix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 quotePrefix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 quotePrefix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167" fontId="10" fillId="0" borderId="11" xfId="41" applyNumberFormat="1" applyFont="1" applyFill="1" applyBorder="1" applyAlignment="1">
      <alignment horizontal="left" vertical="center"/>
    </xf>
    <xf numFmtId="3" fontId="10" fillId="0" borderId="10" xfId="41" applyNumberFormat="1" applyFont="1" applyFill="1" applyBorder="1" applyAlignment="1">
      <alignment horizontal="right" vertical="distributed"/>
    </xf>
    <xf numFmtId="3" fontId="10" fillId="0" borderId="10" xfId="41" applyNumberFormat="1" applyFont="1" applyFill="1" applyBorder="1" applyAlignment="1">
      <alignment horizontal="right" vertical="center"/>
    </xf>
    <xf numFmtId="3" fontId="9" fillId="0" borderId="10" xfId="41" applyNumberFormat="1" applyFont="1" applyFill="1" applyBorder="1" applyAlignment="1">
      <alignment horizontal="right" vertical="center"/>
    </xf>
    <xf numFmtId="3" fontId="10" fillId="0" borderId="11" xfId="41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3" fontId="10" fillId="0" borderId="10" xfId="41" applyNumberFormat="1" applyFont="1" applyFill="1" applyBorder="1" applyAlignment="1" quotePrefix="1">
      <alignment horizontal="right" vertical="center"/>
    </xf>
    <xf numFmtId="3" fontId="10" fillId="33" borderId="10" xfId="0" applyNumberFormat="1" applyFont="1" applyFill="1" applyBorder="1" applyAlignment="1">
      <alignment horizontal="right" vertical="center" wrapText="1"/>
    </xf>
    <xf numFmtId="3" fontId="10" fillId="33" borderId="11" xfId="0" applyNumberFormat="1" applyFont="1" applyFill="1" applyBorder="1" applyAlignment="1">
      <alignment horizontal="right" vertical="center" wrapText="1"/>
    </xf>
    <xf numFmtId="3" fontId="10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 wrapText="1"/>
    </xf>
    <xf numFmtId="3" fontId="9" fillId="33" borderId="11" xfId="0" applyNumberFormat="1" applyFont="1" applyFill="1" applyBorder="1" applyAlignment="1">
      <alignment horizontal="right" vertical="center" wrapText="1"/>
    </xf>
    <xf numFmtId="3" fontId="9" fillId="33" borderId="10" xfId="0" applyNumberFormat="1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/>
    </xf>
    <xf numFmtId="3" fontId="9" fillId="33" borderId="19" xfId="0" applyNumberFormat="1" applyFont="1" applyFill="1" applyBorder="1" applyAlignment="1">
      <alignment horizontal="right" vertical="center"/>
    </xf>
    <xf numFmtId="0" fontId="4" fillId="0" borderId="10" xfId="66" applyFont="1" applyFill="1" applyBorder="1" applyAlignment="1">
      <alignment horizontal="left"/>
      <protection/>
    </xf>
    <xf numFmtId="3" fontId="4" fillId="0" borderId="10" xfId="63" applyNumberFormat="1" applyFont="1" applyFill="1" applyBorder="1">
      <alignment/>
      <protection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1" fillId="0" borderId="10" xfId="69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0" xfId="0" applyNumberFormat="1" applyBorder="1" applyAlignment="1">
      <alignment/>
    </xf>
    <xf numFmtId="0" fontId="2" fillId="0" borderId="10" xfId="63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center" wrapText="1"/>
      <protection/>
    </xf>
    <xf numFmtId="3" fontId="10" fillId="0" borderId="10" xfId="0" applyNumberFormat="1" applyFont="1" applyFill="1" applyBorder="1" applyAlignment="1" quotePrefix="1">
      <alignment horizontal="right" vertical="center"/>
    </xf>
    <xf numFmtId="3" fontId="14" fillId="0" borderId="10" xfId="63" applyNumberFormat="1" applyFont="1" applyFill="1" applyBorder="1">
      <alignment/>
      <protection/>
    </xf>
    <xf numFmtId="3" fontId="2" fillId="0" borderId="10" xfId="63" applyNumberFormat="1" applyFont="1" applyFill="1" applyBorder="1" applyAlignment="1">
      <alignment vertical="center"/>
      <protection/>
    </xf>
    <xf numFmtId="3" fontId="1" fillId="0" borderId="10" xfId="63" applyNumberFormat="1" applyFont="1" applyFill="1" applyBorder="1">
      <alignment/>
      <protection/>
    </xf>
    <xf numFmtId="3" fontId="0" fillId="0" borderId="18" xfId="63" applyNumberFormat="1" applyFont="1" applyFill="1" applyBorder="1">
      <alignment/>
      <protection/>
    </xf>
    <xf numFmtId="0" fontId="0" fillId="0" borderId="19" xfId="0" applyBorder="1" applyAlignment="1">
      <alignment/>
    </xf>
    <xf numFmtId="0" fontId="16" fillId="0" borderId="0" xfId="63" applyFont="1" applyBorder="1" applyAlignment="1">
      <alignment horizontal="center"/>
      <protection/>
    </xf>
    <xf numFmtId="3" fontId="10" fillId="0" borderId="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Fill="1" applyBorder="1" applyAlignment="1">
      <alignment horizontal="justify"/>
    </xf>
    <xf numFmtId="0" fontId="1" fillId="0" borderId="32" xfId="0" applyFont="1" applyBorder="1" applyAlignment="1">
      <alignment/>
    </xf>
    <xf numFmtId="0" fontId="1" fillId="0" borderId="22" xfId="0" applyFont="1" applyFill="1" applyBorder="1" applyAlignment="1">
      <alignment horizontal="justify"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justify"/>
    </xf>
    <xf numFmtId="0" fontId="0" fillId="0" borderId="35" xfId="0" applyFont="1" applyFill="1" applyBorder="1" applyAlignment="1">
      <alignment horizontal="justify"/>
    </xf>
    <xf numFmtId="0" fontId="1" fillId="0" borderId="13" xfId="0" applyFont="1" applyFill="1" applyBorder="1" applyAlignment="1">
      <alignment horizontal="justify"/>
    </xf>
    <xf numFmtId="3" fontId="1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0" fillId="0" borderId="13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3" xfId="0" applyFont="1" applyBorder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74" fillId="0" borderId="0" xfId="0" applyFont="1" applyBorder="1" applyAlignment="1">
      <alignment/>
    </xf>
    <xf numFmtId="14" fontId="20" fillId="0" borderId="10" xfId="0" applyNumberFormat="1" applyFont="1" applyBorder="1" applyAlignment="1">
      <alignment/>
    </xf>
    <xf numFmtId="167" fontId="20" fillId="0" borderId="10" xfId="41" applyNumberFormat="1" applyFont="1" applyBorder="1" applyAlignment="1">
      <alignment horizontal="left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167" fontId="0" fillId="0" borderId="11" xfId="41" applyNumberFormat="1" applyFont="1" applyBorder="1" applyAlignment="1">
      <alignment/>
    </xf>
    <xf numFmtId="167" fontId="0" fillId="0" borderId="10" xfId="41" applyNumberFormat="1" applyFont="1" applyBorder="1" applyAlignment="1">
      <alignment/>
    </xf>
    <xf numFmtId="167" fontId="1" fillId="0" borderId="11" xfId="41" applyNumberFormat="1" applyFont="1" applyBorder="1" applyAlignment="1">
      <alignment/>
    </xf>
    <xf numFmtId="167" fontId="0" fillId="0" borderId="11" xfId="41" applyNumberFormat="1" applyFont="1" applyBorder="1" applyAlignment="1">
      <alignment horizontal="right"/>
    </xf>
    <xf numFmtId="43" fontId="14" fillId="0" borderId="13" xfId="41" applyFont="1" applyBorder="1" applyAlignment="1">
      <alignment/>
    </xf>
    <xf numFmtId="43" fontId="0" fillId="0" borderId="10" xfId="41" applyFont="1" applyBorder="1" applyAlignment="1">
      <alignment/>
    </xf>
    <xf numFmtId="43" fontId="20" fillId="0" borderId="10" xfId="41" applyFont="1" applyBorder="1" applyAlignment="1">
      <alignment/>
    </xf>
    <xf numFmtId="43" fontId="20" fillId="0" borderId="13" xfId="41" applyFont="1" applyBorder="1" applyAlignment="1">
      <alignment/>
    </xf>
    <xf numFmtId="43" fontId="21" fillId="0" borderId="13" xfId="41" applyFont="1" applyBorder="1" applyAlignment="1">
      <alignment/>
    </xf>
    <xf numFmtId="43" fontId="21" fillId="0" borderId="10" xfId="41" applyFont="1" applyBorder="1" applyAlignment="1">
      <alignment/>
    </xf>
    <xf numFmtId="43" fontId="22" fillId="0" borderId="10" xfId="41" applyFont="1" applyBorder="1" applyAlignment="1">
      <alignment/>
    </xf>
    <xf numFmtId="43" fontId="0" fillId="0" borderId="0" xfId="41" applyFont="1" applyAlignment="1">
      <alignment/>
    </xf>
    <xf numFmtId="43" fontId="20" fillId="0" borderId="0" xfId="41" applyFont="1" applyAlignment="1">
      <alignment/>
    </xf>
    <xf numFmtId="43" fontId="21" fillId="0" borderId="0" xfId="41" applyFont="1" applyBorder="1" applyAlignment="1">
      <alignment/>
    </xf>
    <xf numFmtId="167" fontId="0" fillId="0" borderId="10" xfId="41" applyNumberFormat="1" applyFont="1" applyBorder="1" applyAlignment="1">
      <alignment/>
    </xf>
    <xf numFmtId="167" fontId="20" fillId="0" borderId="10" xfId="41" applyNumberFormat="1" applyFont="1" applyBorder="1" applyAlignment="1">
      <alignment/>
    </xf>
    <xf numFmtId="167" fontId="1" fillId="0" borderId="10" xfId="41" applyNumberFormat="1" applyFont="1" applyBorder="1" applyAlignment="1">
      <alignment/>
    </xf>
    <xf numFmtId="167" fontId="21" fillId="0" borderId="10" xfId="41" applyNumberFormat="1" applyFont="1" applyBorder="1" applyAlignment="1">
      <alignment/>
    </xf>
    <xf numFmtId="167" fontId="21" fillId="0" borderId="0" xfId="41" applyNumberFormat="1" applyFont="1" applyBorder="1" applyAlignment="1">
      <alignment/>
    </xf>
    <xf numFmtId="0" fontId="59" fillId="0" borderId="0" xfId="65">
      <alignment/>
      <protection/>
    </xf>
    <xf numFmtId="0" fontId="75" fillId="0" borderId="0" xfId="65" applyFont="1">
      <alignment/>
      <protection/>
    </xf>
    <xf numFmtId="0" fontId="59" fillId="0" borderId="36" xfId="65" applyBorder="1">
      <alignment/>
      <protection/>
    </xf>
    <xf numFmtId="0" fontId="68" fillId="0" borderId="0" xfId="65" applyFont="1">
      <alignment/>
      <protection/>
    </xf>
    <xf numFmtId="0" fontId="76" fillId="0" borderId="36" xfId="65" applyFont="1" applyBorder="1">
      <alignment/>
      <protection/>
    </xf>
    <xf numFmtId="0" fontId="77" fillId="0" borderId="36" xfId="65" applyFont="1" applyBorder="1">
      <alignment/>
      <protection/>
    </xf>
    <xf numFmtId="0" fontId="77" fillId="0" borderId="37" xfId="65" applyFont="1" applyBorder="1">
      <alignment/>
      <protection/>
    </xf>
    <xf numFmtId="0" fontId="78" fillId="0" borderId="37" xfId="65" applyFont="1" applyBorder="1">
      <alignment/>
      <protection/>
    </xf>
    <xf numFmtId="0" fontId="78" fillId="0" borderId="36" xfId="65" applyFont="1" applyBorder="1">
      <alignment/>
      <protection/>
    </xf>
    <xf numFmtId="0" fontId="79" fillId="0" borderId="36" xfId="65" applyFont="1" applyBorder="1">
      <alignment/>
      <protection/>
    </xf>
    <xf numFmtId="0" fontId="77" fillId="0" borderId="0" xfId="65" applyFont="1">
      <alignment/>
      <protection/>
    </xf>
    <xf numFmtId="0" fontId="59" fillId="0" borderId="0" xfId="65">
      <alignment/>
      <protection/>
    </xf>
    <xf numFmtId="0" fontId="75" fillId="0" borderId="0" xfId="65" applyFont="1">
      <alignment/>
      <protection/>
    </xf>
    <xf numFmtId="0" fontId="59" fillId="0" borderId="36" xfId="65" applyBorder="1">
      <alignment/>
      <protection/>
    </xf>
    <xf numFmtId="0" fontId="75" fillId="0" borderId="36" xfId="65" applyFont="1" applyBorder="1">
      <alignment/>
      <protection/>
    </xf>
    <xf numFmtId="0" fontId="75" fillId="0" borderId="38" xfId="65" applyFont="1" applyBorder="1" applyAlignment="1">
      <alignment wrapText="1"/>
      <protection/>
    </xf>
    <xf numFmtId="0" fontId="80" fillId="0" borderId="38" xfId="65" applyFont="1" applyBorder="1">
      <alignment/>
      <protection/>
    </xf>
    <xf numFmtId="0" fontId="68" fillId="0" borderId="38" xfId="65" applyFont="1" applyBorder="1">
      <alignment/>
      <protection/>
    </xf>
    <xf numFmtId="0" fontId="75" fillId="0" borderId="38" xfId="65" applyFont="1" applyBorder="1">
      <alignment/>
      <protection/>
    </xf>
    <xf numFmtId="0" fontId="59" fillId="0" borderId="0" xfId="65">
      <alignment/>
      <protection/>
    </xf>
    <xf numFmtId="167" fontId="77" fillId="0" borderId="36" xfId="41" applyNumberFormat="1" applyFont="1" applyBorder="1" applyAlignment="1">
      <alignment/>
    </xf>
    <xf numFmtId="167" fontId="77" fillId="0" borderId="0" xfId="41" applyNumberFormat="1" applyFont="1" applyAlignment="1">
      <alignment/>
    </xf>
    <xf numFmtId="167" fontId="78" fillId="0" borderId="36" xfId="41" applyNumberFormat="1" applyFont="1" applyBorder="1" applyAlignment="1">
      <alignment/>
    </xf>
    <xf numFmtId="167" fontId="0" fillId="0" borderId="0" xfId="41" applyNumberFormat="1" applyFont="1" applyAlignment="1">
      <alignment/>
    </xf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39" xfId="0" applyBorder="1" applyAlignment="1">
      <alignment/>
    </xf>
    <xf numFmtId="0" fontId="0" fillId="0" borderId="14" xfId="0" applyFont="1" applyBorder="1" applyAlignment="1">
      <alignment horizontal="justify" wrapText="1"/>
    </xf>
    <xf numFmtId="0" fontId="0" fillId="0" borderId="12" xfId="0" applyFont="1" applyBorder="1" applyAlignment="1">
      <alignment horizontal="justify"/>
    </xf>
    <xf numFmtId="0" fontId="0" fillId="0" borderId="40" xfId="0" applyFont="1" applyBorder="1" applyAlignment="1">
      <alignment horizontal="justify"/>
    </xf>
    <xf numFmtId="0" fontId="1" fillId="0" borderId="41" xfId="0" applyFont="1" applyBorder="1" applyAlignment="1">
      <alignment/>
    </xf>
    <xf numFmtId="0" fontId="1" fillId="0" borderId="40" xfId="0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Fill="1" applyBorder="1" applyAlignment="1">
      <alignment/>
    </xf>
    <xf numFmtId="3" fontId="0" fillId="0" borderId="45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67" fontId="0" fillId="0" borderId="49" xfId="41" applyNumberFormat="1" applyFont="1" applyBorder="1" applyAlignment="1">
      <alignment/>
    </xf>
    <xf numFmtId="167" fontId="0" fillId="0" borderId="27" xfId="41" applyNumberFormat="1" applyFont="1" applyBorder="1" applyAlignment="1">
      <alignment/>
    </xf>
    <xf numFmtId="167" fontId="0" fillId="0" borderId="28" xfId="41" applyNumberFormat="1" applyFont="1" applyBorder="1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167" fontId="0" fillId="0" borderId="28" xfId="41" applyNumberFormat="1" applyFont="1" applyBorder="1" applyAlignment="1">
      <alignment/>
    </xf>
    <xf numFmtId="167" fontId="0" fillId="0" borderId="26" xfId="41" applyNumberFormat="1" applyFont="1" applyBorder="1" applyAlignment="1">
      <alignment/>
    </xf>
    <xf numFmtId="167" fontId="0" fillId="0" borderId="11" xfId="0" applyNumberFormat="1" applyFont="1" applyBorder="1" applyAlignment="1">
      <alignment horizontal="right"/>
    </xf>
    <xf numFmtId="0" fontId="1" fillId="0" borderId="51" xfId="0" applyFont="1" applyBorder="1" applyAlignment="1">
      <alignment vertical="center"/>
    </xf>
    <xf numFmtId="0" fontId="59" fillId="0" borderId="10" xfId="65" applyBorder="1">
      <alignment/>
      <protection/>
    </xf>
    <xf numFmtId="0" fontId="75" fillId="0" borderId="10" xfId="65" applyFont="1" applyBorder="1" applyAlignment="1">
      <alignment vertical="center"/>
      <protection/>
    </xf>
    <xf numFmtId="167" fontId="68" fillId="0" borderId="10" xfId="41" applyNumberFormat="1" applyFont="1" applyBorder="1" applyAlignment="1">
      <alignment horizontal="right"/>
    </xf>
    <xf numFmtId="167" fontId="68" fillId="0" borderId="10" xfId="41" applyNumberFormat="1" applyFont="1" applyBorder="1" applyAlignment="1">
      <alignment/>
    </xf>
    <xf numFmtId="167" fontId="0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167" fontId="80" fillId="0" borderId="36" xfId="41" applyNumberFormat="1" applyFont="1" applyBorder="1" applyAlignment="1">
      <alignment/>
    </xf>
    <xf numFmtId="167" fontId="68" fillId="0" borderId="36" xfId="41" applyNumberFormat="1" applyFont="1" applyBorder="1" applyAlignment="1">
      <alignment/>
    </xf>
    <xf numFmtId="167" fontId="75" fillId="0" borderId="36" xfId="41" applyNumberFormat="1" applyFont="1" applyBorder="1" applyAlignment="1">
      <alignment/>
    </xf>
    <xf numFmtId="0" fontId="1" fillId="0" borderId="52" xfId="0" applyFont="1" applyBorder="1" applyAlignment="1">
      <alignment/>
    </xf>
    <xf numFmtId="0" fontId="1" fillId="0" borderId="14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6" fillId="0" borderId="0" xfId="63" applyFont="1" applyBorder="1" applyAlignment="1">
      <alignment horizontal="center"/>
      <protection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59" fillId="0" borderId="36" xfId="65" applyFill="1" applyBorder="1">
      <alignment/>
      <protection/>
    </xf>
    <xf numFmtId="0" fontId="59" fillId="0" borderId="53" xfId="65" applyFill="1" applyBorder="1" applyAlignment="1">
      <alignment horizontal="left"/>
      <protection/>
    </xf>
    <xf numFmtId="0" fontId="75" fillId="0" borderId="36" xfId="65" applyFont="1" applyFill="1" applyBorder="1" applyAlignment="1">
      <alignment horizontal="center" wrapText="1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3" fontId="20" fillId="0" borderId="11" xfId="41" applyFont="1" applyBorder="1" applyAlignment="1">
      <alignment horizontal="center"/>
    </xf>
    <xf numFmtId="43" fontId="20" fillId="0" borderId="12" xfId="41" applyFont="1" applyBorder="1" applyAlignment="1">
      <alignment horizontal="center"/>
    </xf>
    <xf numFmtId="43" fontId="20" fillId="0" borderId="13" xfId="4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77" fillId="0" borderId="36" xfId="65" applyFont="1" applyFill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</cellXfs>
  <cellStyles count="6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_BuiltIn_Comma" xfId="40"/>
    <cellStyle name="Comma" xfId="41"/>
    <cellStyle name="Comma [0]" xfId="42"/>
    <cellStyle name="Ezres 2" xfId="43"/>
    <cellStyle name="Ezres 2 2" xfId="44"/>
    <cellStyle name="Ezres 3" xfId="45"/>
    <cellStyle name="Ezres 4" xfId="46"/>
    <cellStyle name="Ezres 4 2" xfId="47"/>
    <cellStyle name="Ezres 5" xfId="48"/>
    <cellStyle name="Figyelmeztetés" xfId="49"/>
    <cellStyle name="Heading" xfId="50"/>
    <cellStyle name="Heading1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Normál 11" xfId="63"/>
    <cellStyle name="Normál 11 2" xfId="64"/>
    <cellStyle name="Normál 2" xfId="65"/>
    <cellStyle name="Normál 2 2" xfId="66"/>
    <cellStyle name="Normál 2 2 2" xfId="67"/>
    <cellStyle name="Normál 3" xfId="68"/>
    <cellStyle name="Normál 8" xfId="69"/>
    <cellStyle name="Normál 8 2" xfId="70"/>
    <cellStyle name="Összesen" xfId="71"/>
    <cellStyle name="Currency" xfId="72"/>
    <cellStyle name="Currency [0]" xfId="73"/>
    <cellStyle name="Result" xfId="74"/>
    <cellStyle name="Result2" xfId="75"/>
    <cellStyle name="Rossz" xfId="76"/>
    <cellStyle name="Semleges" xfId="77"/>
    <cellStyle name="Számítás" xfId="78"/>
    <cellStyle name="Percen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9"/>
  <sheetViews>
    <sheetView zoomScalePageLayoutView="0" workbookViewId="0" topLeftCell="A1">
      <selection activeCell="J119" sqref="J119"/>
    </sheetView>
  </sheetViews>
  <sheetFormatPr defaultColWidth="9.140625" defaultRowHeight="12.75"/>
  <cols>
    <col min="1" max="1" width="5.57421875" style="0" customWidth="1"/>
    <col min="2" max="2" width="5.421875" style="4" customWidth="1"/>
    <col min="3" max="3" width="64.00390625" style="0" customWidth="1"/>
    <col min="4" max="4" width="7.140625" style="0" customWidth="1"/>
    <col min="5" max="5" width="12.7109375" style="0" customWidth="1"/>
    <col min="6" max="6" width="10.7109375" style="0" customWidth="1"/>
    <col min="7" max="7" width="12.421875" style="0" customWidth="1"/>
    <col min="8" max="8" width="14.8515625" style="0" customWidth="1"/>
    <col min="9" max="9" width="11.140625" style="0" bestFit="1" customWidth="1"/>
    <col min="10" max="10" width="14.00390625" style="0" customWidth="1"/>
    <col min="11" max="11" width="17.421875" style="0" bestFit="1" customWidth="1"/>
  </cols>
  <sheetData>
    <row r="1" spans="1:8" ht="12.75">
      <c r="A1" s="275" t="s">
        <v>681</v>
      </c>
      <c r="B1" s="276"/>
      <c r="C1" s="276"/>
      <c r="D1" s="276"/>
      <c r="E1" s="276"/>
      <c r="F1" s="276"/>
      <c r="G1" s="276"/>
      <c r="H1" s="276"/>
    </row>
    <row r="2" spans="1:9" ht="15">
      <c r="A2" s="277" t="s">
        <v>353</v>
      </c>
      <c r="B2" s="277"/>
      <c r="C2" s="278"/>
      <c r="D2" s="278"/>
      <c r="E2" s="278"/>
      <c r="F2" s="278"/>
      <c r="G2" s="278"/>
      <c r="H2" s="278"/>
      <c r="I2" s="7"/>
    </row>
    <row r="3" spans="3:9" ht="15">
      <c r="C3" t="s">
        <v>344</v>
      </c>
      <c r="I3" s="7"/>
    </row>
    <row r="4" spans="1:10" ht="12.75">
      <c r="A4" s="62" t="s">
        <v>324</v>
      </c>
      <c r="B4" s="62" t="s">
        <v>325</v>
      </c>
      <c r="C4" s="63" t="s">
        <v>326</v>
      </c>
      <c r="D4" s="63" t="s">
        <v>327</v>
      </c>
      <c r="E4" s="63" t="s">
        <v>328</v>
      </c>
      <c r="F4" s="63" t="s">
        <v>94</v>
      </c>
      <c r="G4" s="64" t="s">
        <v>95</v>
      </c>
      <c r="H4" s="90" t="s">
        <v>97</v>
      </c>
      <c r="I4" s="90" t="s">
        <v>419</v>
      </c>
      <c r="J4" s="11" t="s">
        <v>91</v>
      </c>
    </row>
    <row r="5" spans="1:10" ht="38.25">
      <c r="A5" s="58" t="s">
        <v>329</v>
      </c>
      <c r="B5" s="58" t="s">
        <v>330</v>
      </c>
      <c r="C5" s="59" t="s">
        <v>331</v>
      </c>
      <c r="D5" s="60" t="s">
        <v>332</v>
      </c>
      <c r="E5" s="60" t="s">
        <v>121</v>
      </c>
      <c r="F5" s="60" t="s">
        <v>100</v>
      </c>
      <c r="G5" s="61" t="s">
        <v>333</v>
      </c>
      <c r="H5" s="84" t="s">
        <v>334</v>
      </c>
      <c r="I5" s="84" t="s">
        <v>420</v>
      </c>
      <c r="J5" s="60" t="s">
        <v>442</v>
      </c>
    </row>
    <row r="6" spans="1:10" ht="12.75">
      <c r="A6" s="68">
        <v>1</v>
      </c>
      <c r="B6" s="65">
        <v>1</v>
      </c>
      <c r="C6" s="66" t="s">
        <v>125</v>
      </c>
      <c r="D6" s="67" t="s">
        <v>126</v>
      </c>
      <c r="E6" s="67"/>
      <c r="F6" s="103"/>
      <c r="G6" s="106"/>
      <c r="H6" s="103">
        <f>SUM(H7:H15)</f>
        <v>104729306</v>
      </c>
      <c r="I6" s="103">
        <f>SUM(I7:I15)</f>
        <v>104729306</v>
      </c>
      <c r="J6" s="102">
        <v>104729306</v>
      </c>
    </row>
    <row r="7" spans="1:10" ht="12.75">
      <c r="A7" s="68">
        <v>2</v>
      </c>
      <c r="B7" s="63" t="s">
        <v>127</v>
      </c>
      <c r="C7" s="68" t="s">
        <v>354</v>
      </c>
      <c r="D7" s="67"/>
      <c r="E7" s="67"/>
      <c r="F7" s="103"/>
      <c r="G7" s="110">
        <v>80333200</v>
      </c>
      <c r="H7" s="108">
        <v>80333200</v>
      </c>
      <c r="I7" s="108">
        <v>80333200</v>
      </c>
      <c r="J7" s="102">
        <v>80333200</v>
      </c>
    </row>
    <row r="8" spans="1:10" ht="12.75">
      <c r="A8" s="68">
        <v>3</v>
      </c>
      <c r="B8" s="63" t="s">
        <v>128</v>
      </c>
      <c r="C8" s="68" t="s">
        <v>356</v>
      </c>
      <c r="D8" s="67"/>
      <c r="E8" s="108">
        <v>1750550</v>
      </c>
      <c r="F8" s="103"/>
      <c r="G8" s="110"/>
      <c r="H8" s="108">
        <v>1750550</v>
      </c>
      <c r="I8" s="108">
        <v>1750550</v>
      </c>
      <c r="J8" s="102">
        <v>1750550</v>
      </c>
    </row>
    <row r="9" spans="1:10" ht="12.75">
      <c r="A9" s="68">
        <v>4</v>
      </c>
      <c r="B9" s="63" t="s">
        <v>129</v>
      </c>
      <c r="C9" s="68" t="s">
        <v>357</v>
      </c>
      <c r="D9" s="67"/>
      <c r="E9" s="108">
        <v>1920000</v>
      </c>
      <c r="F9" s="103"/>
      <c r="G9" s="110"/>
      <c r="H9" s="108">
        <v>1920000</v>
      </c>
      <c r="I9" s="108">
        <v>1920000</v>
      </c>
      <c r="J9" s="102">
        <v>1920000</v>
      </c>
    </row>
    <row r="10" spans="1:10" ht="12.75">
      <c r="A10" s="68">
        <v>5</v>
      </c>
      <c r="B10" s="63" t="s">
        <v>130</v>
      </c>
      <c r="C10" s="68" t="s">
        <v>358</v>
      </c>
      <c r="D10" s="67"/>
      <c r="E10" s="108">
        <v>1048938</v>
      </c>
      <c r="F10" s="103"/>
      <c r="G10" s="110"/>
      <c r="H10" s="108">
        <v>1048938</v>
      </c>
      <c r="I10" s="108">
        <v>1048938</v>
      </c>
      <c r="J10" s="102">
        <v>1048938</v>
      </c>
    </row>
    <row r="11" spans="1:10" ht="12.75">
      <c r="A11" s="68">
        <v>6</v>
      </c>
      <c r="B11" s="63" t="s">
        <v>131</v>
      </c>
      <c r="C11" s="68" t="s">
        <v>355</v>
      </c>
      <c r="D11" s="67"/>
      <c r="E11" s="108">
        <v>880760</v>
      </c>
      <c r="F11" s="103"/>
      <c r="G11" s="110"/>
      <c r="H11" s="108">
        <v>880760</v>
      </c>
      <c r="I11" s="108">
        <v>880760</v>
      </c>
      <c r="J11" s="102">
        <v>880760</v>
      </c>
    </row>
    <row r="12" spans="1:10" ht="12.75">
      <c r="A12" s="68">
        <v>7</v>
      </c>
      <c r="B12" s="63" t="s">
        <v>132</v>
      </c>
      <c r="C12" s="68" t="s">
        <v>359</v>
      </c>
      <c r="D12" s="67"/>
      <c r="E12" s="108">
        <v>2550</v>
      </c>
      <c r="F12" s="103"/>
      <c r="G12" s="110"/>
      <c r="H12" s="108">
        <v>2550</v>
      </c>
      <c r="I12" s="108">
        <v>2550</v>
      </c>
      <c r="J12" s="102">
        <v>2550</v>
      </c>
    </row>
    <row r="13" spans="1:10" ht="12.75">
      <c r="A13" s="68">
        <v>8</v>
      </c>
      <c r="B13" s="63" t="s">
        <v>133</v>
      </c>
      <c r="C13" s="68" t="s">
        <v>360</v>
      </c>
      <c r="D13" s="67"/>
      <c r="E13" s="108">
        <v>5000000</v>
      </c>
      <c r="F13" s="103"/>
      <c r="G13" s="110"/>
      <c r="H13" s="108">
        <v>5000000</v>
      </c>
      <c r="I13" s="108">
        <v>5000000</v>
      </c>
      <c r="J13" s="102">
        <v>5000000</v>
      </c>
    </row>
    <row r="14" spans="1:10" ht="12.75">
      <c r="A14" s="68">
        <v>9</v>
      </c>
      <c r="B14" s="63" t="s">
        <v>363</v>
      </c>
      <c r="C14" s="68" t="s">
        <v>361</v>
      </c>
      <c r="D14" s="67"/>
      <c r="E14" s="108">
        <v>13640400</v>
      </c>
      <c r="F14" s="103"/>
      <c r="G14" s="110"/>
      <c r="H14" s="108">
        <v>13640400</v>
      </c>
      <c r="I14" s="108">
        <v>13640400</v>
      </c>
      <c r="J14" s="102">
        <v>13640400</v>
      </c>
    </row>
    <row r="15" spans="1:10" ht="12.75">
      <c r="A15" s="68">
        <v>10</v>
      </c>
      <c r="B15" s="63" t="s">
        <v>364</v>
      </c>
      <c r="C15" s="68" t="s">
        <v>362</v>
      </c>
      <c r="D15" s="67"/>
      <c r="E15" s="108">
        <v>152908</v>
      </c>
      <c r="F15" s="103"/>
      <c r="G15" s="110"/>
      <c r="H15" s="108">
        <v>152908</v>
      </c>
      <c r="I15" s="108">
        <v>152908</v>
      </c>
      <c r="J15" s="102">
        <v>152908</v>
      </c>
    </row>
    <row r="16" spans="1:10" ht="12.75">
      <c r="A16" s="68">
        <v>11</v>
      </c>
      <c r="B16" s="65">
        <v>2</v>
      </c>
      <c r="C16" s="70" t="s">
        <v>134</v>
      </c>
      <c r="D16" s="67" t="s">
        <v>135</v>
      </c>
      <c r="E16" s="108"/>
      <c r="F16" s="103"/>
      <c r="G16" s="111"/>
      <c r="H16" s="103"/>
      <c r="I16" s="103"/>
      <c r="J16" s="102"/>
    </row>
    <row r="17" spans="1:10" ht="25.5">
      <c r="A17" s="68">
        <v>12</v>
      </c>
      <c r="B17" s="65">
        <v>3</v>
      </c>
      <c r="C17" s="70" t="s">
        <v>365</v>
      </c>
      <c r="D17" s="67" t="s">
        <v>137</v>
      </c>
      <c r="E17" s="107">
        <v>5191602</v>
      </c>
      <c r="F17" s="103"/>
      <c r="G17" s="111"/>
      <c r="H17" s="103">
        <v>5191602</v>
      </c>
      <c r="I17" s="103">
        <v>5546742</v>
      </c>
      <c r="J17" s="102">
        <v>5212722</v>
      </c>
    </row>
    <row r="18" spans="1:10" ht="12.75">
      <c r="A18" s="68">
        <v>13</v>
      </c>
      <c r="B18" s="65">
        <v>4</v>
      </c>
      <c r="C18" s="70" t="s">
        <v>138</v>
      </c>
      <c r="D18" s="67" t="s">
        <v>139</v>
      </c>
      <c r="E18" s="108">
        <v>1200000</v>
      </c>
      <c r="F18" s="103"/>
      <c r="G18" s="111"/>
      <c r="H18" s="103">
        <v>1200000</v>
      </c>
      <c r="I18" s="103">
        <v>1200000</v>
      </c>
      <c r="J18" s="102">
        <v>1200000</v>
      </c>
    </row>
    <row r="19" spans="1:10" ht="12.75">
      <c r="A19" s="68">
        <v>14</v>
      </c>
      <c r="B19" s="65">
        <v>5</v>
      </c>
      <c r="C19" s="70" t="s">
        <v>626</v>
      </c>
      <c r="D19" s="67" t="s">
        <v>141</v>
      </c>
      <c r="E19" s="108">
        <v>199500</v>
      </c>
      <c r="F19" s="103"/>
      <c r="G19" s="111"/>
      <c r="H19" s="113">
        <v>199500</v>
      </c>
      <c r="I19" s="113">
        <v>2728081</v>
      </c>
      <c r="J19" s="102">
        <v>2648839</v>
      </c>
    </row>
    <row r="20" spans="1:10" ht="12.75">
      <c r="A20" s="68">
        <v>15</v>
      </c>
      <c r="B20" s="65">
        <v>6</v>
      </c>
      <c r="C20" s="70" t="s">
        <v>627</v>
      </c>
      <c r="D20" s="67" t="s">
        <v>143</v>
      </c>
      <c r="E20" s="108"/>
      <c r="F20" s="103"/>
      <c r="G20" s="111"/>
      <c r="H20" s="104"/>
      <c r="I20" s="104"/>
      <c r="J20" s="102">
        <v>376200</v>
      </c>
    </row>
    <row r="21" spans="1:10" ht="12.75">
      <c r="A21" s="68"/>
      <c r="B21" s="65"/>
      <c r="C21" s="70" t="s">
        <v>628</v>
      </c>
      <c r="D21" s="67"/>
      <c r="E21" s="108"/>
      <c r="F21" s="103"/>
      <c r="G21" s="111"/>
      <c r="H21" s="104"/>
      <c r="I21" s="104"/>
      <c r="J21" s="102">
        <v>362260</v>
      </c>
    </row>
    <row r="22" spans="1:10" ht="12.75">
      <c r="A22" s="68">
        <v>16</v>
      </c>
      <c r="B22" s="59" t="s">
        <v>51</v>
      </c>
      <c r="C22" s="71" t="s">
        <v>144</v>
      </c>
      <c r="D22" s="72" t="s">
        <v>145</v>
      </c>
      <c r="E22" s="109">
        <f>SUM(E7:E20)</f>
        <v>30987208</v>
      </c>
      <c r="F22" s="105"/>
      <c r="G22" s="112">
        <f>SUM(G7:G20)</f>
        <v>80333200</v>
      </c>
      <c r="H22" s="105">
        <f>SUM(H7:H20)</f>
        <v>111320408</v>
      </c>
      <c r="I22" s="105">
        <f>SUM(I7:I20)</f>
        <v>114204129</v>
      </c>
      <c r="J22" s="173">
        <f>SUM(J7:J21)</f>
        <v>114529327</v>
      </c>
    </row>
    <row r="23" spans="1:10" ht="12.75">
      <c r="A23" s="68">
        <v>17</v>
      </c>
      <c r="B23" s="65">
        <v>1</v>
      </c>
      <c r="C23" s="70" t="s">
        <v>146</v>
      </c>
      <c r="D23" s="67" t="s">
        <v>147</v>
      </c>
      <c r="E23" s="108"/>
      <c r="F23" s="103"/>
      <c r="G23" s="111"/>
      <c r="H23" s="103"/>
      <c r="I23" s="103"/>
      <c r="J23" s="102"/>
    </row>
    <row r="24" spans="1:10" ht="25.5">
      <c r="A24" s="68">
        <v>18</v>
      </c>
      <c r="B24" s="65">
        <v>2</v>
      </c>
      <c r="C24" s="70" t="s">
        <v>148</v>
      </c>
      <c r="D24" s="67" t="s">
        <v>149</v>
      </c>
      <c r="E24" s="103"/>
      <c r="F24" s="103"/>
      <c r="G24" s="111"/>
      <c r="H24" s="103"/>
      <c r="I24" s="103"/>
      <c r="J24" s="102"/>
    </row>
    <row r="25" spans="1:10" ht="25.5">
      <c r="A25" s="68">
        <v>19</v>
      </c>
      <c r="B25" s="65">
        <v>3</v>
      </c>
      <c r="C25" s="70" t="s">
        <v>150</v>
      </c>
      <c r="D25" s="67" t="s">
        <v>151</v>
      </c>
      <c r="E25" s="103"/>
      <c r="F25" s="103"/>
      <c r="G25" s="111"/>
      <c r="H25" s="103"/>
      <c r="I25" s="103"/>
      <c r="J25" s="102"/>
    </row>
    <row r="26" spans="1:10" ht="25.5">
      <c r="A26" s="68">
        <v>20</v>
      </c>
      <c r="B26" s="65">
        <v>4</v>
      </c>
      <c r="C26" s="70" t="s">
        <v>152</v>
      </c>
      <c r="D26" s="67" t="s">
        <v>153</v>
      </c>
      <c r="E26" s="103"/>
      <c r="F26" s="103"/>
      <c r="G26" s="111"/>
      <c r="H26" s="103"/>
      <c r="I26" s="103"/>
      <c r="J26" s="102"/>
    </row>
    <row r="27" spans="1:10" ht="12.75">
      <c r="A27" s="68">
        <v>21</v>
      </c>
      <c r="B27" s="65">
        <v>5</v>
      </c>
      <c r="C27" s="70" t="s">
        <v>154</v>
      </c>
      <c r="D27" s="67" t="s">
        <v>155</v>
      </c>
      <c r="E27" s="103"/>
      <c r="F27" s="103"/>
      <c r="G27" s="111"/>
      <c r="H27" s="103"/>
      <c r="I27" s="103"/>
      <c r="J27" s="102"/>
    </row>
    <row r="28" spans="1:10" ht="12.75">
      <c r="A28" s="68">
        <v>22</v>
      </c>
      <c r="B28" s="63" t="s">
        <v>127</v>
      </c>
      <c r="C28" s="68" t="s">
        <v>421</v>
      </c>
      <c r="D28" s="67"/>
      <c r="E28" s="103"/>
      <c r="F28" s="103"/>
      <c r="G28" s="111"/>
      <c r="H28" s="103"/>
      <c r="I28" s="103">
        <v>2163636</v>
      </c>
      <c r="J28" s="102">
        <v>1136706</v>
      </c>
    </row>
    <row r="29" spans="1:10" ht="12.75">
      <c r="A29" s="68">
        <v>23</v>
      </c>
      <c r="B29" s="63" t="s">
        <v>128</v>
      </c>
      <c r="C29" s="68" t="s">
        <v>366</v>
      </c>
      <c r="D29" s="67"/>
      <c r="E29" s="103">
        <v>3200000</v>
      </c>
      <c r="F29" s="103"/>
      <c r="G29" s="111"/>
      <c r="H29" s="103">
        <v>3200000</v>
      </c>
      <c r="I29" s="103">
        <v>3438018</v>
      </c>
      <c r="J29" s="102">
        <v>3291200</v>
      </c>
    </row>
    <row r="30" spans="1:12" ht="12.75">
      <c r="A30" s="68">
        <v>24</v>
      </c>
      <c r="B30" s="63" t="s">
        <v>129</v>
      </c>
      <c r="C30" s="68" t="s">
        <v>347</v>
      </c>
      <c r="D30" s="67"/>
      <c r="E30" s="103">
        <v>16011394</v>
      </c>
      <c r="F30" s="103"/>
      <c r="G30" s="111"/>
      <c r="H30" s="103">
        <v>16011394</v>
      </c>
      <c r="I30" s="103">
        <v>16338000</v>
      </c>
      <c r="J30" s="102">
        <v>20210364</v>
      </c>
      <c r="K30" s="144"/>
      <c r="L30" s="144"/>
    </row>
    <row r="31" spans="1:12" ht="12.75">
      <c r="A31" s="68">
        <v>25</v>
      </c>
      <c r="B31" s="63" t="s">
        <v>130</v>
      </c>
      <c r="C31" s="68" t="s">
        <v>422</v>
      </c>
      <c r="D31" s="67"/>
      <c r="E31" s="103"/>
      <c r="F31" s="103"/>
      <c r="G31" s="111"/>
      <c r="H31" s="103"/>
      <c r="I31" s="103">
        <v>70485</v>
      </c>
      <c r="J31" s="102">
        <v>70485</v>
      </c>
      <c r="L31" s="12"/>
    </row>
    <row r="32" spans="1:10" ht="12.75">
      <c r="A32" s="68">
        <v>26</v>
      </c>
      <c r="B32" s="63" t="s">
        <v>131</v>
      </c>
      <c r="C32" s="68" t="s">
        <v>425</v>
      </c>
      <c r="D32" s="67"/>
      <c r="E32" s="103"/>
      <c r="F32" s="103"/>
      <c r="G32" s="111"/>
      <c r="H32" s="103"/>
      <c r="I32" s="103">
        <v>70485</v>
      </c>
      <c r="J32" s="102">
        <v>70485</v>
      </c>
    </row>
    <row r="33" spans="1:10" ht="12.75">
      <c r="A33" s="68">
        <v>27</v>
      </c>
      <c r="B33" s="63" t="s">
        <v>132</v>
      </c>
      <c r="C33" s="68" t="s">
        <v>423</v>
      </c>
      <c r="D33" s="67"/>
      <c r="E33" s="103"/>
      <c r="F33" s="103"/>
      <c r="G33" s="111"/>
      <c r="H33" s="103"/>
      <c r="I33" s="103">
        <v>284200</v>
      </c>
      <c r="J33" s="102">
        <v>284200</v>
      </c>
    </row>
    <row r="34" spans="1:12" ht="12.75">
      <c r="A34" s="68">
        <v>28</v>
      </c>
      <c r="B34" s="63" t="s">
        <v>133</v>
      </c>
      <c r="C34" s="68" t="s">
        <v>426</v>
      </c>
      <c r="D34" s="67"/>
      <c r="E34" s="103"/>
      <c r="F34" s="103"/>
      <c r="G34" s="111"/>
      <c r="H34" s="103"/>
      <c r="I34" s="103">
        <v>2503610</v>
      </c>
      <c r="J34" s="102">
        <v>2503610</v>
      </c>
      <c r="L34" s="144"/>
    </row>
    <row r="35" spans="1:10" ht="12.75">
      <c r="A35" s="68"/>
      <c r="B35" s="63"/>
      <c r="C35" s="68" t="s">
        <v>432</v>
      </c>
      <c r="D35" s="67"/>
      <c r="E35" s="103"/>
      <c r="F35" s="103"/>
      <c r="G35" s="111"/>
      <c r="H35" s="103"/>
      <c r="I35" s="103">
        <v>410705</v>
      </c>
      <c r="J35" s="102">
        <v>410705</v>
      </c>
    </row>
    <row r="36" spans="1:10" ht="12.75">
      <c r="A36" s="68"/>
      <c r="B36" s="63"/>
      <c r="C36" s="68" t="s">
        <v>629</v>
      </c>
      <c r="D36" s="67"/>
      <c r="E36" s="103"/>
      <c r="F36" s="103"/>
      <c r="G36" s="111"/>
      <c r="H36" s="103"/>
      <c r="I36" s="103"/>
      <c r="J36" s="102">
        <v>53805</v>
      </c>
    </row>
    <row r="37" spans="1:10" ht="12.75">
      <c r="A37" s="68"/>
      <c r="B37" s="63"/>
      <c r="C37" s="68" t="s">
        <v>631</v>
      </c>
      <c r="D37" s="67"/>
      <c r="E37" s="103"/>
      <c r="F37" s="103"/>
      <c r="G37" s="111"/>
      <c r="H37" s="103"/>
      <c r="I37" s="103"/>
      <c r="J37" s="102">
        <v>91440</v>
      </c>
    </row>
    <row r="38" spans="1:10" ht="12.75">
      <c r="A38" s="68"/>
      <c r="B38" s="63"/>
      <c r="C38" s="68" t="s">
        <v>630</v>
      </c>
      <c r="D38" s="67"/>
      <c r="E38" s="103"/>
      <c r="F38" s="103"/>
      <c r="G38" s="111"/>
      <c r="H38" s="103"/>
      <c r="I38" s="103"/>
      <c r="J38" s="102">
        <v>8255</v>
      </c>
    </row>
    <row r="39" spans="1:10" ht="12.75">
      <c r="A39" s="68">
        <v>29</v>
      </c>
      <c r="B39" s="59" t="s">
        <v>157</v>
      </c>
      <c r="C39" s="71" t="s">
        <v>367</v>
      </c>
      <c r="D39" s="72" t="s">
        <v>159</v>
      </c>
      <c r="E39" s="105">
        <f>SUM(E22:E31)</f>
        <v>50198602</v>
      </c>
      <c r="F39" s="105"/>
      <c r="G39" s="112">
        <f>SUM(G22:G31)</f>
        <v>80333200</v>
      </c>
      <c r="H39" s="105">
        <f>SUM(H22:H33)</f>
        <v>130531802</v>
      </c>
      <c r="I39" s="105">
        <f>SUM(I22:I35)</f>
        <v>139483268</v>
      </c>
      <c r="J39" s="173">
        <f>SUM(J22:J38)</f>
        <v>142660582</v>
      </c>
    </row>
    <row r="40" spans="1:10" ht="12.75">
      <c r="A40" s="68">
        <v>30</v>
      </c>
      <c r="B40" s="65">
        <v>1</v>
      </c>
      <c r="C40" s="70" t="s">
        <v>160</v>
      </c>
      <c r="D40" s="67" t="s">
        <v>161</v>
      </c>
      <c r="E40" s="103"/>
      <c r="F40" s="67"/>
      <c r="G40" s="111"/>
      <c r="H40" s="69"/>
      <c r="I40" s="69">
        <v>7285994</v>
      </c>
      <c r="J40" s="102">
        <v>286000</v>
      </c>
    </row>
    <row r="41" spans="1:10" ht="25.5">
      <c r="A41" s="68">
        <v>31</v>
      </c>
      <c r="B41" s="65">
        <v>2</v>
      </c>
      <c r="C41" s="70" t="s">
        <v>162</v>
      </c>
      <c r="D41" s="67" t="s">
        <v>163</v>
      </c>
      <c r="E41" s="103"/>
      <c r="F41" s="67"/>
      <c r="G41" s="111"/>
      <c r="H41" s="69"/>
      <c r="I41" s="69"/>
      <c r="J41" s="102"/>
    </row>
    <row r="42" spans="1:10" ht="25.5">
      <c r="A42" s="68">
        <v>32</v>
      </c>
      <c r="B42" s="65">
        <v>3</v>
      </c>
      <c r="C42" s="70" t="s">
        <v>164</v>
      </c>
      <c r="D42" s="67" t="s">
        <v>165</v>
      </c>
      <c r="E42" s="103"/>
      <c r="F42" s="67"/>
      <c r="G42" s="111"/>
      <c r="H42" s="69"/>
      <c r="I42" s="69"/>
      <c r="J42" s="102"/>
    </row>
    <row r="43" spans="1:10" ht="25.5">
      <c r="A43" s="68">
        <v>33</v>
      </c>
      <c r="B43" s="65">
        <v>4</v>
      </c>
      <c r="C43" s="70" t="s">
        <v>166</v>
      </c>
      <c r="D43" s="67" t="s">
        <v>167</v>
      </c>
      <c r="E43" s="103"/>
      <c r="F43" s="67"/>
      <c r="G43" s="111"/>
      <c r="H43" s="69"/>
      <c r="I43" s="69"/>
      <c r="J43" s="102"/>
    </row>
    <row r="44" spans="1:10" ht="12.75">
      <c r="A44" s="68">
        <v>34</v>
      </c>
      <c r="B44" s="65">
        <v>5</v>
      </c>
      <c r="C44" s="70" t="s">
        <v>168</v>
      </c>
      <c r="D44" s="67" t="s">
        <v>169</v>
      </c>
      <c r="E44" s="103"/>
      <c r="F44" s="67"/>
      <c r="G44" s="111"/>
      <c r="H44" s="69"/>
      <c r="I44" s="69"/>
      <c r="J44" s="102"/>
    </row>
    <row r="45" spans="1:10" ht="24.75" customHeight="1">
      <c r="A45" s="68">
        <v>35</v>
      </c>
      <c r="B45" s="63" t="s">
        <v>127</v>
      </c>
      <c r="C45" s="68" t="s">
        <v>414</v>
      </c>
      <c r="D45" s="67"/>
      <c r="E45" s="103">
        <v>326606</v>
      </c>
      <c r="F45" s="67"/>
      <c r="G45" s="111"/>
      <c r="H45" s="69">
        <v>326606</v>
      </c>
      <c r="I45" s="69">
        <v>0</v>
      </c>
      <c r="J45" s="102">
        <v>0</v>
      </c>
    </row>
    <row r="46" spans="1:10" ht="12.75">
      <c r="A46" s="68">
        <v>36</v>
      </c>
      <c r="B46" s="59" t="s">
        <v>171</v>
      </c>
      <c r="C46" s="71" t="s">
        <v>172</v>
      </c>
      <c r="D46" s="72" t="s">
        <v>173</v>
      </c>
      <c r="E46" s="105">
        <v>326606</v>
      </c>
      <c r="F46" s="105"/>
      <c r="G46" s="112"/>
      <c r="H46" s="105">
        <f>SUM(H40:H45)</f>
        <v>326606</v>
      </c>
      <c r="I46" s="105">
        <f>SUM(I40:I45)</f>
        <v>7285994</v>
      </c>
      <c r="J46" s="173">
        <v>286000</v>
      </c>
    </row>
    <row r="47" spans="1:10" ht="12.75">
      <c r="A47" s="68">
        <v>37</v>
      </c>
      <c r="B47" s="65">
        <v>1</v>
      </c>
      <c r="C47" s="70" t="s">
        <v>174</v>
      </c>
      <c r="D47" s="67" t="s">
        <v>175</v>
      </c>
      <c r="E47" s="103"/>
      <c r="F47" s="103"/>
      <c r="G47" s="111"/>
      <c r="H47" s="103"/>
      <c r="I47" s="103"/>
      <c r="J47" s="102"/>
    </row>
    <row r="48" spans="1:10" ht="12.75">
      <c r="A48" s="68">
        <v>38</v>
      </c>
      <c r="B48" s="65">
        <v>2</v>
      </c>
      <c r="C48" s="70" t="s">
        <v>176</v>
      </c>
      <c r="D48" s="67" t="s">
        <v>177</v>
      </c>
      <c r="E48" s="103"/>
      <c r="F48" s="103"/>
      <c r="G48" s="111"/>
      <c r="H48" s="103"/>
      <c r="I48" s="103"/>
      <c r="J48" s="102"/>
    </row>
    <row r="49" spans="1:10" ht="12.75">
      <c r="A49" s="68">
        <v>39</v>
      </c>
      <c r="B49" s="59" t="s">
        <v>178</v>
      </c>
      <c r="C49" s="71" t="s">
        <v>179</v>
      </c>
      <c r="D49" s="72" t="s">
        <v>180</v>
      </c>
      <c r="E49" s="105"/>
      <c r="F49" s="105"/>
      <c r="G49" s="112"/>
      <c r="H49" s="103"/>
      <c r="I49" s="103"/>
      <c r="J49" s="102"/>
    </row>
    <row r="50" spans="1:10" ht="12.75">
      <c r="A50" s="68">
        <v>40</v>
      </c>
      <c r="B50" s="65">
        <v>1</v>
      </c>
      <c r="C50" s="70" t="s">
        <v>181</v>
      </c>
      <c r="D50" s="67" t="s">
        <v>182</v>
      </c>
      <c r="E50" s="103"/>
      <c r="F50" s="103"/>
      <c r="G50" s="111"/>
      <c r="H50" s="103"/>
      <c r="I50" s="103"/>
      <c r="J50" s="102"/>
    </row>
    <row r="51" spans="1:10" ht="12.75">
      <c r="A51" s="68">
        <v>41</v>
      </c>
      <c r="B51" s="65">
        <v>2</v>
      </c>
      <c r="C51" s="70" t="s">
        <v>183</v>
      </c>
      <c r="D51" s="67" t="s">
        <v>184</v>
      </c>
      <c r="E51" s="103"/>
      <c r="F51" s="103"/>
      <c r="G51" s="111"/>
      <c r="H51" s="103"/>
      <c r="I51" s="103"/>
      <c r="J51" s="102"/>
    </row>
    <row r="52" spans="1:10" ht="12.75">
      <c r="A52" s="68">
        <v>42</v>
      </c>
      <c r="B52" s="65">
        <v>3</v>
      </c>
      <c r="C52" s="70" t="s">
        <v>185</v>
      </c>
      <c r="D52" s="67" t="s">
        <v>186</v>
      </c>
      <c r="E52" s="103"/>
      <c r="F52" s="103">
        <v>2200000</v>
      </c>
      <c r="G52" s="111"/>
      <c r="H52" s="103">
        <v>2200000</v>
      </c>
      <c r="I52" s="103">
        <v>2200000</v>
      </c>
      <c r="J52" s="102">
        <v>2096588</v>
      </c>
    </row>
    <row r="53" spans="1:10" ht="12.75">
      <c r="A53" s="68">
        <v>43</v>
      </c>
      <c r="B53" s="65">
        <v>4</v>
      </c>
      <c r="C53" s="70" t="s">
        <v>187</v>
      </c>
      <c r="D53" s="67" t="s">
        <v>188</v>
      </c>
      <c r="E53" s="103"/>
      <c r="F53" s="103">
        <v>9500000</v>
      </c>
      <c r="G53" s="111"/>
      <c r="H53" s="103">
        <v>9500000</v>
      </c>
      <c r="I53" s="103">
        <v>9500000</v>
      </c>
      <c r="J53" s="102">
        <v>8398745</v>
      </c>
    </row>
    <row r="54" spans="1:10" ht="12.75">
      <c r="A54" s="68">
        <v>44</v>
      </c>
      <c r="B54" s="65">
        <v>5</v>
      </c>
      <c r="C54" s="70" t="s">
        <v>189</v>
      </c>
      <c r="D54" s="67" t="s">
        <v>190</v>
      </c>
      <c r="E54" s="103"/>
      <c r="F54" s="103"/>
      <c r="G54" s="111"/>
      <c r="H54" s="103"/>
      <c r="I54" s="103"/>
      <c r="J54" s="102"/>
    </row>
    <row r="55" spans="1:10" ht="12.75">
      <c r="A55" s="68">
        <v>45</v>
      </c>
      <c r="B55" s="65">
        <v>6</v>
      </c>
      <c r="C55" s="70" t="s">
        <v>191</v>
      </c>
      <c r="D55" s="67" t="s">
        <v>192</v>
      </c>
      <c r="E55" s="103"/>
      <c r="F55" s="103"/>
      <c r="G55" s="111"/>
      <c r="H55" s="103"/>
      <c r="I55" s="103"/>
      <c r="J55" s="102"/>
    </row>
    <row r="56" spans="1:10" ht="12.75">
      <c r="A56" s="68">
        <v>46</v>
      </c>
      <c r="B56" s="65">
        <v>7</v>
      </c>
      <c r="C56" s="70" t="s">
        <v>193</v>
      </c>
      <c r="D56" s="67" t="s">
        <v>194</v>
      </c>
      <c r="E56" s="103">
        <v>1900000</v>
      </c>
      <c r="F56" s="103"/>
      <c r="G56" s="111"/>
      <c r="H56" s="103">
        <v>1900000</v>
      </c>
      <c r="I56" s="103">
        <v>1900000</v>
      </c>
      <c r="J56" s="102">
        <v>1754942</v>
      </c>
    </row>
    <row r="57" spans="1:10" ht="12.75">
      <c r="A57" s="68">
        <v>47</v>
      </c>
      <c r="B57" s="65">
        <v>8</v>
      </c>
      <c r="C57" s="70" t="s">
        <v>195</v>
      </c>
      <c r="D57" s="67" t="s">
        <v>196</v>
      </c>
      <c r="E57" s="103"/>
      <c r="F57" s="103"/>
      <c r="G57" s="111"/>
      <c r="H57" s="103"/>
      <c r="I57" s="103"/>
      <c r="J57" s="102"/>
    </row>
    <row r="58" spans="1:10" ht="12.75">
      <c r="A58" s="68">
        <v>48</v>
      </c>
      <c r="B58" s="59" t="s">
        <v>197</v>
      </c>
      <c r="C58" s="71" t="s">
        <v>198</v>
      </c>
      <c r="D58" s="72" t="s">
        <v>199</v>
      </c>
      <c r="E58" s="105">
        <v>1900000</v>
      </c>
      <c r="F58" s="105">
        <f>SUM(F50:F54)</f>
        <v>11700000</v>
      </c>
      <c r="G58" s="112"/>
      <c r="H58" s="105">
        <f>SUM(H51:H56)</f>
        <v>13600000</v>
      </c>
      <c r="I58" s="105">
        <f>SUM(I51:I56)</f>
        <v>13600000</v>
      </c>
      <c r="J58" s="173">
        <f>SUM(J51:J56)</f>
        <v>12250275</v>
      </c>
    </row>
    <row r="59" spans="1:10" ht="12.75">
      <c r="A59" s="68">
        <v>49</v>
      </c>
      <c r="B59" s="65">
        <v>1</v>
      </c>
      <c r="C59" s="70" t="s">
        <v>200</v>
      </c>
      <c r="D59" s="67" t="s">
        <v>201</v>
      </c>
      <c r="E59" s="103"/>
      <c r="F59" s="103"/>
      <c r="G59" s="111"/>
      <c r="H59" s="103"/>
      <c r="I59" s="103"/>
      <c r="J59" s="102"/>
    </row>
    <row r="60" spans="1:10" ht="12.75">
      <c r="A60" s="68">
        <v>50</v>
      </c>
      <c r="B60" s="63" t="s">
        <v>127</v>
      </c>
      <c r="C60" s="68" t="s">
        <v>368</v>
      </c>
      <c r="D60" s="67"/>
      <c r="E60" s="103"/>
      <c r="F60" s="103">
        <v>300000</v>
      </c>
      <c r="G60" s="111"/>
      <c r="H60" s="103">
        <v>300000</v>
      </c>
      <c r="I60" s="103">
        <v>300000</v>
      </c>
      <c r="J60" s="102">
        <v>67788</v>
      </c>
    </row>
    <row r="61" spans="1:10" ht="12.75">
      <c r="A61" s="68">
        <v>51</v>
      </c>
      <c r="B61" s="63" t="s">
        <v>128</v>
      </c>
      <c r="C61" s="68" t="s">
        <v>348</v>
      </c>
      <c r="D61" s="67"/>
      <c r="E61" s="103">
        <v>30000</v>
      </c>
      <c r="F61" s="103"/>
      <c r="G61" s="111"/>
      <c r="H61" s="103">
        <v>30000</v>
      </c>
      <c r="I61" s="103">
        <v>30000</v>
      </c>
      <c r="J61" s="102">
        <v>0</v>
      </c>
    </row>
    <row r="62" spans="1:10" ht="12.75">
      <c r="A62" s="68">
        <v>52</v>
      </c>
      <c r="B62" s="63" t="s">
        <v>129</v>
      </c>
      <c r="C62" s="68" t="s">
        <v>369</v>
      </c>
      <c r="D62" s="67"/>
      <c r="E62" s="103"/>
      <c r="F62" s="103"/>
      <c r="G62" s="111"/>
      <c r="H62" s="103"/>
      <c r="I62" s="103"/>
      <c r="J62" s="102"/>
    </row>
    <row r="63" spans="1:12" ht="12.75">
      <c r="A63" s="68">
        <v>53</v>
      </c>
      <c r="B63" s="63" t="s">
        <v>130</v>
      </c>
      <c r="C63" s="68" t="s">
        <v>370</v>
      </c>
      <c r="D63" s="67"/>
      <c r="E63" s="103"/>
      <c r="F63" s="103"/>
      <c r="G63" s="111">
        <v>166800</v>
      </c>
      <c r="H63" s="103">
        <v>166800</v>
      </c>
      <c r="I63" s="103">
        <v>243800</v>
      </c>
      <c r="J63" s="102">
        <v>113671</v>
      </c>
      <c r="L63" s="144"/>
    </row>
    <row r="64" spans="1:10" ht="12.75">
      <c r="A64" s="68">
        <v>54</v>
      </c>
      <c r="B64" s="59" t="s">
        <v>204</v>
      </c>
      <c r="C64" s="71" t="s">
        <v>205</v>
      </c>
      <c r="D64" s="72" t="s">
        <v>206</v>
      </c>
      <c r="E64" s="105">
        <f>SUM(E58:E63)</f>
        <v>1930000</v>
      </c>
      <c r="F64" s="105">
        <f>SUM(F58:F63)</f>
        <v>12000000</v>
      </c>
      <c r="G64" s="112">
        <f>SUM(G63)</f>
        <v>166800</v>
      </c>
      <c r="H64" s="105">
        <f>SUM(H58:H63)</f>
        <v>14096800</v>
      </c>
      <c r="I64" s="105">
        <f>SUM(I58:I63)</f>
        <v>14173800</v>
      </c>
      <c r="J64" s="173">
        <f>SUM(J58:J63)</f>
        <v>12431734</v>
      </c>
    </row>
    <row r="65" spans="1:10" ht="12.75">
      <c r="A65" s="68">
        <v>55</v>
      </c>
      <c r="B65" s="65">
        <v>1</v>
      </c>
      <c r="C65" s="73" t="s">
        <v>207</v>
      </c>
      <c r="D65" s="67" t="s">
        <v>208</v>
      </c>
      <c r="E65" s="103"/>
      <c r="F65" s="103">
        <v>1000000</v>
      </c>
      <c r="G65" s="111"/>
      <c r="H65" s="103">
        <v>1000000</v>
      </c>
      <c r="I65" s="103">
        <v>1000000</v>
      </c>
      <c r="J65" s="102">
        <v>605935</v>
      </c>
    </row>
    <row r="66" spans="1:10" ht="12.75">
      <c r="A66" s="68">
        <v>56</v>
      </c>
      <c r="B66" s="65">
        <v>2</v>
      </c>
      <c r="C66" s="73" t="s">
        <v>209</v>
      </c>
      <c r="D66" s="67" t="s">
        <v>210</v>
      </c>
      <c r="E66" s="103"/>
      <c r="F66" s="103">
        <v>1400000</v>
      </c>
      <c r="G66" s="111"/>
      <c r="H66" s="103">
        <v>1400000</v>
      </c>
      <c r="I66" s="103">
        <v>1400000</v>
      </c>
      <c r="J66" s="102">
        <v>1248000</v>
      </c>
    </row>
    <row r="67" spans="1:10" ht="12.75">
      <c r="A67" s="68">
        <v>57</v>
      </c>
      <c r="B67" s="65">
        <v>3</v>
      </c>
      <c r="C67" s="73" t="s">
        <v>211</v>
      </c>
      <c r="D67" s="67" t="s">
        <v>212</v>
      </c>
      <c r="E67" s="103"/>
      <c r="F67" s="103"/>
      <c r="G67" s="111"/>
      <c r="H67" s="103"/>
      <c r="I67" s="103"/>
      <c r="J67" s="102"/>
    </row>
    <row r="68" spans="1:10" ht="12.75">
      <c r="A68" s="68">
        <v>58</v>
      </c>
      <c r="B68" s="65">
        <v>4</v>
      </c>
      <c r="C68" s="73" t="s">
        <v>213</v>
      </c>
      <c r="D68" s="67" t="s">
        <v>214</v>
      </c>
      <c r="E68" s="103"/>
      <c r="F68" s="103">
        <v>1611000</v>
      </c>
      <c r="G68" s="111"/>
      <c r="H68" s="103">
        <v>1611000</v>
      </c>
      <c r="I68" s="103">
        <v>1611000</v>
      </c>
      <c r="J68" s="102">
        <v>1358430</v>
      </c>
    </row>
    <row r="69" spans="1:10" ht="12.75">
      <c r="A69" s="68">
        <v>59</v>
      </c>
      <c r="B69" s="65">
        <v>5</v>
      </c>
      <c r="C69" s="73" t="s">
        <v>215</v>
      </c>
      <c r="D69" s="67" t="s">
        <v>216</v>
      </c>
      <c r="E69" s="103"/>
      <c r="F69" s="103"/>
      <c r="G69" s="111"/>
      <c r="H69" s="103"/>
      <c r="I69" s="103"/>
      <c r="J69" s="102"/>
    </row>
    <row r="70" spans="1:10" ht="12.75">
      <c r="A70" s="68">
        <v>60</v>
      </c>
      <c r="B70" s="65">
        <v>6</v>
      </c>
      <c r="C70" s="73" t="s">
        <v>217</v>
      </c>
      <c r="D70" s="67" t="s">
        <v>218</v>
      </c>
      <c r="E70" s="103"/>
      <c r="F70" s="103"/>
      <c r="G70" s="111"/>
      <c r="H70" s="103"/>
      <c r="I70" s="103"/>
      <c r="J70" s="102"/>
    </row>
    <row r="71" spans="1:10" ht="12.75">
      <c r="A71" s="68">
        <v>61</v>
      </c>
      <c r="B71" s="65">
        <v>7</v>
      </c>
      <c r="C71" s="73" t="s">
        <v>219</v>
      </c>
      <c r="D71" s="67" t="s">
        <v>220</v>
      </c>
      <c r="E71" s="103"/>
      <c r="F71" s="103"/>
      <c r="G71" s="111"/>
      <c r="H71" s="103"/>
      <c r="I71" s="103"/>
      <c r="J71" s="102">
        <v>232200</v>
      </c>
    </row>
    <row r="72" spans="1:10" ht="12.75">
      <c r="A72" s="68">
        <v>62</v>
      </c>
      <c r="B72" s="65">
        <v>8</v>
      </c>
      <c r="C72" s="73" t="s">
        <v>221</v>
      </c>
      <c r="D72" s="67" t="s">
        <v>222</v>
      </c>
      <c r="E72" s="103"/>
      <c r="F72" s="103">
        <v>10000</v>
      </c>
      <c r="G72" s="111"/>
      <c r="H72" s="103">
        <v>10000</v>
      </c>
      <c r="I72" s="103">
        <v>10000</v>
      </c>
      <c r="J72" s="102">
        <v>18828</v>
      </c>
    </row>
    <row r="73" spans="1:10" ht="12.75">
      <c r="A73" s="68">
        <v>63</v>
      </c>
      <c r="B73" s="65">
        <v>9</v>
      </c>
      <c r="C73" s="73" t="s">
        <v>223</v>
      </c>
      <c r="D73" s="67" t="s">
        <v>224</v>
      </c>
      <c r="E73" s="103"/>
      <c r="F73" s="103"/>
      <c r="G73" s="111"/>
      <c r="H73" s="103"/>
      <c r="I73" s="103"/>
      <c r="J73" s="102"/>
    </row>
    <row r="74" spans="1:12" ht="12.75">
      <c r="A74" s="68">
        <v>64</v>
      </c>
      <c r="B74" s="65">
        <v>10</v>
      </c>
      <c r="C74" s="73" t="s">
        <v>371</v>
      </c>
      <c r="D74" s="67" t="s">
        <v>372</v>
      </c>
      <c r="E74" s="103"/>
      <c r="F74" s="103">
        <v>200000</v>
      </c>
      <c r="G74" s="111"/>
      <c r="H74" s="103">
        <v>200000</v>
      </c>
      <c r="I74" s="103">
        <v>200000</v>
      </c>
      <c r="J74" s="102">
        <v>666496</v>
      </c>
      <c r="L74" s="144"/>
    </row>
    <row r="75" spans="1:10" ht="12.75">
      <c r="A75" s="68">
        <v>65</v>
      </c>
      <c r="B75" s="59" t="s">
        <v>227</v>
      </c>
      <c r="C75" s="74" t="s">
        <v>228</v>
      </c>
      <c r="D75" s="72" t="s">
        <v>229</v>
      </c>
      <c r="E75" s="105"/>
      <c r="F75" s="105">
        <f>SUM(F65:F74)</f>
        <v>4221000</v>
      </c>
      <c r="G75" s="112"/>
      <c r="H75" s="105">
        <f>SUM(H65:H74)</f>
        <v>4221000</v>
      </c>
      <c r="I75" s="105">
        <f>SUM(I65:I74)</f>
        <v>4221000</v>
      </c>
      <c r="J75" s="173">
        <f>SUM(J65:J74)</f>
        <v>4129889</v>
      </c>
    </row>
    <row r="76" spans="1:10" ht="12.75">
      <c r="A76" s="68">
        <v>66</v>
      </c>
      <c r="B76" s="65">
        <v>1</v>
      </c>
      <c r="C76" s="73" t="s">
        <v>230</v>
      </c>
      <c r="D76" s="67" t="s">
        <v>231</v>
      </c>
      <c r="E76" s="103"/>
      <c r="F76" s="103"/>
      <c r="G76" s="111"/>
      <c r="H76" s="103"/>
      <c r="I76" s="103"/>
      <c r="J76" s="102"/>
    </row>
    <row r="77" spans="1:10" ht="12.75">
      <c r="A77" s="68">
        <v>67</v>
      </c>
      <c r="B77" s="65">
        <v>2</v>
      </c>
      <c r="C77" s="73" t="s">
        <v>232</v>
      </c>
      <c r="D77" s="67" t="s">
        <v>233</v>
      </c>
      <c r="E77" s="103"/>
      <c r="F77" s="103">
        <v>1000000</v>
      </c>
      <c r="G77" s="111"/>
      <c r="H77" s="103">
        <v>1000000</v>
      </c>
      <c r="I77" s="103">
        <v>1000000</v>
      </c>
      <c r="J77" s="102">
        <v>860000</v>
      </c>
    </row>
    <row r="78" spans="1:10" ht="12.75">
      <c r="A78" s="68">
        <v>68</v>
      </c>
      <c r="B78" s="65">
        <v>3</v>
      </c>
      <c r="C78" s="73" t="s">
        <v>234</v>
      </c>
      <c r="D78" s="67" t="s">
        <v>235</v>
      </c>
      <c r="E78" s="103"/>
      <c r="F78" s="103"/>
      <c r="G78" s="111"/>
      <c r="H78" s="103"/>
      <c r="I78" s="103"/>
      <c r="J78" s="102"/>
    </row>
    <row r="79" spans="1:10" ht="12.75">
      <c r="A79" s="68">
        <v>69</v>
      </c>
      <c r="B79" s="65">
        <v>4</v>
      </c>
      <c r="C79" s="73" t="s">
        <v>236</v>
      </c>
      <c r="D79" s="67" t="s">
        <v>237</v>
      </c>
      <c r="E79" s="103"/>
      <c r="F79" s="103"/>
      <c r="G79" s="111"/>
      <c r="H79" s="103"/>
      <c r="I79" s="103"/>
      <c r="J79" s="102"/>
    </row>
    <row r="80" spans="1:10" ht="12.75">
      <c r="A80" s="68">
        <v>70</v>
      </c>
      <c r="B80" s="65">
        <v>5</v>
      </c>
      <c r="C80" s="73" t="s">
        <v>238</v>
      </c>
      <c r="D80" s="67" t="s">
        <v>239</v>
      </c>
      <c r="E80" s="103"/>
      <c r="F80" s="103"/>
      <c r="G80" s="111"/>
      <c r="H80" s="103"/>
      <c r="I80" s="103"/>
      <c r="J80" s="102"/>
    </row>
    <row r="81" spans="1:10" ht="12.75">
      <c r="A81" s="68">
        <v>71</v>
      </c>
      <c r="B81" s="59" t="s">
        <v>240</v>
      </c>
      <c r="C81" s="71" t="s">
        <v>241</v>
      </c>
      <c r="D81" s="72" t="s">
        <v>242</v>
      </c>
      <c r="E81" s="105"/>
      <c r="F81" s="105">
        <f>SUM(F76:F80)</f>
        <v>1000000</v>
      </c>
      <c r="G81" s="112"/>
      <c r="H81" s="105">
        <f>SUM(H76:H80)</f>
        <v>1000000</v>
      </c>
      <c r="I81" s="105">
        <f>SUM(I76:I80)</f>
        <v>1000000</v>
      </c>
      <c r="J81" s="173">
        <v>860000</v>
      </c>
    </row>
    <row r="82" spans="1:10" ht="25.5">
      <c r="A82" s="68">
        <v>72</v>
      </c>
      <c r="B82" s="65">
        <v>1</v>
      </c>
      <c r="C82" s="73" t="s">
        <v>243</v>
      </c>
      <c r="D82" s="67" t="s">
        <v>244</v>
      </c>
      <c r="E82" s="103"/>
      <c r="F82" s="103"/>
      <c r="G82" s="111"/>
      <c r="H82" s="103"/>
      <c r="I82" s="103"/>
      <c r="J82" s="102"/>
    </row>
    <row r="83" spans="1:10" ht="25.5">
      <c r="A83" s="68">
        <v>73</v>
      </c>
      <c r="B83" s="65">
        <v>2</v>
      </c>
      <c r="C83" s="70" t="s">
        <v>245</v>
      </c>
      <c r="D83" s="67" t="s">
        <v>246</v>
      </c>
      <c r="E83" s="103"/>
      <c r="F83" s="103"/>
      <c r="G83" s="111"/>
      <c r="H83" s="103"/>
      <c r="I83" s="103"/>
      <c r="J83" s="102"/>
    </row>
    <row r="84" spans="1:10" ht="12.75">
      <c r="A84" s="68">
        <v>74</v>
      </c>
      <c r="B84" s="65">
        <v>3</v>
      </c>
      <c r="C84" s="73" t="s">
        <v>247</v>
      </c>
      <c r="D84" s="67" t="s">
        <v>248</v>
      </c>
      <c r="E84" s="103"/>
      <c r="F84" s="103"/>
      <c r="G84" s="111"/>
      <c r="H84" s="103"/>
      <c r="I84" s="103"/>
      <c r="J84" s="102"/>
    </row>
    <row r="85" spans="1:10" ht="12.75">
      <c r="A85" s="68">
        <v>75</v>
      </c>
      <c r="B85" s="59" t="s">
        <v>249</v>
      </c>
      <c r="C85" s="71" t="s">
        <v>250</v>
      </c>
      <c r="D85" s="72" t="s">
        <v>251</v>
      </c>
      <c r="E85" s="105"/>
      <c r="F85" s="105"/>
      <c r="G85" s="112"/>
      <c r="H85" s="103"/>
      <c r="I85" s="103"/>
      <c r="J85" s="102"/>
    </row>
    <row r="86" spans="1:10" ht="25.5">
      <c r="A86" s="68">
        <v>76</v>
      </c>
      <c r="B86" s="65">
        <v>1</v>
      </c>
      <c r="C86" s="73" t="s">
        <v>252</v>
      </c>
      <c r="D86" s="67" t="s">
        <v>253</v>
      </c>
      <c r="E86" s="103"/>
      <c r="F86" s="103"/>
      <c r="G86" s="111"/>
      <c r="H86" s="103"/>
      <c r="I86" s="103"/>
      <c r="J86" s="102"/>
    </row>
    <row r="87" spans="1:10" ht="25.5">
      <c r="A87" s="68">
        <v>77</v>
      </c>
      <c r="B87" s="65">
        <v>2</v>
      </c>
      <c r="C87" s="70" t="s">
        <v>254</v>
      </c>
      <c r="D87" s="67" t="s">
        <v>255</v>
      </c>
      <c r="E87" s="103"/>
      <c r="F87" s="103"/>
      <c r="G87" s="111"/>
      <c r="H87" s="103"/>
      <c r="I87" s="103"/>
      <c r="J87" s="102"/>
    </row>
    <row r="88" spans="1:10" ht="12.75">
      <c r="A88" s="68">
        <v>78</v>
      </c>
      <c r="B88" s="65">
        <v>3</v>
      </c>
      <c r="C88" s="73" t="s">
        <v>256</v>
      </c>
      <c r="D88" s="67" t="s">
        <v>257</v>
      </c>
      <c r="E88" s="103"/>
      <c r="F88" s="103"/>
      <c r="G88" s="111"/>
      <c r="H88" s="103"/>
      <c r="I88" s="103"/>
      <c r="J88" s="102"/>
    </row>
    <row r="89" spans="1:10" ht="12.75">
      <c r="A89" s="68">
        <v>79</v>
      </c>
      <c r="B89" s="59" t="s">
        <v>258</v>
      </c>
      <c r="C89" s="71" t="s">
        <v>259</v>
      </c>
      <c r="D89" s="72" t="s">
        <v>260</v>
      </c>
      <c r="E89" s="105"/>
      <c r="F89" s="105"/>
      <c r="G89" s="112"/>
      <c r="H89" s="103"/>
      <c r="I89" s="103"/>
      <c r="J89" s="102"/>
    </row>
    <row r="90" spans="1:10" ht="12.75">
      <c r="A90" s="68">
        <v>80</v>
      </c>
      <c r="B90" s="59" t="s">
        <v>261</v>
      </c>
      <c r="C90" s="74" t="s">
        <v>262</v>
      </c>
      <c r="D90" s="72" t="s">
        <v>263</v>
      </c>
      <c r="E90" s="105">
        <v>52455208</v>
      </c>
      <c r="F90" s="105">
        <f>SUM(F39+F64+F75+F81)</f>
        <v>17221000</v>
      </c>
      <c r="G90" s="112">
        <f>SUM(G39+G64+G75+G81)</f>
        <v>80500000</v>
      </c>
      <c r="H90" s="105">
        <f>SUM(H39+H64+H75+H81)</f>
        <v>149849602</v>
      </c>
      <c r="I90" s="105">
        <f>SUM(I39+I64+I75+I81+I46)</f>
        <v>166164062</v>
      </c>
      <c r="J90" s="102">
        <v>160368205</v>
      </c>
    </row>
    <row r="91" spans="1:10" ht="12.75">
      <c r="A91" s="68">
        <v>81</v>
      </c>
      <c r="B91" s="75">
        <v>1</v>
      </c>
      <c r="C91" s="76" t="s">
        <v>264</v>
      </c>
      <c r="D91" s="77" t="s">
        <v>265</v>
      </c>
      <c r="E91" s="114"/>
      <c r="F91" s="114"/>
      <c r="G91" s="115"/>
      <c r="H91" s="116"/>
      <c r="I91" s="116"/>
      <c r="J91" s="102"/>
    </row>
    <row r="92" spans="1:10" ht="12.75">
      <c r="A92" s="68">
        <v>82</v>
      </c>
      <c r="B92" s="75">
        <v>2</v>
      </c>
      <c r="C92" s="78" t="s">
        <v>266</v>
      </c>
      <c r="D92" s="77" t="s">
        <v>267</v>
      </c>
      <c r="E92" s="114"/>
      <c r="F92" s="114"/>
      <c r="G92" s="115"/>
      <c r="H92" s="116"/>
      <c r="I92" s="116"/>
      <c r="J92" s="102"/>
    </row>
    <row r="93" spans="1:10" ht="12.75">
      <c r="A93" s="68">
        <v>83</v>
      </c>
      <c r="B93" s="75">
        <v>3</v>
      </c>
      <c r="C93" s="76" t="s">
        <v>268</v>
      </c>
      <c r="D93" s="77" t="s">
        <v>269</v>
      </c>
      <c r="E93" s="114"/>
      <c r="F93" s="114"/>
      <c r="G93" s="115"/>
      <c r="H93" s="116"/>
      <c r="I93" s="116"/>
      <c r="J93" s="102"/>
    </row>
    <row r="94" spans="1:10" ht="12.75">
      <c r="A94" s="68">
        <v>84</v>
      </c>
      <c r="B94" s="79" t="s">
        <v>270</v>
      </c>
      <c r="C94" s="80" t="s">
        <v>271</v>
      </c>
      <c r="D94" s="81" t="s">
        <v>272</v>
      </c>
      <c r="E94" s="117"/>
      <c r="F94" s="117"/>
      <c r="G94" s="118"/>
      <c r="H94" s="116"/>
      <c r="I94" s="116"/>
      <c r="J94" s="102"/>
    </row>
    <row r="95" spans="1:10" ht="12.75">
      <c r="A95" s="68">
        <v>85</v>
      </c>
      <c r="B95" s="75">
        <v>1</v>
      </c>
      <c r="C95" s="78" t="s">
        <v>273</v>
      </c>
      <c r="D95" s="77" t="s">
        <v>274</v>
      </c>
      <c r="E95" s="114"/>
      <c r="F95" s="114"/>
      <c r="G95" s="115"/>
      <c r="H95" s="116"/>
      <c r="I95" s="116"/>
      <c r="J95" s="102"/>
    </row>
    <row r="96" spans="1:10" ht="12.75">
      <c r="A96" s="68">
        <v>86</v>
      </c>
      <c r="B96" s="75">
        <v>2</v>
      </c>
      <c r="C96" s="76" t="s">
        <v>275</v>
      </c>
      <c r="D96" s="77" t="s">
        <v>276</v>
      </c>
      <c r="E96" s="114"/>
      <c r="F96" s="114"/>
      <c r="G96" s="115"/>
      <c r="H96" s="116"/>
      <c r="I96" s="116"/>
      <c r="J96" s="102"/>
    </row>
    <row r="97" spans="1:10" ht="12.75">
      <c r="A97" s="68">
        <v>87</v>
      </c>
      <c r="B97" s="75">
        <v>3</v>
      </c>
      <c r="C97" s="78" t="s">
        <v>277</v>
      </c>
      <c r="D97" s="77" t="s">
        <v>278</v>
      </c>
      <c r="E97" s="114"/>
      <c r="F97" s="114"/>
      <c r="G97" s="115"/>
      <c r="H97" s="116"/>
      <c r="I97" s="116"/>
      <c r="J97" s="102"/>
    </row>
    <row r="98" spans="1:10" ht="12.75">
      <c r="A98" s="68">
        <v>88</v>
      </c>
      <c r="B98" s="75">
        <v>4</v>
      </c>
      <c r="C98" s="76" t="s">
        <v>279</v>
      </c>
      <c r="D98" s="77" t="s">
        <v>280</v>
      </c>
      <c r="E98" s="114"/>
      <c r="F98" s="114"/>
      <c r="G98" s="115"/>
      <c r="H98" s="116"/>
      <c r="I98" s="116"/>
      <c r="J98" s="102"/>
    </row>
    <row r="99" spans="1:10" ht="12.75">
      <c r="A99" s="68">
        <v>89</v>
      </c>
      <c r="B99" s="79" t="s">
        <v>281</v>
      </c>
      <c r="C99" s="82" t="s">
        <v>282</v>
      </c>
      <c r="D99" s="81" t="s">
        <v>283</v>
      </c>
      <c r="E99" s="117"/>
      <c r="F99" s="117"/>
      <c r="G99" s="118"/>
      <c r="H99" s="116"/>
      <c r="I99" s="116"/>
      <c r="J99" s="102"/>
    </row>
    <row r="100" spans="1:10" ht="12.75">
      <c r="A100" s="68">
        <v>90</v>
      </c>
      <c r="B100" s="75">
        <v>1</v>
      </c>
      <c r="C100" s="77" t="s">
        <v>284</v>
      </c>
      <c r="D100" s="77" t="s">
        <v>285</v>
      </c>
      <c r="E100" s="114"/>
      <c r="F100" s="114"/>
      <c r="G100" s="115"/>
      <c r="H100" s="116"/>
      <c r="I100" s="116"/>
      <c r="J100" s="102"/>
    </row>
    <row r="101" spans="1:10" ht="12.75">
      <c r="A101" s="68">
        <v>91</v>
      </c>
      <c r="B101" s="83" t="s">
        <v>127</v>
      </c>
      <c r="C101" s="68" t="s">
        <v>373</v>
      </c>
      <c r="D101" s="77"/>
      <c r="E101" s="114">
        <v>23000000</v>
      </c>
      <c r="F101" s="114"/>
      <c r="G101" s="115"/>
      <c r="H101" s="116">
        <v>23000000</v>
      </c>
      <c r="I101" s="116">
        <v>25305995</v>
      </c>
      <c r="J101" s="102">
        <v>25305995</v>
      </c>
    </row>
    <row r="102" spans="1:10" ht="12.75">
      <c r="A102" s="68">
        <v>92</v>
      </c>
      <c r="B102" s="83" t="s">
        <v>128</v>
      </c>
      <c r="C102" s="68" t="s">
        <v>375</v>
      </c>
      <c r="D102" s="77"/>
      <c r="E102" s="114"/>
      <c r="F102" s="114"/>
      <c r="G102" s="115"/>
      <c r="H102" s="116"/>
      <c r="I102" s="116"/>
      <c r="J102" s="102"/>
    </row>
    <row r="103" spans="1:10" ht="12.75">
      <c r="A103" s="68">
        <v>93</v>
      </c>
      <c r="B103" s="83" t="s">
        <v>129</v>
      </c>
      <c r="C103" s="68" t="s">
        <v>374</v>
      </c>
      <c r="D103" s="77"/>
      <c r="E103" s="114"/>
      <c r="F103" s="114"/>
      <c r="G103" s="115">
        <v>1500000</v>
      </c>
      <c r="H103" s="116">
        <v>1500000</v>
      </c>
      <c r="I103" s="116">
        <v>2484000</v>
      </c>
      <c r="J103" s="102">
        <v>2484000</v>
      </c>
    </row>
    <row r="104" spans="1:10" ht="12.75">
      <c r="A104" s="68">
        <v>94</v>
      </c>
      <c r="B104" s="75">
        <v>2</v>
      </c>
      <c r="C104" s="77" t="s">
        <v>288</v>
      </c>
      <c r="D104" s="77" t="s">
        <v>289</v>
      </c>
      <c r="E104" s="114"/>
      <c r="F104" s="114"/>
      <c r="G104" s="115"/>
      <c r="H104" s="116"/>
      <c r="I104" s="116"/>
      <c r="J104" s="102"/>
    </row>
    <row r="105" spans="1:10" ht="12.75">
      <c r="A105" s="68">
        <v>95</v>
      </c>
      <c r="B105" s="79" t="s">
        <v>290</v>
      </c>
      <c r="C105" s="81" t="s">
        <v>291</v>
      </c>
      <c r="D105" s="81" t="s">
        <v>292</v>
      </c>
      <c r="E105" s="117">
        <f>SUM(E101:E104)</f>
        <v>23000000</v>
      </c>
      <c r="F105" s="117"/>
      <c r="G105" s="118">
        <f>SUM(G101:G104)</f>
        <v>1500000</v>
      </c>
      <c r="H105" s="119">
        <f>SUM(H101:H104)</f>
        <v>24500000</v>
      </c>
      <c r="I105" s="119">
        <f>SUM(I101:I104)</f>
        <v>27789995</v>
      </c>
      <c r="J105" s="173">
        <f>SUM(J100:J103)</f>
        <v>27789995</v>
      </c>
    </row>
    <row r="106" spans="1:10" ht="12.75">
      <c r="A106" s="68">
        <v>96</v>
      </c>
      <c r="B106" s="75">
        <v>1</v>
      </c>
      <c r="C106" s="76" t="s">
        <v>293</v>
      </c>
      <c r="D106" s="77" t="s">
        <v>294</v>
      </c>
      <c r="E106" s="114"/>
      <c r="F106" s="114"/>
      <c r="G106" s="115"/>
      <c r="H106" s="116"/>
      <c r="I106" s="116"/>
      <c r="J106" s="102">
        <v>5226669</v>
      </c>
    </row>
    <row r="107" spans="1:10" ht="12.75">
      <c r="A107" s="68">
        <v>97</v>
      </c>
      <c r="B107" s="75">
        <v>2</v>
      </c>
      <c r="C107" s="76" t="s">
        <v>295</v>
      </c>
      <c r="D107" s="77" t="s">
        <v>296</v>
      </c>
      <c r="E107" s="114"/>
      <c r="F107" s="114"/>
      <c r="G107" s="115"/>
      <c r="H107" s="116"/>
      <c r="I107" s="116"/>
      <c r="J107" s="102"/>
    </row>
    <row r="108" spans="1:10" ht="12.75">
      <c r="A108" s="68">
        <v>98</v>
      </c>
      <c r="B108" s="75">
        <v>3</v>
      </c>
      <c r="C108" s="76" t="s">
        <v>297</v>
      </c>
      <c r="D108" s="77" t="s">
        <v>298</v>
      </c>
      <c r="E108" s="114"/>
      <c r="F108" s="114"/>
      <c r="G108" s="115"/>
      <c r="H108" s="116"/>
      <c r="I108" s="116"/>
      <c r="J108" s="102"/>
    </row>
    <row r="109" spans="1:10" ht="12.75">
      <c r="A109" s="68">
        <v>99</v>
      </c>
      <c r="B109" s="75">
        <v>4</v>
      </c>
      <c r="C109" s="76" t="s">
        <v>299</v>
      </c>
      <c r="D109" s="77" t="s">
        <v>300</v>
      </c>
      <c r="E109" s="114"/>
      <c r="F109" s="114"/>
      <c r="G109" s="115"/>
      <c r="H109" s="116"/>
      <c r="I109" s="116"/>
      <c r="J109" s="102"/>
    </row>
    <row r="110" spans="1:10" ht="12.75">
      <c r="A110" s="68">
        <v>100</v>
      </c>
      <c r="B110" s="75">
        <v>5</v>
      </c>
      <c r="C110" s="78" t="s">
        <v>301</v>
      </c>
      <c r="D110" s="77" t="s">
        <v>302</v>
      </c>
      <c r="E110" s="114"/>
      <c r="F110" s="114"/>
      <c r="G110" s="115"/>
      <c r="H110" s="116"/>
      <c r="I110" s="116"/>
      <c r="J110" s="102"/>
    </row>
    <row r="111" spans="1:10" ht="12.75">
      <c r="A111" s="68">
        <v>101</v>
      </c>
      <c r="B111" s="79" t="s">
        <v>303</v>
      </c>
      <c r="C111" s="80" t="s">
        <v>304</v>
      </c>
      <c r="D111" s="81" t="s">
        <v>305</v>
      </c>
      <c r="E111" s="117"/>
      <c r="F111" s="117"/>
      <c r="G111" s="118"/>
      <c r="H111" s="119"/>
      <c r="I111" s="119"/>
      <c r="J111" s="102"/>
    </row>
    <row r="112" spans="1:10" ht="12.75">
      <c r="A112" s="68">
        <v>102</v>
      </c>
      <c r="B112" s="75">
        <v>1</v>
      </c>
      <c r="C112" s="78" t="s">
        <v>306</v>
      </c>
      <c r="D112" s="77" t="s">
        <v>307</v>
      </c>
      <c r="E112" s="114"/>
      <c r="F112" s="114"/>
      <c r="G112" s="115"/>
      <c r="H112" s="116"/>
      <c r="I112" s="116"/>
      <c r="J112" s="102"/>
    </row>
    <row r="113" spans="1:10" ht="12.75">
      <c r="A113" s="68">
        <v>103</v>
      </c>
      <c r="B113" s="75">
        <v>2</v>
      </c>
      <c r="C113" s="78" t="s">
        <v>308</v>
      </c>
      <c r="D113" s="77" t="s">
        <v>309</v>
      </c>
      <c r="E113" s="114"/>
      <c r="F113" s="114"/>
      <c r="G113" s="115"/>
      <c r="H113" s="116"/>
      <c r="I113" s="116"/>
      <c r="J113" s="102"/>
    </row>
    <row r="114" spans="1:10" ht="12.75">
      <c r="A114" s="68">
        <v>104</v>
      </c>
      <c r="B114" s="75">
        <v>3</v>
      </c>
      <c r="C114" s="76" t="s">
        <v>310</v>
      </c>
      <c r="D114" s="77" t="s">
        <v>311</v>
      </c>
      <c r="E114" s="114"/>
      <c r="F114" s="114"/>
      <c r="G114" s="115"/>
      <c r="H114" s="116"/>
      <c r="I114" s="116"/>
      <c r="J114" s="102"/>
    </row>
    <row r="115" spans="1:10" ht="12.75">
      <c r="A115" s="68">
        <v>105</v>
      </c>
      <c r="B115" s="75">
        <v>4</v>
      </c>
      <c r="C115" s="76" t="s">
        <v>312</v>
      </c>
      <c r="D115" s="77" t="s">
        <v>313</v>
      </c>
      <c r="E115" s="114"/>
      <c r="F115" s="114"/>
      <c r="G115" s="115"/>
      <c r="H115" s="116"/>
      <c r="I115" s="116"/>
      <c r="J115" s="102"/>
    </row>
    <row r="116" spans="1:10" ht="12.75">
      <c r="A116" s="68">
        <v>106</v>
      </c>
      <c r="B116" s="79" t="s">
        <v>314</v>
      </c>
      <c r="C116" s="82" t="s">
        <v>315</v>
      </c>
      <c r="D116" s="81" t="s">
        <v>316</v>
      </c>
      <c r="E116" s="117"/>
      <c r="F116" s="117"/>
      <c r="G116" s="118"/>
      <c r="H116" s="116"/>
      <c r="I116" s="116"/>
      <c r="J116" s="102"/>
    </row>
    <row r="117" spans="1:10" ht="12.75">
      <c r="A117" s="68">
        <v>107</v>
      </c>
      <c r="B117" s="75">
        <v>1</v>
      </c>
      <c r="C117" s="78" t="s">
        <v>317</v>
      </c>
      <c r="D117" s="77" t="s">
        <v>318</v>
      </c>
      <c r="E117" s="114"/>
      <c r="F117" s="114"/>
      <c r="G117" s="115"/>
      <c r="H117" s="116"/>
      <c r="I117" s="116"/>
      <c r="J117" s="102"/>
    </row>
    <row r="118" spans="1:10" ht="12.75">
      <c r="A118" s="68">
        <v>108</v>
      </c>
      <c r="B118" s="79" t="s">
        <v>319</v>
      </c>
      <c r="C118" s="82" t="s">
        <v>320</v>
      </c>
      <c r="D118" s="81" t="s">
        <v>321</v>
      </c>
      <c r="E118" s="117">
        <v>23000000</v>
      </c>
      <c r="F118" s="117"/>
      <c r="G118" s="118">
        <v>1500000</v>
      </c>
      <c r="H118" s="119">
        <v>24500000</v>
      </c>
      <c r="I118" s="119">
        <f>SUM(I101:I103)</f>
        <v>27789995</v>
      </c>
      <c r="J118" s="119">
        <f>SUM(J105:J106)</f>
        <v>33016664</v>
      </c>
    </row>
    <row r="119" spans="1:11" ht="13.5" thickBot="1">
      <c r="A119" s="88">
        <v>109</v>
      </c>
      <c r="B119" s="89" t="s">
        <v>322</v>
      </c>
      <c r="C119" s="89" t="s">
        <v>376</v>
      </c>
      <c r="D119" s="89"/>
      <c r="E119" s="120">
        <f>SUM(E90+E118)</f>
        <v>75455208</v>
      </c>
      <c r="F119" s="120">
        <f>SUM(F90+F118)</f>
        <v>17221000</v>
      </c>
      <c r="G119" s="121">
        <v>82000000</v>
      </c>
      <c r="H119" s="122">
        <f>SUM(E119:G119)</f>
        <v>174676208</v>
      </c>
      <c r="I119" s="122">
        <f>I90+I105</f>
        <v>193954057</v>
      </c>
      <c r="J119" s="122">
        <v>193384869</v>
      </c>
      <c r="K119" s="237"/>
    </row>
    <row r="120" spans="1:10" ht="12.75">
      <c r="A120" s="12"/>
      <c r="B120" s="85"/>
      <c r="C120" s="12"/>
      <c r="D120" s="12"/>
      <c r="E120" s="12"/>
      <c r="F120" s="91"/>
      <c r="G120" s="12"/>
      <c r="H120" s="14"/>
      <c r="J120" s="101"/>
    </row>
    <row r="121" spans="1:10" ht="12.75">
      <c r="A121" s="12"/>
      <c r="B121" s="56"/>
      <c r="C121" s="2"/>
      <c r="D121" s="12"/>
      <c r="E121" s="2"/>
      <c r="F121" s="12"/>
      <c r="G121" s="2"/>
      <c r="H121" s="2"/>
      <c r="J121" s="101"/>
    </row>
    <row r="122" spans="1:10" ht="12.75">
      <c r="A122" s="12"/>
      <c r="B122" s="56"/>
      <c r="C122" s="2"/>
      <c r="D122" s="12"/>
      <c r="E122" s="2"/>
      <c r="F122" s="12"/>
      <c r="G122" s="2"/>
      <c r="H122" s="2"/>
      <c r="J122" s="101"/>
    </row>
    <row r="123" spans="1:10" ht="12.75">
      <c r="A123" s="12"/>
      <c r="B123" s="56"/>
      <c r="C123" s="13"/>
      <c r="D123" s="12"/>
      <c r="E123" s="13"/>
      <c r="F123" s="13"/>
      <c r="G123" s="13"/>
      <c r="H123" s="2"/>
      <c r="J123" s="101"/>
    </row>
    <row r="124" spans="1:10" ht="12.75">
      <c r="A124" s="12"/>
      <c r="B124" s="56"/>
      <c r="C124" s="2"/>
      <c r="D124" s="12"/>
      <c r="E124" s="2"/>
      <c r="F124" s="12"/>
      <c r="G124" s="2"/>
      <c r="H124" s="2"/>
      <c r="J124" s="101"/>
    </row>
    <row r="125" spans="1:10" ht="12.75">
      <c r="A125" s="12"/>
      <c r="B125" s="56"/>
      <c r="C125" s="87"/>
      <c r="D125" s="12"/>
      <c r="E125" s="2"/>
      <c r="F125" s="12"/>
      <c r="G125" s="2"/>
      <c r="H125" s="2"/>
      <c r="J125" s="101"/>
    </row>
    <row r="126" spans="1:10" ht="12.75">
      <c r="A126" s="12"/>
      <c r="B126" s="49"/>
      <c r="C126" s="2"/>
      <c r="D126" s="12"/>
      <c r="E126" s="2"/>
      <c r="F126" s="86"/>
      <c r="G126" s="2"/>
      <c r="H126" s="2"/>
      <c r="J126" s="101"/>
    </row>
    <row r="127" spans="1:10" ht="12.75">
      <c r="A127" s="12"/>
      <c r="B127" s="49"/>
      <c r="C127" s="2"/>
      <c r="D127" s="12"/>
      <c r="E127" s="2"/>
      <c r="F127" s="48"/>
      <c r="G127" s="2"/>
      <c r="H127" s="2"/>
      <c r="J127" s="101"/>
    </row>
    <row r="128" spans="1:10" ht="12.75">
      <c r="A128" s="12"/>
      <c r="B128" s="49"/>
      <c r="C128" s="13"/>
      <c r="D128" s="12"/>
      <c r="E128" s="13"/>
      <c r="F128" s="86"/>
      <c r="G128" s="13"/>
      <c r="H128" s="13"/>
      <c r="J128" s="101"/>
    </row>
    <row r="129" spans="2:10" ht="12.75">
      <c r="B129" s="49"/>
      <c r="C129" s="2"/>
      <c r="E129" s="2"/>
      <c r="F129" s="2"/>
      <c r="G129" s="2"/>
      <c r="H129" s="12"/>
      <c r="J129" s="101"/>
    </row>
    <row r="130" spans="2:10" ht="12.75">
      <c r="B130" s="56"/>
      <c r="C130" s="2"/>
      <c r="E130" s="2"/>
      <c r="F130" s="2"/>
      <c r="G130" s="13"/>
      <c r="H130" s="12"/>
      <c r="J130" s="101"/>
    </row>
    <row r="131" spans="2:10" ht="12.75">
      <c r="B131" s="49"/>
      <c r="C131" s="2"/>
      <c r="E131" s="2"/>
      <c r="F131" s="2"/>
      <c r="G131" s="2"/>
      <c r="H131" s="12"/>
      <c r="J131" s="101"/>
    </row>
    <row r="132" spans="2:10" ht="15">
      <c r="B132" s="56"/>
      <c r="C132" s="44"/>
      <c r="E132" s="2"/>
      <c r="F132" s="1"/>
      <c r="G132" s="2"/>
      <c r="J132" s="101"/>
    </row>
    <row r="133" spans="2:10" ht="15">
      <c r="B133" s="56"/>
      <c r="C133" s="44"/>
      <c r="E133" s="2"/>
      <c r="F133" s="1"/>
      <c r="G133" s="2"/>
      <c r="J133" s="101"/>
    </row>
    <row r="134" spans="2:10" ht="18">
      <c r="B134" s="56"/>
      <c r="C134" s="45"/>
      <c r="E134" s="2"/>
      <c r="F134" s="1"/>
      <c r="G134" s="16"/>
      <c r="J134" s="101"/>
    </row>
    <row r="135" spans="2:10" ht="15">
      <c r="B135" s="56"/>
      <c r="C135" s="44"/>
      <c r="E135" s="2"/>
      <c r="F135" s="1"/>
      <c r="G135" s="2"/>
      <c r="J135" s="101"/>
    </row>
    <row r="136" spans="2:10" ht="15">
      <c r="B136" s="56"/>
      <c r="C136" s="44"/>
      <c r="E136" s="2"/>
      <c r="F136" s="1"/>
      <c r="G136" s="2"/>
      <c r="J136" s="101"/>
    </row>
    <row r="137" spans="2:10" ht="12.75">
      <c r="B137" s="49"/>
      <c r="C137" s="2"/>
      <c r="E137" s="2"/>
      <c r="F137" s="1"/>
      <c r="G137" s="2"/>
      <c r="J137" s="101"/>
    </row>
    <row r="138" spans="2:10" ht="12.75">
      <c r="B138" s="49"/>
      <c r="C138" s="2"/>
      <c r="E138" s="2"/>
      <c r="F138" s="1"/>
      <c r="G138" s="12"/>
      <c r="J138" s="101"/>
    </row>
    <row r="139" spans="2:10" ht="12.75">
      <c r="B139" s="56"/>
      <c r="C139" s="2"/>
      <c r="E139" s="2"/>
      <c r="F139" s="1"/>
      <c r="G139" s="2"/>
      <c r="J139" s="101"/>
    </row>
    <row r="140" spans="2:10" ht="12.75">
      <c r="B140" s="56"/>
      <c r="C140" s="2"/>
      <c r="E140" s="2"/>
      <c r="F140" s="1"/>
      <c r="G140" s="2"/>
      <c r="J140" s="101"/>
    </row>
    <row r="141" spans="2:10" ht="12.75">
      <c r="B141" s="56"/>
      <c r="C141" s="2"/>
      <c r="E141" s="2"/>
      <c r="F141" s="1"/>
      <c r="G141" s="2"/>
      <c r="J141" s="101"/>
    </row>
    <row r="142" spans="2:10" ht="12.75">
      <c r="B142" s="56"/>
      <c r="C142" s="2"/>
      <c r="E142" s="2"/>
      <c r="F142" s="1"/>
      <c r="G142" s="2"/>
      <c r="J142" s="101"/>
    </row>
    <row r="143" spans="2:10" ht="12.75">
      <c r="B143" s="56"/>
      <c r="C143" s="2"/>
      <c r="E143" s="2"/>
      <c r="F143" s="1"/>
      <c r="G143" s="2"/>
      <c r="J143" s="101"/>
    </row>
    <row r="144" spans="2:10" ht="12.75">
      <c r="B144" s="56"/>
      <c r="C144" s="2"/>
      <c r="E144" s="2"/>
      <c r="F144" s="1"/>
      <c r="G144" s="2"/>
      <c r="J144" s="101"/>
    </row>
    <row r="145" spans="2:10" ht="12.75">
      <c r="B145" s="56"/>
      <c r="C145" s="2"/>
      <c r="E145" s="2"/>
      <c r="F145" s="1"/>
      <c r="G145" s="2"/>
      <c r="J145" s="101"/>
    </row>
    <row r="146" spans="2:10" ht="12.75">
      <c r="B146" s="56"/>
      <c r="C146" s="2"/>
      <c r="E146" s="2"/>
      <c r="F146" s="1"/>
      <c r="G146" s="2"/>
      <c r="J146" s="101"/>
    </row>
    <row r="147" spans="2:10" ht="12.75">
      <c r="B147" s="56"/>
      <c r="C147" s="2"/>
      <c r="E147" s="2"/>
      <c r="F147" s="1"/>
      <c r="G147" s="2"/>
      <c r="J147" s="101"/>
    </row>
    <row r="148" spans="2:10" ht="12.75">
      <c r="B148" s="56"/>
      <c r="C148" s="2"/>
      <c r="E148" s="2"/>
      <c r="F148" s="1"/>
      <c r="G148" s="2"/>
      <c r="J148" s="101"/>
    </row>
    <row r="149" spans="2:10" ht="12.75">
      <c r="B149" s="56"/>
      <c r="C149" s="2"/>
      <c r="E149" s="2"/>
      <c r="F149" s="1"/>
      <c r="G149" s="2"/>
      <c r="J149" s="101"/>
    </row>
    <row r="150" spans="2:10" ht="12.75">
      <c r="B150" s="56"/>
      <c r="C150" s="2"/>
      <c r="E150" s="12"/>
      <c r="G150" s="12"/>
      <c r="J150" s="101"/>
    </row>
    <row r="151" spans="2:10" ht="12.75">
      <c r="B151" s="56"/>
      <c r="C151" s="2"/>
      <c r="E151" s="12"/>
      <c r="G151" s="12"/>
      <c r="J151" s="101"/>
    </row>
    <row r="152" spans="2:10" ht="12.75">
      <c r="B152" s="56"/>
      <c r="C152" s="2"/>
      <c r="E152" s="12"/>
      <c r="G152" s="12"/>
      <c r="J152" s="101"/>
    </row>
    <row r="153" spans="2:10" ht="12.75">
      <c r="B153" s="56"/>
      <c r="C153" s="2"/>
      <c r="E153" s="12"/>
      <c r="G153" s="12"/>
      <c r="J153" s="101"/>
    </row>
    <row r="154" spans="2:10" ht="12.75">
      <c r="B154" s="56"/>
      <c r="C154" s="2"/>
      <c r="E154" s="12"/>
      <c r="G154" s="12"/>
      <c r="J154" s="101"/>
    </row>
    <row r="155" spans="2:10" ht="12.75">
      <c r="B155" s="56"/>
      <c r="C155" s="2"/>
      <c r="E155" s="12"/>
      <c r="G155" s="12"/>
      <c r="J155" s="101"/>
    </row>
    <row r="156" spans="2:10" ht="12.75">
      <c r="B156" s="56"/>
      <c r="C156" s="2"/>
      <c r="E156" s="12"/>
      <c r="G156" s="12"/>
      <c r="J156" s="101"/>
    </row>
    <row r="157" spans="2:10" ht="12.75">
      <c r="B157" s="56"/>
      <c r="C157" s="2"/>
      <c r="E157" s="12"/>
      <c r="G157" s="12"/>
      <c r="J157" s="101"/>
    </row>
    <row r="158" spans="2:10" ht="12.75">
      <c r="B158" s="57"/>
      <c r="C158" s="47"/>
      <c r="E158" s="12"/>
      <c r="G158" s="12"/>
      <c r="J158" s="101"/>
    </row>
    <row r="159" spans="2:10" ht="12.75">
      <c r="B159" s="57"/>
      <c r="C159" s="47"/>
      <c r="E159" s="12"/>
      <c r="G159" s="12"/>
      <c r="J159" s="101"/>
    </row>
    <row r="160" spans="2:10" ht="12.75">
      <c r="B160" s="57"/>
      <c r="C160" s="47"/>
      <c r="E160" s="12"/>
      <c r="G160" s="12"/>
      <c r="J160" s="101"/>
    </row>
    <row r="161" spans="2:10" ht="12.75">
      <c r="B161" s="57"/>
      <c r="C161" s="47"/>
      <c r="E161" s="12"/>
      <c r="G161" s="12"/>
      <c r="J161" s="101"/>
    </row>
    <row r="162" spans="2:10" ht="12.75">
      <c r="B162" s="57"/>
      <c r="C162" s="47"/>
      <c r="E162" s="12"/>
      <c r="G162" s="12"/>
      <c r="J162" s="101"/>
    </row>
    <row r="163" spans="2:10" ht="12.75">
      <c r="B163" s="3"/>
      <c r="C163" s="12"/>
      <c r="E163" s="12"/>
      <c r="G163" s="12"/>
      <c r="J163" s="101"/>
    </row>
    <row r="164" spans="2:10" ht="15.75">
      <c r="B164" s="3"/>
      <c r="C164" s="16"/>
      <c r="E164" s="12"/>
      <c r="G164" s="13"/>
      <c r="J164" s="101"/>
    </row>
    <row r="165" spans="2:10" ht="12.75">
      <c r="B165" s="3"/>
      <c r="C165" s="12"/>
      <c r="E165" s="12"/>
      <c r="G165" s="12"/>
      <c r="J165" s="101"/>
    </row>
    <row r="166" spans="2:10" ht="12.75">
      <c r="B166" s="3"/>
      <c r="C166" s="13"/>
      <c r="E166" s="12"/>
      <c r="G166" s="12"/>
      <c r="J166" s="101"/>
    </row>
    <row r="167" spans="2:10" ht="12.75">
      <c r="B167" s="3"/>
      <c r="C167" s="12"/>
      <c r="E167" s="12"/>
      <c r="G167" s="12"/>
      <c r="J167" s="101"/>
    </row>
    <row r="168" spans="2:10" ht="12.75">
      <c r="B168" s="3"/>
      <c r="C168" s="12"/>
      <c r="E168" s="12"/>
      <c r="G168" s="12"/>
      <c r="J168" s="101"/>
    </row>
    <row r="169" spans="2:10" ht="12.75">
      <c r="B169" s="55"/>
      <c r="C169" s="13"/>
      <c r="E169" s="12"/>
      <c r="G169" s="12"/>
      <c r="J169" s="101"/>
    </row>
    <row r="170" spans="2:10" ht="12.75">
      <c r="B170" s="3"/>
      <c r="C170" s="12"/>
      <c r="E170" s="12"/>
      <c r="G170" s="12"/>
      <c r="J170" s="101"/>
    </row>
    <row r="171" spans="2:10" ht="12.75">
      <c r="B171" s="55"/>
      <c r="C171" s="13"/>
      <c r="E171" s="12"/>
      <c r="G171" s="12"/>
      <c r="J171" s="101"/>
    </row>
    <row r="172" spans="2:10" ht="12.75">
      <c r="B172" s="55"/>
      <c r="C172" s="12"/>
      <c r="E172" s="12"/>
      <c r="G172" s="12"/>
      <c r="J172" s="101"/>
    </row>
    <row r="173" spans="2:10" ht="12.75">
      <c r="B173" s="55"/>
      <c r="C173" s="12"/>
      <c r="E173" s="12"/>
      <c r="G173" s="12"/>
      <c r="J173" s="101"/>
    </row>
    <row r="174" spans="2:10" ht="12.75">
      <c r="B174" s="55"/>
      <c r="C174" s="12"/>
      <c r="E174" s="12"/>
      <c r="G174" s="12"/>
      <c r="J174" s="101"/>
    </row>
    <row r="175" spans="2:10" ht="12.75">
      <c r="B175" s="55"/>
      <c r="C175" s="12"/>
      <c r="E175" s="12"/>
      <c r="G175" s="12"/>
      <c r="J175" s="101"/>
    </row>
    <row r="176" spans="2:10" ht="12.75">
      <c r="B176" s="55"/>
      <c r="C176" s="14"/>
      <c r="E176" s="12"/>
      <c r="G176" s="12"/>
      <c r="J176" s="101"/>
    </row>
    <row r="177" spans="2:10" ht="12.75">
      <c r="B177" s="55"/>
      <c r="C177" s="14"/>
      <c r="E177" s="12"/>
      <c r="G177" s="12"/>
      <c r="J177" s="101"/>
    </row>
    <row r="178" spans="2:10" ht="12.75">
      <c r="B178" s="55"/>
      <c r="C178" s="14"/>
      <c r="E178" s="12"/>
      <c r="G178" s="12"/>
      <c r="J178" s="101"/>
    </row>
    <row r="179" spans="2:10" ht="12.75">
      <c r="B179" s="55"/>
      <c r="C179" s="14"/>
      <c r="E179" s="12"/>
      <c r="G179" s="12"/>
      <c r="J179" s="101"/>
    </row>
    <row r="180" spans="2:10" ht="12.75">
      <c r="B180" s="55"/>
      <c r="C180" s="14"/>
      <c r="E180" s="12"/>
      <c r="G180" s="12"/>
      <c r="J180" s="101"/>
    </row>
    <row r="181" spans="2:10" ht="12.75">
      <c r="B181" s="55"/>
      <c r="C181" s="12"/>
      <c r="E181" s="12"/>
      <c r="G181" s="12"/>
      <c r="J181" s="101"/>
    </row>
    <row r="182" spans="2:10" ht="12.75">
      <c r="B182" s="55"/>
      <c r="C182" s="12"/>
      <c r="E182" s="12"/>
      <c r="G182" s="12"/>
      <c r="J182" s="101"/>
    </row>
    <row r="183" spans="2:10" ht="12.75">
      <c r="B183" s="55"/>
      <c r="C183" s="14"/>
      <c r="E183" s="12"/>
      <c r="G183" s="12"/>
      <c r="J183" s="101"/>
    </row>
    <row r="184" spans="2:10" ht="12.75">
      <c r="B184" s="55"/>
      <c r="C184" s="14"/>
      <c r="E184" s="12"/>
      <c r="G184" s="12"/>
      <c r="J184" s="101"/>
    </row>
    <row r="185" spans="2:10" ht="12.75">
      <c r="B185" s="55"/>
      <c r="C185" s="14"/>
      <c r="E185" s="12"/>
      <c r="G185" s="12"/>
      <c r="J185" s="101"/>
    </row>
    <row r="186" spans="2:10" ht="12.75">
      <c r="B186" s="55"/>
      <c r="C186" s="14"/>
      <c r="E186" s="12"/>
      <c r="G186" s="12"/>
      <c r="J186" s="101"/>
    </row>
    <row r="187" spans="2:10" ht="12.75">
      <c r="B187" s="55"/>
      <c r="C187" s="14"/>
      <c r="E187" s="12"/>
      <c r="G187" s="12"/>
      <c r="J187" s="101"/>
    </row>
    <row r="188" spans="2:10" ht="12.75">
      <c r="B188" s="55"/>
      <c r="C188" s="14"/>
      <c r="E188" s="12"/>
      <c r="G188" s="12"/>
      <c r="J188" s="101"/>
    </row>
    <row r="189" spans="2:10" ht="12.75">
      <c r="B189" s="55"/>
      <c r="C189" s="14"/>
      <c r="E189" s="12"/>
      <c r="G189" s="12"/>
      <c r="J189" s="101"/>
    </row>
    <row r="190" spans="2:10" ht="12.75">
      <c r="B190" s="55"/>
      <c r="C190" s="14"/>
      <c r="E190" s="12"/>
      <c r="G190" s="12"/>
      <c r="J190" s="101"/>
    </row>
    <row r="191" spans="2:10" ht="12.75">
      <c r="B191" s="55"/>
      <c r="C191" s="14"/>
      <c r="E191" s="12"/>
      <c r="G191" s="12"/>
      <c r="J191" s="101"/>
    </row>
    <row r="192" spans="2:10" ht="12.75">
      <c r="B192" s="55"/>
      <c r="C192" s="14"/>
      <c r="E192" s="12"/>
      <c r="G192" s="12"/>
      <c r="J192" s="101"/>
    </row>
    <row r="193" spans="2:10" ht="12.75">
      <c r="B193" s="55"/>
      <c r="C193" s="14"/>
      <c r="E193" s="12"/>
      <c r="G193" s="12"/>
      <c r="J193" s="101"/>
    </row>
    <row r="194" spans="2:10" ht="12.75">
      <c r="B194" s="3"/>
      <c r="C194" s="14"/>
      <c r="E194" s="12"/>
      <c r="G194" s="12"/>
      <c r="J194" s="101"/>
    </row>
    <row r="195" spans="2:10" ht="12.75">
      <c r="B195" s="55"/>
      <c r="C195" s="14"/>
      <c r="E195" s="12"/>
      <c r="G195" s="12"/>
      <c r="J195" s="101"/>
    </row>
    <row r="196" spans="2:10" ht="12.75">
      <c r="B196" s="55"/>
      <c r="C196" s="14"/>
      <c r="E196" s="12"/>
      <c r="G196" s="12"/>
      <c r="J196" s="101"/>
    </row>
    <row r="197" spans="2:10" ht="12.75">
      <c r="B197" s="55"/>
      <c r="C197" s="14"/>
      <c r="E197" s="12"/>
      <c r="G197" s="12"/>
      <c r="J197" s="101"/>
    </row>
    <row r="198" spans="2:10" ht="12.75">
      <c r="B198" s="55"/>
      <c r="C198" s="14"/>
      <c r="E198" s="12"/>
      <c r="G198" s="12"/>
      <c r="J198" s="101"/>
    </row>
    <row r="199" spans="2:10" ht="12.75">
      <c r="B199" s="55"/>
      <c r="C199" s="14"/>
      <c r="E199" s="12"/>
      <c r="G199" s="12"/>
      <c r="J199" s="101"/>
    </row>
    <row r="200" spans="2:10" ht="12.75">
      <c r="B200" s="55"/>
      <c r="C200" s="14"/>
      <c r="E200" s="12"/>
      <c r="G200" s="12"/>
      <c r="J200" s="101"/>
    </row>
    <row r="201" spans="2:10" ht="12.75">
      <c r="B201" s="55"/>
      <c r="C201" s="14"/>
      <c r="E201" s="12"/>
      <c r="G201" s="12"/>
      <c r="J201" s="101"/>
    </row>
    <row r="202" spans="2:10" ht="12.75">
      <c r="B202" s="55"/>
      <c r="C202" s="15"/>
      <c r="E202" s="12"/>
      <c r="G202" s="13"/>
      <c r="J202" s="101"/>
    </row>
    <row r="203" spans="2:10" ht="12.75">
      <c r="B203" s="55"/>
      <c r="C203" s="14"/>
      <c r="E203" s="12"/>
      <c r="G203" s="12"/>
      <c r="J203" s="101"/>
    </row>
    <row r="204" spans="2:10" ht="12.75">
      <c r="B204" s="55"/>
      <c r="C204" s="14"/>
      <c r="E204" s="12"/>
      <c r="G204" s="12"/>
      <c r="J204" s="101"/>
    </row>
    <row r="205" spans="2:10" ht="12.75">
      <c r="B205" s="55"/>
      <c r="C205" s="14"/>
      <c r="E205" s="12"/>
      <c r="G205" s="12"/>
      <c r="J205" s="101"/>
    </row>
    <row r="206" spans="2:10" ht="12.75">
      <c r="B206" s="55"/>
      <c r="C206" s="14"/>
      <c r="E206" s="12"/>
      <c r="G206" s="12"/>
      <c r="J206" s="101"/>
    </row>
    <row r="207" spans="2:10" ht="12.75">
      <c r="B207" s="55"/>
      <c r="C207" s="14"/>
      <c r="E207" s="12"/>
      <c r="G207" s="12"/>
      <c r="J207" s="101"/>
    </row>
    <row r="208" spans="2:10" ht="12.75">
      <c r="B208" s="55"/>
      <c r="C208" s="14"/>
      <c r="E208" s="12"/>
      <c r="G208" s="12"/>
      <c r="J208" s="101"/>
    </row>
    <row r="209" spans="2:10" ht="12.75">
      <c r="B209" s="55"/>
      <c r="C209" s="14"/>
      <c r="E209" s="12"/>
      <c r="G209" s="12"/>
      <c r="J209" s="101"/>
    </row>
    <row r="210" spans="2:10" ht="12.75">
      <c r="B210" s="55"/>
      <c r="C210" s="14"/>
      <c r="E210" s="12"/>
      <c r="G210" s="12"/>
      <c r="J210" s="101"/>
    </row>
    <row r="211" spans="2:10" ht="12.75">
      <c r="B211" s="55"/>
      <c r="C211" s="14"/>
      <c r="E211" s="12"/>
      <c r="G211" s="12"/>
      <c r="J211" s="101"/>
    </row>
    <row r="212" spans="2:10" ht="12.75">
      <c r="B212" s="55"/>
      <c r="C212" s="14"/>
      <c r="E212" s="12"/>
      <c r="G212" s="12"/>
      <c r="J212" s="101"/>
    </row>
    <row r="213" spans="2:10" ht="12.75">
      <c r="B213" s="55"/>
      <c r="C213" s="14"/>
      <c r="E213" s="12"/>
      <c r="G213" s="12"/>
      <c r="J213" s="101"/>
    </row>
    <row r="214" spans="2:10" ht="12.75">
      <c r="B214" s="55"/>
      <c r="C214" s="15"/>
      <c r="E214" s="12"/>
      <c r="G214" s="12"/>
      <c r="J214" s="101"/>
    </row>
    <row r="215" spans="2:10" ht="12.75">
      <c r="B215" s="55"/>
      <c r="C215" s="14"/>
      <c r="E215" s="12"/>
      <c r="G215" s="12"/>
      <c r="J215" s="101"/>
    </row>
    <row r="216" spans="2:10" ht="15">
      <c r="B216" s="55"/>
      <c r="C216" s="46"/>
      <c r="E216" s="12"/>
      <c r="G216" s="12"/>
      <c r="J216" s="101"/>
    </row>
    <row r="217" spans="2:10" ht="12.75">
      <c r="B217" s="55"/>
      <c r="C217" s="14"/>
      <c r="E217" s="12"/>
      <c r="G217" s="12"/>
      <c r="J217" s="101"/>
    </row>
    <row r="218" spans="2:10" ht="12.75">
      <c r="B218" s="55"/>
      <c r="C218" s="14"/>
      <c r="E218" s="12"/>
      <c r="G218" s="12"/>
      <c r="J218" s="101"/>
    </row>
    <row r="219" spans="2:10" ht="15">
      <c r="B219" s="55"/>
      <c r="C219" s="46"/>
      <c r="E219" s="12"/>
      <c r="G219" s="12"/>
      <c r="J219" s="101"/>
    </row>
    <row r="220" spans="2:10" ht="12.75">
      <c r="B220" s="55"/>
      <c r="C220" s="14"/>
      <c r="E220" s="12"/>
      <c r="G220" s="12"/>
      <c r="J220" s="101"/>
    </row>
    <row r="221" spans="2:10" ht="12.75">
      <c r="B221" s="3"/>
      <c r="C221" s="2"/>
      <c r="E221" s="2"/>
      <c r="G221" s="2"/>
      <c r="J221" s="101"/>
    </row>
    <row r="222" spans="2:10" ht="12.75">
      <c r="B222" s="3"/>
      <c r="C222" s="2"/>
      <c r="E222" s="2"/>
      <c r="G222" s="2"/>
      <c r="J222" s="101"/>
    </row>
    <row r="223" spans="2:10" ht="12.75">
      <c r="B223" s="49"/>
      <c r="C223" s="2"/>
      <c r="E223" s="2"/>
      <c r="G223" s="2"/>
      <c r="J223" s="101"/>
    </row>
    <row r="224" spans="2:10" ht="12.75">
      <c r="B224" s="49"/>
      <c r="C224" s="2"/>
      <c r="E224" s="2"/>
      <c r="G224" s="2"/>
      <c r="J224" s="101"/>
    </row>
    <row r="225" spans="2:10" ht="12.75">
      <c r="B225" s="56"/>
      <c r="C225" s="2"/>
      <c r="E225" s="2"/>
      <c r="G225" s="2"/>
      <c r="J225" s="101"/>
    </row>
    <row r="226" spans="2:10" ht="12.75">
      <c r="B226" s="56"/>
      <c r="C226" s="2"/>
      <c r="E226" s="2"/>
      <c r="G226" s="13"/>
      <c r="J226" s="101"/>
    </row>
    <row r="227" spans="2:10" ht="12.75">
      <c r="B227" s="49"/>
      <c r="C227" s="2"/>
      <c r="E227" s="2"/>
      <c r="G227" s="2"/>
      <c r="J227" s="101"/>
    </row>
    <row r="228" spans="2:10" ht="12.75">
      <c r="B228" s="3"/>
      <c r="C228" s="12"/>
      <c r="E228" s="2"/>
      <c r="G228" s="2"/>
      <c r="J228" s="101"/>
    </row>
    <row r="229" spans="2:10" ht="12.75">
      <c r="B229" s="3"/>
      <c r="C229" s="12"/>
      <c r="E229" s="2"/>
      <c r="G229" s="2"/>
      <c r="J229" s="101"/>
    </row>
    <row r="230" spans="2:10" ht="12.75">
      <c r="B230" s="49"/>
      <c r="C230" s="2"/>
      <c r="E230" s="2"/>
      <c r="G230" s="2"/>
      <c r="J230" s="101"/>
    </row>
    <row r="231" spans="2:10" ht="12.75">
      <c r="B231" s="56"/>
      <c r="C231" s="2"/>
      <c r="E231" s="2"/>
      <c r="G231" s="2"/>
      <c r="J231" s="101"/>
    </row>
    <row r="232" spans="2:10" ht="12.75">
      <c r="B232" s="49"/>
      <c r="C232" s="2"/>
      <c r="E232" s="2"/>
      <c r="G232" s="2"/>
      <c r="J232" s="101"/>
    </row>
    <row r="233" spans="2:10" ht="12.75">
      <c r="B233" s="56"/>
      <c r="C233" s="2"/>
      <c r="E233" s="2"/>
      <c r="G233" s="2"/>
      <c r="J233" s="101"/>
    </row>
    <row r="234" spans="2:10" ht="12.75">
      <c r="B234" s="49"/>
      <c r="C234" s="2"/>
      <c r="E234" s="2"/>
      <c r="G234" s="2"/>
      <c r="J234" s="101"/>
    </row>
    <row r="235" spans="2:10" ht="12.75">
      <c r="B235" s="49"/>
      <c r="C235" s="2"/>
      <c r="E235" s="2"/>
      <c r="G235" s="2"/>
      <c r="J235" s="101"/>
    </row>
    <row r="236" spans="2:10" ht="12.75">
      <c r="B236" s="49"/>
      <c r="C236" s="2"/>
      <c r="E236" s="2"/>
      <c r="G236" s="2"/>
      <c r="J236" s="101"/>
    </row>
    <row r="237" spans="2:10" ht="15.75">
      <c r="B237" s="49"/>
      <c r="C237" s="16"/>
      <c r="E237" s="2"/>
      <c r="G237" s="13"/>
      <c r="J237" s="101"/>
    </row>
    <row r="238" spans="2:10" ht="12.75">
      <c r="B238" s="49"/>
      <c r="C238" s="2"/>
      <c r="E238" s="2"/>
      <c r="G238" s="2"/>
      <c r="J238" s="101"/>
    </row>
    <row r="239" spans="2:10" ht="12.75">
      <c r="B239" s="49"/>
      <c r="C239" s="2"/>
      <c r="E239" s="2"/>
      <c r="G239" s="2"/>
      <c r="J239" s="101"/>
    </row>
    <row r="240" spans="2:10" ht="12.75">
      <c r="B240" s="49"/>
      <c r="C240" s="2"/>
      <c r="E240" s="2"/>
      <c r="G240" s="2"/>
      <c r="J240" s="101"/>
    </row>
    <row r="241" spans="2:10" ht="12.75">
      <c r="B241" s="49"/>
      <c r="C241" s="2"/>
      <c r="E241" s="2"/>
      <c r="G241" s="2"/>
      <c r="J241" s="101"/>
    </row>
    <row r="242" spans="2:10" ht="12.75">
      <c r="B242" s="49"/>
      <c r="C242" s="2"/>
      <c r="E242" s="2"/>
      <c r="G242" s="2"/>
      <c r="J242" s="101"/>
    </row>
    <row r="243" spans="2:7" ht="12.75">
      <c r="B243" s="49"/>
      <c r="C243" s="2"/>
      <c r="E243" s="2"/>
      <c r="G243" s="2"/>
    </row>
    <row r="244" spans="2:7" ht="12.75">
      <c r="B244" s="49"/>
      <c r="C244" s="2"/>
      <c r="E244" s="2"/>
      <c r="G244" s="2"/>
    </row>
    <row r="245" spans="2:7" ht="12.75">
      <c r="B245" s="49"/>
      <c r="C245" s="2"/>
      <c r="E245" s="2"/>
      <c r="G245" s="2"/>
    </row>
    <row r="246" spans="2:7" ht="12.75">
      <c r="B246" s="56"/>
      <c r="C246" s="2"/>
      <c r="E246" s="2"/>
      <c r="G246" s="2"/>
    </row>
    <row r="247" spans="2:7" ht="12.75">
      <c r="B247" s="49"/>
      <c r="C247" s="2"/>
      <c r="E247" s="2"/>
      <c r="G247" s="13"/>
    </row>
    <row r="248" spans="2:7" ht="12.75">
      <c r="B248" s="49"/>
      <c r="C248" s="2"/>
      <c r="E248" s="2"/>
      <c r="G248" s="2"/>
    </row>
    <row r="249" spans="2:7" ht="12.75">
      <c r="B249" s="49"/>
      <c r="C249" s="2"/>
      <c r="E249" s="2"/>
      <c r="G249" s="13"/>
    </row>
    <row r="250" spans="2:7" ht="12.75">
      <c r="B250" s="3"/>
      <c r="C250" s="12"/>
      <c r="E250" s="12"/>
      <c r="G250" s="12"/>
    </row>
    <row r="251" spans="2:7" ht="12.75">
      <c r="B251" s="3"/>
      <c r="C251" s="12"/>
      <c r="E251" s="12"/>
      <c r="G251" s="12"/>
    </row>
    <row r="252" spans="2:7" ht="12.75">
      <c r="B252" s="3"/>
      <c r="C252" s="12"/>
      <c r="E252" s="12"/>
      <c r="G252" s="12"/>
    </row>
    <row r="253" spans="2:7" ht="12.75">
      <c r="B253" s="3"/>
      <c r="C253" s="12"/>
      <c r="E253" s="12"/>
      <c r="G253" s="12"/>
    </row>
    <row r="254" spans="2:7" ht="12.75">
      <c r="B254" s="3"/>
      <c r="C254" s="12"/>
      <c r="E254" s="12"/>
      <c r="G254" s="12"/>
    </row>
    <row r="255" spans="2:7" ht="12.75">
      <c r="B255" s="3"/>
      <c r="C255" s="12"/>
      <c r="E255" s="12"/>
      <c r="G255" s="12"/>
    </row>
    <row r="256" spans="2:7" ht="12.75">
      <c r="B256" s="3"/>
      <c r="C256" s="12"/>
      <c r="E256" s="12"/>
      <c r="G256" s="12"/>
    </row>
    <row r="257" spans="2:7" ht="12.75">
      <c r="B257" s="3"/>
      <c r="C257" s="12"/>
      <c r="E257" s="12"/>
      <c r="G257" s="12"/>
    </row>
    <row r="258" spans="2:7" ht="12.75">
      <c r="B258" s="3"/>
      <c r="C258" s="12"/>
      <c r="E258" s="12"/>
      <c r="G258" s="12"/>
    </row>
    <row r="259" spans="2:7" ht="12.75">
      <c r="B259" s="3"/>
      <c r="C259" s="12"/>
      <c r="E259" s="12"/>
      <c r="G259" s="12"/>
    </row>
    <row r="260" spans="2:7" ht="12.75">
      <c r="B260" s="3"/>
      <c r="C260" s="12"/>
      <c r="E260" s="12"/>
      <c r="G260" s="12"/>
    </row>
    <row r="261" spans="2:7" ht="12.75">
      <c r="B261" s="3"/>
      <c r="C261" s="12"/>
      <c r="E261" s="12"/>
      <c r="G261" s="12"/>
    </row>
    <row r="262" spans="2:7" ht="12.75">
      <c r="B262" s="3"/>
      <c r="C262" s="12"/>
      <c r="E262" s="12"/>
      <c r="G262" s="12"/>
    </row>
    <row r="263" spans="2:7" ht="12.75">
      <c r="B263" s="3"/>
      <c r="C263" s="12"/>
      <c r="E263" s="12"/>
      <c r="G263" s="12"/>
    </row>
    <row r="264" spans="2:7" ht="12.75">
      <c r="B264" s="3"/>
      <c r="C264" s="12"/>
      <c r="E264" s="12"/>
      <c r="G264" s="12"/>
    </row>
    <row r="265" spans="2:7" ht="12.75">
      <c r="B265" s="3"/>
      <c r="C265" s="12"/>
      <c r="E265" s="12"/>
      <c r="G265" s="12"/>
    </row>
    <row r="266" spans="2:7" ht="12.75">
      <c r="B266" s="3"/>
      <c r="C266" s="12"/>
      <c r="E266" s="12"/>
      <c r="G266" s="12"/>
    </row>
    <row r="267" spans="2:7" ht="12.75">
      <c r="B267" s="3"/>
      <c r="C267" s="12"/>
      <c r="E267" s="12"/>
      <c r="G267" s="12"/>
    </row>
    <row r="268" spans="2:7" ht="12.75">
      <c r="B268" s="3"/>
      <c r="C268" s="12"/>
      <c r="E268" s="12"/>
      <c r="G268" s="12"/>
    </row>
    <row r="269" spans="2:7" ht="12.75">
      <c r="B269" s="3"/>
      <c r="C269" s="12"/>
      <c r="E269" s="12"/>
      <c r="G269" s="12"/>
    </row>
    <row r="270" spans="2:7" ht="12.75">
      <c r="B270" s="3"/>
      <c r="C270" s="12"/>
      <c r="E270" s="12"/>
      <c r="G270" s="12"/>
    </row>
    <row r="271" spans="2:7" ht="12.75">
      <c r="B271" s="3"/>
      <c r="C271" s="12"/>
      <c r="E271" s="12"/>
      <c r="G271" s="12"/>
    </row>
    <row r="272" spans="2:7" ht="12.75">
      <c r="B272" s="3"/>
      <c r="C272" s="12"/>
      <c r="E272" s="12"/>
      <c r="G272" s="12"/>
    </row>
    <row r="273" spans="2:7" ht="12.75">
      <c r="B273" s="3"/>
      <c r="C273" s="12"/>
      <c r="E273" s="12"/>
      <c r="G273" s="12"/>
    </row>
    <row r="274" spans="2:7" ht="12.75">
      <c r="B274" s="3"/>
      <c r="C274" s="12"/>
      <c r="E274" s="12"/>
      <c r="G274" s="12"/>
    </row>
    <row r="275" spans="2:7" ht="12.75">
      <c r="B275" s="3"/>
      <c r="C275" s="12"/>
      <c r="E275" s="12"/>
      <c r="G275" s="12"/>
    </row>
    <row r="276" spans="2:7" ht="12.75">
      <c r="B276" s="3"/>
      <c r="C276" s="12"/>
      <c r="E276" s="12"/>
      <c r="G276" s="12"/>
    </row>
    <row r="277" spans="2:7" ht="12.75">
      <c r="B277" s="3"/>
      <c r="C277" s="12"/>
      <c r="E277" s="12"/>
      <c r="G277" s="12"/>
    </row>
    <row r="278" spans="2:7" ht="12.75">
      <c r="B278" s="3"/>
      <c r="C278" s="12"/>
      <c r="E278" s="12"/>
      <c r="G278" s="12"/>
    </row>
    <row r="279" spans="2:7" ht="12.75">
      <c r="B279" s="3"/>
      <c r="C279" s="12"/>
      <c r="E279" s="12"/>
      <c r="G279" s="12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61.28125" style="0" bestFit="1" customWidth="1"/>
    <col min="5" max="5" width="10.140625" style="0" customWidth="1"/>
  </cols>
  <sheetData>
    <row r="2" ht="12.75">
      <c r="B2" s="1" t="s">
        <v>690</v>
      </c>
    </row>
    <row r="4" ht="12.75">
      <c r="B4" s="9" t="s">
        <v>611</v>
      </c>
    </row>
    <row r="6" spans="1:5" ht="12.75">
      <c r="A6" s="8"/>
      <c r="B6" s="8"/>
      <c r="C6" s="8"/>
      <c r="D6" s="8"/>
      <c r="E6" s="8"/>
    </row>
    <row r="7" spans="1:5" ht="12.75">
      <c r="A7" s="8" t="s">
        <v>65</v>
      </c>
      <c r="B7" s="8" t="s">
        <v>492</v>
      </c>
      <c r="C7" s="8" t="s">
        <v>326</v>
      </c>
      <c r="D7" s="11" t="s">
        <v>612</v>
      </c>
      <c r="E7" s="11" t="s">
        <v>104</v>
      </c>
    </row>
    <row r="8" spans="1:5" ht="12.75">
      <c r="A8" s="8" t="s">
        <v>337</v>
      </c>
      <c r="B8" s="8" t="s">
        <v>1</v>
      </c>
      <c r="C8" s="8" t="s">
        <v>613</v>
      </c>
      <c r="D8" s="11" t="s">
        <v>614</v>
      </c>
      <c r="E8" s="53" t="s">
        <v>443</v>
      </c>
    </row>
    <row r="9" spans="1:5" ht="12.75">
      <c r="A9" s="8"/>
      <c r="B9" s="8"/>
      <c r="C9" s="8"/>
      <c r="D9" s="8"/>
      <c r="E9" s="8"/>
    </row>
    <row r="10" spans="1:5" ht="12.75">
      <c r="A10" s="8">
        <v>1</v>
      </c>
      <c r="B10" s="11" t="s">
        <v>679</v>
      </c>
      <c r="C10" s="102">
        <v>1220000</v>
      </c>
      <c r="D10" s="102">
        <v>1224590</v>
      </c>
      <c r="E10" s="102">
        <v>858000</v>
      </c>
    </row>
    <row r="11" spans="1:5" ht="12.75">
      <c r="A11" s="8">
        <v>2</v>
      </c>
      <c r="B11" s="11" t="s">
        <v>680</v>
      </c>
      <c r="C11" s="102">
        <v>200000</v>
      </c>
      <c r="D11" s="102">
        <v>200000</v>
      </c>
      <c r="E11" s="102">
        <v>240000</v>
      </c>
    </row>
    <row r="12" spans="1:5" ht="12.75">
      <c r="A12" s="8">
        <v>3</v>
      </c>
      <c r="B12" s="11" t="s">
        <v>615</v>
      </c>
      <c r="C12" s="102">
        <v>3480000</v>
      </c>
      <c r="D12" s="102">
        <v>3480000</v>
      </c>
      <c r="E12" s="102">
        <v>2729303</v>
      </c>
    </row>
    <row r="13" spans="1:5" ht="12.75">
      <c r="A13" s="8">
        <v>4</v>
      </c>
      <c r="B13" s="11" t="s">
        <v>616</v>
      </c>
      <c r="C13" s="102">
        <v>200000</v>
      </c>
      <c r="D13" s="102">
        <v>200000</v>
      </c>
      <c r="E13" s="102">
        <v>0</v>
      </c>
    </row>
    <row r="14" spans="1:5" ht="12.75">
      <c r="A14" s="8">
        <v>5</v>
      </c>
      <c r="B14" s="11" t="s">
        <v>617</v>
      </c>
      <c r="C14" s="102"/>
      <c r="D14" s="102">
        <v>284200</v>
      </c>
      <c r="E14" s="102">
        <v>284200</v>
      </c>
    </row>
    <row r="15" spans="1:5" ht="12.75">
      <c r="A15" s="8">
        <v>6</v>
      </c>
      <c r="B15" s="11" t="s">
        <v>618</v>
      </c>
      <c r="C15" s="102"/>
      <c r="D15" s="102">
        <v>990600</v>
      </c>
      <c r="E15" s="102">
        <v>1066800</v>
      </c>
    </row>
    <row r="16" spans="1:5" ht="12.75">
      <c r="A16" s="8">
        <v>7</v>
      </c>
      <c r="B16" s="18" t="s">
        <v>48</v>
      </c>
      <c r="C16" s="173">
        <v>5100000</v>
      </c>
      <c r="D16" s="173">
        <v>6379390</v>
      </c>
      <c r="E16" s="173">
        <f>SUM(E10:E15)</f>
        <v>5178303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4">
      <selection activeCell="D9" sqref="D9"/>
    </sheetView>
  </sheetViews>
  <sheetFormatPr defaultColWidth="9.140625" defaultRowHeight="12.75"/>
  <cols>
    <col min="2" max="2" width="64.57421875" style="0" customWidth="1"/>
    <col min="3" max="3" width="11.8515625" style="0" customWidth="1"/>
    <col min="4" max="4" width="13.7109375" style="0" bestFit="1" customWidth="1"/>
  </cols>
  <sheetData>
    <row r="1" ht="12.75">
      <c r="B1" s="1" t="s">
        <v>691</v>
      </c>
    </row>
    <row r="3" spans="2:3" ht="12.75">
      <c r="B3" s="5" t="s">
        <v>344</v>
      </c>
      <c r="C3" t="s">
        <v>395</v>
      </c>
    </row>
    <row r="4" ht="12.75">
      <c r="A4" s="5" t="s">
        <v>467</v>
      </c>
    </row>
    <row r="5" spans="1:4" ht="13.5" thickBot="1">
      <c r="A5" t="s">
        <v>447</v>
      </c>
      <c r="B5" t="s">
        <v>50</v>
      </c>
      <c r="C5" t="s">
        <v>84</v>
      </c>
      <c r="D5" s="1" t="s">
        <v>67</v>
      </c>
    </row>
    <row r="6" spans="1:4" ht="13.5" thickBot="1">
      <c r="A6" s="243">
        <v>1</v>
      </c>
      <c r="B6" s="151" t="s">
        <v>468</v>
      </c>
      <c r="C6" s="260">
        <v>2016</v>
      </c>
      <c r="D6" s="261" t="s">
        <v>442</v>
      </c>
    </row>
    <row r="7" spans="1:4" ht="12.75">
      <c r="A7" s="254">
        <v>2</v>
      </c>
      <c r="B7" s="244" t="s">
        <v>469</v>
      </c>
      <c r="C7" s="249">
        <v>13600000</v>
      </c>
      <c r="D7" s="257">
        <v>10495333</v>
      </c>
    </row>
    <row r="8" spans="1:4" ht="12.75">
      <c r="A8" s="255">
        <v>3</v>
      </c>
      <c r="B8" s="245" t="s">
        <v>470</v>
      </c>
      <c r="C8" s="250">
        <v>500000</v>
      </c>
      <c r="D8" s="258">
        <v>689670</v>
      </c>
    </row>
    <row r="9" spans="1:4" ht="12.75">
      <c r="A9" s="255">
        <v>4</v>
      </c>
      <c r="B9" s="245" t="s">
        <v>471</v>
      </c>
      <c r="C9" s="250">
        <v>330000</v>
      </c>
      <c r="D9" s="258">
        <v>67788</v>
      </c>
    </row>
    <row r="10" spans="1:4" ht="67.5" customHeight="1">
      <c r="A10" s="255">
        <v>5</v>
      </c>
      <c r="B10" s="245" t="s">
        <v>472</v>
      </c>
      <c r="C10" s="250">
        <v>2611000</v>
      </c>
      <c r="D10" s="258">
        <v>860000</v>
      </c>
    </row>
    <row r="11" spans="1:4" ht="35.25" customHeight="1">
      <c r="A11" s="255">
        <v>6</v>
      </c>
      <c r="B11" s="245" t="s">
        <v>473</v>
      </c>
      <c r="C11" s="250">
        <v>0</v>
      </c>
      <c r="D11" s="258"/>
    </row>
    <row r="12" spans="1:4" ht="37.5" customHeight="1">
      <c r="A12" s="255">
        <v>7</v>
      </c>
      <c r="B12" s="166" t="s">
        <v>474</v>
      </c>
      <c r="C12" s="250">
        <v>0</v>
      </c>
      <c r="D12" s="258"/>
    </row>
    <row r="13" spans="1:4" ht="49.5" customHeight="1" thickBot="1">
      <c r="A13" s="256">
        <v>8</v>
      </c>
      <c r="B13" s="246" t="s">
        <v>475</v>
      </c>
      <c r="C13" s="253">
        <v>0</v>
      </c>
      <c r="D13" s="259"/>
    </row>
    <row r="14" spans="1:5" ht="12.75">
      <c r="A14" s="254">
        <v>9</v>
      </c>
      <c r="B14" s="247" t="s">
        <v>476</v>
      </c>
      <c r="C14" s="252">
        <v>17041000</v>
      </c>
      <c r="D14" s="263">
        <f>SUM(D7:D13)</f>
        <v>12112791</v>
      </c>
      <c r="E14" s="174"/>
    </row>
    <row r="15" spans="1:4" ht="13.5" thickBot="1">
      <c r="A15" s="256">
        <v>10</v>
      </c>
      <c r="B15" s="248" t="s">
        <v>477</v>
      </c>
      <c r="C15" s="251">
        <v>7715000</v>
      </c>
      <c r="D15" s="262">
        <v>6056396</v>
      </c>
    </row>
    <row r="16" spans="1:3" ht="12.75">
      <c r="A16" s="12"/>
      <c r="B16" s="13"/>
      <c r="C16" s="14"/>
    </row>
    <row r="17" spans="1:3" ht="12.75">
      <c r="A17" s="12"/>
      <c r="B17" s="13"/>
      <c r="C17" s="14"/>
    </row>
    <row r="18" spans="1:3" ht="12.75">
      <c r="A18" s="12"/>
      <c r="B18" s="13"/>
      <c r="C18" s="14"/>
    </row>
    <row r="19" spans="1:7" ht="13.5" thickBot="1">
      <c r="A19" s="50"/>
      <c r="B19" s="166" t="s">
        <v>50</v>
      </c>
      <c r="C19" t="s">
        <v>84</v>
      </c>
      <c r="D19" t="s">
        <v>69</v>
      </c>
      <c r="E19" t="s">
        <v>69</v>
      </c>
      <c r="F19" t="s">
        <v>93</v>
      </c>
      <c r="G19" t="s">
        <v>94</v>
      </c>
    </row>
    <row r="20" spans="1:7" ht="13.5" thickBot="1">
      <c r="A20" s="8">
        <v>11</v>
      </c>
      <c r="B20" s="168" t="s">
        <v>478</v>
      </c>
      <c r="C20" s="152">
        <v>2016</v>
      </c>
      <c r="D20" s="153">
        <v>2017</v>
      </c>
      <c r="E20" s="153">
        <v>2018</v>
      </c>
      <c r="F20" s="153">
        <v>2019</v>
      </c>
      <c r="G20" s="154">
        <v>2020</v>
      </c>
    </row>
    <row r="21" spans="1:7" ht="12.75">
      <c r="A21" s="8"/>
      <c r="B21" s="169"/>
      <c r="C21" s="155"/>
      <c r="D21" s="156"/>
      <c r="E21" s="156"/>
      <c r="F21" s="156"/>
      <c r="G21" s="157"/>
    </row>
    <row r="22" spans="1:7" ht="12.75">
      <c r="A22" s="8">
        <v>12</v>
      </c>
      <c r="B22" s="170" t="s">
        <v>479</v>
      </c>
      <c r="C22" s="158"/>
      <c r="D22" s="18"/>
      <c r="E22" s="18"/>
      <c r="F22" s="18"/>
      <c r="G22" s="159"/>
    </row>
    <row r="23" spans="1:7" ht="12.75">
      <c r="A23" s="8">
        <v>13</v>
      </c>
      <c r="B23" s="170" t="s">
        <v>480</v>
      </c>
      <c r="C23" s="158"/>
      <c r="D23" s="18"/>
      <c r="E23" s="18"/>
      <c r="F23" s="18"/>
      <c r="G23" s="159"/>
    </row>
    <row r="24" spans="1:7" ht="12.75">
      <c r="A24" s="8">
        <v>14</v>
      </c>
      <c r="B24" s="170" t="s">
        <v>481</v>
      </c>
      <c r="C24" s="158"/>
      <c r="D24" s="18"/>
      <c r="E24" s="18"/>
      <c r="F24" s="18"/>
      <c r="G24" s="159"/>
    </row>
    <row r="25" spans="1:7" ht="12.75">
      <c r="A25" s="8">
        <v>15</v>
      </c>
      <c r="B25" s="170" t="s">
        <v>482</v>
      </c>
      <c r="C25" s="158"/>
      <c r="D25" s="18"/>
      <c r="E25" s="18"/>
      <c r="F25" s="18"/>
      <c r="G25" s="159"/>
    </row>
    <row r="26" spans="1:7" ht="24.75" customHeight="1">
      <c r="A26" s="8">
        <v>16</v>
      </c>
      <c r="B26" s="170" t="s">
        <v>483</v>
      </c>
      <c r="C26" s="158"/>
      <c r="D26" s="18"/>
      <c r="E26" s="18"/>
      <c r="F26" s="18"/>
      <c r="G26" s="159"/>
    </row>
    <row r="27" spans="1:7" ht="48" customHeight="1">
      <c r="A27" s="8">
        <v>17</v>
      </c>
      <c r="B27" s="170" t="s">
        <v>484</v>
      </c>
      <c r="C27" s="158"/>
      <c r="D27" s="18"/>
      <c r="E27" s="18"/>
      <c r="F27" s="18"/>
      <c r="G27" s="159"/>
    </row>
    <row r="28" spans="1:7" ht="75" customHeight="1" thickBot="1">
      <c r="A28" s="8">
        <v>18</v>
      </c>
      <c r="B28" s="171" t="s">
        <v>485</v>
      </c>
      <c r="C28" s="160"/>
      <c r="D28" s="161"/>
      <c r="E28" s="161"/>
      <c r="F28" s="161"/>
      <c r="G28" s="162"/>
    </row>
    <row r="29" spans="1:7" ht="12.75">
      <c r="A29" s="8">
        <v>19</v>
      </c>
      <c r="B29" s="167" t="s">
        <v>54</v>
      </c>
      <c r="C29" s="163"/>
      <c r="D29" s="164"/>
      <c r="E29" s="164"/>
      <c r="F29" s="164"/>
      <c r="G29" s="165"/>
    </row>
    <row r="30" spans="1:7" ht="12.75">
      <c r="A30" s="8">
        <v>20</v>
      </c>
      <c r="B30" s="172" t="s">
        <v>486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ht="12.75">
      <c r="A31" s="8"/>
      <c r="B31" s="150"/>
      <c r="C31" s="9"/>
      <c r="D31" s="9"/>
      <c r="E31" s="9"/>
      <c r="F31" s="9"/>
      <c r="G31" s="9"/>
    </row>
    <row r="32" spans="1:7" ht="12.75">
      <c r="A32" s="8">
        <v>21</v>
      </c>
      <c r="B32" s="172" t="s">
        <v>487</v>
      </c>
      <c r="C32" s="173">
        <v>6056396</v>
      </c>
      <c r="D32" s="9"/>
      <c r="E32" s="9"/>
      <c r="F32" s="9"/>
      <c r="G32" s="9"/>
    </row>
    <row r="33" ht="12.75">
      <c r="A33" s="8"/>
    </row>
    <row r="34" ht="12.75">
      <c r="A34" s="8"/>
    </row>
    <row r="35" ht="12.75">
      <c r="A35" s="8"/>
    </row>
    <row r="36" spans="1:2" ht="12.75">
      <c r="A36" s="8">
        <v>22</v>
      </c>
      <c r="B36" s="5" t="s">
        <v>488</v>
      </c>
    </row>
    <row r="37" spans="1:6" ht="12.75">
      <c r="A37" s="8"/>
      <c r="B37" t="s">
        <v>50</v>
      </c>
      <c r="C37" t="s">
        <v>84</v>
      </c>
      <c r="D37" t="s">
        <v>69</v>
      </c>
      <c r="E37" t="s">
        <v>70</v>
      </c>
      <c r="F37" t="s">
        <v>93</v>
      </c>
    </row>
    <row r="38" spans="1:6" ht="12.75">
      <c r="A38" s="8">
        <v>23</v>
      </c>
      <c r="B38" s="37" t="s">
        <v>489</v>
      </c>
      <c r="C38" s="8" t="s">
        <v>490</v>
      </c>
      <c r="D38" s="8"/>
      <c r="E38" s="8"/>
      <c r="F38" s="8"/>
    </row>
    <row r="39" spans="1:6" ht="12.75">
      <c r="A39" s="8">
        <v>24</v>
      </c>
      <c r="B39" s="37"/>
      <c r="C39" s="8"/>
      <c r="D39" s="8"/>
      <c r="E39" s="8"/>
      <c r="F39" s="8"/>
    </row>
    <row r="40" spans="1:6" ht="12.75">
      <c r="A40" s="8">
        <v>25</v>
      </c>
      <c r="B40" s="37"/>
      <c r="C40" s="8"/>
      <c r="D40" s="8"/>
      <c r="E40" s="8"/>
      <c r="F40" s="8"/>
    </row>
    <row r="41" spans="1:6" ht="12.75">
      <c r="A41" s="8">
        <v>26</v>
      </c>
      <c r="B41" s="37" t="s">
        <v>54</v>
      </c>
      <c r="C41" s="8"/>
      <c r="D41" s="8"/>
      <c r="E41" s="8"/>
      <c r="F41" s="8"/>
    </row>
    <row r="42" spans="1:6" ht="12.75">
      <c r="A42" s="8"/>
      <c r="B42" s="37"/>
      <c r="C42" s="8"/>
      <c r="D42" s="8"/>
      <c r="E42" s="8"/>
      <c r="F42" s="8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88.57421875" style="0" bestFit="1" customWidth="1"/>
  </cols>
  <sheetData>
    <row r="1" ht="12.75">
      <c r="B1" s="4" t="s">
        <v>692</v>
      </c>
    </row>
    <row r="3" ht="12.75">
      <c r="B3" s="175" t="s">
        <v>491</v>
      </c>
    </row>
    <row r="4" ht="12.75">
      <c r="B4" s="175" t="s">
        <v>345</v>
      </c>
    </row>
    <row r="5" spans="1:4" ht="12.75">
      <c r="A5" t="s">
        <v>65</v>
      </c>
      <c r="B5" t="s">
        <v>492</v>
      </c>
      <c r="C5" t="s">
        <v>85</v>
      </c>
      <c r="D5" t="s">
        <v>68</v>
      </c>
    </row>
    <row r="6" spans="1:4" ht="12.75">
      <c r="A6" s="8" t="s">
        <v>337</v>
      </c>
      <c r="B6" s="8" t="s">
        <v>1</v>
      </c>
      <c r="C6" s="8" t="s">
        <v>493</v>
      </c>
      <c r="D6" s="8" t="s">
        <v>53</v>
      </c>
    </row>
    <row r="7" spans="1:4" ht="12.75">
      <c r="A7" s="8">
        <v>1</v>
      </c>
      <c r="B7" s="176" t="s">
        <v>494</v>
      </c>
      <c r="C7" s="8"/>
      <c r="D7" s="8"/>
    </row>
    <row r="8" spans="1:4" ht="12.75">
      <c r="A8" s="8">
        <v>2</v>
      </c>
      <c r="B8" s="176" t="s">
        <v>495</v>
      </c>
      <c r="C8" s="8"/>
      <c r="D8" s="8"/>
    </row>
    <row r="9" spans="1:4" ht="12.75">
      <c r="A9" s="8">
        <v>3</v>
      </c>
      <c r="B9" s="176" t="s">
        <v>496</v>
      </c>
      <c r="C9" s="8"/>
      <c r="D9" s="8"/>
    </row>
    <row r="10" spans="1:4" ht="12.75">
      <c r="A10" s="8">
        <v>4</v>
      </c>
      <c r="B10" s="176" t="s">
        <v>497</v>
      </c>
      <c r="C10" s="8"/>
      <c r="D10" s="8"/>
    </row>
    <row r="11" spans="1:4" ht="12.75">
      <c r="A11" s="8">
        <v>5</v>
      </c>
      <c r="B11" s="176" t="s">
        <v>498</v>
      </c>
      <c r="C11" s="8"/>
      <c r="D11" s="8"/>
    </row>
    <row r="12" spans="1:4" ht="12.75">
      <c r="A12" s="8">
        <v>6</v>
      </c>
      <c r="B12" s="176" t="s">
        <v>499</v>
      </c>
      <c r="C12" s="8">
        <v>0</v>
      </c>
      <c r="D12" s="8">
        <v>0</v>
      </c>
    </row>
    <row r="13" spans="1:4" ht="12.75">
      <c r="A13" s="8"/>
      <c r="B13" s="8" t="s">
        <v>500</v>
      </c>
      <c r="C13" s="8"/>
      <c r="D13" s="8"/>
    </row>
    <row r="14" spans="1:4" ht="12.75">
      <c r="A14" s="8">
        <v>7</v>
      </c>
      <c r="B14" s="9" t="s">
        <v>48</v>
      </c>
      <c r="C14" s="9">
        <v>0</v>
      </c>
      <c r="D14" s="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8.28125" style="0" customWidth="1"/>
    <col min="2" max="2" width="56.28125" style="0" customWidth="1"/>
    <col min="3" max="3" width="18.00390625" style="0" customWidth="1"/>
    <col min="4" max="4" width="12.00390625" style="0" customWidth="1"/>
    <col min="5" max="5" width="9.7109375" style="0" customWidth="1"/>
  </cols>
  <sheetData>
    <row r="1" ht="12.75">
      <c r="B1" s="1" t="s">
        <v>693</v>
      </c>
    </row>
    <row r="2" ht="12.75">
      <c r="B2" s="5" t="s">
        <v>345</v>
      </c>
    </row>
    <row r="3" ht="12.75">
      <c r="B3" s="5" t="s">
        <v>83</v>
      </c>
    </row>
    <row r="4" spans="1:5" ht="12.75">
      <c r="A4" s="8"/>
      <c r="B4" s="8" t="s">
        <v>50</v>
      </c>
      <c r="C4" s="8" t="s">
        <v>84</v>
      </c>
      <c r="D4" s="11" t="s">
        <v>67</v>
      </c>
      <c r="E4" s="53" t="s">
        <v>68</v>
      </c>
    </row>
    <row r="5" spans="1:5" ht="12.75">
      <c r="A5" s="8" t="s">
        <v>337</v>
      </c>
      <c r="B5" s="9" t="s">
        <v>1</v>
      </c>
      <c r="C5" s="9" t="s">
        <v>395</v>
      </c>
      <c r="D5" s="8"/>
      <c r="E5" s="8"/>
    </row>
    <row r="6" spans="1:5" ht="12.75">
      <c r="A6" s="8"/>
      <c r="B6" s="8"/>
      <c r="C6" s="8"/>
      <c r="D6" s="8"/>
      <c r="E6" s="8"/>
    </row>
    <row r="7" spans="1:5" ht="12.75">
      <c r="A7" s="8">
        <v>1</v>
      </c>
      <c r="B7" s="9" t="s">
        <v>398</v>
      </c>
      <c r="C7" s="9" t="s">
        <v>396</v>
      </c>
      <c r="D7" s="146" t="s">
        <v>424</v>
      </c>
      <c r="E7" s="17" t="s">
        <v>443</v>
      </c>
    </row>
    <row r="8" spans="1:5" ht="12.75">
      <c r="A8" s="8">
        <v>2</v>
      </c>
      <c r="B8" s="9" t="s">
        <v>399</v>
      </c>
      <c r="C8" s="8"/>
      <c r="D8" s="34"/>
      <c r="E8" s="8"/>
    </row>
    <row r="9" spans="1:5" ht="12.75">
      <c r="A9" s="8">
        <v>3</v>
      </c>
      <c r="B9" s="8" t="s">
        <v>397</v>
      </c>
      <c r="C9" s="128">
        <v>1733372</v>
      </c>
      <c r="D9" s="238">
        <v>1733372</v>
      </c>
      <c r="E9" s="128">
        <v>2870078</v>
      </c>
    </row>
    <row r="10" spans="1:5" ht="12.75">
      <c r="A10" s="8">
        <v>4</v>
      </c>
      <c r="B10" s="11" t="s">
        <v>429</v>
      </c>
      <c r="C10" s="128"/>
      <c r="D10" s="238">
        <v>2163636</v>
      </c>
      <c r="E10" s="128"/>
    </row>
    <row r="11" spans="1:5" ht="12.75">
      <c r="A11" s="8">
        <v>5</v>
      </c>
      <c r="B11" s="8" t="s">
        <v>343</v>
      </c>
      <c r="C11" s="128">
        <v>3608000</v>
      </c>
      <c r="D11" s="238">
        <v>4302362</v>
      </c>
      <c r="E11" s="128">
        <v>4302362</v>
      </c>
    </row>
    <row r="12" spans="1:5" ht="12.75">
      <c r="A12" s="8">
        <v>6</v>
      </c>
      <c r="B12" s="8" t="s">
        <v>124</v>
      </c>
      <c r="C12" s="128">
        <v>100000</v>
      </c>
      <c r="D12" s="238">
        <v>100000</v>
      </c>
      <c r="E12" s="128">
        <v>54828</v>
      </c>
    </row>
    <row r="13" spans="1:5" ht="12.75">
      <c r="A13" s="8">
        <v>7</v>
      </c>
      <c r="B13" s="8" t="s">
        <v>408</v>
      </c>
      <c r="C13" s="128">
        <v>180000</v>
      </c>
      <c r="D13" s="238">
        <v>180000</v>
      </c>
      <c r="E13" s="128">
        <v>182000</v>
      </c>
    </row>
    <row r="14" spans="1:5" ht="12.75">
      <c r="A14" s="8">
        <v>8</v>
      </c>
      <c r="B14" s="8" t="s">
        <v>119</v>
      </c>
      <c r="C14" s="128">
        <v>180000</v>
      </c>
      <c r="D14" s="238">
        <v>180000</v>
      </c>
      <c r="E14" s="128">
        <v>175058</v>
      </c>
    </row>
    <row r="15" spans="1:5" ht="12.75">
      <c r="A15" s="8">
        <v>9</v>
      </c>
      <c r="B15" s="8" t="s">
        <v>409</v>
      </c>
      <c r="C15" s="128">
        <v>75000</v>
      </c>
      <c r="D15" s="238">
        <v>75000</v>
      </c>
      <c r="E15" s="128">
        <v>45155</v>
      </c>
    </row>
    <row r="16" spans="1:5" ht="12.75">
      <c r="A16" s="8">
        <v>10</v>
      </c>
      <c r="B16" s="8" t="s">
        <v>57</v>
      </c>
      <c r="C16" s="128">
        <v>75000</v>
      </c>
      <c r="D16" s="238">
        <v>75000</v>
      </c>
      <c r="E16" s="128"/>
    </row>
    <row r="17" spans="1:5" ht="12.75">
      <c r="A17" s="8">
        <v>11</v>
      </c>
      <c r="B17" s="8" t="s">
        <v>58</v>
      </c>
      <c r="C17" s="128">
        <v>170000</v>
      </c>
      <c r="D17" s="238">
        <v>170000</v>
      </c>
      <c r="E17" s="128">
        <v>141120</v>
      </c>
    </row>
    <row r="18" spans="1:5" ht="12.75">
      <c r="A18" s="8">
        <v>12</v>
      </c>
      <c r="B18" s="8" t="s">
        <v>635</v>
      </c>
      <c r="C18" s="128"/>
      <c r="D18" s="238"/>
      <c r="E18" s="128">
        <v>91440</v>
      </c>
    </row>
    <row r="19" spans="1:5" ht="12.75">
      <c r="A19" s="8"/>
      <c r="B19" s="8"/>
      <c r="C19" s="128"/>
      <c r="D19" s="238"/>
      <c r="E19" s="128"/>
    </row>
    <row r="20" spans="1:5" ht="12.75">
      <c r="A20" s="8"/>
      <c r="B20" s="8"/>
      <c r="C20" s="128"/>
      <c r="D20" s="238"/>
      <c r="E20" s="128"/>
    </row>
    <row r="21" spans="1:5" ht="12.75">
      <c r="A21" s="8"/>
      <c r="B21" s="8"/>
      <c r="C21" s="128"/>
      <c r="D21" s="238"/>
      <c r="E21" s="128"/>
    </row>
    <row r="22" spans="1:5" ht="12.75">
      <c r="A22" s="8">
        <v>13</v>
      </c>
      <c r="B22" s="9" t="s">
        <v>694</v>
      </c>
      <c r="C22" s="125">
        <f>SUM(C9:C17)</f>
        <v>6121372</v>
      </c>
      <c r="D22" s="242">
        <f>SUM(D9:D21)</f>
        <v>8979370</v>
      </c>
      <c r="E22" s="125">
        <f>SUM(E9:E21)</f>
        <v>7862041</v>
      </c>
    </row>
    <row r="23" spans="1:5" ht="12.75">
      <c r="A23" s="8"/>
      <c r="B23" s="8"/>
      <c r="C23" s="128"/>
      <c r="D23" s="238"/>
      <c r="E23" s="128"/>
    </row>
    <row r="24" spans="1:5" ht="12.75">
      <c r="A24" s="8">
        <v>14</v>
      </c>
      <c r="B24" s="9" t="s">
        <v>400</v>
      </c>
      <c r="C24" s="128"/>
      <c r="D24" s="238"/>
      <c r="E24" s="128"/>
    </row>
    <row r="25" spans="1:5" ht="12.75">
      <c r="A25" s="8">
        <v>15</v>
      </c>
      <c r="B25" s="8" t="s">
        <v>405</v>
      </c>
      <c r="C25" s="128">
        <v>50000</v>
      </c>
      <c r="D25" s="238">
        <v>50000</v>
      </c>
      <c r="E25" s="128">
        <v>50000</v>
      </c>
    </row>
    <row r="26" spans="1:5" ht="12.75">
      <c r="A26" s="8">
        <v>16</v>
      </c>
      <c r="B26" s="8" t="s">
        <v>406</v>
      </c>
      <c r="C26" s="128">
        <v>60000</v>
      </c>
      <c r="D26" s="238">
        <v>60000</v>
      </c>
      <c r="E26" s="128">
        <v>56630</v>
      </c>
    </row>
    <row r="27" spans="1:5" ht="12.75">
      <c r="A27" s="8">
        <v>17</v>
      </c>
      <c r="B27" s="8" t="s">
        <v>407</v>
      </c>
      <c r="C27" s="128">
        <v>60000</v>
      </c>
      <c r="D27" s="238">
        <v>60000</v>
      </c>
      <c r="E27" s="128"/>
    </row>
    <row r="28" spans="1:5" ht="12.75">
      <c r="A28" s="8">
        <v>18</v>
      </c>
      <c r="B28" s="8" t="s">
        <v>59</v>
      </c>
      <c r="C28" s="128"/>
      <c r="D28" s="238"/>
      <c r="E28" s="128"/>
    </row>
    <row r="29" spans="1:5" ht="12.75">
      <c r="A29" s="8">
        <v>19</v>
      </c>
      <c r="B29" s="8" t="s">
        <v>81</v>
      </c>
      <c r="C29" s="128">
        <v>50000</v>
      </c>
      <c r="D29" s="238">
        <v>50000</v>
      </c>
      <c r="E29" s="128">
        <v>50000</v>
      </c>
    </row>
    <row r="30" spans="1:5" ht="12.75">
      <c r="A30" s="8">
        <v>20</v>
      </c>
      <c r="B30" s="8" t="s">
        <v>82</v>
      </c>
      <c r="C30" s="128">
        <v>50000</v>
      </c>
      <c r="D30" s="238">
        <v>50000</v>
      </c>
      <c r="E30" s="128">
        <v>50000</v>
      </c>
    </row>
    <row r="31" spans="1:5" ht="12.75">
      <c r="A31" s="8">
        <v>21</v>
      </c>
      <c r="B31" s="8" t="s">
        <v>404</v>
      </c>
      <c r="C31" s="128">
        <v>50000</v>
      </c>
      <c r="D31" s="238">
        <v>50000</v>
      </c>
      <c r="E31" s="128">
        <v>50000</v>
      </c>
    </row>
    <row r="32" spans="1:5" ht="12.75">
      <c r="A32" s="8">
        <v>22</v>
      </c>
      <c r="B32" s="11" t="s">
        <v>401</v>
      </c>
      <c r="C32" s="128">
        <v>50000</v>
      </c>
      <c r="D32" s="238">
        <v>50000</v>
      </c>
      <c r="E32" s="128">
        <v>50000</v>
      </c>
    </row>
    <row r="33" spans="1:5" ht="12.75">
      <c r="A33" s="8">
        <v>23</v>
      </c>
      <c r="B33" s="8" t="s">
        <v>402</v>
      </c>
      <c r="C33" s="128">
        <v>30000</v>
      </c>
      <c r="D33" s="238">
        <v>30000</v>
      </c>
      <c r="E33" s="128">
        <v>26686</v>
      </c>
    </row>
    <row r="34" spans="1:5" ht="12.75">
      <c r="A34" s="8">
        <v>24</v>
      </c>
      <c r="B34" s="8" t="s">
        <v>351</v>
      </c>
      <c r="C34" s="128">
        <v>30000</v>
      </c>
      <c r="D34" s="238">
        <v>30000</v>
      </c>
      <c r="E34" s="128">
        <v>29342</v>
      </c>
    </row>
    <row r="35" spans="1:5" ht="12.75">
      <c r="A35" s="8">
        <v>25</v>
      </c>
      <c r="B35" s="11" t="s">
        <v>430</v>
      </c>
      <c r="C35" s="128"/>
      <c r="D35" s="238">
        <v>61397</v>
      </c>
      <c r="E35" s="128">
        <v>61397</v>
      </c>
    </row>
    <row r="36" spans="1:5" ht="12.75">
      <c r="A36" s="8">
        <v>26</v>
      </c>
      <c r="B36" s="11" t="s">
        <v>434</v>
      </c>
      <c r="C36" s="128"/>
      <c r="D36" s="238">
        <f>SUM(D25:D35)</f>
        <v>491397</v>
      </c>
      <c r="E36" s="128">
        <f>SUM(E25:E35)</f>
        <v>424055</v>
      </c>
    </row>
    <row r="37" spans="1:5" ht="12.75">
      <c r="A37" s="8">
        <v>27</v>
      </c>
      <c r="B37" s="9" t="s">
        <v>433</v>
      </c>
      <c r="C37" s="125"/>
      <c r="D37" s="239">
        <v>26074</v>
      </c>
      <c r="E37" s="128"/>
    </row>
    <row r="38" spans="1:5" ht="12.75">
      <c r="A38" s="8">
        <v>28</v>
      </c>
      <c r="B38" s="9" t="s">
        <v>695</v>
      </c>
      <c r="C38" s="125">
        <f>SUM(C25:C34)</f>
        <v>430000</v>
      </c>
      <c r="D38" s="242">
        <f>SUM(D36:D37)</f>
        <v>517471</v>
      </c>
      <c r="E38" s="125">
        <f>SUM(E36:E37)</f>
        <v>424055</v>
      </c>
    </row>
    <row r="39" spans="1:5" ht="12.75">
      <c r="A39" s="8"/>
      <c r="E39" s="128"/>
    </row>
    <row r="40" spans="1:5" ht="12.75">
      <c r="A40" s="8">
        <v>29</v>
      </c>
      <c r="B40" s="9" t="s">
        <v>64</v>
      </c>
      <c r="C40" s="125">
        <f>SUM(C22+C38)</f>
        <v>6551372</v>
      </c>
      <c r="D40" s="242">
        <f>SUM(D22+D38)</f>
        <v>9496841</v>
      </c>
      <c r="E40" s="125">
        <f>SUM(E22+E38)</f>
        <v>8286096</v>
      </c>
    </row>
    <row r="41" ht="12.75">
      <c r="A41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50.8515625" style="0" bestFit="1" customWidth="1"/>
    <col min="3" max="3" width="20.00390625" style="0" customWidth="1"/>
    <col min="4" max="4" width="16.00390625" style="0" customWidth="1"/>
  </cols>
  <sheetData>
    <row r="1" ht="12.75">
      <c r="B1" s="1" t="s">
        <v>696</v>
      </c>
    </row>
    <row r="2" ht="12.75">
      <c r="D2" s="12"/>
    </row>
    <row r="3" spans="2:4" ht="12.75">
      <c r="B3" s="5" t="s">
        <v>501</v>
      </c>
      <c r="D3" s="271"/>
    </row>
    <row r="4" spans="2:4" ht="14.25">
      <c r="B4" s="5"/>
      <c r="D4" s="233"/>
    </row>
    <row r="5" spans="1:4" ht="14.25">
      <c r="A5" s="8"/>
      <c r="B5" s="9" t="s">
        <v>445</v>
      </c>
      <c r="C5" s="34" t="s">
        <v>502</v>
      </c>
      <c r="D5" s="266" t="s">
        <v>67</v>
      </c>
    </row>
    <row r="6" spans="1:4" ht="12.75">
      <c r="A6" s="8"/>
      <c r="B6" s="148" t="s">
        <v>1</v>
      </c>
      <c r="C6" s="265" t="s">
        <v>438</v>
      </c>
      <c r="D6" s="267" t="s">
        <v>503</v>
      </c>
    </row>
    <row r="7" spans="1:5" ht="12.75">
      <c r="A7" s="8">
        <v>1</v>
      </c>
      <c r="B7" s="11" t="s">
        <v>504</v>
      </c>
      <c r="C7" s="198">
        <v>157269734</v>
      </c>
      <c r="D7" s="268">
        <v>3098471</v>
      </c>
      <c r="E7" s="1"/>
    </row>
    <row r="8" spans="1:5" ht="12.75">
      <c r="A8" s="8">
        <v>2</v>
      </c>
      <c r="B8" s="11" t="s">
        <v>505</v>
      </c>
      <c r="C8" s="195">
        <v>66573684</v>
      </c>
      <c r="D8" s="269">
        <v>87048942</v>
      </c>
      <c r="E8" s="1"/>
    </row>
    <row r="9" spans="1:4" ht="12.75">
      <c r="A9" s="8">
        <v>3</v>
      </c>
      <c r="B9" s="11" t="s">
        <v>506</v>
      </c>
      <c r="C9" s="195">
        <f>C7-C8</f>
        <v>90696050</v>
      </c>
      <c r="D9" s="196">
        <f>D7-D8</f>
        <v>-83950471</v>
      </c>
    </row>
    <row r="10" spans="1:5" ht="12.75">
      <c r="A10" s="149">
        <v>4</v>
      </c>
      <c r="B10" s="147" t="s">
        <v>507</v>
      </c>
      <c r="C10" s="195">
        <v>30532664</v>
      </c>
      <c r="D10" s="269">
        <v>83951628</v>
      </c>
      <c r="E10" s="1"/>
    </row>
    <row r="11" spans="1:5" ht="12.75">
      <c r="A11" s="8">
        <v>5</v>
      </c>
      <c r="B11" s="147" t="s">
        <v>508</v>
      </c>
      <c r="C11" s="195">
        <v>85906348</v>
      </c>
      <c r="D11" s="269">
        <v>0</v>
      </c>
      <c r="E11" s="1"/>
    </row>
    <row r="12" spans="1:4" ht="12.75">
      <c r="A12" s="8">
        <v>6</v>
      </c>
      <c r="B12" s="147" t="s">
        <v>509</v>
      </c>
      <c r="C12" s="195">
        <f>C10-C11</f>
        <v>-55373684</v>
      </c>
      <c r="D12" s="196">
        <f>D10-D11</f>
        <v>83951628</v>
      </c>
    </row>
    <row r="13" spans="1:4" ht="12.75">
      <c r="A13" s="8">
        <v>7</v>
      </c>
      <c r="B13" s="150" t="s">
        <v>510</v>
      </c>
      <c r="C13" s="197">
        <f>C9+C12</f>
        <v>35322366</v>
      </c>
      <c r="D13" s="211">
        <f>D9+D12</f>
        <v>1157</v>
      </c>
    </row>
    <row r="14" spans="1:4" ht="12.75">
      <c r="A14" s="8"/>
      <c r="B14" s="147"/>
      <c r="C14" s="197"/>
      <c r="D14" s="269"/>
    </row>
    <row r="15" spans="1:4" ht="12.75">
      <c r="A15" s="8">
        <v>8</v>
      </c>
      <c r="B15" s="150" t="s">
        <v>511</v>
      </c>
      <c r="C15" s="197"/>
      <c r="D15" s="269">
        <v>0</v>
      </c>
    </row>
    <row r="16" spans="1:4" ht="12.75">
      <c r="A16" s="8"/>
      <c r="B16" s="150"/>
      <c r="C16" s="197"/>
      <c r="D16" s="269"/>
    </row>
    <row r="17" spans="1:4" ht="12.75">
      <c r="A17" s="8">
        <v>9</v>
      </c>
      <c r="B17" s="150" t="s">
        <v>512</v>
      </c>
      <c r="C17" s="197">
        <f>C13+C15</f>
        <v>35322366</v>
      </c>
      <c r="D17" s="211">
        <f>D13+D15</f>
        <v>1157</v>
      </c>
    </row>
    <row r="18" spans="1:4" ht="12.75">
      <c r="A18" s="8"/>
      <c r="B18" s="37"/>
      <c r="C18" s="195"/>
      <c r="D18" s="269"/>
    </row>
    <row r="19" spans="1:4" ht="12.75">
      <c r="A19" s="8">
        <v>10</v>
      </c>
      <c r="B19" s="147" t="s">
        <v>513</v>
      </c>
      <c r="C19" s="198"/>
      <c r="D19" s="269">
        <v>0</v>
      </c>
    </row>
    <row r="20" spans="1:4" ht="12.75">
      <c r="A20" s="8">
        <v>11</v>
      </c>
      <c r="B20" s="147" t="s">
        <v>514</v>
      </c>
      <c r="C20" s="264">
        <f>C17</f>
        <v>35322366</v>
      </c>
      <c r="D20" s="270">
        <f>D17</f>
        <v>1157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B70">
      <selection activeCell="C39" sqref="C39"/>
    </sheetView>
  </sheetViews>
  <sheetFormatPr defaultColWidth="9.140625" defaultRowHeight="12.75"/>
  <cols>
    <col min="1" max="1" width="4.28125" style="0" customWidth="1"/>
    <col min="2" max="2" width="76.00390625" style="0" bestFit="1" customWidth="1"/>
    <col min="3" max="3" width="16.28125" style="0" bestFit="1" customWidth="1"/>
    <col min="4" max="4" width="16.00390625" style="0" customWidth="1"/>
    <col min="5" max="6" width="11.57421875" style="0" bestFit="1" customWidth="1"/>
    <col min="7" max="7" width="7.8515625" style="0" customWidth="1"/>
    <col min="8" max="8" width="34.57421875" style="0" bestFit="1" customWidth="1"/>
    <col min="9" max="9" width="14.421875" style="0" bestFit="1" customWidth="1"/>
    <col min="10" max="10" width="17.57421875" style="0" bestFit="1" customWidth="1"/>
  </cols>
  <sheetData>
    <row r="1" spans="2:4" ht="12.75">
      <c r="B1" s="287" t="s">
        <v>697</v>
      </c>
      <c r="C1" s="288"/>
      <c r="D1" s="288"/>
    </row>
    <row r="2" spans="2:8" ht="12.75">
      <c r="B2" s="5"/>
      <c r="C2" t="s">
        <v>515</v>
      </c>
      <c r="H2" t="s">
        <v>515</v>
      </c>
    </row>
    <row r="3" spans="2:9" ht="12.75">
      <c r="B3" s="5" t="s">
        <v>516</v>
      </c>
      <c r="I3" s="1" t="s">
        <v>395</v>
      </c>
    </row>
    <row r="4" spans="3:4" ht="12.75">
      <c r="C4" t="s">
        <v>619</v>
      </c>
      <c r="D4" t="s">
        <v>620</v>
      </c>
    </row>
    <row r="5" spans="1:11" ht="12.75">
      <c r="A5" s="8" t="s">
        <v>517</v>
      </c>
      <c r="B5" s="178" t="s">
        <v>518</v>
      </c>
      <c r="C5" s="179" t="s">
        <v>502</v>
      </c>
      <c r="D5" s="179" t="s">
        <v>67</v>
      </c>
      <c r="E5" s="179" t="s">
        <v>68</v>
      </c>
      <c r="F5" s="179" t="s">
        <v>104</v>
      </c>
      <c r="G5" s="179" t="s">
        <v>87</v>
      </c>
      <c r="H5" s="179" t="s">
        <v>88</v>
      </c>
      <c r="I5" s="179" t="s">
        <v>89</v>
      </c>
      <c r="J5" s="179" t="s">
        <v>90</v>
      </c>
      <c r="K5" s="179" t="s">
        <v>91</v>
      </c>
    </row>
    <row r="6" spans="1:11" ht="12.75">
      <c r="A6" s="8"/>
      <c r="B6" s="178"/>
      <c r="C6" s="180" t="s">
        <v>519</v>
      </c>
      <c r="D6" s="8" t="s">
        <v>573</v>
      </c>
      <c r="E6" s="179"/>
      <c r="F6" s="179"/>
      <c r="G6" s="179"/>
      <c r="H6" s="179"/>
      <c r="I6" s="180" t="s">
        <v>519</v>
      </c>
      <c r="J6" s="180" t="s">
        <v>520</v>
      </c>
      <c r="K6" s="179"/>
    </row>
    <row r="7" spans="1:11" ht="12.75">
      <c r="A7" s="8"/>
      <c r="B7" s="178"/>
      <c r="C7" s="181">
        <v>2015</v>
      </c>
      <c r="D7" s="8">
        <v>2016</v>
      </c>
      <c r="E7" s="179"/>
      <c r="F7" s="179"/>
      <c r="G7" s="179"/>
      <c r="H7" s="179"/>
      <c r="I7" s="181">
        <v>2015</v>
      </c>
      <c r="J7" s="181">
        <v>2016</v>
      </c>
      <c r="K7" s="178"/>
    </row>
    <row r="8" spans="1:11" ht="15">
      <c r="A8" s="8">
        <v>1</v>
      </c>
      <c r="B8" s="182" t="s">
        <v>521</v>
      </c>
      <c r="C8" s="179"/>
      <c r="D8" s="8"/>
      <c r="E8" s="179"/>
      <c r="F8" s="179"/>
      <c r="G8" s="179"/>
      <c r="H8" s="183" t="s">
        <v>522</v>
      </c>
      <c r="I8" s="179"/>
      <c r="J8" s="8"/>
      <c r="K8" s="178"/>
    </row>
    <row r="9" spans="1:11" ht="13.5" customHeight="1">
      <c r="A9" s="8"/>
      <c r="B9" s="178" t="s">
        <v>515</v>
      </c>
      <c r="C9" s="184"/>
      <c r="D9" s="8"/>
      <c r="E9" s="179"/>
      <c r="F9" s="180"/>
      <c r="G9" s="179"/>
      <c r="H9" s="179" t="s">
        <v>515</v>
      </c>
      <c r="I9" s="179"/>
      <c r="J9" s="8"/>
      <c r="K9" s="178"/>
    </row>
    <row r="10" spans="1:11" ht="15">
      <c r="A10" s="8">
        <v>2</v>
      </c>
      <c r="B10" s="199" t="s">
        <v>523</v>
      </c>
      <c r="C10" s="200"/>
      <c r="D10" s="200"/>
      <c r="E10" s="289" t="s">
        <v>524</v>
      </c>
      <c r="F10" s="290"/>
      <c r="G10" s="291"/>
      <c r="H10" s="201"/>
      <c r="I10" s="210"/>
      <c r="J10" s="209"/>
      <c r="K10" s="178"/>
    </row>
    <row r="11" spans="1:11" ht="12.75">
      <c r="A11" s="8"/>
      <c r="B11" s="202"/>
      <c r="C11" s="200"/>
      <c r="D11" s="200"/>
      <c r="E11" s="201" t="s">
        <v>525</v>
      </c>
      <c r="F11" s="201" t="s">
        <v>526</v>
      </c>
      <c r="G11" s="201" t="s">
        <v>527</v>
      </c>
      <c r="H11" s="201"/>
      <c r="I11" s="210"/>
      <c r="J11" s="209"/>
      <c r="K11" s="185"/>
    </row>
    <row r="12" spans="1:11" ht="12.75">
      <c r="A12" s="8">
        <v>3</v>
      </c>
      <c r="B12" s="203" t="s">
        <v>528</v>
      </c>
      <c r="C12" s="211">
        <f>C14+C15+C20</f>
        <v>363283095</v>
      </c>
      <c r="D12" s="211">
        <v>353824908</v>
      </c>
      <c r="E12" s="204"/>
      <c r="F12" s="204"/>
      <c r="G12" s="204"/>
      <c r="H12" s="204" t="s">
        <v>529</v>
      </c>
      <c r="I12" s="212">
        <f>SUM(I13:I18)</f>
        <v>328494988</v>
      </c>
      <c r="J12" s="212">
        <f>SUM(J13:J18)</f>
        <v>326472625</v>
      </c>
      <c r="K12" s="185"/>
    </row>
    <row r="13" spans="1:11" ht="12.75">
      <c r="A13" s="8">
        <v>4</v>
      </c>
      <c r="B13" s="202" t="s">
        <v>530</v>
      </c>
      <c r="C13" s="209"/>
      <c r="D13" s="209"/>
      <c r="E13" s="201"/>
      <c r="F13" s="201"/>
      <c r="G13" s="201"/>
      <c r="H13" s="201" t="s">
        <v>531</v>
      </c>
      <c r="I13" s="210">
        <v>241820791</v>
      </c>
      <c r="J13" s="209">
        <v>241820791</v>
      </c>
      <c r="K13" s="178"/>
    </row>
    <row r="14" spans="1:11" ht="12.75">
      <c r="A14" s="8">
        <v>5</v>
      </c>
      <c r="B14" s="202" t="s">
        <v>532</v>
      </c>
      <c r="C14" s="209">
        <v>414211</v>
      </c>
      <c r="D14" s="209">
        <v>450535</v>
      </c>
      <c r="E14" s="205"/>
      <c r="F14" s="205"/>
      <c r="G14" s="205"/>
      <c r="H14" s="201" t="s">
        <v>533</v>
      </c>
      <c r="I14" s="210">
        <v>83049332</v>
      </c>
      <c r="J14" s="209">
        <v>83049332</v>
      </c>
      <c r="K14" s="178"/>
    </row>
    <row r="15" spans="1:11" ht="12.75">
      <c r="A15" s="8">
        <v>6</v>
      </c>
      <c r="B15" s="202" t="s">
        <v>534</v>
      </c>
      <c r="C15" s="209">
        <f>SUM(C16:C19)</f>
        <v>362123884</v>
      </c>
      <c r="D15" s="209">
        <f>SUM(D16:D19)</f>
        <v>352629373</v>
      </c>
      <c r="E15" s="205"/>
      <c r="F15" s="205"/>
      <c r="G15" s="205"/>
      <c r="H15" s="201" t="s">
        <v>535</v>
      </c>
      <c r="I15" s="210">
        <v>1783560</v>
      </c>
      <c r="J15" s="209">
        <v>1783560</v>
      </c>
      <c r="K15" s="178"/>
    </row>
    <row r="16" spans="1:11" ht="12.75">
      <c r="A16" s="8">
        <v>7</v>
      </c>
      <c r="B16" s="202" t="s">
        <v>536</v>
      </c>
      <c r="C16" s="209">
        <v>358638356</v>
      </c>
      <c r="D16" s="209">
        <v>349521204</v>
      </c>
      <c r="E16" s="205"/>
      <c r="F16" s="205"/>
      <c r="G16" s="205"/>
      <c r="H16" s="201" t="s">
        <v>537</v>
      </c>
      <c r="I16" s="210">
        <v>-11025789</v>
      </c>
      <c r="J16" s="209">
        <v>1841305</v>
      </c>
      <c r="K16" s="178"/>
    </row>
    <row r="17" spans="1:11" ht="12.75">
      <c r="A17" s="8">
        <v>8</v>
      </c>
      <c r="B17" s="202" t="s">
        <v>538</v>
      </c>
      <c r="C17" s="209">
        <v>3161619</v>
      </c>
      <c r="D17" s="209">
        <v>2524457</v>
      </c>
      <c r="E17" s="205"/>
      <c r="F17" s="205"/>
      <c r="G17" s="205"/>
      <c r="H17" s="201" t="s">
        <v>539</v>
      </c>
      <c r="I17" s="210">
        <v>0</v>
      </c>
      <c r="J17" s="209"/>
      <c r="K17" s="178"/>
    </row>
    <row r="18" spans="1:11" ht="12.75">
      <c r="A18" s="8">
        <v>9</v>
      </c>
      <c r="B18" s="202" t="s">
        <v>540</v>
      </c>
      <c r="C18" s="209">
        <v>323909</v>
      </c>
      <c r="D18" s="209">
        <v>583712</v>
      </c>
      <c r="E18" s="201"/>
      <c r="F18" s="201"/>
      <c r="G18" s="201"/>
      <c r="H18" s="201" t="s">
        <v>541</v>
      </c>
      <c r="I18" s="210">
        <v>12867094</v>
      </c>
      <c r="J18" s="209">
        <v>-2022363</v>
      </c>
      <c r="K18" s="185"/>
    </row>
    <row r="19" spans="1:11" ht="12.75">
      <c r="A19" s="8">
        <v>10</v>
      </c>
      <c r="B19" s="202" t="s">
        <v>542</v>
      </c>
      <c r="C19" s="209">
        <v>0</v>
      </c>
      <c r="D19" s="209"/>
      <c r="E19" s="201"/>
      <c r="F19" s="201"/>
      <c r="G19" s="201"/>
      <c r="H19" s="204"/>
      <c r="I19" s="212"/>
      <c r="J19" s="209"/>
      <c r="K19" s="185"/>
    </row>
    <row r="20" spans="1:11" ht="12.75">
      <c r="A20" s="8">
        <v>11</v>
      </c>
      <c r="B20" s="202" t="s">
        <v>543</v>
      </c>
      <c r="C20" s="209">
        <v>745000</v>
      </c>
      <c r="D20" s="209">
        <v>745000</v>
      </c>
      <c r="E20" s="201"/>
      <c r="F20" s="201"/>
      <c r="G20" s="201"/>
      <c r="H20" s="201"/>
      <c r="I20" s="210"/>
      <c r="J20" s="209"/>
      <c r="K20" s="178"/>
    </row>
    <row r="21" spans="1:11" ht="12.75">
      <c r="A21" s="8"/>
      <c r="B21" s="202"/>
      <c r="C21" s="209"/>
      <c r="D21" s="209"/>
      <c r="E21" s="201"/>
      <c r="F21" s="201"/>
      <c r="G21" s="201"/>
      <c r="H21" s="201"/>
      <c r="I21" s="210"/>
      <c r="J21" s="209"/>
      <c r="K21" s="178"/>
    </row>
    <row r="22" spans="1:11" ht="12.75">
      <c r="A22" s="8">
        <v>12</v>
      </c>
      <c r="B22" s="203" t="s">
        <v>544</v>
      </c>
      <c r="C22" s="211">
        <f>SUM(C23:C24)</f>
        <v>65000</v>
      </c>
      <c r="D22" s="211">
        <f>SUM(D23:D24)</f>
        <v>65000</v>
      </c>
      <c r="E22" s="201"/>
      <c r="F22" s="201"/>
      <c r="G22" s="204"/>
      <c r="H22" s="204" t="s">
        <v>545</v>
      </c>
      <c r="I22" s="212">
        <f>SUM(I23:I25)</f>
        <v>6764735</v>
      </c>
      <c r="J22" s="212">
        <f>SUM(J23:J25)</f>
        <v>14558644</v>
      </c>
      <c r="K22" s="185"/>
    </row>
    <row r="23" spans="1:11" ht="12.75">
      <c r="A23" s="8">
        <v>13</v>
      </c>
      <c r="B23" s="202" t="s">
        <v>546</v>
      </c>
      <c r="C23" s="209">
        <v>65000</v>
      </c>
      <c r="D23" s="209">
        <v>65000</v>
      </c>
      <c r="E23" s="201"/>
      <c r="F23" s="201"/>
      <c r="G23" s="201"/>
      <c r="H23" s="201" t="s">
        <v>547</v>
      </c>
      <c r="I23" s="210">
        <v>451994</v>
      </c>
      <c r="J23" s="209">
        <v>511765</v>
      </c>
      <c r="K23" s="178"/>
    </row>
    <row r="24" spans="1:11" ht="12.75">
      <c r="A24" s="8">
        <v>14</v>
      </c>
      <c r="B24" s="202" t="s">
        <v>548</v>
      </c>
      <c r="C24" s="209">
        <v>0</v>
      </c>
      <c r="D24" s="209"/>
      <c r="E24" s="201"/>
      <c r="F24" s="201"/>
      <c r="G24" s="201"/>
      <c r="H24" s="201" t="s">
        <v>549</v>
      </c>
      <c r="I24" s="210">
        <v>4438720</v>
      </c>
      <c r="J24" s="209">
        <v>5226669</v>
      </c>
      <c r="K24" s="178"/>
    </row>
    <row r="25" spans="1:11" ht="12.75">
      <c r="A25" s="8">
        <v>15</v>
      </c>
      <c r="B25" s="203" t="s">
        <v>550</v>
      </c>
      <c r="C25" s="211">
        <v>23178412</v>
      </c>
      <c r="D25" s="211">
        <v>41456235</v>
      </c>
      <c r="E25" s="201"/>
      <c r="F25" s="201"/>
      <c r="G25" s="201"/>
      <c r="H25" s="201" t="s">
        <v>551</v>
      </c>
      <c r="I25" s="210">
        <v>1874021</v>
      </c>
      <c r="J25" s="209">
        <v>8820210</v>
      </c>
      <c r="K25" s="178"/>
    </row>
    <row r="26" spans="1:11" ht="12.75">
      <c r="A26" s="8"/>
      <c r="B26" s="203"/>
      <c r="C26" s="211"/>
      <c r="D26" s="209"/>
      <c r="E26" s="201"/>
      <c r="F26" s="201"/>
      <c r="G26" s="201"/>
      <c r="H26" s="206"/>
      <c r="I26" s="210"/>
      <c r="J26" s="209"/>
      <c r="K26" s="178"/>
    </row>
    <row r="27" spans="1:11" ht="12.75">
      <c r="A27" s="8">
        <v>16</v>
      </c>
      <c r="B27" s="203" t="s">
        <v>552</v>
      </c>
      <c r="C27" s="211">
        <f>SUM(C28:C30)</f>
        <v>5297961</v>
      </c>
      <c r="D27" s="211">
        <f>SUM(D28:D30)</f>
        <v>3512652</v>
      </c>
      <c r="E27" s="201"/>
      <c r="F27" s="201"/>
      <c r="G27" s="201"/>
      <c r="H27" s="204" t="s">
        <v>553</v>
      </c>
      <c r="I27" s="212">
        <v>0</v>
      </c>
      <c r="J27" s="209"/>
      <c r="K27" s="178"/>
    </row>
    <row r="28" spans="1:11" ht="12.75">
      <c r="A28" s="8">
        <v>17</v>
      </c>
      <c r="B28" s="202" t="s">
        <v>554</v>
      </c>
      <c r="C28" s="209">
        <v>4114578</v>
      </c>
      <c r="D28" s="209">
        <v>2723583</v>
      </c>
      <c r="E28" s="201"/>
      <c r="F28" s="201"/>
      <c r="G28" s="201"/>
      <c r="H28" s="201"/>
      <c r="I28" s="210"/>
      <c r="J28" s="209"/>
      <c r="K28" s="178"/>
    </row>
    <row r="29" spans="1:11" ht="12.75">
      <c r="A29" s="8">
        <v>18</v>
      </c>
      <c r="B29" s="202" t="s">
        <v>555</v>
      </c>
      <c r="C29" s="209">
        <v>0</v>
      </c>
      <c r="D29" s="209"/>
      <c r="E29" s="201"/>
      <c r="F29" s="201"/>
      <c r="G29" s="201"/>
      <c r="H29" s="204" t="s">
        <v>556</v>
      </c>
      <c r="I29" s="212">
        <v>57510729</v>
      </c>
      <c r="J29" s="211">
        <v>57852561</v>
      </c>
      <c r="K29" s="178"/>
    </row>
    <row r="30" spans="1:11" ht="12.75">
      <c r="A30" s="8">
        <v>19</v>
      </c>
      <c r="B30" s="202" t="s">
        <v>557</v>
      </c>
      <c r="C30" s="209">
        <v>1183383</v>
      </c>
      <c r="D30" s="209">
        <v>789069</v>
      </c>
      <c r="E30" s="201"/>
      <c r="F30" s="201"/>
      <c r="G30" s="201"/>
      <c r="H30" s="201"/>
      <c r="I30" s="210"/>
      <c r="J30" s="209"/>
      <c r="K30" s="178"/>
    </row>
    <row r="31" spans="1:11" ht="12.75">
      <c r="A31" s="8"/>
      <c r="B31" s="202"/>
      <c r="C31" s="209"/>
      <c r="D31" s="209"/>
      <c r="E31" s="201"/>
      <c r="F31" s="201"/>
      <c r="G31" s="201"/>
      <c r="H31" s="201"/>
      <c r="I31" s="210"/>
      <c r="J31" s="209"/>
      <c r="K31" s="178"/>
    </row>
    <row r="32" spans="1:11" ht="12.75">
      <c r="A32" s="8">
        <v>20</v>
      </c>
      <c r="B32" s="203" t="s">
        <v>558</v>
      </c>
      <c r="C32" s="211">
        <v>945984</v>
      </c>
      <c r="D32" s="211">
        <v>20000</v>
      </c>
      <c r="E32" s="201"/>
      <c r="F32" s="201"/>
      <c r="G32" s="201"/>
      <c r="H32" s="201"/>
      <c r="I32" s="210"/>
      <c r="J32" s="209"/>
      <c r="K32" s="178"/>
    </row>
    <row r="33" spans="1:11" ht="12.75">
      <c r="A33" s="8"/>
      <c r="B33" s="201"/>
      <c r="C33" s="209"/>
      <c r="D33" s="209"/>
      <c r="E33" s="201"/>
      <c r="F33" s="201"/>
      <c r="G33" s="201"/>
      <c r="H33" s="201"/>
      <c r="I33" s="210"/>
      <c r="J33" s="200"/>
      <c r="K33" s="178"/>
    </row>
    <row r="34" spans="1:11" ht="12.75">
      <c r="A34" s="8">
        <v>21</v>
      </c>
      <c r="B34" s="204" t="s">
        <v>559</v>
      </c>
      <c r="C34" s="211">
        <v>392770452</v>
      </c>
      <c r="D34" s="211">
        <v>398883830</v>
      </c>
      <c r="E34" s="204"/>
      <c r="F34" s="204"/>
      <c r="G34" s="204"/>
      <c r="H34" s="204" t="s">
        <v>560</v>
      </c>
      <c r="I34" s="212">
        <v>392770452</v>
      </c>
      <c r="J34" s="211">
        <v>398883830</v>
      </c>
      <c r="K34" s="185"/>
    </row>
    <row r="35" spans="1:11" ht="12.75">
      <c r="A35" s="12"/>
      <c r="B35" s="207"/>
      <c r="C35" s="213"/>
      <c r="D35" s="213"/>
      <c r="E35" s="207"/>
      <c r="F35" s="207"/>
      <c r="G35" s="207"/>
      <c r="H35" s="207"/>
      <c r="I35" s="207"/>
      <c r="J35" s="207"/>
      <c r="K35" s="186"/>
    </row>
    <row r="36" spans="1:11" ht="12.75">
      <c r="A36" s="12"/>
      <c r="B36" s="207"/>
      <c r="C36" s="208"/>
      <c r="D36" s="208"/>
      <c r="E36" s="207"/>
      <c r="F36" s="207"/>
      <c r="G36" s="207"/>
      <c r="H36" s="207"/>
      <c r="I36" s="207"/>
      <c r="J36" s="207"/>
      <c r="K36" s="186"/>
    </row>
    <row r="37" spans="1:11" ht="12.75">
      <c r="A37" s="12"/>
      <c r="B37" s="186"/>
      <c r="C37" s="186"/>
      <c r="D37" s="186"/>
      <c r="E37" s="186"/>
      <c r="F37" s="186"/>
      <c r="G37" s="186"/>
      <c r="H37" s="186"/>
      <c r="I37" s="186"/>
      <c r="J37" s="186"/>
      <c r="K37" s="186"/>
    </row>
    <row r="38" spans="1:11" ht="14.25">
      <c r="A38" s="214"/>
      <c r="B38" s="215" t="s">
        <v>621</v>
      </c>
      <c r="C38" s="214"/>
      <c r="D38" s="214"/>
      <c r="E38" s="214"/>
      <c r="F38" s="214"/>
      <c r="G38" s="214"/>
      <c r="H38" s="214"/>
      <c r="I38" s="217" t="s">
        <v>622</v>
      </c>
      <c r="J38" s="214"/>
      <c r="K38" s="214"/>
    </row>
    <row r="39" spans="1:11" ht="15.75">
      <c r="A39" s="216">
        <v>1</v>
      </c>
      <c r="B39" s="218" t="s">
        <v>561</v>
      </c>
      <c r="C39" s="219"/>
      <c r="D39" s="219"/>
      <c r="E39" s="219"/>
      <c r="F39" s="219"/>
      <c r="G39" s="219"/>
      <c r="H39" s="219"/>
      <c r="I39" s="219"/>
      <c r="J39" s="219"/>
      <c r="K39" s="219"/>
    </row>
    <row r="40" spans="1:11" ht="14.25">
      <c r="A40" s="216"/>
      <c r="B40" s="220"/>
      <c r="C40" s="219"/>
      <c r="D40" s="219"/>
      <c r="E40" s="294" t="s">
        <v>524</v>
      </c>
      <c r="F40" s="294"/>
      <c r="G40" s="294"/>
      <c r="H40" s="219"/>
      <c r="I40" s="219"/>
      <c r="J40" s="219"/>
      <c r="K40" s="219"/>
    </row>
    <row r="41" spans="1:11" ht="14.25">
      <c r="A41" s="216"/>
      <c r="B41" s="220"/>
      <c r="C41" s="219"/>
      <c r="D41" s="219"/>
      <c r="E41" s="219" t="s">
        <v>525</v>
      </c>
      <c r="F41" s="219" t="s">
        <v>526</v>
      </c>
      <c r="G41" s="219" t="s">
        <v>623</v>
      </c>
      <c r="H41" s="219"/>
      <c r="I41" s="219"/>
      <c r="J41" s="219"/>
      <c r="K41" s="219"/>
    </row>
    <row r="42" spans="1:11" ht="14.25">
      <c r="A42" s="216">
        <v>2</v>
      </c>
      <c r="B42" s="221" t="s">
        <v>528</v>
      </c>
      <c r="C42" s="234">
        <v>364362</v>
      </c>
      <c r="D42" s="234">
        <v>238923</v>
      </c>
      <c r="E42" s="219"/>
      <c r="F42" s="219"/>
      <c r="G42" s="219"/>
      <c r="H42" s="222" t="s">
        <v>562</v>
      </c>
      <c r="I42" s="236">
        <v>76061</v>
      </c>
      <c r="J42" s="236">
        <v>-3304511</v>
      </c>
      <c r="K42" s="222"/>
    </row>
    <row r="43" spans="1:11" ht="14.25">
      <c r="A43" s="216">
        <v>3</v>
      </c>
      <c r="B43" s="220" t="s">
        <v>532</v>
      </c>
      <c r="C43" s="234">
        <v>75800</v>
      </c>
      <c r="D43" s="234">
        <v>0</v>
      </c>
      <c r="E43" s="219"/>
      <c r="F43" s="219"/>
      <c r="G43" s="223">
        <v>0</v>
      </c>
      <c r="H43" s="219" t="s">
        <v>531</v>
      </c>
      <c r="I43" s="234">
        <v>0</v>
      </c>
      <c r="J43" s="234">
        <v>0</v>
      </c>
      <c r="K43" s="219"/>
    </row>
    <row r="44" spans="1:11" ht="14.25">
      <c r="A44" s="216">
        <v>4</v>
      </c>
      <c r="B44" s="220" t="s">
        <v>534</v>
      </c>
      <c r="C44" s="234">
        <v>288562</v>
      </c>
      <c r="D44" s="234">
        <v>238923</v>
      </c>
      <c r="E44" s="219"/>
      <c r="F44" s="219"/>
      <c r="G44" s="223">
        <v>238923</v>
      </c>
      <c r="H44" s="219" t="s">
        <v>533</v>
      </c>
      <c r="I44" s="234">
        <v>635209</v>
      </c>
      <c r="J44" s="234">
        <v>635209</v>
      </c>
      <c r="K44" s="219"/>
    </row>
    <row r="45" spans="1:11" ht="14.25">
      <c r="A45" s="216">
        <v>5</v>
      </c>
      <c r="B45" s="220" t="s">
        <v>543</v>
      </c>
      <c r="C45" s="234">
        <v>0</v>
      </c>
      <c r="D45" s="234">
        <v>0</v>
      </c>
      <c r="E45" s="219"/>
      <c r="F45" s="219"/>
      <c r="G45" s="219"/>
      <c r="H45" s="219" t="s">
        <v>535</v>
      </c>
      <c r="I45" s="234">
        <v>5916926</v>
      </c>
      <c r="J45" s="234">
        <v>5916926</v>
      </c>
      <c r="K45" s="219"/>
    </row>
    <row r="46" spans="1:11" ht="14.25">
      <c r="A46" s="216">
        <v>6</v>
      </c>
      <c r="B46" s="220" t="s">
        <v>563</v>
      </c>
      <c r="C46" s="234">
        <v>0</v>
      </c>
      <c r="D46" s="234">
        <v>0</v>
      </c>
      <c r="E46" s="219"/>
      <c r="F46" s="219"/>
      <c r="G46" s="219"/>
      <c r="H46" s="219" t="s">
        <v>537</v>
      </c>
      <c r="I46" s="234">
        <v>-1901110</v>
      </c>
      <c r="J46" s="234">
        <v>-6476074</v>
      </c>
      <c r="K46" s="219"/>
    </row>
    <row r="47" spans="1:11" ht="14.25">
      <c r="A47" s="216">
        <v>7</v>
      </c>
      <c r="B47" s="224"/>
      <c r="C47" s="234"/>
      <c r="D47" s="234"/>
      <c r="E47" s="219"/>
      <c r="F47" s="219"/>
      <c r="G47" s="219"/>
      <c r="H47" s="219" t="s">
        <v>624</v>
      </c>
      <c r="I47" s="234">
        <v>0</v>
      </c>
      <c r="J47" s="234">
        <v>0</v>
      </c>
      <c r="K47" s="222"/>
    </row>
    <row r="48" spans="1:11" ht="14.25">
      <c r="A48" s="216">
        <v>8</v>
      </c>
      <c r="B48" s="220"/>
      <c r="C48" s="235"/>
      <c r="D48" s="235"/>
      <c r="E48" s="219"/>
      <c r="F48" s="219"/>
      <c r="G48" s="219"/>
      <c r="H48" s="219" t="s">
        <v>541</v>
      </c>
      <c r="I48" s="234">
        <v>-4574964</v>
      </c>
      <c r="J48" s="234">
        <v>-3380572</v>
      </c>
      <c r="K48" s="219"/>
    </row>
    <row r="49" spans="1:11" ht="14.25">
      <c r="A49" s="216"/>
      <c r="B49" s="220"/>
      <c r="C49" s="234"/>
      <c r="D49" s="234"/>
      <c r="E49" s="219"/>
      <c r="F49" s="219"/>
      <c r="G49" s="219"/>
      <c r="H49" s="219"/>
      <c r="I49" s="234"/>
      <c r="J49" s="234"/>
      <c r="K49" s="219"/>
    </row>
    <row r="50" spans="1:11" ht="14.25">
      <c r="A50" s="216"/>
      <c r="B50" s="221"/>
      <c r="C50" s="234"/>
      <c r="D50" s="234"/>
      <c r="E50" s="219"/>
      <c r="F50" s="219"/>
      <c r="G50" s="219"/>
      <c r="H50" s="219"/>
      <c r="I50" s="234"/>
      <c r="J50" s="234"/>
      <c r="K50" s="219"/>
    </row>
    <row r="51" spans="1:11" ht="14.25">
      <c r="A51" s="216">
        <v>9</v>
      </c>
      <c r="B51" s="221" t="s">
        <v>544</v>
      </c>
      <c r="C51" s="236">
        <v>0</v>
      </c>
      <c r="D51" s="236">
        <v>0</v>
      </c>
      <c r="E51" s="219"/>
      <c r="F51" s="219"/>
      <c r="G51" s="222"/>
      <c r="H51" s="222" t="s">
        <v>545</v>
      </c>
      <c r="I51" s="236">
        <v>2732198</v>
      </c>
      <c r="J51" s="236">
        <v>66341</v>
      </c>
      <c r="K51" s="222"/>
    </row>
    <row r="52" spans="1:11" ht="14.25">
      <c r="A52" s="216">
        <v>10</v>
      </c>
      <c r="B52" s="220" t="s">
        <v>546</v>
      </c>
      <c r="C52" s="234">
        <v>0</v>
      </c>
      <c r="D52" s="234">
        <v>0</v>
      </c>
      <c r="E52" s="219"/>
      <c r="F52" s="219"/>
      <c r="G52" s="219"/>
      <c r="H52" s="219"/>
      <c r="I52" s="234"/>
      <c r="J52" s="234"/>
      <c r="K52" s="219"/>
    </row>
    <row r="53" spans="1:11" ht="14.25">
      <c r="A53" s="216">
        <v>11</v>
      </c>
      <c r="B53" s="220" t="s">
        <v>548</v>
      </c>
      <c r="C53" s="234">
        <v>0</v>
      </c>
      <c r="D53" s="234">
        <v>0</v>
      </c>
      <c r="E53" s="219"/>
      <c r="F53" s="219"/>
      <c r="G53" s="219"/>
      <c r="H53" s="222" t="s">
        <v>553</v>
      </c>
      <c r="I53" s="234">
        <v>0</v>
      </c>
      <c r="J53" s="234">
        <v>0</v>
      </c>
      <c r="K53" s="219"/>
    </row>
    <row r="54" spans="1:11" ht="14.25">
      <c r="A54" s="216"/>
      <c r="B54" s="220"/>
      <c r="C54" s="234"/>
      <c r="D54" s="234"/>
      <c r="E54" s="219"/>
      <c r="F54" s="219"/>
      <c r="G54" s="219"/>
      <c r="H54" s="219"/>
      <c r="I54" s="234"/>
      <c r="J54" s="234"/>
      <c r="K54" s="219"/>
    </row>
    <row r="55" spans="1:11" ht="14.25">
      <c r="A55" s="216">
        <v>12</v>
      </c>
      <c r="B55" s="221" t="s">
        <v>550</v>
      </c>
      <c r="C55" s="236">
        <v>1685560</v>
      </c>
      <c r="D55" s="236">
        <v>134491</v>
      </c>
      <c r="E55" s="219"/>
      <c r="F55" s="219"/>
      <c r="G55" s="219"/>
      <c r="H55" s="222" t="s">
        <v>556</v>
      </c>
      <c r="I55" s="236">
        <v>4747432</v>
      </c>
      <c r="J55" s="236">
        <v>5486787</v>
      </c>
      <c r="K55" s="219"/>
    </row>
    <row r="56" spans="1:11" ht="14.25">
      <c r="A56" s="216"/>
      <c r="B56" s="221"/>
      <c r="C56" s="234"/>
      <c r="D56" s="234"/>
      <c r="E56" s="219"/>
      <c r="F56" s="219"/>
      <c r="G56" s="219"/>
      <c r="H56" s="219"/>
      <c r="I56" s="234"/>
      <c r="J56" s="234"/>
      <c r="K56" s="219"/>
    </row>
    <row r="57" spans="1:11" ht="14.25">
      <c r="A57" s="216">
        <v>13</v>
      </c>
      <c r="B57" s="221" t="s">
        <v>552</v>
      </c>
      <c r="C57" s="234">
        <v>0</v>
      </c>
      <c r="D57" s="234">
        <v>0</v>
      </c>
      <c r="E57" s="219"/>
      <c r="F57" s="219"/>
      <c r="G57" s="219"/>
      <c r="H57" s="219"/>
      <c r="I57" s="234"/>
      <c r="J57" s="234"/>
      <c r="K57" s="219"/>
    </row>
    <row r="58" spans="1:11" ht="14.25">
      <c r="A58" s="216"/>
      <c r="B58" s="221"/>
      <c r="C58" s="234"/>
      <c r="D58" s="234"/>
      <c r="E58" s="219"/>
      <c r="F58" s="219"/>
      <c r="G58" s="219"/>
      <c r="H58" s="219"/>
      <c r="I58" s="234"/>
      <c r="J58" s="234"/>
      <c r="K58" s="219"/>
    </row>
    <row r="59" spans="1:11" ht="14.25">
      <c r="A59" s="216">
        <v>14</v>
      </c>
      <c r="B59" s="221" t="s">
        <v>558</v>
      </c>
      <c r="C59" s="236">
        <v>5505769</v>
      </c>
      <c r="D59" s="236">
        <v>1875203</v>
      </c>
      <c r="E59" s="219"/>
      <c r="F59" s="219"/>
      <c r="G59" s="219"/>
      <c r="H59" s="219"/>
      <c r="I59" s="234"/>
      <c r="J59" s="234"/>
      <c r="K59" s="219"/>
    </row>
    <row r="60" spans="1:11" ht="14.25">
      <c r="A60" s="216"/>
      <c r="B60" s="221"/>
      <c r="C60" s="234"/>
      <c r="D60" s="234"/>
      <c r="E60" s="219"/>
      <c r="F60" s="219"/>
      <c r="G60" s="219"/>
      <c r="H60" s="219"/>
      <c r="I60" s="234"/>
      <c r="J60" s="234"/>
      <c r="K60" s="219"/>
    </row>
    <row r="61" spans="1:11" ht="14.25">
      <c r="A61" s="216">
        <v>15</v>
      </c>
      <c r="B61" s="221" t="s">
        <v>559</v>
      </c>
      <c r="C61" s="236">
        <v>7555691</v>
      </c>
      <c r="D61" s="236">
        <v>2248617</v>
      </c>
      <c r="E61" s="222"/>
      <c r="F61" s="222"/>
      <c r="G61" s="222"/>
      <c r="H61" s="222" t="s">
        <v>560</v>
      </c>
      <c r="I61" s="236">
        <v>7555691</v>
      </c>
      <c r="J61" s="236">
        <v>2248617</v>
      </c>
      <c r="K61" s="222"/>
    </row>
    <row r="62" spans="3:4" ht="12.75">
      <c r="C62" s="237"/>
      <c r="D62" s="237"/>
    </row>
    <row r="77" ht="12.75">
      <c r="B77" s="187" t="s">
        <v>700</v>
      </c>
    </row>
    <row r="79" ht="12.75">
      <c r="B79" s="5" t="s">
        <v>564</v>
      </c>
    </row>
    <row r="80" ht="12.75">
      <c r="B80" s="5"/>
    </row>
    <row r="81" spans="2:6" ht="12.75">
      <c r="B81" t="s">
        <v>445</v>
      </c>
      <c r="C81" t="s">
        <v>446</v>
      </c>
      <c r="D81" t="s">
        <v>67</v>
      </c>
      <c r="E81" s="288" t="s">
        <v>68</v>
      </c>
      <c r="F81" s="288"/>
    </row>
    <row r="82" spans="1:7" ht="12.75">
      <c r="A82" s="8">
        <v>1</v>
      </c>
      <c r="B82" s="9" t="s">
        <v>1</v>
      </c>
      <c r="C82" s="9" t="s">
        <v>565</v>
      </c>
      <c r="D82" s="188" t="s">
        <v>566</v>
      </c>
      <c r="E82" s="292" t="s">
        <v>567</v>
      </c>
      <c r="F82" s="292"/>
      <c r="G82" s="12"/>
    </row>
    <row r="83" spans="1:7" ht="12.75">
      <c r="A83" s="8">
        <v>2</v>
      </c>
      <c r="B83" s="9" t="s">
        <v>568</v>
      </c>
      <c r="C83" s="211"/>
      <c r="D83" s="146"/>
      <c r="E83" s="293"/>
      <c r="F83" s="293"/>
      <c r="G83" s="12"/>
    </row>
    <row r="84" spans="1:7" ht="12.75">
      <c r="A84" s="8">
        <v>3</v>
      </c>
      <c r="B84" s="8" t="s">
        <v>569</v>
      </c>
      <c r="C84" s="196">
        <v>4067560</v>
      </c>
      <c r="D84" s="145"/>
      <c r="E84" s="281"/>
      <c r="F84" s="281"/>
      <c r="G84" s="12"/>
    </row>
    <row r="85" spans="1:7" ht="12.75">
      <c r="A85" s="8">
        <v>4</v>
      </c>
      <c r="B85" s="11" t="s">
        <v>570</v>
      </c>
      <c r="C85" s="196"/>
      <c r="D85" s="145"/>
      <c r="E85" s="281"/>
      <c r="F85" s="281"/>
      <c r="G85" s="12"/>
    </row>
    <row r="86" spans="1:7" ht="12.75">
      <c r="A86" s="8">
        <v>5</v>
      </c>
      <c r="B86" s="11" t="s">
        <v>571</v>
      </c>
      <c r="C86" s="196">
        <v>7203607</v>
      </c>
      <c r="D86" s="145"/>
      <c r="E86" s="281"/>
      <c r="F86" s="281"/>
      <c r="G86" s="12"/>
    </row>
    <row r="87" spans="1:7" ht="12.75">
      <c r="A87" s="8">
        <v>6</v>
      </c>
      <c r="B87" s="8" t="s">
        <v>48</v>
      </c>
      <c r="C87" s="211">
        <v>11271167</v>
      </c>
      <c r="D87" s="146"/>
      <c r="E87" s="281"/>
      <c r="F87" s="281"/>
      <c r="G87" s="12"/>
    </row>
    <row r="88" spans="1:7" ht="12.75">
      <c r="A88" s="34"/>
      <c r="B88" s="12"/>
      <c r="C88" s="189"/>
      <c r="D88" s="189"/>
      <c r="E88" s="285"/>
      <c r="F88" s="286"/>
      <c r="G88" s="12"/>
    </row>
    <row r="89" spans="1:7" ht="14.25">
      <c r="A89" s="225"/>
      <c r="B89" s="226" t="s">
        <v>564</v>
      </c>
      <c r="C89" s="225"/>
      <c r="D89" s="225"/>
      <c r="E89" s="225"/>
      <c r="F89" s="225"/>
      <c r="G89" s="12"/>
    </row>
    <row r="90" spans="1:7" ht="14.25">
      <c r="A90" s="225"/>
      <c r="B90" s="226"/>
      <c r="C90" s="225"/>
      <c r="D90" s="225"/>
      <c r="E90" s="225"/>
      <c r="F90" s="225"/>
      <c r="G90" s="12"/>
    </row>
    <row r="91" spans="1:7" ht="14.25">
      <c r="A91" s="225"/>
      <c r="B91" s="225" t="s">
        <v>445</v>
      </c>
      <c r="C91" s="225" t="s">
        <v>446</v>
      </c>
      <c r="D91" s="225" t="s">
        <v>67</v>
      </c>
      <c r="E91" s="283" t="s">
        <v>68</v>
      </c>
      <c r="F91" s="283"/>
      <c r="G91" s="12"/>
    </row>
    <row r="92" spans="1:7" ht="14.25">
      <c r="A92" s="227">
        <v>1</v>
      </c>
      <c r="B92" s="228" t="s">
        <v>1</v>
      </c>
      <c r="C92" s="228" t="s">
        <v>565</v>
      </c>
      <c r="D92" s="229" t="s">
        <v>566</v>
      </c>
      <c r="E92" s="284" t="s">
        <v>567</v>
      </c>
      <c r="F92" s="284"/>
      <c r="G92" s="12"/>
    </row>
    <row r="93" spans="1:6" ht="14.25">
      <c r="A93" s="227">
        <v>1</v>
      </c>
      <c r="B93" s="228" t="s">
        <v>625</v>
      </c>
      <c r="C93" s="272"/>
      <c r="D93" s="230"/>
      <c r="E93" s="282"/>
      <c r="F93" s="282"/>
    </row>
    <row r="94" spans="1:6" ht="14.25">
      <c r="A94" s="227">
        <v>2</v>
      </c>
      <c r="B94" s="227" t="s">
        <v>569</v>
      </c>
      <c r="C94" s="273">
        <v>2423000</v>
      </c>
      <c r="D94" s="231"/>
      <c r="E94" s="282"/>
      <c r="F94" s="282"/>
    </row>
    <row r="95" spans="1:6" ht="14.25">
      <c r="A95" s="227">
        <v>4</v>
      </c>
      <c r="B95" s="227" t="s">
        <v>572</v>
      </c>
      <c r="C95" s="273">
        <v>6466000</v>
      </c>
      <c r="D95" s="231"/>
      <c r="E95" s="282"/>
      <c r="F95" s="282"/>
    </row>
    <row r="96" spans="1:6" ht="14.25">
      <c r="A96" s="227">
        <v>5</v>
      </c>
      <c r="B96" s="227" t="s">
        <v>54</v>
      </c>
      <c r="C96" s="274">
        <f>SUM(C94:C95)</f>
        <v>8889000</v>
      </c>
      <c r="D96" s="232"/>
      <c r="E96" s="282"/>
      <c r="F96" s="282"/>
    </row>
    <row r="97" spans="1:6" ht="14.25">
      <c r="A97" s="225"/>
      <c r="B97" s="225"/>
      <c r="C97" s="225"/>
      <c r="D97" s="225"/>
      <c r="E97" s="225"/>
      <c r="F97" s="225"/>
    </row>
  </sheetData>
  <sheetProtection/>
  <mergeCells count="17">
    <mergeCell ref="E84:F84"/>
    <mergeCell ref="E85:F85"/>
    <mergeCell ref="B1:D1"/>
    <mergeCell ref="E10:G10"/>
    <mergeCell ref="E81:F81"/>
    <mergeCell ref="E82:F82"/>
    <mergeCell ref="E83:F83"/>
    <mergeCell ref="E40:G40"/>
    <mergeCell ref="E86:F86"/>
    <mergeCell ref="E96:F96"/>
    <mergeCell ref="E91:F91"/>
    <mergeCell ref="E92:F92"/>
    <mergeCell ref="E93:F93"/>
    <mergeCell ref="E94:F94"/>
    <mergeCell ref="E95:F95"/>
    <mergeCell ref="E87:F87"/>
    <mergeCell ref="E88:F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2" max="2" width="51.8515625" style="0" customWidth="1"/>
    <col min="4" max="4" width="11.8515625" style="0" customWidth="1"/>
    <col min="5" max="5" width="11.57421875" style="0" customWidth="1"/>
    <col min="6" max="6" width="13.00390625" style="0" customWidth="1"/>
    <col min="9" max="9" width="13.00390625" style="0" customWidth="1"/>
  </cols>
  <sheetData>
    <row r="1" ht="12.75">
      <c r="B1" s="1" t="s">
        <v>698</v>
      </c>
    </row>
    <row r="2" ht="12.75">
      <c r="B2" t="s">
        <v>345</v>
      </c>
    </row>
    <row r="3" spans="2:5" ht="12.75">
      <c r="B3" s="5" t="s">
        <v>600</v>
      </c>
      <c r="E3" s="1" t="s">
        <v>395</v>
      </c>
    </row>
    <row r="4" spans="1:7" ht="12.75">
      <c r="A4" t="s">
        <v>445</v>
      </c>
      <c r="B4" t="s">
        <v>66</v>
      </c>
      <c r="C4" t="s">
        <v>85</v>
      </c>
      <c r="D4" t="s">
        <v>599</v>
      </c>
      <c r="E4" t="s">
        <v>86</v>
      </c>
      <c r="F4" t="s">
        <v>98</v>
      </c>
      <c r="G4" t="s">
        <v>598</v>
      </c>
    </row>
    <row r="5" spans="1:7" ht="12.75">
      <c r="A5" s="8" t="s">
        <v>597</v>
      </c>
      <c r="B5" s="9" t="s">
        <v>596</v>
      </c>
      <c r="C5" s="295" t="s">
        <v>595</v>
      </c>
      <c r="D5" s="296"/>
      <c r="E5" s="296"/>
      <c r="F5" s="296"/>
      <c r="G5" s="297"/>
    </row>
    <row r="6" spans="1:7" ht="12.75">
      <c r="A6" s="8">
        <v>2</v>
      </c>
      <c r="B6" s="8"/>
      <c r="C6" s="8">
        <v>2016</v>
      </c>
      <c r="D6" s="8">
        <v>2017</v>
      </c>
      <c r="E6" s="8">
        <v>2018</v>
      </c>
      <c r="F6" s="8">
        <v>2019</v>
      </c>
      <c r="G6" s="8">
        <v>2020</v>
      </c>
    </row>
    <row r="7" spans="1:7" ht="12.75">
      <c r="A7" s="8">
        <v>3</v>
      </c>
      <c r="B7" s="8" t="s">
        <v>594</v>
      </c>
      <c r="C7" s="8"/>
      <c r="D7" s="8"/>
      <c r="E7" s="8"/>
      <c r="F7" s="8"/>
      <c r="G7" s="8"/>
    </row>
    <row r="8" spans="1:7" ht="25.5">
      <c r="A8" s="8">
        <v>4</v>
      </c>
      <c r="B8" s="177" t="s">
        <v>593</v>
      </c>
      <c r="C8" s="8"/>
      <c r="D8" s="8"/>
      <c r="E8" s="8"/>
      <c r="F8" s="8"/>
      <c r="G8" s="8"/>
    </row>
    <row r="9" spans="1:7" ht="25.5">
      <c r="A9" s="8">
        <v>5</v>
      </c>
      <c r="B9" s="177" t="s">
        <v>592</v>
      </c>
      <c r="C9" s="8"/>
      <c r="D9" s="8"/>
      <c r="E9" s="8"/>
      <c r="F9" s="8"/>
      <c r="G9" s="8"/>
    </row>
    <row r="10" spans="1:7" ht="12.75">
      <c r="A10" s="8">
        <v>6</v>
      </c>
      <c r="B10" s="8" t="s">
        <v>591</v>
      </c>
      <c r="C10" s="8"/>
      <c r="D10" s="8"/>
      <c r="E10" s="8"/>
      <c r="F10" s="8"/>
      <c r="G10" s="8"/>
    </row>
    <row r="11" spans="1:7" ht="12.75">
      <c r="A11" s="8">
        <v>7</v>
      </c>
      <c r="B11" s="8" t="s">
        <v>590</v>
      </c>
      <c r="C11" s="8"/>
      <c r="D11" s="8"/>
      <c r="E11" s="8"/>
      <c r="F11" s="8"/>
      <c r="G11" s="8"/>
    </row>
    <row r="12" spans="1:7" ht="12.75">
      <c r="A12" s="8">
        <v>8</v>
      </c>
      <c r="B12" s="8" t="s">
        <v>589</v>
      </c>
      <c r="C12" s="8"/>
      <c r="D12" s="8"/>
      <c r="E12" s="8"/>
      <c r="F12" s="8"/>
      <c r="G12" s="8"/>
    </row>
    <row r="13" spans="1:7" ht="12.75">
      <c r="A13" s="8">
        <v>9</v>
      </c>
      <c r="B13" s="9" t="s">
        <v>54</v>
      </c>
      <c r="C13" s="9">
        <f>SUM(C10:C12)</f>
        <v>0</v>
      </c>
      <c r="D13" s="9">
        <f>SUM(D10:D12)</f>
        <v>0</v>
      </c>
      <c r="E13" s="9">
        <f>SUM(E10:E12)</f>
        <v>0</v>
      </c>
      <c r="F13" s="9">
        <f>SUM(F10:F12)</f>
        <v>0</v>
      </c>
      <c r="G13" s="9">
        <f>SUM(G10:G12)</f>
        <v>0</v>
      </c>
    </row>
    <row r="16" ht="12.75">
      <c r="B16" s="1" t="s">
        <v>699</v>
      </c>
    </row>
    <row r="17" ht="12.75">
      <c r="B17" s="5" t="s">
        <v>588</v>
      </c>
    </row>
    <row r="19" spans="1:9" ht="12.75">
      <c r="A19" s="186"/>
      <c r="B19" s="186" t="s">
        <v>445</v>
      </c>
      <c r="C19" s="186" t="s">
        <v>446</v>
      </c>
      <c r="D19" s="186" t="s">
        <v>67</v>
      </c>
      <c r="E19" s="186" t="s">
        <v>68</v>
      </c>
      <c r="F19" s="186" t="s">
        <v>104</v>
      </c>
      <c r="G19" s="186" t="s">
        <v>87</v>
      </c>
      <c r="H19" s="186" t="s">
        <v>88</v>
      </c>
      <c r="I19" s="186" t="s">
        <v>89</v>
      </c>
    </row>
    <row r="20" spans="1:9" ht="36">
      <c r="A20" s="179" t="s">
        <v>587</v>
      </c>
      <c r="B20" s="194" t="s">
        <v>586</v>
      </c>
      <c r="C20" s="194" t="s">
        <v>585</v>
      </c>
      <c r="D20" s="194" t="s">
        <v>584</v>
      </c>
      <c r="E20" s="194" t="s">
        <v>583</v>
      </c>
      <c r="F20" s="193" t="s">
        <v>582</v>
      </c>
      <c r="G20" s="193" t="s">
        <v>581</v>
      </c>
      <c r="H20" s="193" t="s">
        <v>580</v>
      </c>
      <c r="I20" s="192" t="s">
        <v>579</v>
      </c>
    </row>
    <row r="21" spans="1:9" ht="12.75">
      <c r="A21" s="179"/>
      <c r="B21" s="179" t="s">
        <v>578</v>
      </c>
      <c r="C21" s="179" t="s">
        <v>577</v>
      </c>
      <c r="D21" s="190">
        <v>40862</v>
      </c>
      <c r="E21" s="190">
        <v>42368</v>
      </c>
      <c r="F21" s="191">
        <v>7355128</v>
      </c>
      <c r="G21" s="179" t="s">
        <v>576</v>
      </c>
      <c r="H21" s="179" t="s">
        <v>575</v>
      </c>
      <c r="I21" s="190">
        <v>49283</v>
      </c>
    </row>
    <row r="22" spans="1:9" ht="12.75">
      <c r="A22" s="179"/>
      <c r="B22" s="179" t="s">
        <v>574</v>
      </c>
      <c r="C22" s="179"/>
      <c r="D22" s="179"/>
      <c r="E22" s="179"/>
      <c r="F22" s="179"/>
      <c r="G22" s="179"/>
      <c r="H22" s="179"/>
      <c r="I22" s="179"/>
    </row>
  </sheetData>
  <sheetProtection/>
  <mergeCells count="1">
    <mergeCell ref="C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.8515625" style="0" customWidth="1"/>
    <col min="2" max="2" width="42.8515625" style="0" customWidth="1"/>
    <col min="3" max="3" width="11.421875" style="0" customWidth="1"/>
    <col min="4" max="4" width="10.140625" style="0" bestFit="1" customWidth="1"/>
    <col min="5" max="5" width="11.140625" style="0" bestFit="1" customWidth="1"/>
    <col min="6" max="6" width="11.28125" style="0" customWidth="1"/>
    <col min="7" max="7" width="11.140625" style="0" customWidth="1"/>
    <col min="8" max="8" width="11.8515625" style="0" customWidth="1"/>
    <col min="9" max="9" width="8.00390625" style="0" customWidth="1"/>
    <col min="10" max="10" width="9.421875" style="0" customWidth="1"/>
    <col min="11" max="11" width="9.57421875" style="0" customWidth="1"/>
    <col min="12" max="12" width="11.57421875" style="0" customWidth="1"/>
    <col min="13" max="13" width="5.8515625" style="0" customWidth="1"/>
  </cols>
  <sheetData>
    <row r="1" ht="12.75">
      <c r="B1" s="1" t="s">
        <v>682</v>
      </c>
    </row>
    <row r="3" ht="12.75">
      <c r="B3" s="5" t="s">
        <v>344</v>
      </c>
    </row>
    <row r="4" ht="12.75">
      <c r="B4" s="5"/>
    </row>
    <row r="5" spans="2:11" ht="12.75">
      <c r="B5" s="5" t="s">
        <v>381</v>
      </c>
      <c r="E5" s="12"/>
      <c r="F5" s="13"/>
      <c r="G5" s="12"/>
      <c r="H5" s="12"/>
      <c r="I5" s="12"/>
      <c r="J5" s="12"/>
      <c r="K5" s="12"/>
    </row>
    <row r="6" spans="2:11" ht="12.75">
      <c r="B6" s="5"/>
      <c r="E6" s="12"/>
      <c r="F6" s="12"/>
      <c r="G6" s="12"/>
      <c r="H6" s="12"/>
      <c r="I6" s="12"/>
      <c r="J6" s="12"/>
      <c r="K6" s="12"/>
    </row>
    <row r="7" spans="2:11" ht="12.75">
      <c r="B7" s="5" t="s">
        <v>65</v>
      </c>
      <c r="C7" t="s">
        <v>66</v>
      </c>
      <c r="D7" t="s">
        <v>67</v>
      </c>
      <c r="E7" s="12" t="s">
        <v>68</v>
      </c>
      <c r="F7" s="14" t="s">
        <v>104</v>
      </c>
      <c r="G7" s="52" t="s">
        <v>87</v>
      </c>
      <c r="H7" s="52" t="s">
        <v>88</v>
      </c>
      <c r="I7" s="12"/>
      <c r="J7" s="12"/>
      <c r="K7" s="12"/>
    </row>
    <row r="8" spans="1:11" ht="12.75">
      <c r="A8" s="8"/>
      <c r="B8" s="9" t="s">
        <v>1</v>
      </c>
      <c r="C8" s="34" t="s">
        <v>105</v>
      </c>
      <c r="D8" s="36"/>
      <c r="E8" s="37"/>
      <c r="F8" s="9" t="s">
        <v>56</v>
      </c>
      <c r="G8" s="17" t="s">
        <v>424</v>
      </c>
      <c r="H8" s="17" t="s">
        <v>442</v>
      </c>
      <c r="I8" s="13"/>
      <c r="J8" s="12"/>
      <c r="K8" s="12"/>
    </row>
    <row r="9" spans="1:11" ht="12.75">
      <c r="A9" s="11"/>
      <c r="B9" s="9"/>
      <c r="C9" s="50" t="s">
        <v>99</v>
      </c>
      <c r="D9" s="50" t="s">
        <v>102</v>
      </c>
      <c r="E9" s="50" t="s">
        <v>101</v>
      </c>
      <c r="F9" s="9"/>
      <c r="G9" s="8"/>
      <c r="H9" s="8"/>
      <c r="I9" s="13"/>
      <c r="J9" s="12"/>
      <c r="K9" s="12"/>
    </row>
    <row r="10" spans="1:11" ht="12.75">
      <c r="A10" s="11">
        <v>1</v>
      </c>
      <c r="B10" s="19" t="s">
        <v>103</v>
      </c>
      <c r="C10" s="125"/>
      <c r="D10" s="126"/>
      <c r="E10" s="127"/>
      <c r="F10" s="126"/>
      <c r="G10" s="125"/>
      <c r="H10" s="8"/>
      <c r="I10" s="13"/>
      <c r="J10" s="12"/>
      <c r="K10" s="12"/>
    </row>
    <row r="11" spans="1:11" ht="12.75">
      <c r="A11" s="11">
        <v>2</v>
      </c>
      <c r="B11" s="19" t="s">
        <v>106</v>
      </c>
      <c r="C11" s="125"/>
      <c r="D11" s="126"/>
      <c r="E11" s="127"/>
      <c r="F11" s="126"/>
      <c r="G11" s="125"/>
      <c r="H11" s="8"/>
      <c r="I11" s="13"/>
      <c r="J11" s="12"/>
      <c r="K11" s="12"/>
    </row>
    <row r="12" spans="1:11" ht="12.75">
      <c r="A12" s="11">
        <v>3</v>
      </c>
      <c r="B12" s="8" t="s">
        <v>107</v>
      </c>
      <c r="C12" s="128">
        <v>25148720</v>
      </c>
      <c r="D12" s="126"/>
      <c r="E12" s="128">
        <v>53311000</v>
      </c>
      <c r="F12" s="128">
        <f>SUM(C12:E12)</f>
        <v>78459720</v>
      </c>
      <c r="G12" s="238">
        <v>87184984</v>
      </c>
      <c r="H12" s="131">
        <v>86367423</v>
      </c>
      <c r="I12" s="12"/>
      <c r="J12" s="12"/>
      <c r="K12" s="12"/>
    </row>
    <row r="13" spans="1:11" ht="12.75">
      <c r="A13" s="11">
        <v>4</v>
      </c>
      <c r="B13" s="11" t="s">
        <v>108</v>
      </c>
      <c r="C13" s="126">
        <v>4960088</v>
      </c>
      <c r="D13" s="126"/>
      <c r="E13" s="128">
        <v>14500000</v>
      </c>
      <c r="F13" s="126">
        <f>SUM(C13:E13)</f>
        <v>19460088</v>
      </c>
      <c r="G13" s="239">
        <v>21928283</v>
      </c>
      <c r="H13" s="129">
        <v>21570132</v>
      </c>
      <c r="I13" s="2"/>
      <c r="J13" s="12"/>
      <c r="K13" s="12"/>
    </row>
    <row r="14" spans="1:11" ht="12.75">
      <c r="A14" s="11">
        <v>5</v>
      </c>
      <c r="B14" s="11" t="s">
        <v>109</v>
      </c>
      <c r="C14" s="126">
        <v>24361591</v>
      </c>
      <c r="D14" s="126"/>
      <c r="E14" s="128">
        <v>15410000</v>
      </c>
      <c r="F14" s="126">
        <f>SUM(C14:E14)</f>
        <v>39771591</v>
      </c>
      <c r="G14" s="240">
        <v>40368120</v>
      </c>
      <c r="H14" s="129">
        <v>26856697</v>
      </c>
      <c r="I14" s="52"/>
      <c r="J14" s="52"/>
      <c r="K14" s="52"/>
    </row>
    <row r="15" spans="1:11" ht="12.75">
      <c r="A15" s="11">
        <v>6</v>
      </c>
      <c r="B15" s="11" t="s">
        <v>110</v>
      </c>
      <c r="C15" s="126">
        <v>5100000</v>
      </c>
      <c r="D15" s="126"/>
      <c r="E15" s="128"/>
      <c r="F15" s="126">
        <f>SUM(C15+D15+E15)</f>
        <v>5100000</v>
      </c>
      <c r="G15" s="239">
        <v>6379390</v>
      </c>
      <c r="H15" s="129">
        <v>5178303</v>
      </c>
      <c r="I15" s="2"/>
      <c r="J15" s="12"/>
      <c r="K15" s="12"/>
    </row>
    <row r="16" spans="1:11" ht="12.75">
      <c r="A16" s="11">
        <v>7</v>
      </c>
      <c r="B16" s="11" t="s">
        <v>111</v>
      </c>
      <c r="C16" s="126">
        <v>6121372</v>
      </c>
      <c r="D16" s="126">
        <v>430000</v>
      </c>
      <c r="E16" s="128"/>
      <c r="F16" s="126">
        <f>SUM(C16:E16)</f>
        <v>6551372</v>
      </c>
      <c r="G16" s="239">
        <v>9537107</v>
      </c>
      <c r="H16" s="129">
        <v>8286096</v>
      </c>
      <c r="I16" s="10"/>
      <c r="J16" s="12"/>
      <c r="K16" s="12"/>
    </row>
    <row r="17" spans="1:11" ht="12.75">
      <c r="A17" s="11">
        <v>8</v>
      </c>
      <c r="B17" s="11" t="s">
        <v>48</v>
      </c>
      <c r="C17" s="126">
        <f>SUM(C12:C16)</f>
        <v>65691771</v>
      </c>
      <c r="D17" s="126">
        <f>SUM(D11:D16)</f>
        <v>430000</v>
      </c>
      <c r="E17" s="128">
        <f>SUM(E11:E16)</f>
        <v>83221000</v>
      </c>
      <c r="F17" s="126">
        <f>SUM(C17:E17)</f>
        <v>149342771</v>
      </c>
      <c r="G17" s="239">
        <f>SUM(G12:G16)</f>
        <v>165397884</v>
      </c>
      <c r="H17" s="102">
        <f>SUM(H12:H16)</f>
        <v>148258651</v>
      </c>
      <c r="I17" s="2"/>
      <c r="J17" s="134"/>
      <c r="K17" s="12"/>
    </row>
    <row r="18" spans="1:11" ht="12.75">
      <c r="A18" s="11"/>
      <c r="B18" s="11"/>
      <c r="C18" s="126"/>
      <c r="D18" s="126"/>
      <c r="E18" s="128"/>
      <c r="F18" s="126"/>
      <c r="G18" s="239"/>
      <c r="H18" s="8"/>
      <c r="I18" s="2"/>
      <c r="J18" s="12"/>
      <c r="K18" s="12"/>
    </row>
    <row r="19" spans="1:11" ht="12.75">
      <c r="A19" s="53">
        <v>9</v>
      </c>
      <c r="B19" s="9" t="s">
        <v>112</v>
      </c>
      <c r="C19" s="126"/>
      <c r="D19" s="126"/>
      <c r="E19" s="125"/>
      <c r="F19" s="126"/>
      <c r="G19" s="239"/>
      <c r="H19" s="8"/>
      <c r="I19" s="13"/>
      <c r="J19" s="12"/>
      <c r="K19" s="12"/>
    </row>
    <row r="20" spans="1:11" ht="12.75">
      <c r="A20" s="53">
        <v>10</v>
      </c>
      <c r="B20" s="9" t="s">
        <v>106</v>
      </c>
      <c r="C20" s="126"/>
      <c r="D20" s="126"/>
      <c r="E20" s="125"/>
      <c r="F20" s="126"/>
      <c r="G20" s="239"/>
      <c r="H20" s="8"/>
      <c r="I20" s="13"/>
      <c r="J20" s="12"/>
      <c r="K20" s="12"/>
    </row>
    <row r="21" spans="1:11" ht="12.75">
      <c r="A21" s="11">
        <v>11</v>
      </c>
      <c r="B21" s="11" t="s">
        <v>378</v>
      </c>
      <c r="C21" s="126">
        <v>7742606</v>
      </c>
      <c r="D21" s="126">
        <v>7263111</v>
      </c>
      <c r="E21" s="128">
        <v>1289000</v>
      </c>
      <c r="F21" s="126">
        <f>SUM(C21:E21)</f>
        <v>16294717</v>
      </c>
      <c r="G21" s="239">
        <v>18995398</v>
      </c>
      <c r="H21" s="129">
        <v>4622660</v>
      </c>
      <c r="I21" s="2"/>
      <c r="J21" s="12"/>
      <c r="K21" s="12"/>
    </row>
    <row r="22" spans="1:11" ht="12.75">
      <c r="A22" s="11">
        <v>12</v>
      </c>
      <c r="B22" s="11" t="s">
        <v>113</v>
      </c>
      <c r="C22" s="126"/>
      <c r="D22" s="126"/>
      <c r="E22" s="128"/>
      <c r="F22" s="126"/>
      <c r="G22" s="239">
        <v>741315</v>
      </c>
      <c r="H22" s="8">
        <v>741315</v>
      </c>
      <c r="I22" s="2"/>
      <c r="J22" s="12"/>
      <c r="K22" s="12"/>
    </row>
    <row r="23" spans="1:11" ht="12.75">
      <c r="A23" s="11">
        <v>13</v>
      </c>
      <c r="B23" s="11" t="s">
        <v>114</v>
      </c>
      <c r="C23" s="128"/>
      <c r="D23" s="128"/>
      <c r="E23" s="128"/>
      <c r="F23" s="126"/>
      <c r="G23" s="238"/>
      <c r="H23" s="8"/>
      <c r="I23" s="2"/>
      <c r="J23" s="12"/>
      <c r="K23" s="12"/>
    </row>
    <row r="24" spans="1:11" ht="12.75">
      <c r="A24" s="11">
        <v>14</v>
      </c>
      <c r="B24" s="11" t="s">
        <v>115</v>
      </c>
      <c r="C24" s="128"/>
      <c r="D24" s="128"/>
      <c r="E24" s="128"/>
      <c r="F24" s="126"/>
      <c r="G24" s="238"/>
      <c r="H24" s="8"/>
      <c r="I24" s="2"/>
      <c r="J24" s="12"/>
      <c r="K24" s="12"/>
    </row>
    <row r="25" spans="1:11" ht="12.75">
      <c r="A25" s="11">
        <v>15</v>
      </c>
      <c r="B25" s="11" t="s">
        <v>116</v>
      </c>
      <c r="C25" s="128"/>
      <c r="D25" s="128"/>
      <c r="E25" s="128"/>
      <c r="F25" s="126"/>
      <c r="G25" s="238"/>
      <c r="H25" s="8"/>
      <c r="I25" s="2"/>
      <c r="J25" s="12"/>
      <c r="K25" s="12"/>
    </row>
    <row r="26" spans="1:11" ht="12.75">
      <c r="A26" s="11">
        <v>16</v>
      </c>
      <c r="B26" s="11" t="s">
        <v>54</v>
      </c>
      <c r="C26" s="128">
        <v>7742606</v>
      </c>
      <c r="D26" s="128">
        <f>SUM(D21:D25)</f>
        <v>7263111</v>
      </c>
      <c r="E26" s="128">
        <f>SUM(E21:E25)</f>
        <v>1289000</v>
      </c>
      <c r="F26" s="126">
        <f>SUM(C26:E26)</f>
        <v>16294717</v>
      </c>
      <c r="G26" s="238">
        <f>SUM(G21:G25)</f>
        <v>19736713</v>
      </c>
      <c r="H26" s="102">
        <f>SUM(H21:H25)</f>
        <v>5363975</v>
      </c>
      <c r="I26" s="2"/>
      <c r="J26" s="12"/>
      <c r="K26" s="12"/>
    </row>
    <row r="27" spans="1:11" ht="12.75">
      <c r="A27" s="11"/>
      <c r="B27" s="8"/>
      <c r="C27" s="128"/>
      <c r="D27" s="128"/>
      <c r="E27" s="125"/>
      <c r="F27" s="128"/>
      <c r="G27" s="238"/>
      <c r="H27" s="8"/>
      <c r="I27" s="12"/>
      <c r="J27" s="12"/>
      <c r="K27" s="12"/>
    </row>
    <row r="28" spans="1:11" ht="12.75">
      <c r="A28" s="51">
        <v>17</v>
      </c>
      <c r="B28" s="9" t="s">
        <v>117</v>
      </c>
      <c r="C28" s="128"/>
      <c r="D28" s="128"/>
      <c r="E28" s="125"/>
      <c r="F28" s="128"/>
      <c r="G28" s="238"/>
      <c r="H28" s="8"/>
      <c r="I28" s="13"/>
      <c r="J28" s="12"/>
      <c r="K28" s="12"/>
    </row>
    <row r="29" spans="1:11" ht="12.75">
      <c r="A29" s="43">
        <v>18</v>
      </c>
      <c r="B29" s="43" t="s">
        <v>4</v>
      </c>
      <c r="C29" s="130">
        <v>4600000</v>
      </c>
      <c r="D29" s="128"/>
      <c r="E29" s="125"/>
      <c r="F29" s="126">
        <v>4600000</v>
      </c>
      <c r="G29" s="239">
        <v>4380740</v>
      </c>
      <c r="H29" s="129">
        <v>0</v>
      </c>
      <c r="I29" s="2"/>
      <c r="J29" s="12"/>
      <c r="K29" s="12"/>
    </row>
    <row r="30" spans="1:11" ht="12.75">
      <c r="A30" s="11">
        <v>19</v>
      </c>
      <c r="B30" s="18" t="s">
        <v>76</v>
      </c>
      <c r="C30" s="128"/>
      <c r="D30" s="128"/>
      <c r="E30" s="125"/>
      <c r="F30" s="131"/>
      <c r="G30" s="238"/>
      <c r="H30" s="8"/>
      <c r="I30" s="14"/>
      <c r="J30" s="12"/>
      <c r="K30" s="12"/>
    </row>
    <row r="31" spans="1:11" ht="12.75">
      <c r="A31" s="11">
        <v>20</v>
      </c>
      <c r="B31" s="18" t="s">
        <v>77</v>
      </c>
      <c r="C31" s="128"/>
      <c r="D31" s="128"/>
      <c r="E31" s="125"/>
      <c r="F31" s="131"/>
      <c r="G31" s="238"/>
      <c r="H31" s="8"/>
      <c r="I31" s="14"/>
      <c r="J31" s="12"/>
      <c r="K31" s="12"/>
    </row>
    <row r="32" spans="1:11" ht="12.75">
      <c r="A32" s="11">
        <v>21</v>
      </c>
      <c r="B32" s="18" t="s">
        <v>379</v>
      </c>
      <c r="C32" s="128"/>
      <c r="D32" s="128"/>
      <c r="E32" s="125"/>
      <c r="F32" s="131"/>
      <c r="G32" s="238"/>
      <c r="H32" s="8"/>
      <c r="I32" s="14"/>
      <c r="J32" s="12"/>
      <c r="K32" s="12"/>
    </row>
    <row r="33" spans="1:11" ht="12.75">
      <c r="A33" s="11">
        <v>22</v>
      </c>
      <c r="B33" s="18" t="s">
        <v>54</v>
      </c>
      <c r="C33" s="128">
        <f>SUM(C29:C32)</f>
        <v>4600000</v>
      </c>
      <c r="D33" s="128"/>
      <c r="E33" s="125"/>
      <c r="F33" s="131">
        <f>SUM(F29:F32)</f>
        <v>4600000</v>
      </c>
      <c r="G33" s="241">
        <f>SUM(G29:G32)</f>
        <v>4380740</v>
      </c>
      <c r="H33" s="8">
        <v>0</v>
      </c>
      <c r="I33" s="14"/>
      <c r="J33" s="12"/>
      <c r="K33" s="12"/>
    </row>
    <row r="34" spans="1:11" ht="12.75">
      <c r="A34" s="11">
        <v>23</v>
      </c>
      <c r="B34" s="17"/>
      <c r="C34" s="125"/>
      <c r="D34" s="125"/>
      <c r="E34" s="125"/>
      <c r="F34" s="132"/>
      <c r="G34" s="242"/>
      <c r="H34" s="9"/>
      <c r="I34" s="15"/>
      <c r="J34" s="13"/>
      <c r="K34" s="12"/>
    </row>
    <row r="35" spans="1:11" ht="12.75">
      <c r="A35" s="11"/>
      <c r="B35" s="18"/>
      <c r="C35" s="133"/>
      <c r="D35" s="128"/>
      <c r="E35" s="125"/>
      <c r="F35" s="131"/>
      <c r="G35" s="238"/>
      <c r="H35" s="8"/>
      <c r="I35" s="14"/>
      <c r="J35" s="12"/>
      <c r="K35" s="12"/>
    </row>
    <row r="36" spans="1:11" ht="12.75">
      <c r="A36" s="53">
        <v>24</v>
      </c>
      <c r="B36" s="9" t="s">
        <v>383</v>
      </c>
      <c r="C36" s="128"/>
      <c r="D36" s="125"/>
      <c r="E36" s="125"/>
      <c r="F36" s="131"/>
      <c r="G36" s="238"/>
      <c r="H36" s="8"/>
      <c r="I36" s="15"/>
      <c r="J36" s="12"/>
      <c r="K36" s="12"/>
    </row>
    <row r="37" spans="1:11" ht="12.75">
      <c r="A37" s="11">
        <v>25</v>
      </c>
      <c r="B37" s="18" t="s">
        <v>380</v>
      </c>
      <c r="C37" s="128"/>
      <c r="D37" s="128"/>
      <c r="E37" s="125"/>
      <c r="F37" s="131"/>
      <c r="G37" s="238"/>
      <c r="H37" s="8"/>
      <c r="I37" s="14"/>
      <c r="J37" s="12"/>
      <c r="K37" s="12"/>
    </row>
    <row r="38" spans="1:11" ht="12.75">
      <c r="A38" s="8">
        <v>26</v>
      </c>
      <c r="B38" s="11" t="s">
        <v>384</v>
      </c>
      <c r="C38" s="128">
        <v>4438720</v>
      </c>
      <c r="D38" s="128"/>
      <c r="E38" s="128"/>
      <c r="F38" s="126">
        <v>4438720</v>
      </c>
      <c r="G38" s="238">
        <v>4438720</v>
      </c>
      <c r="H38" s="131">
        <v>4438720</v>
      </c>
      <c r="I38" s="13"/>
      <c r="J38" s="12"/>
      <c r="K38" s="12"/>
    </row>
    <row r="39" spans="1:11" ht="12.75">
      <c r="A39" s="8">
        <v>27</v>
      </c>
      <c r="B39" s="8" t="s">
        <v>62</v>
      </c>
      <c r="C39" s="125">
        <f>SUM(C17+C26+C33+C38)</f>
        <v>82473097</v>
      </c>
      <c r="D39" s="125">
        <f>SUM(D17+D26+D33+D38)</f>
        <v>7693111</v>
      </c>
      <c r="E39" s="125">
        <f>SUM(E17+E26+E33+E38)</f>
        <v>84510000</v>
      </c>
      <c r="F39" s="125">
        <f>SUM(C39:E39)</f>
        <v>174676208</v>
      </c>
      <c r="G39" s="242">
        <f>G17+G26+G33+G38</f>
        <v>193954057</v>
      </c>
      <c r="H39" s="102">
        <v>158061346</v>
      </c>
      <c r="I39" s="12"/>
      <c r="J39" s="12"/>
      <c r="K39" s="12"/>
    </row>
    <row r="40" ht="12.75">
      <c r="H40" s="102"/>
    </row>
    <row r="43" spans="2:10" ht="12.75">
      <c r="B43" s="12"/>
      <c r="C43" s="12"/>
      <c r="D43" s="12"/>
      <c r="E43" s="12"/>
      <c r="F43" s="12"/>
      <c r="G43" s="12"/>
      <c r="H43" s="12"/>
      <c r="I43" s="12"/>
      <c r="J43" s="12"/>
    </row>
    <row r="44" spans="2:13" ht="12.75">
      <c r="B44" t="s">
        <v>65</v>
      </c>
      <c r="C44" t="s">
        <v>66</v>
      </c>
      <c r="D44" t="s">
        <v>85</v>
      </c>
      <c r="E44" t="s">
        <v>70</v>
      </c>
      <c r="F44" t="s">
        <v>86</v>
      </c>
      <c r="G44" t="s">
        <v>87</v>
      </c>
      <c r="H44" t="s">
        <v>88</v>
      </c>
      <c r="I44" t="s">
        <v>89</v>
      </c>
      <c r="J44" t="s">
        <v>90</v>
      </c>
      <c r="K44" t="s">
        <v>91</v>
      </c>
      <c r="L44" t="s">
        <v>92</v>
      </c>
      <c r="M44" t="s">
        <v>346</v>
      </c>
    </row>
    <row r="45" spans="1:13" ht="12.75">
      <c r="A45" s="8">
        <v>28</v>
      </c>
      <c r="B45" s="9" t="s">
        <v>78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2.75">
      <c r="A46" s="8">
        <v>29</v>
      </c>
      <c r="B46" s="8" t="s">
        <v>338</v>
      </c>
      <c r="C46" s="8" t="s">
        <v>644</v>
      </c>
      <c r="D46" s="8" t="s">
        <v>645</v>
      </c>
      <c r="E46" s="8" t="s">
        <v>646</v>
      </c>
      <c r="F46" s="8" t="s">
        <v>647</v>
      </c>
      <c r="G46" s="8" t="s">
        <v>648</v>
      </c>
      <c r="H46" s="8" t="s">
        <v>649</v>
      </c>
      <c r="I46" s="8" t="s">
        <v>650</v>
      </c>
      <c r="J46" s="8" t="s">
        <v>651</v>
      </c>
      <c r="K46" s="8" t="s">
        <v>652</v>
      </c>
      <c r="L46" s="8" t="s">
        <v>56</v>
      </c>
      <c r="M46" s="8" t="s">
        <v>674</v>
      </c>
    </row>
    <row r="47" spans="1:13" ht="12.75">
      <c r="A47" s="8">
        <v>30</v>
      </c>
      <c r="B47" s="8" t="s">
        <v>653</v>
      </c>
      <c r="C47" s="102"/>
      <c r="D47" s="102"/>
      <c r="E47" s="102">
        <v>214540</v>
      </c>
      <c r="F47" s="102"/>
      <c r="G47" s="102"/>
      <c r="H47" s="102"/>
      <c r="I47" s="102"/>
      <c r="J47" s="102"/>
      <c r="K47" s="102"/>
      <c r="L47" s="102">
        <f>SUM(C47:K47)</f>
        <v>214540</v>
      </c>
      <c r="M47" s="8"/>
    </row>
    <row r="48" spans="1:13" ht="12.75">
      <c r="A48" s="8">
        <v>31</v>
      </c>
      <c r="B48" s="8" t="s">
        <v>654</v>
      </c>
      <c r="C48" s="102">
        <v>7691854</v>
      </c>
      <c r="D48" s="102">
        <v>2084617</v>
      </c>
      <c r="E48" s="102">
        <v>1741351</v>
      </c>
      <c r="F48" s="102"/>
      <c r="G48" s="102">
        <v>452773</v>
      </c>
      <c r="H48" s="102">
        <v>334625</v>
      </c>
      <c r="I48" s="102"/>
      <c r="J48" s="102"/>
      <c r="K48" s="102"/>
      <c r="L48" s="102">
        <f aca="true" t="shared" si="0" ref="L48:L69">SUM(C48:K48)</f>
        <v>12305220</v>
      </c>
      <c r="M48" s="8">
        <v>2</v>
      </c>
    </row>
    <row r="49" spans="1:13" ht="12.75">
      <c r="A49" s="8">
        <v>32</v>
      </c>
      <c r="B49" s="8" t="s">
        <v>655</v>
      </c>
      <c r="C49" s="102"/>
      <c r="D49" s="102"/>
      <c r="E49" s="102">
        <v>1655257</v>
      </c>
      <c r="F49" s="102"/>
      <c r="G49" s="102"/>
      <c r="H49" s="102"/>
      <c r="I49" s="102"/>
      <c r="J49" s="102"/>
      <c r="K49" s="102"/>
      <c r="L49" s="102">
        <f t="shared" si="0"/>
        <v>1655257</v>
      </c>
      <c r="M49" s="8"/>
    </row>
    <row r="50" spans="1:13" ht="12.75">
      <c r="A50" s="8">
        <v>33</v>
      </c>
      <c r="B50" s="8" t="s">
        <v>656</v>
      </c>
      <c r="C50" s="102"/>
      <c r="D50" s="102"/>
      <c r="E50" s="102">
        <v>2836236</v>
      </c>
      <c r="F50" s="102"/>
      <c r="G50" s="102"/>
      <c r="H50" s="102">
        <v>813000</v>
      </c>
      <c r="I50" s="102"/>
      <c r="J50" s="102"/>
      <c r="K50" s="102"/>
      <c r="L50" s="102">
        <f t="shared" si="0"/>
        <v>3649236</v>
      </c>
      <c r="M50" s="8"/>
    </row>
    <row r="51" spans="1:13" ht="12.75">
      <c r="A51" s="8">
        <v>34</v>
      </c>
      <c r="B51" s="8" t="s">
        <v>657</v>
      </c>
      <c r="C51" s="102"/>
      <c r="D51" s="102"/>
      <c r="E51" s="102">
        <v>490780</v>
      </c>
      <c r="F51" s="102"/>
      <c r="G51" s="102">
        <v>4302362</v>
      </c>
      <c r="H51" s="102">
        <v>434481</v>
      </c>
      <c r="I51" s="102">
        <v>741315</v>
      </c>
      <c r="J51" s="102"/>
      <c r="K51" s="102"/>
      <c r="L51" s="102">
        <f t="shared" si="0"/>
        <v>5968938</v>
      </c>
      <c r="M51" s="8"/>
    </row>
    <row r="52" spans="1:13" ht="12.75">
      <c r="A52" s="8">
        <v>35</v>
      </c>
      <c r="B52" s="8" t="s">
        <v>658</v>
      </c>
      <c r="C52" s="102"/>
      <c r="D52" s="102"/>
      <c r="E52" s="102"/>
      <c r="F52" s="102"/>
      <c r="G52" s="102">
        <v>54828</v>
      </c>
      <c r="H52" s="102"/>
      <c r="I52" s="102"/>
      <c r="J52" s="102"/>
      <c r="K52" s="102"/>
      <c r="L52" s="102">
        <f t="shared" si="0"/>
        <v>54828</v>
      </c>
      <c r="M52" s="8"/>
    </row>
    <row r="53" spans="1:13" ht="12.75">
      <c r="A53" s="8">
        <v>36</v>
      </c>
      <c r="B53" s="8" t="s">
        <v>659</v>
      </c>
      <c r="C53" s="102"/>
      <c r="D53" s="102">
        <v>11310</v>
      </c>
      <c r="E53" s="102">
        <v>912865</v>
      </c>
      <c r="F53" s="102"/>
      <c r="G53" s="102"/>
      <c r="H53" s="102">
        <v>170180</v>
      </c>
      <c r="I53" s="102"/>
      <c r="J53" s="102"/>
      <c r="K53" s="102"/>
      <c r="L53" s="102">
        <f t="shared" si="0"/>
        <v>1094355</v>
      </c>
      <c r="M53" s="8"/>
    </row>
    <row r="54" spans="1:13" ht="12.75">
      <c r="A54" s="8">
        <v>37</v>
      </c>
      <c r="B54" s="8" t="s">
        <v>660</v>
      </c>
      <c r="C54" s="102">
        <v>2431031</v>
      </c>
      <c r="D54" s="102">
        <v>666769</v>
      </c>
      <c r="E54" s="102">
        <v>429743</v>
      </c>
      <c r="F54" s="102"/>
      <c r="G54" s="102"/>
      <c r="H54" s="102">
        <v>32415</v>
      </c>
      <c r="I54" s="102"/>
      <c r="J54" s="102"/>
      <c r="K54" s="102"/>
      <c r="L54" s="102">
        <f t="shared" si="0"/>
        <v>3559958</v>
      </c>
      <c r="M54" s="8">
        <v>1</v>
      </c>
    </row>
    <row r="55" spans="1:13" ht="12.75">
      <c r="A55" s="8">
        <v>38</v>
      </c>
      <c r="B55" s="8" t="s">
        <v>661</v>
      </c>
      <c r="C55" s="102"/>
      <c r="D55" s="102"/>
      <c r="E55" s="102"/>
      <c r="F55" s="102">
        <v>4894103</v>
      </c>
      <c r="G55" s="102"/>
      <c r="H55" s="102"/>
      <c r="I55" s="102"/>
      <c r="J55" s="102"/>
      <c r="K55" s="102"/>
      <c r="L55" s="102">
        <f t="shared" si="0"/>
        <v>4894103</v>
      </c>
      <c r="M55" s="8"/>
    </row>
    <row r="56" spans="1:13" ht="12.75">
      <c r="A56" s="8">
        <v>39</v>
      </c>
      <c r="B56" s="8" t="s">
        <v>662</v>
      </c>
      <c r="C56" s="102"/>
      <c r="D56" s="102"/>
      <c r="E56" s="102">
        <v>310477</v>
      </c>
      <c r="F56" s="102"/>
      <c r="G56" s="102"/>
      <c r="H56" s="102"/>
      <c r="I56" s="102"/>
      <c r="J56" s="102"/>
      <c r="K56" s="102"/>
      <c r="L56" s="102">
        <f t="shared" si="0"/>
        <v>310477</v>
      </c>
      <c r="M56" s="8"/>
    </row>
    <row r="57" spans="1:13" ht="12.75">
      <c r="A57" s="8">
        <v>40</v>
      </c>
      <c r="B57" s="8" t="s">
        <v>663</v>
      </c>
      <c r="C57" s="102"/>
      <c r="D57" s="102"/>
      <c r="E57" s="102"/>
      <c r="F57" s="102">
        <v>284200</v>
      </c>
      <c r="G57" s="102"/>
      <c r="H57" s="102"/>
      <c r="I57" s="102"/>
      <c r="J57" s="102"/>
      <c r="K57" s="102"/>
      <c r="L57" s="102">
        <f t="shared" si="0"/>
        <v>284200</v>
      </c>
      <c r="M57" s="8"/>
    </row>
    <row r="58" spans="1:13" ht="12.75">
      <c r="A58" s="8">
        <v>41</v>
      </c>
      <c r="B58" s="8" t="s">
        <v>664</v>
      </c>
      <c r="C58" s="102"/>
      <c r="D58" s="102"/>
      <c r="E58" s="102"/>
      <c r="F58" s="102"/>
      <c r="G58" s="102">
        <v>2870078</v>
      </c>
      <c r="H58" s="102"/>
      <c r="I58" s="102"/>
      <c r="J58" s="102"/>
      <c r="K58" s="102"/>
      <c r="L58" s="102">
        <f t="shared" si="0"/>
        <v>2870078</v>
      </c>
      <c r="M58" s="8"/>
    </row>
    <row r="59" spans="1:13" ht="12.75">
      <c r="A59" s="8">
        <v>42</v>
      </c>
      <c r="B59" s="8" t="s">
        <v>665</v>
      </c>
      <c r="C59" s="102"/>
      <c r="D59" s="102"/>
      <c r="E59" s="102"/>
      <c r="F59" s="102"/>
      <c r="G59" s="102">
        <v>182000</v>
      </c>
      <c r="H59" s="102"/>
      <c r="I59" s="102"/>
      <c r="J59" s="102"/>
      <c r="K59" s="102"/>
      <c r="L59" s="102">
        <f t="shared" si="0"/>
        <v>182000</v>
      </c>
      <c r="M59" s="8"/>
    </row>
    <row r="60" spans="1:13" ht="12.75">
      <c r="A60" s="8">
        <v>43</v>
      </c>
      <c r="B60" s="8" t="s">
        <v>666</v>
      </c>
      <c r="C60" s="102"/>
      <c r="D60" s="102"/>
      <c r="E60" s="102"/>
      <c r="F60" s="102"/>
      <c r="G60" s="102">
        <v>424055</v>
      </c>
      <c r="H60" s="102"/>
      <c r="I60" s="102"/>
      <c r="J60" s="102"/>
      <c r="K60" s="102"/>
      <c r="L60" s="102">
        <f t="shared" si="0"/>
        <v>424055</v>
      </c>
      <c r="M60" s="8"/>
    </row>
    <row r="61" spans="1:13" ht="12.75">
      <c r="A61" s="8">
        <v>44</v>
      </c>
      <c r="B61" s="8" t="s">
        <v>667</v>
      </c>
      <c r="C61" s="102">
        <v>15441762</v>
      </c>
      <c r="D61" s="102">
        <v>2182292</v>
      </c>
      <c r="E61" s="102">
        <v>2053617</v>
      </c>
      <c r="F61" s="102"/>
      <c r="G61" s="102"/>
      <c r="H61" s="102">
        <v>841314</v>
      </c>
      <c r="I61" s="102"/>
      <c r="J61" s="102"/>
      <c r="K61" s="102"/>
      <c r="L61" s="102">
        <f t="shared" si="0"/>
        <v>20518985</v>
      </c>
      <c r="M61" s="8">
        <v>14</v>
      </c>
    </row>
    <row r="62" spans="1:13" ht="12.75">
      <c r="A62" s="8">
        <v>45</v>
      </c>
      <c r="B62" s="8" t="s">
        <v>668</v>
      </c>
      <c r="C62" s="102">
        <v>188000</v>
      </c>
      <c r="D62" s="102">
        <v>51996</v>
      </c>
      <c r="E62" s="102">
        <v>456315</v>
      </c>
      <c r="F62" s="102"/>
      <c r="G62" s="102"/>
      <c r="H62" s="102"/>
      <c r="I62" s="102"/>
      <c r="J62" s="102"/>
      <c r="K62" s="102"/>
      <c r="L62" s="102">
        <f t="shared" si="0"/>
        <v>696311</v>
      </c>
      <c r="M62" s="8"/>
    </row>
    <row r="63" spans="1:13" ht="12.75">
      <c r="A63" s="8">
        <v>46</v>
      </c>
      <c r="B63" s="8" t="s">
        <v>669</v>
      </c>
      <c r="C63" s="102">
        <v>2211466</v>
      </c>
      <c r="D63" s="102">
        <v>627187</v>
      </c>
      <c r="E63" s="102">
        <v>3325325</v>
      </c>
      <c r="F63" s="102"/>
      <c r="G63" s="102"/>
      <c r="H63" s="102">
        <v>92299</v>
      </c>
      <c r="I63" s="102"/>
      <c r="J63" s="102"/>
      <c r="K63" s="102"/>
      <c r="L63" s="102">
        <f t="shared" si="0"/>
        <v>6256277</v>
      </c>
      <c r="M63" s="8">
        <v>2</v>
      </c>
    </row>
    <row r="64" spans="1:13" ht="12.75">
      <c r="A64" s="8">
        <v>47</v>
      </c>
      <c r="B64" s="8" t="s">
        <v>670</v>
      </c>
      <c r="C64" s="102"/>
      <c r="D64" s="102"/>
      <c r="E64" s="102">
        <v>413754</v>
      </c>
      <c r="F64" s="102"/>
      <c r="G64" s="102"/>
      <c r="H64" s="102">
        <v>200000</v>
      </c>
      <c r="I64" s="102"/>
      <c r="J64" s="102"/>
      <c r="K64" s="102"/>
      <c r="L64" s="102">
        <f t="shared" si="0"/>
        <v>613754</v>
      </c>
      <c r="M64" s="8"/>
    </row>
    <row r="65" spans="1:13" ht="12.75">
      <c r="A65" s="8">
        <v>48</v>
      </c>
      <c r="B65" s="8" t="s">
        <v>671</v>
      </c>
      <c r="C65" s="102">
        <v>310376</v>
      </c>
      <c r="D65" s="102">
        <v>83799</v>
      </c>
      <c r="E65" s="102">
        <v>215573</v>
      </c>
      <c r="F65" s="102"/>
      <c r="G65" s="102"/>
      <c r="H65" s="102"/>
      <c r="I65" s="102"/>
      <c r="J65" s="102"/>
      <c r="K65" s="102"/>
      <c r="L65" s="102">
        <f t="shared" si="0"/>
        <v>609748</v>
      </c>
      <c r="M65" s="8"/>
    </row>
    <row r="66" spans="1:13" ht="12.75">
      <c r="A66" s="8">
        <v>49</v>
      </c>
      <c r="B66" s="8" t="s">
        <v>672</v>
      </c>
      <c r="C66" s="102"/>
      <c r="D66" s="102"/>
      <c r="E66" s="102"/>
      <c r="F66" s="102"/>
      <c r="G66" s="102"/>
      <c r="H66" s="102">
        <v>411364</v>
      </c>
      <c r="I66" s="102"/>
      <c r="J66" s="102"/>
      <c r="K66" s="102"/>
      <c r="L66" s="102">
        <f t="shared" si="0"/>
        <v>411364</v>
      </c>
      <c r="M66" s="8"/>
    </row>
    <row r="67" spans="1:13" ht="12.75">
      <c r="A67" s="8">
        <v>50</v>
      </c>
      <c r="B67" s="8" t="s">
        <v>673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>
        <f t="shared" si="0"/>
        <v>0</v>
      </c>
      <c r="M67" s="8"/>
    </row>
    <row r="68" spans="1:13" ht="12.75">
      <c r="A68" s="8">
        <v>51</v>
      </c>
      <c r="B68" s="8" t="s">
        <v>387</v>
      </c>
      <c r="C68" s="102"/>
      <c r="D68" s="102"/>
      <c r="E68" s="102"/>
      <c r="F68" s="102"/>
      <c r="G68" s="102"/>
      <c r="H68" s="102"/>
      <c r="I68" s="102"/>
      <c r="J68" s="102">
        <v>4438720</v>
      </c>
      <c r="K68" s="102"/>
      <c r="L68" s="102">
        <f t="shared" si="0"/>
        <v>4438720</v>
      </c>
      <c r="M68" s="8"/>
    </row>
    <row r="69" spans="1:13" ht="12.75">
      <c r="A69" s="8">
        <v>52</v>
      </c>
      <c r="B69" s="8" t="s">
        <v>675</v>
      </c>
      <c r="C69" s="102">
        <f>SUM(C47:C68)</f>
        <v>28274489</v>
      </c>
      <c r="D69" s="102">
        <f aca="true" t="shared" si="1" ref="D69:K69">SUM(D47:D68)</f>
        <v>5707970</v>
      </c>
      <c r="E69" s="102">
        <f t="shared" si="1"/>
        <v>15055833</v>
      </c>
      <c r="F69" s="102">
        <f t="shared" si="1"/>
        <v>5178303</v>
      </c>
      <c r="G69" s="102">
        <f t="shared" si="1"/>
        <v>8286096</v>
      </c>
      <c r="H69" s="102">
        <f t="shared" si="1"/>
        <v>3329678</v>
      </c>
      <c r="I69" s="102">
        <f t="shared" si="1"/>
        <v>741315</v>
      </c>
      <c r="J69" s="102">
        <f t="shared" si="1"/>
        <v>4438720</v>
      </c>
      <c r="K69" s="102">
        <f t="shared" si="1"/>
        <v>0</v>
      </c>
      <c r="L69" s="102">
        <f t="shared" si="0"/>
        <v>71012404</v>
      </c>
      <c r="M69" s="8">
        <f>SUM(M47:M68)</f>
        <v>19</v>
      </c>
    </row>
    <row r="70" spans="1:13" ht="12.75">
      <c r="A70" s="8">
        <v>53</v>
      </c>
      <c r="B70" s="8" t="s">
        <v>676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8"/>
    </row>
    <row r="71" spans="1:13" ht="12.75">
      <c r="A71" s="8">
        <v>54</v>
      </c>
      <c r="B71" s="8" t="s">
        <v>677</v>
      </c>
      <c r="C71" s="102">
        <v>58092934</v>
      </c>
      <c r="D71" s="102">
        <v>15862162</v>
      </c>
      <c r="E71" s="102">
        <v>11800864</v>
      </c>
      <c r="F71" s="102">
        <v>0</v>
      </c>
      <c r="G71" s="102">
        <v>0</v>
      </c>
      <c r="H71" s="102">
        <v>1292982</v>
      </c>
      <c r="I71" s="102">
        <v>0</v>
      </c>
      <c r="J71" s="102">
        <v>0</v>
      </c>
      <c r="K71" s="102">
        <v>0</v>
      </c>
      <c r="L71" s="102">
        <f>SUM(C71:K71)</f>
        <v>87048942</v>
      </c>
      <c r="M71" s="8">
        <v>20</v>
      </c>
    </row>
    <row r="72" spans="1:13" ht="12.75">
      <c r="A72" s="8">
        <v>55</v>
      </c>
      <c r="B72" s="8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8"/>
    </row>
    <row r="73" spans="1:13" ht="12.75">
      <c r="A73" s="8">
        <v>56</v>
      </c>
      <c r="B73" s="8" t="s">
        <v>678</v>
      </c>
      <c r="C73" s="102">
        <f>C69+C71</f>
        <v>86367423</v>
      </c>
      <c r="D73" s="102">
        <f aca="true" t="shared" si="2" ref="D73:L73">D69+D71</f>
        <v>21570132</v>
      </c>
      <c r="E73" s="102">
        <f t="shared" si="2"/>
        <v>26856697</v>
      </c>
      <c r="F73" s="102">
        <f t="shared" si="2"/>
        <v>5178303</v>
      </c>
      <c r="G73" s="102">
        <f t="shared" si="2"/>
        <v>8286096</v>
      </c>
      <c r="H73" s="102">
        <f t="shared" si="2"/>
        <v>4622660</v>
      </c>
      <c r="I73" s="102">
        <f t="shared" si="2"/>
        <v>741315</v>
      </c>
      <c r="J73" s="102">
        <f t="shared" si="2"/>
        <v>4438720</v>
      </c>
      <c r="K73" s="102">
        <f t="shared" si="2"/>
        <v>0</v>
      </c>
      <c r="L73" s="102">
        <f t="shared" si="2"/>
        <v>158061346</v>
      </c>
      <c r="M73" s="102">
        <f>M69+M71</f>
        <v>39</v>
      </c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00390625" style="0" customWidth="1"/>
    <col min="2" max="2" width="50.28125" style="0" customWidth="1"/>
    <col min="3" max="3" width="17.421875" style="0" customWidth="1"/>
    <col min="4" max="4" width="17.140625" style="0" customWidth="1"/>
    <col min="5" max="5" width="19.8515625" style="0" customWidth="1"/>
    <col min="6" max="6" width="52.421875" style="0" customWidth="1"/>
    <col min="7" max="7" width="18.28125" style="0" customWidth="1"/>
    <col min="8" max="8" width="17.421875" style="0" customWidth="1"/>
    <col min="9" max="9" width="17.421875" style="0" bestFit="1" customWidth="1"/>
    <col min="11" max="11" width="10.00390625" style="0" bestFit="1" customWidth="1"/>
  </cols>
  <sheetData>
    <row r="1" ht="12.75">
      <c r="B1" s="1" t="s">
        <v>683</v>
      </c>
    </row>
    <row r="3" ht="15.75">
      <c r="B3" s="6" t="s">
        <v>345</v>
      </c>
    </row>
    <row r="4" ht="15.75">
      <c r="B4" s="6" t="s">
        <v>74</v>
      </c>
    </row>
    <row r="5" spans="3:11" ht="12.75">
      <c r="C5" s="1" t="s">
        <v>352</v>
      </c>
      <c r="D5" s="1"/>
      <c r="E5" s="1"/>
      <c r="H5" s="1" t="s">
        <v>352</v>
      </c>
      <c r="J5" s="1"/>
      <c r="K5" s="1"/>
    </row>
    <row r="6" spans="2:11" ht="12.75">
      <c r="B6" t="s">
        <v>65</v>
      </c>
      <c r="C6" t="s">
        <v>66</v>
      </c>
      <c r="D6" t="s">
        <v>69</v>
      </c>
      <c r="E6" s="1" t="s">
        <v>68</v>
      </c>
      <c r="F6" s="1" t="s">
        <v>104</v>
      </c>
      <c r="G6" s="1" t="s">
        <v>87</v>
      </c>
      <c r="H6" s="1" t="s">
        <v>88</v>
      </c>
      <c r="I6" s="1" t="s">
        <v>89</v>
      </c>
      <c r="J6" s="1"/>
      <c r="K6" s="1"/>
    </row>
    <row r="7" spans="2:7" ht="18">
      <c r="B7" s="279" t="s">
        <v>18</v>
      </c>
      <c r="C7" s="279"/>
      <c r="D7" s="143"/>
      <c r="E7" s="143"/>
      <c r="F7" s="279" t="s">
        <v>19</v>
      </c>
      <c r="G7" s="279"/>
    </row>
    <row r="8" spans="2:9" ht="12.75">
      <c r="B8" s="20" t="s">
        <v>1</v>
      </c>
      <c r="C8" s="21" t="s">
        <v>49</v>
      </c>
      <c r="D8" s="21" t="s">
        <v>424</v>
      </c>
      <c r="E8" s="21" t="s">
        <v>443</v>
      </c>
      <c r="F8" s="20" t="s">
        <v>1</v>
      </c>
      <c r="G8" s="21" t="s">
        <v>49</v>
      </c>
      <c r="H8" s="21" t="s">
        <v>424</v>
      </c>
      <c r="I8" s="21" t="s">
        <v>443</v>
      </c>
    </row>
    <row r="9" spans="1:9" ht="18">
      <c r="A9">
        <v>1</v>
      </c>
      <c r="B9" s="22" t="s">
        <v>43</v>
      </c>
      <c r="C9" s="23"/>
      <c r="D9" s="23"/>
      <c r="E9" s="23"/>
      <c r="F9" s="22" t="s">
        <v>20</v>
      </c>
      <c r="G9" s="23"/>
      <c r="H9" s="23"/>
      <c r="I9" s="8"/>
    </row>
    <row r="10" spans="1:9" ht="16.5">
      <c r="A10">
        <v>2</v>
      </c>
      <c r="B10" s="24" t="s">
        <v>21</v>
      </c>
      <c r="C10" s="25"/>
      <c r="D10" s="25"/>
      <c r="E10" s="25"/>
      <c r="F10" s="24" t="s">
        <v>22</v>
      </c>
      <c r="G10" s="25"/>
      <c r="H10" s="25"/>
      <c r="I10" s="8"/>
    </row>
    <row r="11" spans="1:9" ht="15.75">
      <c r="A11">
        <v>3</v>
      </c>
      <c r="B11" s="26" t="s">
        <v>5</v>
      </c>
      <c r="C11" s="27"/>
      <c r="D11" s="27"/>
      <c r="E11" s="27"/>
      <c r="F11" s="26" t="s">
        <v>5</v>
      </c>
      <c r="G11" s="27"/>
      <c r="H11" s="27"/>
      <c r="I11" s="8"/>
    </row>
    <row r="12" spans="1:9" ht="12.75">
      <c r="A12">
        <v>4</v>
      </c>
      <c r="B12" s="28" t="s">
        <v>335</v>
      </c>
      <c r="C12" s="29">
        <v>111320408</v>
      </c>
      <c r="D12" s="29">
        <v>114204129</v>
      </c>
      <c r="E12" s="29">
        <v>114529327</v>
      </c>
      <c r="F12" s="28" t="s">
        <v>9</v>
      </c>
      <c r="G12" s="29">
        <v>78459720</v>
      </c>
      <c r="H12" s="29">
        <v>87184984</v>
      </c>
      <c r="I12" s="29">
        <v>86367423</v>
      </c>
    </row>
    <row r="13" spans="1:9" ht="12.75">
      <c r="A13">
        <v>5</v>
      </c>
      <c r="B13" s="35" t="s">
        <v>377</v>
      </c>
      <c r="C13" s="29">
        <v>19211394</v>
      </c>
      <c r="D13" s="29">
        <v>25279139</v>
      </c>
      <c r="E13" s="29">
        <v>28131255</v>
      </c>
      <c r="F13" s="28" t="s">
        <v>71</v>
      </c>
      <c r="G13" s="29">
        <v>19460088</v>
      </c>
      <c r="H13" s="29">
        <v>21928283</v>
      </c>
      <c r="I13" s="29">
        <v>21570132</v>
      </c>
    </row>
    <row r="14" spans="1:9" ht="12.75">
      <c r="A14">
        <v>6</v>
      </c>
      <c r="B14" s="35" t="s">
        <v>418</v>
      </c>
      <c r="C14" s="29">
        <v>11896800</v>
      </c>
      <c r="D14" s="29">
        <v>11973800</v>
      </c>
      <c r="E14" s="29">
        <v>10221475</v>
      </c>
      <c r="F14" s="28" t="s">
        <v>55</v>
      </c>
      <c r="G14" s="29">
        <v>39771591</v>
      </c>
      <c r="H14" s="29">
        <v>40368120</v>
      </c>
      <c r="I14" s="29">
        <v>26856697</v>
      </c>
    </row>
    <row r="15" spans="1:9" ht="12.75">
      <c r="A15">
        <v>7</v>
      </c>
      <c r="B15" s="28" t="s">
        <v>417</v>
      </c>
      <c r="C15" s="29">
        <v>2610000</v>
      </c>
      <c r="D15" s="29">
        <v>2610000</v>
      </c>
      <c r="E15" s="29">
        <v>2885130</v>
      </c>
      <c r="F15" s="28" t="s">
        <v>23</v>
      </c>
      <c r="G15" s="29">
        <v>5100000</v>
      </c>
      <c r="H15" s="29">
        <v>6379390</v>
      </c>
      <c r="I15" s="29">
        <v>5178303</v>
      </c>
    </row>
    <row r="16" spans="1:9" ht="12.75">
      <c r="A16">
        <v>8</v>
      </c>
      <c r="B16" s="28"/>
      <c r="C16" s="29"/>
      <c r="D16" s="29"/>
      <c r="E16" s="29"/>
      <c r="F16" s="28" t="s">
        <v>386</v>
      </c>
      <c r="G16" s="29">
        <v>6551372</v>
      </c>
      <c r="H16" s="29">
        <v>9537107</v>
      </c>
      <c r="I16" s="29">
        <v>8286096</v>
      </c>
    </row>
    <row r="17" spans="1:9" ht="12.75">
      <c r="A17">
        <v>9</v>
      </c>
      <c r="B17" s="123" t="s">
        <v>54</v>
      </c>
      <c r="C17" s="124">
        <f>SUM(C12:C15)</f>
        <v>145038602</v>
      </c>
      <c r="D17" s="124">
        <f>SUM(D12:D15)</f>
        <v>154067068</v>
      </c>
      <c r="E17" s="124">
        <f>SUM(E12:E16)</f>
        <v>155767187</v>
      </c>
      <c r="F17" s="28" t="s">
        <v>48</v>
      </c>
      <c r="G17" s="29">
        <f>SUM(G12:G16)</f>
        <v>149342771</v>
      </c>
      <c r="H17" s="29">
        <f>SUM(H12:H16)</f>
        <v>165397884</v>
      </c>
      <c r="I17" s="102">
        <f>SUM(I12:I16)</f>
        <v>148258651</v>
      </c>
    </row>
    <row r="18" spans="1:9" ht="12.75">
      <c r="A18">
        <v>10</v>
      </c>
      <c r="B18" s="28"/>
      <c r="C18" s="29"/>
      <c r="D18" s="29"/>
      <c r="E18" s="29"/>
      <c r="F18" s="28"/>
      <c r="G18" s="29"/>
      <c r="H18" s="29"/>
      <c r="I18" s="8"/>
    </row>
    <row r="19" spans="1:9" ht="15.75">
      <c r="A19">
        <v>11</v>
      </c>
      <c r="B19" s="26" t="s">
        <v>6</v>
      </c>
      <c r="C19" s="27"/>
      <c r="D19" s="27"/>
      <c r="E19" s="27"/>
      <c r="F19" s="26" t="s">
        <v>44</v>
      </c>
      <c r="G19" s="27"/>
      <c r="H19" s="27"/>
      <c r="I19" s="8"/>
    </row>
    <row r="20" spans="1:9" ht="12.75">
      <c r="A20">
        <v>12</v>
      </c>
      <c r="B20" s="28" t="s">
        <v>52</v>
      </c>
      <c r="C20" s="29">
        <v>1000000</v>
      </c>
      <c r="D20" s="29">
        <v>1000000</v>
      </c>
      <c r="E20" s="29">
        <v>860000</v>
      </c>
      <c r="F20" s="28" t="s">
        <v>14</v>
      </c>
      <c r="G20" s="29">
        <v>16294717</v>
      </c>
      <c r="H20" s="29">
        <v>18995398</v>
      </c>
      <c r="I20" s="29">
        <v>4622660</v>
      </c>
    </row>
    <row r="21" spans="1:9" ht="12.75">
      <c r="A21">
        <v>13</v>
      </c>
      <c r="B21" s="28" t="s">
        <v>385</v>
      </c>
      <c r="C21" s="29">
        <v>326606</v>
      </c>
      <c r="D21" s="29">
        <v>7285994</v>
      </c>
      <c r="E21" s="29">
        <v>286000</v>
      </c>
      <c r="F21" s="28" t="s">
        <v>24</v>
      </c>
      <c r="G21" s="29"/>
      <c r="H21" s="29">
        <v>741315</v>
      </c>
      <c r="I21" s="8">
        <v>741315</v>
      </c>
    </row>
    <row r="22" spans="1:9" ht="12.75">
      <c r="A22">
        <v>14</v>
      </c>
      <c r="B22" s="28" t="s">
        <v>336</v>
      </c>
      <c r="C22" s="29"/>
      <c r="D22" s="29"/>
      <c r="E22" s="29"/>
      <c r="F22" s="28" t="s">
        <v>72</v>
      </c>
      <c r="G22" s="29"/>
      <c r="H22" s="29"/>
      <c r="I22" s="8"/>
    </row>
    <row r="23" spans="1:9" ht="12.75">
      <c r="A23">
        <v>15</v>
      </c>
      <c r="B23" s="28" t="s">
        <v>415</v>
      </c>
      <c r="C23" s="8">
        <v>2200000</v>
      </c>
      <c r="D23" s="8">
        <v>2200000</v>
      </c>
      <c r="E23" s="29">
        <v>2096588</v>
      </c>
      <c r="F23" s="28" t="s">
        <v>16</v>
      </c>
      <c r="G23" s="29"/>
      <c r="H23" s="29"/>
      <c r="I23" s="8"/>
    </row>
    <row r="24" spans="1:9" ht="12.75">
      <c r="A24">
        <v>16</v>
      </c>
      <c r="B24" s="54" t="s">
        <v>416</v>
      </c>
      <c r="C24" s="141">
        <v>1611000</v>
      </c>
      <c r="D24" s="141">
        <v>1611000</v>
      </c>
      <c r="E24" s="141">
        <v>1358430</v>
      </c>
      <c r="F24" s="28" t="s">
        <v>17</v>
      </c>
      <c r="G24" s="29"/>
      <c r="H24" s="29"/>
      <c r="I24" s="8"/>
    </row>
    <row r="25" spans="1:9" ht="14.25">
      <c r="A25">
        <v>17</v>
      </c>
      <c r="B25" s="30"/>
      <c r="C25" s="29"/>
      <c r="D25" s="29"/>
      <c r="E25" s="29"/>
      <c r="F25" s="28" t="s">
        <v>73</v>
      </c>
      <c r="G25" s="29"/>
      <c r="H25" s="29"/>
      <c r="I25" s="8"/>
    </row>
    <row r="26" spans="1:9" ht="12.75">
      <c r="A26">
        <v>18</v>
      </c>
      <c r="B26" s="40" t="s">
        <v>54</v>
      </c>
      <c r="C26" s="29">
        <f>SUM(C20:C25)</f>
        <v>5137606</v>
      </c>
      <c r="D26" s="29">
        <f>SUM(D20:D25)</f>
        <v>12096994</v>
      </c>
      <c r="E26" s="29">
        <f>SUM(E19:E24)</f>
        <v>4601018</v>
      </c>
      <c r="F26" s="28" t="s">
        <v>54</v>
      </c>
      <c r="G26" s="29">
        <f>SUM(G20:G25)</f>
        <v>16294717</v>
      </c>
      <c r="H26" s="29">
        <f>SUM(H20:H25)</f>
        <v>19736713</v>
      </c>
      <c r="I26" s="102">
        <f>SUM(I20:I22)</f>
        <v>5363975</v>
      </c>
    </row>
    <row r="27" spans="1:9" ht="16.5">
      <c r="A27">
        <v>19</v>
      </c>
      <c r="B27" s="42"/>
      <c r="C27" s="29"/>
      <c r="D27" s="29"/>
      <c r="E27" s="29"/>
      <c r="F27" s="24" t="s">
        <v>63</v>
      </c>
      <c r="G27" s="25"/>
      <c r="H27" s="25"/>
      <c r="I27" s="8"/>
    </row>
    <row r="28" spans="1:9" ht="15.75">
      <c r="A28">
        <v>20</v>
      </c>
      <c r="B28" s="26"/>
      <c r="C28" s="29"/>
      <c r="D28" s="29"/>
      <c r="E28" s="29"/>
      <c r="F28" s="26" t="s">
        <v>25</v>
      </c>
      <c r="G28" s="27"/>
      <c r="H28" s="27"/>
      <c r="I28" s="8"/>
    </row>
    <row r="29" spans="1:9" ht="15.75">
      <c r="A29">
        <v>21</v>
      </c>
      <c r="B29" s="26"/>
      <c r="C29" s="29"/>
      <c r="D29" s="29"/>
      <c r="E29" s="29"/>
      <c r="F29" s="40" t="s">
        <v>4</v>
      </c>
      <c r="G29" s="29">
        <v>4600000</v>
      </c>
      <c r="H29" s="29">
        <v>4380740</v>
      </c>
      <c r="I29" s="8">
        <v>0</v>
      </c>
    </row>
    <row r="30" spans="1:9" ht="14.25">
      <c r="A30">
        <v>22</v>
      </c>
      <c r="B30" s="30"/>
      <c r="C30" s="29"/>
      <c r="D30" s="29"/>
      <c r="E30" s="29"/>
      <c r="F30" s="28" t="s">
        <v>26</v>
      </c>
      <c r="G30" s="29"/>
      <c r="H30" s="29"/>
      <c r="I30" s="8"/>
    </row>
    <row r="31" spans="1:9" ht="14.25">
      <c r="A31">
        <v>23</v>
      </c>
      <c r="B31" s="30"/>
      <c r="C31" s="29"/>
      <c r="D31" s="29"/>
      <c r="E31" s="29"/>
      <c r="F31" s="28" t="s">
        <v>54</v>
      </c>
      <c r="G31" s="29">
        <v>4600000</v>
      </c>
      <c r="H31" s="29">
        <f>SUM(H29:H30)</f>
        <v>4380740</v>
      </c>
      <c r="I31" s="8">
        <v>0</v>
      </c>
    </row>
    <row r="32" spans="1:9" ht="15.75">
      <c r="A32">
        <v>24</v>
      </c>
      <c r="B32" s="26"/>
      <c r="C32" s="29"/>
      <c r="D32" s="29"/>
      <c r="E32" s="29"/>
      <c r="F32" s="26" t="s">
        <v>27</v>
      </c>
      <c r="G32" s="27"/>
      <c r="H32" s="27"/>
      <c r="I32" s="8"/>
    </row>
    <row r="33" spans="1:9" ht="14.25">
      <c r="A33">
        <v>25</v>
      </c>
      <c r="B33" s="30"/>
      <c r="C33" s="29"/>
      <c r="D33" s="29"/>
      <c r="E33" s="29"/>
      <c r="F33" s="28" t="s">
        <v>28</v>
      </c>
      <c r="G33" s="29">
        <v>0</v>
      </c>
      <c r="H33" s="29">
        <v>0</v>
      </c>
      <c r="I33" s="8"/>
    </row>
    <row r="34" spans="1:9" ht="14.25">
      <c r="A34">
        <v>26</v>
      </c>
      <c r="B34" s="30"/>
      <c r="C34" s="29"/>
      <c r="D34" s="29"/>
      <c r="E34" s="29"/>
      <c r="F34" s="28"/>
      <c r="G34" s="29"/>
      <c r="H34" s="29"/>
      <c r="I34" s="209"/>
    </row>
    <row r="35" spans="1:9" ht="39" customHeight="1">
      <c r="A35">
        <v>27</v>
      </c>
      <c r="B35" s="136" t="s">
        <v>411</v>
      </c>
      <c r="C35" s="139">
        <f>SUM(C17+C26)</f>
        <v>150176208</v>
      </c>
      <c r="D35" s="139">
        <f>SUM(D17+D26)</f>
        <v>166164062</v>
      </c>
      <c r="E35" s="139">
        <f>SUM(E17+E26)</f>
        <v>160368205</v>
      </c>
      <c r="F35" s="135" t="s">
        <v>410</v>
      </c>
      <c r="G35" s="139">
        <f>SUM(G17+G26+G31)</f>
        <v>170237488</v>
      </c>
      <c r="H35" s="139">
        <f>SUM(H17+H26+H31)</f>
        <v>189515337</v>
      </c>
      <c r="I35" s="139">
        <f>SUM(I17+I26+I31)</f>
        <v>153622626</v>
      </c>
    </row>
    <row r="36" spans="1:9" ht="18">
      <c r="A36">
        <v>28</v>
      </c>
      <c r="B36" s="31" t="s">
        <v>35</v>
      </c>
      <c r="C36" s="29"/>
      <c r="D36" s="29"/>
      <c r="E36" s="29"/>
      <c r="F36" s="31" t="s">
        <v>34</v>
      </c>
      <c r="G36" s="23"/>
      <c r="H36" s="23"/>
      <c r="I36" s="209"/>
    </row>
    <row r="37" spans="1:9" ht="15.75">
      <c r="A37">
        <v>29</v>
      </c>
      <c r="B37" s="26" t="s">
        <v>36</v>
      </c>
      <c r="C37" s="29"/>
      <c r="D37" s="29"/>
      <c r="E37" s="29"/>
      <c r="F37" s="28" t="s">
        <v>29</v>
      </c>
      <c r="G37" s="29"/>
      <c r="H37" s="29"/>
      <c r="I37" s="209"/>
    </row>
    <row r="38" spans="1:9" ht="14.25">
      <c r="A38">
        <v>30</v>
      </c>
      <c r="B38" s="30" t="s">
        <v>45</v>
      </c>
      <c r="C38" s="29">
        <v>24144000</v>
      </c>
      <c r="D38" s="29">
        <v>27398295</v>
      </c>
      <c r="E38" s="29">
        <v>27789995</v>
      </c>
      <c r="F38" s="28" t="s">
        <v>30</v>
      </c>
      <c r="G38" s="29"/>
      <c r="H38" s="29"/>
      <c r="I38" s="209"/>
    </row>
    <row r="39" spans="1:9" ht="18">
      <c r="A39">
        <v>31</v>
      </c>
      <c r="B39" s="30" t="s">
        <v>46</v>
      </c>
      <c r="C39" s="29">
        <v>356000</v>
      </c>
      <c r="D39" s="29">
        <v>391700</v>
      </c>
      <c r="E39" s="29"/>
      <c r="F39" s="31"/>
      <c r="G39" s="32"/>
      <c r="H39" s="32"/>
      <c r="I39" s="209"/>
    </row>
    <row r="40" spans="1:9" ht="18">
      <c r="A40">
        <v>32</v>
      </c>
      <c r="B40" s="30" t="s">
        <v>54</v>
      </c>
      <c r="C40" s="138">
        <f>SUM(C38:C39)</f>
        <v>24500000</v>
      </c>
      <c r="D40" s="138">
        <f>SUM(D38:D39)</f>
        <v>27789995</v>
      </c>
      <c r="E40" s="138">
        <f>SUM(E38:E39)</f>
        <v>27789995</v>
      </c>
      <c r="F40" s="31" t="s">
        <v>31</v>
      </c>
      <c r="G40" s="32"/>
      <c r="H40" s="32"/>
      <c r="I40" s="209"/>
    </row>
    <row r="41" spans="1:9" ht="18">
      <c r="A41">
        <v>33</v>
      </c>
      <c r="B41" s="26" t="s">
        <v>37</v>
      </c>
      <c r="C41" s="27"/>
      <c r="D41" s="27"/>
      <c r="E41" s="27"/>
      <c r="F41" s="28" t="s">
        <v>32</v>
      </c>
      <c r="G41" s="32"/>
      <c r="H41" s="32"/>
      <c r="I41" s="209"/>
    </row>
    <row r="42" spans="1:9" ht="18">
      <c r="A42">
        <v>34</v>
      </c>
      <c r="B42" s="30" t="s">
        <v>632</v>
      </c>
      <c r="C42" s="29"/>
      <c r="D42" s="29"/>
      <c r="E42" s="29">
        <v>5226669</v>
      </c>
      <c r="F42" s="28" t="s">
        <v>33</v>
      </c>
      <c r="G42" s="32"/>
      <c r="H42" s="32"/>
      <c r="I42" s="209"/>
    </row>
    <row r="43" spans="1:9" ht="14.25">
      <c r="A43">
        <v>35</v>
      </c>
      <c r="B43" s="30" t="s">
        <v>38</v>
      </c>
      <c r="C43" s="29"/>
      <c r="D43" s="29"/>
      <c r="E43" s="29"/>
      <c r="F43" s="28" t="s">
        <v>387</v>
      </c>
      <c r="G43" s="29">
        <v>4438720</v>
      </c>
      <c r="H43" s="29">
        <v>4438720</v>
      </c>
      <c r="I43" s="209">
        <v>4438720</v>
      </c>
    </row>
    <row r="44" spans="1:9" ht="14.25">
      <c r="A44">
        <v>36</v>
      </c>
      <c r="B44" s="30" t="s">
        <v>54</v>
      </c>
      <c r="C44" s="29"/>
      <c r="D44" s="29"/>
      <c r="E44" s="29"/>
      <c r="F44" s="28" t="s">
        <v>54</v>
      </c>
      <c r="G44" s="140">
        <v>4438720</v>
      </c>
      <c r="H44" s="140">
        <v>4438720</v>
      </c>
      <c r="I44" s="209">
        <v>4438720</v>
      </c>
    </row>
    <row r="45" spans="1:9" ht="18">
      <c r="A45">
        <v>37</v>
      </c>
      <c r="B45" s="22" t="s">
        <v>7</v>
      </c>
      <c r="C45" s="23">
        <f>SUM(C35+C40)</f>
        <v>174676208</v>
      </c>
      <c r="D45" s="23">
        <f>SUM(D35+D40)</f>
        <v>193954057</v>
      </c>
      <c r="E45" s="23">
        <f>SUM(E35+E40)+E42</f>
        <v>193384869</v>
      </c>
      <c r="F45" s="22" t="s">
        <v>39</v>
      </c>
      <c r="G45" s="23">
        <f>SUM(G35:G43)</f>
        <v>174676208</v>
      </c>
      <c r="H45" s="23">
        <f>SUM(H35:H43)</f>
        <v>193954057</v>
      </c>
      <c r="I45" s="23">
        <f>SUM(I35:I43)</f>
        <v>158061346</v>
      </c>
    </row>
    <row r="46" spans="1:9" ht="12.75">
      <c r="A46">
        <v>38</v>
      </c>
      <c r="B46" s="40" t="s">
        <v>40</v>
      </c>
      <c r="C46" s="124">
        <v>169182602</v>
      </c>
      <c r="D46" s="124">
        <f>D17+D38</f>
        <v>181465363</v>
      </c>
      <c r="E46" s="124">
        <v>188783851</v>
      </c>
      <c r="F46" s="28" t="s">
        <v>41</v>
      </c>
      <c r="G46" s="29">
        <v>158381491</v>
      </c>
      <c r="H46" s="29">
        <f>H17+H31+H44</f>
        <v>174217344</v>
      </c>
      <c r="I46" s="209">
        <v>152697371</v>
      </c>
    </row>
    <row r="47" spans="1:9" ht="12.75">
      <c r="A47">
        <v>39</v>
      </c>
      <c r="B47" s="40" t="s">
        <v>42</v>
      </c>
      <c r="C47" s="29">
        <v>5493606</v>
      </c>
      <c r="D47" s="29">
        <f>D26+D39</f>
        <v>12488694</v>
      </c>
      <c r="E47" s="29">
        <v>4601018</v>
      </c>
      <c r="F47" s="28" t="s">
        <v>47</v>
      </c>
      <c r="G47" s="29">
        <v>16294717</v>
      </c>
      <c r="H47" s="29">
        <f>H26+H33</f>
        <v>19736713</v>
      </c>
      <c r="I47" s="209">
        <v>5363975</v>
      </c>
    </row>
    <row r="48" spans="3:8" ht="12.75">
      <c r="C48" s="101"/>
      <c r="D48" s="101"/>
      <c r="E48" s="101"/>
      <c r="G48" s="101"/>
      <c r="H48" s="101"/>
    </row>
    <row r="49" spans="4:8" ht="12.75">
      <c r="D49" s="101"/>
      <c r="E49" s="101"/>
      <c r="H49" s="101"/>
    </row>
  </sheetData>
  <sheetProtection/>
  <mergeCells count="2">
    <mergeCell ref="B7:C7"/>
    <mergeCell ref="F7:G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selection activeCell="C16" sqref="C16"/>
    </sheetView>
  </sheetViews>
  <sheetFormatPr defaultColWidth="9.140625" defaultRowHeight="19.5" customHeight="1"/>
  <cols>
    <col min="1" max="1" width="5.140625" style="0" customWidth="1"/>
    <col min="2" max="2" width="7.00390625" style="0" customWidth="1"/>
    <col min="3" max="3" width="55.421875" style="0" customWidth="1"/>
    <col min="4" max="5" width="9.140625" style="0" hidden="1" customWidth="1"/>
    <col min="6" max="6" width="9.8515625" style="0" customWidth="1"/>
    <col min="7" max="7" width="11.7109375" style="0" customWidth="1"/>
    <col min="8" max="8" width="11.140625" style="0" customWidth="1"/>
    <col min="9" max="9" width="11.8515625" style="0" customWidth="1"/>
    <col min="10" max="10" width="13.140625" style="0" customWidth="1"/>
    <col min="11" max="11" width="17.140625" style="0" customWidth="1"/>
  </cols>
  <sheetData>
    <row r="1" ht="19.5" customHeight="1">
      <c r="C1" s="1" t="s">
        <v>684</v>
      </c>
    </row>
    <row r="2" ht="19.5" customHeight="1">
      <c r="C2" s="5" t="s">
        <v>388</v>
      </c>
    </row>
    <row r="3" spans="1:11" ht="19.5" customHeight="1">
      <c r="A3" s="1" t="s">
        <v>445</v>
      </c>
      <c r="B3" s="1" t="s">
        <v>446</v>
      </c>
      <c r="C3" s="4" t="s">
        <v>67</v>
      </c>
      <c r="F3" s="1" t="s">
        <v>68</v>
      </c>
      <c r="G3" s="1" t="s">
        <v>104</v>
      </c>
      <c r="H3" s="1" t="s">
        <v>87</v>
      </c>
      <c r="I3" s="1" t="s">
        <v>88</v>
      </c>
      <c r="J3" s="1" t="s">
        <v>89</v>
      </c>
      <c r="K3" s="1" t="s">
        <v>90</v>
      </c>
    </row>
    <row r="4" spans="1:11" ht="25.5" customHeight="1">
      <c r="A4" s="8" t="s">
        <v>341</v>
      </c>
      <c r="B4" s="92" t="s">
        <v>340</v>
      </c>
      <c r="C4" s="62" t="s">
        <v>339</v>
      </c>
      <c r="D4" s="63" t="s">
        <v>326</v>
      </c>
      <c r="E4" s="63" t="s">
        <v>327</v>
      </c>
      <c r="F4" s="60" t="s">
        <v>121</v>
      </c>
      <c r="G4" s="60" t="s">
        <v>100</v>
      </c>
      <c r="H4" s="61" t="s">
        <v>333</v>
      </c>
      <c r="I4" s="84" t="s">
        <v>334</v>
      </c>
      <c r="J4" s="60" t="s">
        <v>424</v>
      </c>
      <c r="K4" s="60" t="s">
        <v>442</v>
      </c>
    </row>
    <row r="5" spans="1:15" ht="19.5" customHeight="1">
      <c r="A5" s="8">
        <v>1</v>
      </c>
      <c r="B5" s="93">
        <v>1</v>
      </c>
      <c r="C5" s="66" t="s">
        <v>125</v>
      </c>
      <c r="D5" s="59" t="s">
        <v>331</v>
      </c>
      <c r="E5" s="60" t="s">
        <v>332</v>
      </c>
      <c r="F5" s="128"/>
      <c r="G5" s="128"/>
      <c r="H5" s="128"/>
      <c r="I5" s="128"/>
      <c r="J5" s="11"/>
      <c r="K5" s="11"/>
      <c r="L5" s="1"/>
      <c r="M5" s="1"/>
      <c r="N5" s="1"/>
      <c r="O5" s="1"/>
    </row>
    <row r="6" spans="1:15" ht="32.25" customHeight="1">
      <c r="A6" s="8">
        <v>2</v>
      </c>
      <c r="B6" s="93">
        <v>3</v>
      </c>
      <c r="C6" s="70" t="s">
        <v>389</v>
      </c>
      <c r="D6" s="70" t="s">
        <v>134</v>
      </c>
      <c r="E6" s="67" t="s">
        <v>135</v>
      </c>
      <c r="F6" s="103"/>
      <c r="G6" s="103"/>
      <c r="H6" s="111"/>
      <c r="I6" s="103"/>
      <c r="J6" s="11"/>
      <c r="K6" s="11"/>
      <c r="L6" s="1"/>
      <c r="M6" s="1"/>
      <c r="N6" s="1"/>
      <c r="O6" s="1"/>
    </row>
    <row r="7" spans="1:15" ht="19.5" customHeight="1">
      <c r="A7" s="8">
        <v>3</v>
      </c>
      <c r="B7" s="93">
        <v>4</v>
      </c>
      <c r="C7" s="70" t="s">
        <v>138</v>
      </c>
      <c r="D7" s="70" t="s">
        <v>136</v>
      </c>
      <c r="E7" s="67" t="s">
        <v>137</v>
      </c>
      <c r="F7" s="103"/>
      <c r="G7" s="103"/>
      <c r="H7" s="111"/>
      <c r="I7" s="103"/>
      <c r="J7" s="11"/>
      <c r="K7" s="11"/>
      <c r="L7" s="1"/>
      <c r="M7" s="1"/>
      <c r="N7" s="1"/>
      <c r="O7" s="1"/>
    </row>
    <row r="8" spans="1:15" ht="19.5" customHeight="1">
      <c r="A8" s="8">
        <v>4</v>
      </c>
      <c r="B8" s="93">
        <v>5</v>
      </c>
      <c r="C8" s="70" t="s">
        <v>140</v>
      </c>
      <c r="D8" s="70" t="s">
        <v>138</v>
      </c>
      <c r="E8" s="67" t="s">
        <v>139</v>
      </c>
      <c r="F8" s="103"/>
      <c r="G8" s="103"/>
      <c r="H8" s="111"/>
      <c r="I8" s="103"/>
      <c r="J8" s="11"/>
      <c r="K8" s="11"/>
      <c r="L8" s="1"/>
      <c r="M8" s="1"/>
      <c r="N8" s="1"/>
      <c r="O8" s="1"/>
    </row>
    <row r="9" spans="1:15" ht="19.5" customHeight="1">
      <c r="A9" s="8">
        <v>5</v>
      </c>
      <c r="B9" s="93">
        <v>6</v>
      </c>
      <c r="C9" s="70" t="s">
        <v>142</v>
      </c>
      <c r="D9" s="70" t="s">
        <v>140</v>
      </c>
      <c r="E9" s="67" t="s">
        <v>141</v>
      </c>
      <c r="F9" s="103"/>
      <c r="G9" s="103"/>
      <c r="H9" s="111"/>
      <c r="I9" s="137"/>
      <c r="J9" s="11"/>
      <c r="K9" s="11"/>
      <c r="L9" s="1"/>
      <c r="M9" s="1"/>
      <c r="N9" s="1"/>
      <c r="O9" s="1"/>
    </row>
    <row r="10" spans="1:15" ht="19.5" customHeight="1">
      <c r="A10" s="8">
        <v>6</v>
      </c>
      <c r="B10" s="94" t="s">
        <v>51</v>
      </c>
      <c r="C10" s="71" t="s">
        <v>144</v>
      </c>
      <c r="D10" s="70" t="s">
        <v>142</v>
      </c>
      <c r="E10" s="67" t="s">
        <v>143</v>
      </c>
      <c r="F10" s="103">
        <v>0</v>
      </c>
      <c r="G10" s="103">
        <v>0</v>
      </c>
      <c r="H10" s="111">
        <v>0</v>
      </c>
      <c r="I10" s="137">
        <v>0</v>
      </c>
      <c r="J10" s="137">
        <v>0</v>
      </c>
      <c r="K10" s="137">
        <v>0</v>
      </c>
      <c r="L10" s="1"/>
      <c r="M10" s="1"/>
      <c r="N10" s="1"/>
      <c r="O10" s="1"/>
    </row>
    <row r="11" spans="1:15" ht="19.5" customHeight="1">
      <c r="A11" s="8">
        <v>7</v>
      </c>
      <c r="B11" s="93">
        <v>1</v>
      </c>
      <c r="C11" s="70" t="s">
        <v>146</v>
      </c>
      <c r="D11" s="71" t="s">
        <v>144</v>
      </c>
      <c r="E11" s="72" t="s">
        <v>145</v>
      </c>
      <c r="F11" s="105"/>
      <c r="G11" s="105"/>
      <c r="H11" s="112"/>
      <c r="I11" s="103"/>
      <c r="J11" s="11"/>
      <c r="K11" s="11"/>
      <c r="L11" s="1"/>
      <c r="M11" s="1"/>
      <c r="N11" s="1"/>
      <c r="O11" s="1"/>
    </row>
    <row r="12" spans="1:15" ht="28.5" customHeight="1">
      <c r="A12" s="8">
        <v>8</v>
      </c>
      <c r="B12" s="93">
        <v>2</v>
      </c>
      <c r="C12" s="70" t="s">
        <v>148</v>
      </c>
      <c r="D12" s="70" t="s">
        <v>146</v>
      </c>
      <c r="E12" s="67" t="s">
        <v>147</v>
      </c>
      <c r="F12" s="103"/>
      <c r="G12" s="103"/>
      <c r="H12" s="111"/>
      <c r="I12" s="103"/>
      <c r="J12" s="11"/>
      <c r="K12" s="11"/>
      <c r="L12" s="1"/>
      <c r="M12" s="1"/>
      <c r="N12" s="1"/>
      <c r="O12" s="1"/>
    </row>
    <row r="13" spans="1:15" ht="24" customHeight="1">
      <c r="A13" s="8">
        <v>9</v>
      </c>
      <c r="B13" s="93">
        <v>3</v>
      </c>
      <c r="C13" s="70" t="s">
        <v>150</v>
      </c>
      <c r="D13" s="70" t="s">
        <v>148</v>
      </c>
      <c r="E13" s="67" t="s">
        <v>149</v>
      </c>
      <c r="F13" s="103"/>
      <c r="G13" s="103"/>
      <c r="H13" s="111"/>
      <c r="I13" s="103"/>
      <c r="J13" s="11"/>
      <c r="K13" s="11"/>
      <c r="L13" s="1"/>
      <c r="M13" s="1"/>
      <c r="N13" s="1"/>
      <c r="O13" s="1"/>
    </row>
    <row r="14" spans="1:11" ht="29.25" customHeight="1">
      <c r="A14" s="8">
        <v>10</v>
      </c>
      <c r="B14" s="93">
        <v>4</v>
      </c>
      <c r="C14" s="70" t="s">
        <v>152</v>
      </c>
      <c r="D14" s="70" t="s">
        <v>150</v>
      </c>
      <c r="E14" s="67" t="s">
        <v>151</v>
      </c>
      <c r="F14" s="103"/>
      <c r="G14" s="103"/>
      <c r="H14" s="111"/>
      <c r="I14" s="103"/>
      <c r="J14" s="8"/>
      <c r="K14" s="8"/>
    </row>
    <row r="15" spans="1:11" ht="25.5" customHeight="1">
      <c r="A15" s="8">
        <v>11</v>
      </c>
      <c r="B15" s="93">
        <v>5</v>
      </c>
      <c r="C15" s="70" t="s">
        <v>154</v>
      </c>
      <c r="D15" s="70" t="s">
        <v>152</v>
      </c>
      <c r="E15" s="67" t="s">
        <v>153</v>
      </c>
      <c r="F15" s="103"/>
      <c r="G15" s="103"/>
      <c r="H15" s="111"/>
      <c r="I15" s="103"/>
      <c r="J15" s="103">
        <v>2984800</v>
      </c>
      <c r="K15" s="103">
        <v>2984800</v>
      </c>
    </row>
    <row r="16" spans="1:11" ht="24.75" customHeight="1">
      <c r="A16" s="8">
        <v>12</v>
      </c>
      <c r="B16" s="94" t="s">
        <v>157</v>
      </c>
      <c r="C16" s="71" t="s">
        <v>158</v>
      </c>
      <c r="D16" s="68" t="s">
        <v>156</v>
      </c>
      <c r="E16" s="67"/>
      <c r="F16" s="103">
        <v>0</v>
      </c>
      <c r="G16" s="103">
        <v>0</v>
      </c>
      <c r="H16" s="111">
        <v>0</v>
      </c>
      <c r="I16" s="103">
        <v>0</v>
      </c>
      <c r="J16" s="103">
        <f>J15</f>
        <v>2984800</v>
      </c>
      <c r="K16" s="103">
        <v>2984800</v>
      </c>
    </row>
    <row r="17" spans="1:11" ht="19.5" customHeight="1">
      <c r="A17" s="8">
        <v>13</v>
      </c>
      <c r="B17" s="93">
        <v>1</v>
      </c>
      <c r="C17" s="70" t="s">
        <v>160</v>
      </c>
      <c r="D17" s="71" t="s">
        <v>158</v>
      </c>
      <c r="E17" s="72" t="s">
        <v>159</v>
      </c>
      <c r="F17" s="105"/>
      <c r="G17" s="105"/>
      <c r="H17" s="112"/>
      <c r="I17" s="103"/>
      <c r="J17" s="8"/>
      <c r="K17" s="8"/>
    </row>
    <row r="18" spans="1:11" ht="24" customHeight="1">
      <c r="A18" s="8">
        <v>14</v>
      </c>
      <c r="B18" s="93">
        <v>2</v>
      </c>
      <c r="C18" s="70" t="s">
        <v>162</v>
      </c>
      <c r="D18" s="70" t="s">
        <v>160</v>
      </c>
      <c r="E18" s="67" t="s">
        <v>161</v>
      </c>
      <c r="F18" s="103"/>
      <c r="G18" s="103"/>
      <c r="H18" s="111"/>
      <c r="I18" s="103"/>
      <c r="J18" s="8"/>
      <c r="K18" s="8"/>
    </row>
    <row r="19" spans="1:11" ht="27" customHeight="1">
      <c r="A19" s="8">
        <v>15</v>
      </c>
      <c r="B19" s="93">
        <v>3</v>
      </c>
      <c r="C19" s="70" t="s">
        <v>164</v>
      </c>
      <c r="D19" s="70" t="s">
        <v>162</v>
      </c>
      <c r="E19" s="67" t="s">
        <v>163</v>
      </c>
      <c r="F19" s="103"/>
      <c r="G19" s="103"/>
      <c r="H19" s="111"/>
      <c r="I19" s="103"/>
      <c r="J19" s="8"/>
      <c r="K19" s="8"/>
    </row>
    <row r="20" spans="1:11" ht="24" customHeight="1">
      <c r="A20" s="8">
        <v>16</v>
      </c>
      <c r="B20" s="93">
        <v>4</v>
      </c>
      <c r="C20" s="70" t="s">
        <v>166</v>
      </c>
      <c r="D20" s="70" t="s">
        <v>164</v>
      </c>
      <c r="E20" s="67" t="s">
        <v>165</v>
      </c>
      <c r="F20" s="103"/>
      <c r="G20" s="103"/>
      <c r="H20" s="111"/>
      <c r="I20" s="103"/>
      <c r="J20" s="8"/>
      <c r="K20" s="8"/>
    </row>
    <row r="21" spans="1:11" ht="21.75" customHeight="1">
      <c r="A21" s="8">
        <v>17</v>
      </c>
      <c r="B21" s="93">
        <v>5</v>
      </c>
      <c r="C21" s="70" t="s">
        <v>168</v>
      </c>
      <c r="D21" s="70" t="s">
        <v>166</v>
      </c>
      <c r="E21" s="67" t="s">
        <v>167</v>
      </c>
      <c r="F21" s="103"/>
      <c r="G21" s="103"/>
      <c r="H21" s="111"/>
      <c r="I21" s="103"/>
      <c r="J21" s="8"/>
      <c r="K21" s="8"/>
    </row>
    <row r="22" spans="1:11" ht="23.25" customHeight="1">
      <c r="A22" s="8">
        <v>18</v>
      </c>
      <c r="B22" s="94" t="s">
        <v>171</v>
      </c>
      <c r="C22" s="71" t="s">
        <v>172</v>
      </c>
      <c r="D22" s="68" t="s">
        <v>170</v>
      </c>
      <c r="E22" s="67"/>
      <c r="F22" s="103">
        <v>0</v>
      </c>
      <c r="G22" s="103">
        <v>0</v>
      </c>
      <c r="H22" s="111">
        <v>0</v>
      </c>
      <c r="I22" s="103">
        <v>0</v>
      </c>
      <c r="J22" s="103">
        <v>0</v>
      </c>
      <c r="K22" s="103">
        <v>0</v>
      </c>
    </row>
    <row r="23" spans="1:11" ht="19.5" customHeight="1">
      <c r="A23" s="8">
        <v>19</v>
      </c>
      <c r="B23" s="93">
        <v>1</v>
      </c>
      <c r="C23" s="70" t="s">
        <v>174</v>
      </c>
      <c r="D23" s="71" t="s">
        <v>172</v>
      </c>
      <c r="E23" s="72" t="s">
        <v>173</v>
      </c>
      <c r="F23" s="105"/>
      <c r="G23" s="105"/>
      <c r="H23" s="112"/>
      <c r="I23" s="103"/>
      <c r="J23" s="8"/>
      <c r="K23" s="8"/>
    </row>
    <row r="24" spans="1:11" ht="19.5" customHeight="1">
      <c r="A24" s="8">
        <v>20</v>
      </c>
      <c r="B24" s="93">
        <v>2</v>
      </c>
      <c r="C24" s="70" t="s">
        <v>176</v>
      </c>
      <c r="D24" s="70" t="s">
        <v>174</v>
      </c>
      <c r="E24" s="67" t="s">
        <v>175</v>
      </c>
      <c r="F24" s="103"/>
      <c r="G24" s="103"/>
      <c r="H24" s="111"/>
      <c r="I24" s="103"/>
      <c r="J24" s="8"/>
      <c r="K24" s="8"/>
    </row>
    <row r="25" spans="1:13" ht="19.5" customHeight="1">
      <c r="A25" s="8">
        <v>21</v>
      </c>
      <c r="B25" s="94" t="s">
        <v>178</v>
      </c>
      <c r="C25" s="71" t="s">
        <v>179</v>
      </c>
      <c r="D25" s="70" t="s">
        <v>176</v>
      </c>
      <c r="E25" s="67" t="s">
        <v>177</v>
      </c>
      <c r="F25" s="103">
        <v>0</v>
      </c>
      <c r="G25" s="103">
        <v>0</v>
      </c>
      <c r="H25" s="111">
        <v>0</v>
      </c>
      <c r="I25" s="103">
        <v>0</v>
      </c>
      <c r="J25" s="103">
        <v>0</v>
      </c>
      <c r="K25" s="103">
        <v>0</v>
      </c>
      <c r="M25" s="1"/>
    </row>
    <row r="26" spans="1:13" ht="19.5" customHeight="1">
      <c r="A26" s="8">
        <v>22</v>
      </c>
      <c r="B26" s="93">
        <v>1</v>
      </c>
      <c r="C26" s="70" t="s">
        <v>181</v>
      </c>
      <c r="D26" s="71" t="s">
        <v>179</v>
      </c>
      <c r="E26" s="72" t="s">
        <v>180</v>
      </c>
      <c r="F26" s="105"/>
      <c r="G26" s="105"/>
      <c r="H26" s="112"/>
      <c r="I26" s="103"/>
      <c r="J26" s="8"/>
      <c r="K26" s="8"/>
      <c r="M26" s="1"/>
    </row>
    <row r="27" spans="1:13" ht="19.5" customHeight="1">
      <c r="A27" s="8">
        <v>23</v>
      </c>
      <c r="B27" s="93">
        <v>2</v>
      </c>
      <c r="C27" s="70" t="s">
        <v>183</v>
      </c>
      <c r="D27" s="70" t="s">
        <v>181</v>
      </c>
      <c r="E27" s="67" t="s">
        <v>182</v>
      </c>
      <c r="F27" s="103"/>
      <c r="G27" s="103"/>
      <c r="H27" s="111"/>
      <c r="I27" s="103"/>
      <c r="J27" s="8"/>
      <c r="K27" s="8"/>
      <c r="M27" s="1"/>
    </row>
    <row r="28" spans="1:13" ht="19.5" customHeight="1">
      <c r="A28" s="8">
        <v>24</v>
      </c>
      <c r="B28" s="93">
        <v>3</v>
      </c>
      <c r="C28" s="70" t="s">
        <v>185</v>
      </c>
      <c r="D28" s="70" t="s">
        <v>183</v>
      </c>
      <c r="E28" s="67" t="s">
        <v>184</v>
      </c>
      <c r="F28" s="103"/>
      <c r="G28" s="103"/>
      <c r="H28" s="111"/>
      <c r="I28" s="103"/>
      <c r="J28" s="8"/>
      <c r="K28" s="8"/>
      <c r="M28" s="1"/>
    </row>
    <row r="29" spans="1:13" ht="19.5" customHeight="1">
      <c r="A29" s="8">
        <v>25</v>
      </c>
      <c r="B29" s="93">
        <v>4</v>
      </c>
      <c r="C29" s="70" t="s">
        <v>187</v>
      </c>
      <c r="D29" s="70" t="s">
        <v>185</v>
      </c>
      <c r="E29" s="67" t="s">
        <v>186</v>
      </c>
      <c r="F29" s="103"/>
      <c r="G29" s="103"/>
      <c r="H29" s="111"/>
      <c r="I29" s="103"/>
      <c r="J29" s="8"/>
      <c r="K29" s="8"/>
      <c r="M29" s="1"/>
    </row>
    <row r="30" spans="1:13" ht="19.5" customHeight="1">
      <c r="A30" s="8">
        <v>26</v>
      </c>
      <c r="B30" s="93">
        <v>5</v>
      </c>
      <c r="C30" s="70" t="s">
        <v>189</v>
      </c>
      <c r="D30" s="70" t="s">
        <v>187</v>
      </c>
      <c r="E30" s="67" t="s">
        <v>188</v>
      </c>
      <c r="F30" s="103"/>
      <c r="G30" s="103"/>
      <c r="H30" s="111"/>
      <c r="I30" s="103"/>
      <c r="J30" s="8"/>
      <c r="K30" s="8"/>
      <c r="M30" s="1"/>
    </row>
    <row r="31" spans="1:13" ht="19.5" customHeight="1">
      <c r="A31" s="8">
        <v>27</v>
      </c>
      <c r="B31" s="93">
        <v>6</v>
      </c>
      <c r="C31" s="70" t="s">
        <v>191</v>
      </c>
      <c r="D31" s="70" t="s">
        <v>189</v>
      </c>
      <c r="E31" s="67" t="s">
        <v>190</v>
      </c>
      <c r="F31" s="103"/>
      <c r="G31" s="103"/>
      <c r="H31" s="111"/>
      <c r="I31" s="103"/>
      <c r="J31" s="8"/>
      <c r="K31" s="8"/>
      <c r="M31" s="1"/>
    </row>
    <row r="32" spans="1:13" ht="19.5" customHeight="1">
      <c r="A32" s="8">
        <v>28</v>
      </c>
      <c r="B32" s="93">
        <v>7</v>
      </c>
      <c r="C32" s="70" t="s">
        <v>193</v>
      </c>
      <c r="D32" s="70" t="s">
        <v>191</v>
      </c>
      <c r="E32" s="67" t="s">
        <v>192</v>
      </c>
      <c r="F32" s="103"/>
      <c r="G32" s="103"/>
      <c r="H32" s="111"/>
      <c r="I32" s="103"/>
      <c r="J32" s="8"/>
      <c r="K32" s="8"/>
      <c r="M32" s="1"/>
    </row>
    <row r="33" spans="1:13" ht="19.5" customHeight="1">
      <c r="A33" s="8">
        <v>29</v>
      </c>
      <c r="B33" s="93">
        <v>8</v>
      </c>
      <c r="C33" s="70" t="s">
        <v>195</v>
      </c>
      <c r="D33" s="70" t="s">
        <v>193</v>
      </c>
      <c r="E33" s="67" t="s">
        <v>194</v>
      </c>
      <c r="F33" s="103"/>
      <c r="G33" s="103"/>
      <c r="H33" s="111"/>
      <c r="I33" s="103"/>
      <c r="J33" s="8"/>
      <c r="K33" s="8"/>
      <c r="M33" s="1"/>
    </row>
    <row r="34" spans="1:11" ht="19.5" customHeight="1">
      <c r="A34" s="8">
        <v>30</v>
      </c>
      <c r="B34" s="94" t="s">
        <v>197</v>
      </c>
      <c r="C34" s="71" t="s">
        <v>198</v>
      </c>
      <c r="D34" s="70" t="s">
        <v>195</v>
      </c>
      <c r="E34" s="67" t="s">
        <v>196</v>
      </c>
      <c r="F34" s="103">
        <v>0</v>
      </c>
      <c r="G34" s="103">
        <v>0</v>
      </c>
      <c r="H34" s="111">
        <v>0</v>
      </c>
      <c r="I34" s="103">
        <v>0</v>
      </c>
      <c r="J34" s="103">
        <v>0</v>
      </c>
      <c r="K34" s="103">
        <v>0</v>
      </c>
    </row>
    <row r="35" spans="1:11" ht="19.5" customHeight="1">
      <c r="A35" s="8">
        <v>31</v>
      </c>
      <c r="B35" s="93">
        <v>1</v>
      </c>
      <c r="C35" s="70" t="s">
        <v>200</v>
      </c>
      <c r="D35" s="71" t="s">
        <v>198</v>
      </c>
      <c r="E35" s="72" t="s">
        <v>199</v>
      </c>
      <c r="F35" s="105"/>
      <c r="G35" s="105"/>
      <c r="H35" s="111">
        <v>166800</v>
      </c>
      <c r="I35" s="103">
        <v>166800</v>
      </c>
      <c r="J35" s="103">
        <v>0</v>
      </c>
      <c r="K35" s="103">
        <v>0</v>
      </c>
    </row>
    <row r="36" spans="1:11" ht="19.5" customHeight="1">
      <c r="A36" s="8">
        <v>32</v>
      </c>
      <c r="B36" s="95" t="s">
        <v>130</v>
      </c>
      <c r="C36" s="68" t="s">
        <v>370</v>
      </c>
      <c r="D36" s="68" t="s">
        <v>202</v>
      </c>
      <c r="E36" s="67"/>
      <c r="F36" s="103"/>
      <c r="G36" s="103"/>
      <c r="H36" s="111">
        <v>166800</v>
      </c>
      <c r="I36" s="103">
        <v>166800</v>
      </c>
      <c r="J36" s="103">
        <v>0</v>
      </c>
      <c r="K36" s="103">
        <v>0</v>
      </c>
    </row>
    <row r="37" spans="1:11" ht="19.5" customHeight="1">
      <c r="A37" s="8">
        <v>33</v>
      </c>
      <c r="B37" s="94" t="s">
        <v>204</v>
      </c>
      <c r="C37" s="71" t="s">
        <v>205</v>
      </c>
      <c r="D37" s="68" t="s">
        <v>203</v>
      </c>
      <c r="E37" s="67"/>
      <c r="F37" s="103"/>
      <c r="G37" s="103"/>
      <c r="H37" s="112">
        <f>SUM(H36)</f>
        <v>166800</v>
      </c>
      <c r="I37" s="105">
        <f>SUM(I36)</f>
        <v>166800</v>
      </c>
      <c r="J37" s="105">
        <v>0</v>
      </c>
      <c r="K37" s="105">
        <v>0</v>
      </c>
    </row>
    <row r="38" spans="1:11" ht="19.5" customHeight="1">
      <c r="A38" s="8">
        <v>34</v>
      </c>
      <c r="B38" s="93">
        <v>1</v>
      </c>
      <c r="C38" s="73" t="s">
        <v>207</v>
      </c>
      <c r="D38" s="71" t="s">
        <v>205</v>
      </c>
      <c r="E38" s="72" t="s">
        <v>206</v>
      </c>
      <c r="F38" s="105"/>
      <c r="G38" s="105"/>
      <c r="H38" s="112"/>
      <c r="I38" s="103"/>
      <c r="J38" s="8"/>
      <c r="K38" s="8"/>
    </row>
    <row r="39" spans="1:11" ht="19.5" customHeight="1">
      <c r="A39" s="8">
        <v>35</v>
      </c>
      <c r="B39" s="93">
        <v>2</v>
      </c>
      <c r="C39" s="73" t="s">
        <v>209</v>
      </c>
      <c r="D39" s="73" t="s">
        <v>207</v>
      </c>
      <c r="E39" s="67" t="s">
        <v>208</v>
      </c>
      <c r="F39" s="103"/>
      <c r="G39" s="103"/>
      <c r="H39" s="111"/>
      <c r="I39" s="103"/>
      <c r="J39" s="8"/>
      <c r="K39" s="8"/>
    </row>
    <row r="40" spans="1:11" ht="19.5" customHeight="1">
      <c r="A40" s="8">
        <v>36</v>
      </c>
      <c r="B40" s="93">
        <v>3</v>
      </c>
      <c r="C40" s="73" t="s">
        <v>211</v>
      </c>
      <c r="D40" s="73" t="s">
        <v>209</v>
      </c>
      <c r="E40" s="67" t="s">
        <v>210</v>
      </c>
      <c r="F40" s="103"/>
      <c r="G40" s="103"/>
      <c r="H40" s="111"/>
      <c r="I40" s="103"/>
      <c r="J40" s="8"/>
      <c r="K40" s="8"/>
    </row>
    <row r="41" spans="1:11" ht="19.5" customHeight="1">
      <c r="A41" s="8">
        <v>37</v>
      </c>
      <c r="B41" s="93">
        <v>4</v>
      </c>
      <c r="C41" s="73" t="s">
        <v>213</v>
      </c>
      <c r="D41" s="73" t="s">
        <v>211</v>
      </c>
      <c r="E41" s="67" t="s">
        <v>212</v>
      </c>
      <c r="F41" s="103"/>
      <c r="G41" s="103"/>
      <c r="H41" s="111"/>
      <c r="I41" s="103"/>
      <c r="J41" s="8"/>
      <c r="K41" s="8"/>
    </row>
    <row r="42" spans="1:11" ht="19.5" customHeight="1">
      <c r="A42" s="8">
        <v>38</v>
      </c>
      <c r="B42" s="93">
        <v>5</v>
      </c>
      <c r="C42" s="73" t="s">
        <v>215</v>
      </c>
      <c r="D42" s="73" t="s">
        <v>213</v>
      </c>
      <c r="E42" s="67" t="s">
        <v>214</v>
      </c>
      <c r="F42" s="103"/>
      <c r="G42" s="103"/>
      <c r="H42" s="111"/>
      <c r="I42" s="103"/>
      <c r="J42" s="8"/>
      <c r="K42" s="8"/>
    </row>
    <row r="43" spans="1:11" ht="19.5" customHeight="1">
      <c r="A43" s="8">
        <v>39</v>
      </c>
      <c r="B43" s="93">
        <v>6</v>
      </c>
      <c r="C43" s="73" t="s">
        <v>217</v>
      </c>
      <c r="D43" s="73" t="s">
        <v>215</v>
      </c>
      <c r="E43" s="67" t="s">
        <v>216</v>
      </c>
      <c r="F43" s="103"/>
      <c r="G43" s="103"/>
      <c r="H43" s="111"/>
      <c r="I43" s="103"/>
      <c r="J43" s="8"/>
      <c r="K43" s="8"/>
    </row>
    <row r="44" spans="1:11" ht="19.5" customHeight="1">
      <c r="A44" s="8">
        <v>40</v>
      </c>
      <c r="B44" s="93">
        <v>7</v>
      </c>
      <c r="C44" s="73" t="s">
        <v>219</v>
      </c>
      <c r="D44" s="73" t="s">
        <v>217</v>
      </c>
      <c r="E44" s="67" t="s">
        <v>218</v>
      </c>
      <c r="F44" s="103"/>
      <c r="G44" s="103"/>
      <c r="H44" s="111"/>
      <c r="I44" s="103"/>
      <c r="J44" s="8"/>
      <c r="K44" s="8"/>
    </row>
    <row r="45" spans="1:11" ht="19.5" customHeight="1">
      <c r="A45" s="8">
        <v>41</v>
      </c>
      <c r="B45" s="93">
        <v>8</v>
      </c>
      <c r="C45" s="73" t="s">
        <v>221</v>
      </c>
      <c r="D45" s="73" t="s">
        <v>219</v>
      </c>
      <c r="E45" s="67" t="s">
        <v>220</v>
      </c>
      <c r="F45" s="103"/>
      <c r="G45" s="103"/>
      <c r="H45" s="111"/>
      <c r="I45" s="103"/>
      <c r="J45" s="8"/>
      <c r="K45" s="8"/>
    </row>
    <row r="46" spans="1:11" ht="19.5" customHeight="1">
      <c r="A46" s="8">
        <v>42</v>
      </c>
      <c r="B46" s="93">
        <v>9</v>
      </c>
      <c r="C46" s="73" t="s">
        <v>223</v>
      </c>
      <c r="D46" s="73" t="s">
        <v>221</v>
      </c>
      <c r="E46" s="67" t="s">
        <v>222</v>
      </c>
      <c r="F46" s="103"/>
      <c r="G46" s="103"/>
      <c r="H46" s="111"/>
      <c r="I46" s="103"/>
      <c r="J46" s="8"/>
      <c r="K46" s="8"/>
    </row>
    <row r="47" spans="1:11" ht="21" customHeight="1">
      <c r="A47" s="8">
        <v>43</v>
      </c>
      <c r="B47" s="93">
        <v>10</v>
      </c>
      <c r="C47" s="73" t="s">
        <v>371</v>
      </c>
      <c r="D47" s="73" t="s">
        <v>223</v>
      </c>
      <c r="E47" s="67" t="s">
        <v>224</v>
      </c>
      <c r="F47" s="103"/>
      <c r="G47" s="103"/>
      <c r="H47" s="111"/>
      <c r="I47" s="103"/>
      <c r="J47" s="103">
        <v>243800</v>
      </c>
      <c r="K47" s="103">
        <v>113671</v>
      </c>
    </row>
    <row r="48" spans="1:11" ht="19.5" customHeight="1">
      <c r="A48" s="8">
        <v>44</v>
      </c>
      <c r="B48" s="94" t="s">
        <v>227</v>
      </c>
      <c r="C48" s="74" t="s">
        <v>228</v>
      </c>
      <c r="D48" s="73" t="s">
        <v>225</v>
      </c>
      <c r="E48" s="67" t="s">
        <v>226</v>
      </c>
      <c r="F48" s="103"/>
      <c r="G48" s="103"/>
      <c r="H48" s="112"/>
      <c r="I48" s="105"/>
      <c r="J48" s="105">
        <f>SUM(J38:J47)</f>
        <v>243800</v>
      </c>
      <c r="K48" s="105">
        <v>113671</v>
      </c>
    </row>
    <row r="49" spans="1:11" ht="19.5" customHeight="1">
      <c r="A49" s="8">
        <v>45</v>
      </c>
      <c r="B49" s="93">
        <v>1</v>
      </c>
      <c r="C49" s="73" t="s">
        <v>230</v>
      </c>
      <c r="D49" s="74" t="s">
        <v>228</v>
      </c>
      <c r="E49" s="72" t="s">
        <v>229</v>
      </c>
      <c r="F49" s="105"/>
      <c r="G49" s="105"/>
      <c r="H49" s="112"/>
      <c r="I49" s="103"/>
      <c r="J49" s="8"/>
      <c r="K49" s="8"/>
    </row>
    <row r="50" spans="1:11" ht="19.5" customHeight="1">
      <c r="A50" s="8">
        <v>46</v>
      </c>
      <c r="B50" s="93">
        <v>2</v>
      </c>
      <c r="C50" s="73" t="s">
        <v>232</v>
      </c>
      <c r="D50" s="73" t="s">
        <v>230</v>
      </c>
      <c r="E50" s="67" t="s">
        <v>231</v>
      </c>
      <c r="F50" s="103"/>
      <c r="G50" s="103"/>
      <c r="H50" s="111"/>
      <c r="I50" s="103"/>
      <c r="J50" s="8"/>
      <c r="K50" s="8"/>
    </row>
    <row r="51" spans="1:11" ht="19.5" customHeight="1">
      <c r="A51" s="8">
        <v>47</v>
      </c>
      <c r="B51" s="93">
        <v>3</v>
      </c>
      <c r="C51" s="73" t="s">
        <v>234</v>
      </c>
      <c r="D51" s="73" t="s">
        <v>232</v>
      </c>
      <c r="E51" s="67" t="s">
        <v>233</v>
      </c>
      <c r="F51" s="103"/>
      <c r="G51" s="103"/>
      <c r="H51" s="111"/>
      <c r="I51" s="103"/>
      <c r="J51" s="8"/>
      <c r="K51" s="8"/>
    </row>
    <row r="52" spans="1:11" ht="19.5" customHeight="1">
      <c r="A52" s="8">
        <v>48</v>
      </c>
      <c r="B52" s="93">
        <v>4</v>
      </c>
      <c r="C52" s="73" t="s">
        <v>236</v>
      </c>
      <c r="D52" s="73" t="s">
        <v>234</v>
      </c>
      <c r="E52" s="67" t="s">
        <v>235</v>
      </c>
      <c r="F52" s="103"/>
      <c r="G52" s="103"/>
      <c r="H52" s="111"/>
      <c r="I52" s="103"/>
      <c r="J52" s="8"/>
      <c r="K52" s="8"/>
    </row>
    <row r="53" spans="1:11" ht="19.5" customHeight="1">
      <c r="A53" s="8">
        <v>49</v>
      </c>
      <c r="B53" s="93">
        <v>5</v>
      </c>
      <c r="C53" s="73" t="s">
        <v>238</v>
      </c>
      <c r="D53" s="73" t="s">
        <v>236</v>
      </c>
      <c r="E53" s="67" t="s">
        <v>237</v>
      </c>
      <c r="F53" s="103"/>
      <c r="G53" s="103"/>
      <c r="H53" s="111"/>
      <c r="I53" s="103"/>
      <c r="J53" s="8"/>
      <c r="K53" s="8"/>
    </row>
    <row r="54" spans="1:11" ht="19.5" customHeight="1">
      <c r="A54" s="8">
        <v>50</v>
      </c>
      <c r="B54" s="94" t="s">
        <v>240</v>
      </c>
      <c r="C54" s="71" t="s">
        <v>241</v>
      </c>
      <c r="D54" s="73" t="s">
        <v>238</v>
      </c>
      <c r="E54" s="67" t="s">
        <v>239</v>
      </c>
      <c r="F54" s="103">
        <v>0</v>
      </c>
      <c r="G54" s="103">
        <v>0</v>
      </c>
      <c r="H54" s="111">
        <v>0</v>
      </c>
      <c r="I54" s="103">
        <v>0</v>
      </c>
      <c r="J54" s="103">
        <v>0</v>
      </c>
      <c r="K54" s="103">
        <v>0</v>
      </c>
    </row>
    <row r="55" spans="1:11" ht="27.75" customHeight="1">
      <c r="A55" s="8">
        <v>51</v>
      </c>
      <c r="B55" s="93">
        <v>1</v>
      </c>
      <c r="C55" s="73" t="s">
        <v>243</v>
      </c>
      <c r="D55" s="71" t="s">
        <v>241</v>
      </c>
      <c r="E55" s="72" t="s">
        <v>242</v>
      </c>
      <c r="F55" s="105"/>
      <c r="G55" s="105"/>
      <c r="H55" s="112"/>
      <c r="I55" s="103"/>
      <c r="J55" s="8"/>
      <c r="K55" s="8"/>
    </row>
    <row r="56" spans="1:11" ht="24" customHeight="1">
      <c r="A56" s="8">
        <v>52</v>
      </c>
      <c r="B56" s="93">
        <v>2</v>
      </c>
      <c r="C56" s="70" t="s">
        <v>245</v>
      </c>
      <c r="D56" s="73" t="s">
        <v>243</v>
      </c>
      <c r="E56" s="67" t="s">
        <v>244</v>
      </c>
      <c r="F56" s="103"/>
      <c r="G56" s="103"/>
      <c r="H56" s="111"/>
      <c r="I56" s="103"/>
      <c r="J56" s="8"/>
      <c r="K56" s="8"/>
    </row>
    <row r="57" spans="1:11" ht="19.5" customHeight="1">
      <c r="A57" s="8">
        <v>53</v>
      </c>
      <c r="B57" s="93">
        <v>3</v>
      </c>
      <c r="C57" s="73" t="s">
        <v>247</v>
      </c>
      <c r="D57" s="70" t="s">
        <v>245</v>
      </c>
      <c r="E57" s="67" t="s">
        <v>246</v>
      </c>
      <c r="F57" s="103"/>
      <c r="G57" s="103"/>
      <c r="H57" s="111"/>
      <c r="I57" s="103"/>
      <c r="J57" s="8"/>
      <c r="K57" s="8"/>
    </row>
    <row r="58" spans="1:11" ht="19.5" customHeight="1">
      <c r="A58" s="8">
        <v>54</v>
      </c>
      <c r="B58" s="94" t="s">
        <v>249</v>
      </c>
      <c r="C58" s="71" t="s">
        <v>250</v>
      </c>
      <c r="D58" s="73" t="s">
        <v>247</v>
      </c>
      <c r="E58" s="67" t="s">
        <v>248</v>
      </c>
      <c r="F58" s="103">
        <v>0</v>
      </c>
      <c r="G58" s="103">
        <v>0</v>
      </c>
      <c r="H58" s="111">
        <v>0</v>
      </c>
      <c r="I58" s="103">
        <v>0</v>
      </c>
      <c r="J58" s="103">
        <v>0</v>
      </c>
      <c r="K58" s="103">
        <v>0</v>
      </c>
    </row>
    <row r="59" spans="1:11" ht="25.5" customHeight="1">
      <c r="A59" s="8">
        <v>55</v>
      </c>
      <c r="B59" s="93">
        <v>1</v>
      </c>
      <c r="C59" s="73" t="s">
        <v>252</v>
      </c>
      <c r="D59" s="71" t="s">
        <v>250</v>
      </c>
      <c r="E59" s="72" t="s">
        <v>251</v>
      </c>
      <c r="F59" s="105"/>
      <c r="G59" s="105"/>
      <c r="H59" s="112"/>
      <c r="I59" s="103"/>
      <c r="J59" s="8"/>
      <c r="K59" s="8"/>
    </row>
    <row r="60" spans="1:11" ht="24" customHeight="1">
      <c r="A60" s="8">
        <v>56</v>
      </c>
      <c r="B60" s="93">
        <v>2</v>
      </c>
      <c r="C60" s="70" t="s">
        <v>254</v>
      </c>
      <c r="D60" s="73" t="s">
        <v>252</v>
      </c>
      <c r="E60" s="67" t="s">
        <v>253</v>
      </c>
      <c r="F60" s="103"/>
      <c r="G60" s="103"/>
      <c r="H60" s="111"/>
      <c r="I60" s="103"/>
      <c r="J60" s="8"/>
      <c r="K60" s="8"/>
    </row>
    <row r="61" spans="1:11" ht="19.5" customHeight="1">
      <c r="A61" s="8">
        <v>57</v>
      </c>
      <c r="B61" s="93">
        <v>3</v>
      </c>
      <c r="C61" s="73" t="s">
        <v>256</v>
      </c>
      <c r="D61" s="70" t="s">
        <v>254</v>
      </c>
      <c r="E61" s="67" t="s">
        <v>255</v>
      </c>
      <c r="F61" s="103"/>
      <c r="G61" s="103"/>
      <c r="H61" s="111"/>
      <c r="I61" s="103"/>
      <c r="J61" s="8"/>
      <c r="K61" s="8"/>
    </row>
    <row r="62" spans="1:11" ht="19.5" customHeight="1">
      <c r="A62" s="8">
        <v>58</v>
      </c>
      <c r="B62" s="94" t="s">
        <v>258</v>
      </c>
      <c r="C62" s="71" t="s">
        <v>259</v>
      </c>
      <c r="D62" s="73" t="s">
        <v>256</v>
      </c>
      <c r="E62" s="67" t="s">
        <v>257</v>
      </c>
      <c r="F62" s="103">
        <v>0</v>
      </c>
      <c r="G62" s="103">
        <v>0</v>
      </c>
      <c r="H62" s="111">
        <v>0</v>
      </c>
      <c r="I62" s="103">
        <v>0</v>
      </c>
      <c r="J62" s="103">
        <v>0</v>
      </c>
      <c r="K62" s="103">
        <v>0</v>
      </c>
    </row>
    <row r="63" spans="1:11" ht="19.5" customHeight="1">
      <c r="A63" s="8">
        <v>59</v>
      </c>
      <c r="B63" s="94" t="s">
        <v>261</v>
      </c>
      <c r="C63" s="74" t="s">
        <v>262</v>
      </c>
      <c r="D63" s="71" t="s">
        <v>259</v>
      </c>
      <c r="E63" s="72" t="s">
        <v>260</v>
      </c>
      <c r="F63" s="105">
        <v>0</v>
      </c>
      <c r="G63" s="105">
        <v>0</v>
      </c>
      <c r="H63" s="112">
        <v>166800</v>
      </c>
      <c r="I63" s="105">
        <v>166800</v>
      </c>
      <c r="J63" s="105">
        <f>J48+J37</f>
        <v>243800</v>
      </c>
      <c r="K63" s="105">
        <v>113671</v>
      </c>
    </row>
    <row r="64" spans="1:11" ht="19.5" customHeight="1">
      <c r="A64" s="8">
        <v>60</v>
      </c>
      <c r="B64" s="96">
        <v>1</v>
      </c>
      <c r="C64" s="76" t="s">
        <v>264</v>
      </c>
      <c r="D64" s="74" t="s">
        <v>262</v>
      </c>
      <c r="E64" s="72" t="s">
        <v>263</v>
      </c>
      <c r="F64" s="105"/>
      <c r="G64" s="105"/>
      <c r="H64" s="112"/>
      <c r="I64" s="103"/>
      <c r="J64" s="8"/>
      <c r="K64" s="8"/>
    </row>
    <row r="65" spans="1:11" ht="19.5" customHeight="1">
      <c r="A65" s="8">
        <v>61</v>
      </c>
      <c r="B65" s="96">
        <v>2</v>
      </c>
      <c r="C65" s="78" t="s">
        <v>266</v>
      </c>
      <c r="D65" s="76" t="s">
        <v>264</v>
      </c>
      <c r="E65" s="77" t="s">
        <v>265</v>
      </c>
      <c r="F65" s="114"/>
      <c r="G65" s="114"/>
      <c r="H65" s="115"/>
      <c r="I65" s="116"/>
      <c r="J65" s="8"/>
      <c r="K65" s="8"/>
    </row>
    <row r="66" spans="1:11" ht="19.5" customHeight="1">
      <c r="A66" s="8">
        <v>62</v>
      </c>
      <c r="B66" s="96">
        <v>3</v>
      </c>
      <c r="C66" s="76" t="s">
        <v>268</v>
      </c>
      <c r="D66" s="78" t="s">
        <v>266</v>
      </c>
      <c r="E66" s="77" t="s">
        <v>267</v>
      </c>
      <c r="F66" s="114"/>
      <c r="G66" s="114"/>
      <c r="H66" s="115"/>
      <c r="I66" s="116"/>
      <c r="J66" s="8"/>
      <c r="K66" s="8"/>
    </row>
    <row r="67" spans="1:11" ht="19.5" customHeight="1">
      <c r="A67" s="8">
        <v>63</v>
      </c>
      <c r="B67" s="97" t="s">
        <v>270</v>
      </c>
      <c r="C67" s="80" t="s">
        <v>271</v>
      </c>
      <c r="D67" s="76" t="s">
        <v>268</v>
      </c>
      <c r="E67" s="77" t="s">
        <v>269</v>
      </c>
      <c r="F67" s="114">
        <v>0</v>
      </c>
      <c r="G67" s="114">
        <v>0</v>
      </c>
      <c r="H67" s="115">
        <v>0</v>
      </c>
      <c r="I67" s="116">
        <v>0</v>
      </c>
      <c r="J67" s="116">
        <v>0</v>
      </c>
      <c r="K67" s="116">
        <v>0</v>
      </c>
    </row>
    <row r="68" spans="1:11" ht="19.5" customHeight="1">
      <c r="A68" s="8">
        <v>64</v>
      </c>
      <c r="B68" s="96">
        <v>1</v>
      </c>
      <c r="C68" s="78" t="s">
        <v>273</v>
      </c>
      <c r="D68" s="80" t="s">
        <v>271</v>
      </c>
      <c r="E68" s="81" t="s">
        <v>272</v>
      </c>
      <c r="F68" s="117"/>
      <c r="G68" s="117"/>
      <c r="H68" s="118"/>
      <c r="I68" s="116"/>
      <c r="J68" s="8"/>
      <c r="K68" s="8"/>
    </row>
    <row r="69" spans="1:11" ht="19.5" customHeight="1">
      <c r="A69" s="8">
        <v>65</v>
      </c>
      <c r="B69" s="96">
        <v>2</v>
      </c>
      <c r="C69" s="76" t="s">
        <v>275</v>
      </c>
      <c r="D69" s="78" t="s">
        <v>273</v>
      </c>
      <c r="E69" s="77" t="s">
        <v>274</v>
      </c>
      <c r="F69" s="114"/>
      <c r="G69" s="114"/>
      <c r="H69" s="115"/>
      <c r="I69" s="116"/>
      <c r="J69" s="8"/>
      <c r="K69" s="8"/>
    </row>
    <row r="70" spans="1:11" ht="19.5" customHeight="1">
      <c r="A70" s="8">
        <v>66</v>
      </c>
      <c r="B70" s="96">
        <v>3</v>
      </c>
      <c r="C70" s="78" t="s">
        <v>277</v>
      </c>
      <c r="D70" s="76" t="s">
        <v>275</v>
      </c>
      <c r="E70" s="77" t="s">
        <v>276</v>
      </c>
      <c r="F70" s="114"/>
      <c r="G70" s="114"/>
      <c r="H70" s="115"/>
      <c r="I70" s="116"/>
      <c r="J70" s="8"/>
      <c r="K70" s="8"/>
    </row>
    <row r="71" spans="1:11" ht="19.5" customHeight="1">
      <c r="A71" s="8">
        <v>67</v>
      </c>
      <c r="B71" s="96">
        <v>4</v>
      </c>
      <c r="C71" s="76" t="s">
        <v>279</v>
      </c>
      <c r="D71" s="78" t="s">
        <v>277</v>
      </c>
      <c r="E71" s="77" t="s">
        <v>278</v>
      </c>
      <c r="F71" s="114"/>
      <c r="G71" s="114"/>
      <c r="H71" s="115"/>
      <c r="I71" s="116"/>
      <c r="J71" s="8"/>
      <c r="K71" s="8"/>
    </row>
    <row r="72" spans="1:11" ht="19.5" customHeight="1">
      <c r="A72" s="8">
        <v>68</v>
      </c>
      <c r="B72" s="97" t="s">
        <v>281</v>
      </c>
      <c r="C72" s="82" t="s">
        <v>282</v>
      </c>
      <c r="D72" s="76" t="s">
        <v>279</v>
      </c>
      <c r="E72" s="77" t="s">
        <v>280</v>
      </c>
      <c r="F72" s="114">
        <v>0</v>
      </c>
      <c r="G72" s="114">
        <v>0</v>
      </c>
      <c r="H72" s="115">
        <v>0</v>
      </c>
      <c r="I72" s="116">
        <v>0</v>
      </c>
      <c r="J72" s="116">
        <v>0</v>
      </c>
      <c r="K72" s="116">
        <v>0</v>
      </c>
    </row>
    <row r="73" spans="1:11" ht="19.5" customHeight="1">
      <c r="A73" s="8">
        <v>69</v>
      </c>
      <c r="B73" s="96">
        <v>1</v>
      </c>
      <c r="C73" s="77" t="s">
        <v>284</v>
      </c>
      <c r="D73" s="82" t="s">
        <v>282</v>
      </c>
      <c r="E73" s="81" t="s">
        <v>283</v>
      </c>
      <c r="F73" s="117"/>
      <c r="G73" s="117"/>
      <c r="H73" s="118"/>
      <c r="I73" s="116"/>
      <c r="J73" s="8"/>
      <c r="K73" s="8"/>
    </row>
    <row r="74" spans="1:11" ht="19.5" customHeight="1">
      <c r="A74" s="8">
        <v>70</v>
      </c>
      <c r="B74" s="98" t="s">
        <v>129</v>
      </c>
      <c r="C74" s="68" t="s">
        <v>287</v>
      </c>
      <c r="D74" s="68" t="s">
        <v>286</v>
      </c>
      <c r="E74" s="77"/>
      <c r="F74" s="114"/>
      <c r="G74" s="114"/>
      <c r="H74" s="115">
        <v>1500000</v>
      </c>
      <c r="I74" s="116">
        <v>1500000</v>
      </c>
      <c r="J74" s="116">
        <v>2484000</v>
      </c>
      <c r="K74" s="114">
        <v>2484000</v>
      </c>
    </row>
    <row r="75" spans="1:11" ht="19.5" customHeight="1">
      <c r="A75" s="8">
        <v>71</v>
      </c>
      <c r="B75" s="96">
        <v>2</v>
      </c>
      <c r="C75" s="77" t="s">
        <v>288</v>
      </c>
      <c r="D75" s="68" t="s">
        <v>287</v>
      </c>
      <c r="E75" s="77"/>
      <c r="F75" s="114"/>
      <c r="G75" s="114"/>
      <c r="H75" s="115"/>
      <c r="I75" s="116"/>
      <c r="J75" s="8"/>
      <c r="K75" s="8"/>
    </row>
    <row r="76" spans="1:11" ht="19.5" customHeight="1">
      <c r="A76" s="8">
        <v>72</v>
      </c>
      <c r="B76" s="97" t="s">
        <v>290</v>
      </c>
      <c r="C76" s="81" t="s">
        <v>291</v>
      </c>
      <c r="D76" s="77" t="s">
        <v>288</v>
      </c>
      <c r="E76" s="77" t="s">
        <v>289</v>
      </c>
      <c r="F76" s="114">
        <v>0</v>
      </c>
      <c r="G76" s="114">
        <v>0</v>
      </c>
      <c r="H76" s="118">
        <v>1500000</v>
      </c>
      <c r="I76" s="119">
        <v>1500000</v>
      </c>
      <c r="J76" s="119">
        <v>2484000</v>
      </c>
      <c r="K76" s="119">
        <v>2484000</v>
      </c>
    </row>
    <row r="77" spans="1:11" ht="19.5" customHeight="1">
      <c r="A77" s="8">
        <v>73</v>
      </c>
      <c r="B77" s="96">
        <v>1</v>
      </c>
      <c r="C77" s="76" t="s">
        <v>293</v>
      </c>
      <c r="D77" s="81" t="s">
        <v>291</v>
      </c>
      <c r="E77" s="81" t="s">
        <v>292</v>
      </c>
      <c r="F77" s="117"/>
      <c r="G77" s="117"/>
      <c r="H77" s="118"/>
      <c r="I77" s="116"/>
      <c r="J77" s="8"/>
      <c r="K77" s="8"/>
    </row>
    <row r="78" spans="1:11" ht="19.5" customHeight="1">
      <c r="A78" s="8">
        <v>74</v>
      </c>
      <c r="B78" s="96">
        <v>2</v>
      </c>
      <c r="C78" s="76" t="s">
        <v>295</v>
      </c>
      <c r="D78" s="76" t="s">
        <v>293</v>
      </c>
      <c r="E78" s="77" t="s">
        <v>294</v>
      </c>
      <c r="F78" s="114"/>
      <c r="G78" s="114"/>
      <c r="H78" s="115"/>
      <c r="I78" s="116"/>
      <c r="J78" s="8"/>
      <c r="K78" s="8"/>
    </row>
    <row r="79" spans="1:11" ht="19.5" customHeight="1">
      <c r="A79" s="8">
        <v>75</v>
      </c>
      <c r="B79" s="96">
        <v>3</v>
      </c>
      <c r="C79" s="76" t="s">
        <v>297</v>
      </c>
      <c r="D79" s="76" t="s">
        <v>295</v>
      </c>
      <c r="E79" s="77" t="s">
        <v>296</v>
      </c>
      <c r="F79" s="114"/>
      <c r="G79" s="114"/>
      <c r="H79" s="115">
        <v>82843200</v>
      </c>
      <c r="I79" s="116">
        <v>82843200</v>
      </c>
      <c r="J79" s="116">
        <v>84157777</v>
      </c>
      <c r="K79" s="114">
        <v>81467628</v>
      </c>
    </row>
    <row r="80" spans="1:11" ht="19.5" customHeight="1">
      <c r="A80" s="8">
        <v>76</v>
      </c>
      <c r="B80" s="96">
        <v>4</v>
      </c>
      <c r="C80" s="76" t="s">
        <v>299</v>
      </c>
      <c r="D80" s="76" t="s">
        <v>297</v>
      </c>
      <c r="E80" s="77" t="s">
        <v>298</v>
      </c>
      <c r="F80" s="114"/>
      <c r="G80" s="114"/>
      <c r="H80" s="115"/>
      <c r="I80" s="116"/>
      <c r="J80" s="8"/>
      <c r="K80" s="8"/>
    </row>
    <row r="81" spans="1:11" ht="19.5" customHeight="1">
      <c r="A81" s="8">
        <v>77</v>
      </c>
      <c r="B81" s="96">
        <v>5</v>
      </c>
      <c r="C81" s="78" t="s">
        <v>301</v>
      </c>
      <c r="D81" s="76" t="s">
        <v>299</v>
      </c>
      <c r="E81" s="77" t="s">
        <v>300</v>
      </c>
      <c r="F81" s="114"/>
      <c r="G81" s="114"/>
      <c r="H81" s="115"/>
      <c r="I81" s="116"/>
      <c r="J81" s="8"/>
      <c r="K81" s="8"/>
    </row>
    <row r="82" spans="1:11" ht="19.5" customHeight="1">
      <c r="A82" s="8">
        <v>78</v>
      </c>
      <c r="B82" s="97" t="s">
        <v>427</v>
      </c>
      <c r="C82" s="80" t="s">
        <v>304</v>
      </c>
      <c r="D82" s="78" t="s">
        <v>301</v>
      </c>
      <c r="E82" s="77" t="s">
        <v>302</v>
      </c>
      <c r="F82" s="114">
        <v>0</v>
      </c>
      <c r="G82" s="114">
        <v>0</v>
      </c>
      <c r="H82" s="114">
        <v>0</v>
      </c>
      <c r="I82" s="114">
        <v>0</v>
      </c>
      <c r="J82" s="114">
        <v>0</v>
      </c>
      <c r="K82" s="114">
        <v>0</v>
      </c>
    </row>
    <row r="83" spans="1:11" ht="19.5" customHeight="1">
      <c r="A83" s="8">
        <v>79</v>
      </c>
      <c r="B83" s="96">
        <v>1</v>
      </c>
      <c r="C83" s="78" t="s">
        <v>306</v>
      </c>
      <c r="D83" s="80" t="s">
        <v>304</v>
      </c>
      <c r="E83" s="81" t="s">
        <v>305</v>
      </c>
      <c r="F83" s="117"/>
      <c r="G83" s="117"/>
      <c r="H83" s="118"/>
      <c r="I83" s="116"/>
      <c r="J83" s="8"/>
      <c r="K83" s="8"/>
    </row>
    <row r="84" spans="1:11" ht="19.5" customHeight="1">
      <c r="A84" s="8">
        <v>80</v>
      </c>
      <c r="B84" s="96">
        <v>2</v>
      </c>
      <c r="C84" s="78" t="s">
        <v>308</v>
      </c>
      <c r="D84" s="78" t="s">
        <v>306</v>
      </c>
      <c r="E84" s="77" t="s">
        <v>307</v>
      </c>
      <c r="F84" s="114"/>
      <c r="G84" s="114"/>
      <c r="H84" s="115"/>
      <c r="I84" s="116"/>
      <c r="J84" s="8"/>
      <c r="K84" s="8"/>
    </row>
    <row r="85" spans="1:11" ht="19.5" customHeight="1">
      <c r="A85" s="8">
        <v>81</v>
      </c>
      <c r="B85" s="96">
        <v>3</v>
      </c>
      <c r="C85" s="76" t="s">
        <v>310</v>
      </c>
      <c r="D85" s="78" t="s">
        <v>308</v>
      </c>
      <c r="E85" s="77" t="s">
        <v>309</v>
      </c>
      <c r="F85" s="114"/>
      <c r="G85" s="114"/>
      <c r="H85" s="115"/>
      <c r="I85" s="116"/>
      <c r="J85" s="8"/>
      <c r="K85" s="8"/>
    </row>
    <row r="86" spans="1:11" ht="19.5" customHeight="1">
      <c r="A86" s="8">
        <v>82</v>
      </c>
      <c r="B86" s="96">
        <v>4</v>
      </c>
      <c r="C86" s="76" t="s">
        <v>312</v>
      </c>
      <c r="D86" s="76" t="s">
        <v>310</v>
      </c>
      <c r="E86" s="77" t="s">
        <v>311</v>
      </c>
      <c r="F86" s="114"/>
      <c r="G86" s="114"/>
      <c r="H86" s="115"/>
      <c r="I86" s="116"/>
      <c r="J86" s="8"/>
      <c r="K86" s="8"/>
    </row>
    <row r="87" spans="1:11" ht="19.5" customHeight="1">
      <c r="A87" s="8">
        <v>83</v>
      </c>
      <c r="B87" s="97" t="s">
        <v>314</v>
      </c>
      <c r="C87" s="82" t="s">
        <v>315</v>
      </c>
      <c r="D87" s="76" t="s">
        <v>312</v>
      </c>
      <c r="E87" s="77" t="s">
        <v>313</v>
      </c>
      <c r="F87" s="114">
        <v>0</v>
      </c>
      <c r="G87" s="114">
        <v>0</v>
      </c>
      <c r="H87" s="115">
        <v>0</v>
      </c>
      <c r="I87" s="116">
        <v>0</v>
      </c>
      <c r="J87" s="116">
        <v>0</v>
      </c>
      <c r="K87" s="116">
        <v>0</v>
      </c>
    </row>
    <row r="88" spans="1:11" ht="19.5" customHeight="1">
      <c r="A88" s="8">
        <v>84</v>
      </c>
      <c r="B88" s="96">
        <v>1</v>
      </c>
      <c r="C88" s="78" t="s">
        <v>317</v>
      </c>
      <c r="D88" s="82" t="s">
        <v>315</v>
      </c>
      <c r="E88" s="81" t="s">
        <v>316</v>
      </c>
      <c r="F88" s="117"/>
      <c r="G88" s="117"/>
      <c r="H88" s="118"/>
      <c r="I88" s="116"/>
      <c r="J88" s="8"/>
      <c r="K88" s="8"/>
    </row>
    <row r="89" spans="1:15" ht="19.5" customHeight="1">
      <c r="A89" s="8">
        <v>85</v>
      </c>
      <c r="B89" s="97" t="s">
        <v>319</v>
      </c>
      <c r="C89" s="82" t="s">
        <v>320</v>
      </c>
      <c r="D89" s="78" t="s">
        <v>317</v>
      </c>
      <c r="E89" s="77" t="s">
        <v>318</v>
      </c>
      <c r="F89" s="114">
        <v>0</v>
      </c>
      <c r="G89" s="114">
        <v>0</v>
      </c>
      <c r="H89" s="115">
        <v>84343200</v>
      </c>
      <c r="I89" s="116">
        <f>I79+I76</f>
        <v>84343200</v>
      </c>
      <c r="J89" s="116">
        <f>J79+J76</f>
        <v>86641777</v>
      </c>
      <c r="K89" s="116">
        <f>K79</f>
        <v>81467628</v>
      </c>
      <c r="O89" s="101"/>
    </row>
    <row r="90" spans="1:12" ht="19.5" customHeight="1" thickBot="1">
      <c r="A90" s="8">
        <v>86</v>
      </c>
      <c r="B90" s="99" t="s">
        <v>322</v>
      </c>
      <c r="C90" s="89" t="s">
        <v>390</v>
      </c>
      <c r="D90" s="82" t="s">
        <v>320</v>
      </c>
      <c r="E90" s="81" t="s">
        <v>321</v>
      </c>
      <c r="F90" s="117"/>
      <c r="G90" s="117"/>
      <c r="H90" s="118">
        <v>84510000</v>
      </c>
      <c r="I90" s="116">
        <f>I89+I63</f>
        <v>84510000</v>
      </c>
      <c r="J90" s="116">
        <f>J89+J63+J16</f>
        <v>89870377</v>
      </c>
      <c r="K90" s="116">
        <f>K89+K63+K16+K76</f>
        <v>87050099</v>
      </c>
      <c r="L90" s="101"/>
    </row>
    <row r="91" spans="1:11" ht="19.5" customHeight="1" thickBot="1">
      <c r="A91" s="8"/>
      <c r="B91" s="100"/>
      <c r="C91" s="89"/>
      <c r="D91" s="89" t="s">
        <v>323</v>
      </c>
      <c r="E91" s="89"/>
      <c r="F91" s="120"/>
      <c r="G91" s="120"/>
      <c r="H91" s="121"/>
      <c r="I91" s="122"/>
      <c r="J91" s="142"/>
      <c r="K91" s="142"/>
    </row>
    <row r="92" ht="19.5" customHeight="1">
      <c r="A92" s="8"/>
    </row>
    <row r="93" spans="1:12" ht="19.5" customHeight="1">
      <c r="A93" s="8"/>
      <c r="B93" s="37"/>
      <c r="C93" s="19" t="s">
        <v>50</v>
      </c>
      <c r="D93" s="38"/>
      <c r="E93" s="38"/>
      <c r="F93" s="11" t="s">
        <v>84</v>
      </c>
      <c r="G93" s="11" t="s">
        <v>69</v>
      </c>
      <c r="H93" s="11" t="s">
        <v>70</v>
      </c>
      <c r="I93" s="53" t="s">
        <v>93</v>
      </c>
      <c r="J93" s="53" t="s">
        <v>94</v>
      </c>
      <c r="K93" s="53" t="s">
        <v>95</v>
      </c>
      <c r="L93" s="11"/>
    </row>
    <row r="94" spans="1:12" ht="19.5" customHeight="1">
      <c r="A94" s="8"/>
      <c r="B94" s="37"/>
      <c r="C94" s="19" t="s">
        <v>2</v>
      </c>
      <c r="D94" s="38"/>
      <c r="E94" s="38"/>
      <c r="F94" s="39"/>
      <c r="G94" s="11"/>
      <c r="H94" s="11"/>
      <c r="I94" s="53"/>
      <c r="J94" s="53"/>
      <c r="K94" s="53"/>
      <c r="L94" s="11"/>
    </row>
    <row r="95" spans="1:12" ht="75.75" customHeight="1">
      <c r="A95" s="8"/>
      <c r="B95" s="37">
        <v>24</v>
      </c>
      <c r="C95" s="19" t="s">
        <v>8</v>
      </c>
      <c r="D95" s="11"/>
      <c r="E95" s="11"/>
      <c r="F95" s="33" t="s">
        <v>61</v>
      </c>
      <c r="G95" s="33" t="s">
        <v>10</v>
      </c>
      <c r="H95" s="33" t="s">
        <v>11</v>
      </c>
      <c r="I95" s="33" t="s">
        <v>12</v>
      </c>
      <c r="J95" s="33" t="s">
        <v>386</v>
      </c>
      <c r="K95" s="33" t="s">
        <v>3</v>
      </c>
      <c r="L95" s="33" t="s">
        <v>122</v>
      </c>
    </row>
    <row r="96" spans="1:12" ht="27" customHeight="1">
      <c r="A96" s="8"/>
      <c r="B96" s="37">
        <v>25</v>
      </c>
      <c r="C96" s="41" t="s">
        <v>0</v>
      </c>
      <c r="D96" s="11"/>
      <c r="E96" s="11"/>
      <c r="F96" s="126">
        <v>58092934</v>
      </c>
      <c r="G96" s="126">
        <v>15862162</v>
      </c>
      <c r="H96" s="126">
        <v>11800864</v>
      </c>
      <c r="I96" s="126">
        <v>0</v>
      </c>
      <c r="J96" s="126"/>
      <c r="K96" s="126">
        <f>SUM(F96:J96)</f>
        <v>85755960</v>
      </c>
      <c r="L96" s="11">
        <v>19</v>
      </c>
    </row>
    <row r="97" spans="1:12" ht="23.25" customHeight="1">
      <c r="A97" s="8"/>
      <c r="B97" s="37">
        <v>26</v>
      </c>
      <c r="C97" s="11" t="s">
        <v>54</v>
      </c>
      <c r="D97" s="11"/>
      <c r="E97" s="11"/>
      <c r="F97" s="126">
        <f>SUM(F96)</f>
        <v>58092934</v>
      </c>
      <c r="G97" s="126">
        <f>SUM(G96)</f>
        <v>15862162</v>
      </c>
      <c r="H97" s="126">
        <f>SUM(H96)</f>
        <v>11800864</v>
      </c>
      <c r="I97" s="126">
        <v>0</v>
      </c>
      <c r="J97" s="126">
        <f>SUM(J96)</f>
        <v>0</v>
      </c>
      <c r="K97" s="126">
        <f>SUM(F97:J97)</f>
        <v>85755960</v>
      </c>
      <c r="L97" s="11"/>
    </row>
    <row r="98" spans="1:12" ht="48.75" customHeight="1">
      <c r="A98" s="8"/>
      <c r="B98" s="37">
        <v>27</v>
      </c>
      <c r="C98" s="9" t="s">
        <v>13</v>
      </c>
      <c r="D98" s="11"/>
      <c r="E98" s="11"/>
      <c r="F98" s="33"/>
      <c r="G98" s="33" t="s">
        <v>79</v>
      </c>
      <c r="H98" s="33" t="s">
        <v>80</v>
      </c>
      <c r="I98" s="33" t="s">
        <v>15</v>
      </c>
      <c r="J98" s="33" t="s">
        <v>17</v>
      </c>
      <c r="K98" s="33" t="s">
        <v>123</v>
      </c>
      <c r="L98" s="33"/>
    </row>
    <row r="99" spans="1:12" ht="19.5" customHeight="1">
      <c r="A99" s="8"/>
      <c r="B99" s="37">
        <v>28</v>
      </c>
      <c r="C99" s="11" t="s">
        <v>14</v>
      </c>
      <c r="D99" s="11"/>
      <c r="E99" s="11"/>
      <c r="F99" s="126"/>
      <c r="G99" s="126">
        <v>1292982</v>
      </c>
      <c r="H99" s="126">
        <v>0</v>
      </c>
      <c r="I99" s="126">
        <v>0</v>
      </c>
      <c r="J99" s="126">
        <v>0</v>
      </c>
      <c r="K99" s="126">
        <f>SUM(G99:J99)</f>
        <v>1292982</v>
      </c>
      <c r="L99" s="11"/>
    </row>
    <row r="100" spans="1:12" ht="19.5" customHeight="1">
      <c r="A100" s="8"/>
      <c r="B100" s="37">
        <v>29</v>
      </c>
      <c r="C100" s="9" t="s">
        <v>75</v>
      </c>
      <c r="D100" s="11"/>
      <c r="E100" s="11"/>
      <c r="F100" s="126">
        <v>0</v>
      </c>
      <c r="G100" s="126">
        <v>0</v>
      </c>
      <c r="H100" s="126">
        <v>0</v>
      </c>
      <c r="I100" s="126">
        <v>0</v>
      </c>
      <c r="J100" s="126">
        <v>0</v>
      </c>
      <c r="K100" s="126">
        <f>SUM(G100:J100)</f>
        <v>0</v>
      </c>
      <c r="L100" s="11"/>
    </row>
    <row r="101" spans="1:12" ht="19.5" customHeight="1">
      <c r="A101" s="8"/>
      <c r="B101" s="37">
        <v>30</v>
      </c>
      <c r="C101" s="8" t="s">
        <v>54</v>
      </c>
      <c r="D101" s="8"/>
      <c r="E101" s="8"/>
      <c r="F101" s="128">
        <v>0</v>
      </c>
      <c r="G101" s="128">
        <f>SUM(G99:G100)</f>
        <v>1292982</v>
      </c>
      <c r="H101" s="128">
        <v>0</v>
      </c>
      <c r="I101" s="128">
        <v>0</v>
      </c>
      <c r="J101" s="128">
        <v>0</v>
      </c>
      <c r="K101" s="128">
        <f>SUM(K99:K100)</f>
        <v>1292982</v>
      </c>
      <c r="L101" s="8"/>
    </row>
    <row r="102" spans="1:13" ht="19.5" customHeight="1">
      <c r="A102" s="8"/>
      <c r="B102" s="37">
        <v>31</v>
      </c>
      <c r="C102" s="9" t="s">
        <v>62</v>
      </c>
      <c r="D102" s="8"/>
      <c r="E102" s="8"/>
      <c r="F102" s="128"/>
      <c r="G102" s="128"/>
      <c r="H102" s="128"/>
      <c r="I102" s="128">
        <v>0</v>
      </c>
      <c r="J102" s="128">
        <v>0</v>
      </c>
      <c r="K102" s="128">
        <f>K97+K101</f>
        <v>87048942</v>
      </c>
      <c r="L102" s="8"/>
      <c r="M102" s="101"/>
    </row>
  </sheetData>
  <sheetProtection/>
  <printOptions/>
  <pageMargins left="0.75" right="0.75" top="1" bottom="1" header="0.5" footer="0.5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56.00390625" style="0" bestFit="1" customWidth="1"/>
  </cols>
  <sheetData>
    <row r="1" ht="12.75">
      <c r="B1" s="1" t="s">
        <v>685</v>
      </c>
    </row>
    <row r="2" ht="12.75">
      <c r="B2" t="s">
        <v>345</v>
      </c>
    </row>
    <row r="3" ht="12.75">
      <c r="A3" t="s">
        <v>435</v>
      </c>
    </row>
    <row r="4" spans="2:8" ht="12.75">
      <c r="B4" t="s">
        <v>50</v>
      </c>
      <c r="C4" t="s">
        <v>84</v>
      </c>
      <c r="D4" t="s">
        <v>67</v>
      </c>
      <c r="E4" t="s">
        <v>68</v>
      </c>
      <c r="F4" t="s">
        <v>104</v>
      </c>
      <c r="G4" t="s">
        <v>87</v>
      </c>
      <c r="H4" s="1" t="s">
        <v>88</v>
      </c>
    </row>
    <row r="5" spans="1:8" ht="12.75">
      <c r="A5" s="8" t="s">
        <v>436</v>
      </c>
      <c r="B5" s="8" t="s">
        <v>437</v>
      </c>
      <c r="C5" s="8" t="s">
        <v>102</v>
      </c>
      <c r="D5" s="8" t="s">
        <v>99</v>
      </c>
      <c r="E5" s="8" t="s">
        <v>101</v>
      </c>
      <c r="F5" s="8" t="s">
        <v>3</v>
      </c>
      <c r="G5" s="8" t="s">
        <v>441</v>
      </c>
      <c r="H5" s="18" t="s">
        <v>442</v>
      </c>
    </row>
    <row r="6" spans="1:8" ht="12.75">
      <c r="A6" s="8" t="s">
        <v>50</v>
      </c>
      <c r="B6" s="8" t="s">
        <v>438</v>
      </c>
      <c r="C6" s="8"/>
      <c r="D6" s="8"/>
      <c r="E6" s="8"/>
      <c r="F6" s="8"/>
      <c r="G6" s="8"/>
      <c r="H6" s="8"/>
    </row>
    <row r="7" spans="1:8" ht="12.75">
      <c r="A7" s="8">
        <v>1</v>
      </c>
      <c r="B7" s="8" t="s">
        <v>440</v>
      </c>
      <c r="C7" s="8"/>
      <c r="D7" s="8"/>
      <c r="E7" s="8"/>
      <c r="F7" s="8"/>
      <c r="G7" s="8">
        <v>741315</v>
      </c>
      <c r="H7" s="8">
        <v>741315</v>
      </c>
    </row>
    <row r="8" spans="1:8" ht="12.75">
      <c r="A8" s="8"/>
      <c r="B8" s="8"/>
      <c r="C8" s="8"/>
      <c r="D8" s="8"/>
      <c r="E8" s="8"/>
      <c r="F8" s="8"/>
      <c r="G8" s="8"/>
      <c r="H8" s="8"/>
    </row>
    <row r="9" spans="1:8" ht="12.75">
      <c r="A9" s="8"/>
      <c r="B9" s="8"/>
      <c r="C9" s="8"/>
      <c r="D9" s="8"/>
      <c r="E9" s="8"/>
      <c r="F9" s="8"/>
      <c r="G9" s="8"/>
      <c r="H9" s="8"/>
    </row>
    <row r="10" spans="1:8" ht="12.75">
      <c r="A10" s="8"/>
      <c r="B10" s="8"/>
      <c r="C10" s="8"/>
      <c r="D10" s="8"/>
      <c r="E10" s="8"/>
      <c r="F10" s="8"/>
      <c r="G10" s="8"/>
      <c r="H10" s="8"/>
    </row>
    <row r="11" spans="1:8" ht="12.75">
      <c r="A11" s="8"/>
      <c r="B11" s="8"/>
      <c r="C11" s="8"/>
      <c r="D11" s="8"/>
      <c r="E11" s="8"/>
      <c r="F11" s="8"/>
      <c r="G11" s="8"/>
      <c r="H11" s="8"/>
    </row>
    <row r="12" spans="1:8" ht="12.75">
      <c r="A12" s="8"/>
      <c r="B12" s="8"/>
      <c r="C12" s="8"/>
      <c r="D12" s="8"/>
      <c r="E12" s="8"/>
      <c r="F12" s="8"/>
      <c r="G12" s="8"/>
      <c r="H12" s="8"/>
    </row>
    <row r="13" spans="1:8" ht="12.75">
      <c r="A13" s="8"/>
      <c r="B13" s="8"/>
      <c r="C13" s="8"/>
      <c r="D13" s="8"/>
      <c r="E13" s="8"/>
      <c r="F13" s="8"/>
      <c r="G13" s="8"/>
      <c r="H13" s="8"/>
    </row>
    <row r="14" spans="1:8" ht="12.75">
      <c r="A14" s="8">
        <v>2</v>
      </c>
      <c r="B14" s="8" t="s">
        <v>439</v>
      </c>
      <c r="C14" s="8"/>
      <c r="D14" s="8"/>
      <c r="E14" s="8"/>
      <c r="F14" s="8"/>
      <c r="G14" s="8">
        <v>741315</v>
      </c>
      <c r="H14" s="8">
        <v>741315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.8515625" style="0" customWidth="1"/>
    <col min="2" max="2" width="40.421875" style="0" customWidth="1"/>
    <col min="3" max="3" width="18.28125" style="0" customWidth="1"/>
    <col min="4" max="4" width="13.8515625" style="0" customWidth="1"/>
    <col min="6" max="6" width="10.140625" style="0" bestFit="1" customWidth="1"/>
    <col min="7" max="7" width="14.421875" style="0" customWidth="1"/>
    <col min="8" max="8" width="9.421875" style="0" customWidth="1"/>
  </cols>
  <sheetData>
    <row r="1" ht="12.75">
      <c r="B1" s="1" t="s">
        <v>686</v>
      </c>
    </row>
    <row r="2" ht="12.75">
      <c r="B2" s="5" t="s">
        <v>344</v>
      </c>
    </row>
    <row r="3" spans="1:4" ht="12.75">
      <c r="A3" s="5" t="s">
        <v>391</v>
      </c>
      <c r="B3" s="280" t="s">
        <v>392</v>
      </c>
      <c r="C3" s="280"/>
      <c r="D3" s="280"/>
    </row>
    <row r="4" spans="2:8" ht="12.75">
      <c r="B4" t="s">
        <v>50</v>
      </c>
      <c r="C4" t="s">
        <v>66</v>
      </c>
      <c r="D4" t="s">
        <v>69</v>
      </c>
      <c r="E4" t="s">
        <v>68</v>
      </c>
      <c r="F4" t="s">
        <v>104</v>
      </c>
      <c r="G4" s="1" t="s">
        <v>87</v>
      </c>
      <c r="H4" s="1" t="s">
        <v>88</v>
      </c>
    </row>
    <row r="5" spans="1:8" ht="12.75">
      <c r="A5" s="9" t="s">
        <v>96</v>
      </c>
      <c r="B5" s="9" t="s">
        <v>14</v>
      </c>
      <c r="C5" s="9" t="s">
        <v>100</v>
      </c>
      <c r="D5" s="8" t="s">
        <v>121</v>
      </c>
      <c r="E5" s="17" t="s">
        <v>412</v>
      </c>
      <c r="F5" s="17" t="s">
        <v>120</v>
      </c>
      <c r="G5" s="17" t="s">
        <v>424</v>
      </c>
      <c r="H5" s="17" t="s">
        <v>442</v>
      </c>
    </row>
    <row r="6" spans="1:8" ht="12.75">
      <c r="A6" s="9" t="s">
        <v>445</v>
      </c>
      <c r="B6" s="9" t="s">
        <v>438</v>
      </c>
      <c r="C6" s="9"/>
      <c r="D6" s="8"/>
      <c r="E6" s="17"/>
      <c r="F6" s="17"/>
      <c r="G6" s="17"/>
      <c r="H6" s="17"/>
    </row>
    <row r="7" spans="1:8" ht="12.75">
      <c r="A7" s="8">
        <v>1</v>
      </c>
      <c r="B7" s="8" t="s">
        <v>349</v>
      </c>
      <c r="C7" s="8"/>
      <c r="D7" s="128">
        <v>257170</v>
      </c>
      <c r="E7" s="128"/>
      <c r="F7" s="128">
        <f aca="true" t="shared" si="0" ref="F7:G21">SUM(D7:E7)</f>
        <v>257170</v>
      </c>
      <c r="G7" s="128">
        <f t="shared" si="0"/>
        <v>257170</v>
      </c>
      <c r="H7" s="128">
        <v>662452</v>
      </c>
    </row>
    <row r="8" spans="1:8" ht="12.75">
      <c r="A8" s="8">
        <v>2</v>
      </c>
      <c r="B8" s="8" t="s">
        <v>394</v>
      </c>
      <c r="C8" s="8"/>
      <c r="D8" s="128">
        <v>69436</v>
      </c>
      <c r="E8" s="128"/>
      <c r="F8" s="128">
        <f t="shared" si="0"/>
        <v>69436</v>
      </c>
      <c r="G8" s="128">
        <f t="shared" si="0"/>
        <v>69436</v>
      </c>
      <c r="H8" s="128">
        <v>178862</v>
      </c>
    </row>
    <row r="9" spans="1:8" ht="12.75">
      <c r="A9" s="8">
        <v>3</v>
      </c>
      <c r="B9" s="8" t="s">
        <v>393</v>
      </c>
      <c r="C9" s="8"/>
      <c r="D9" s="128">
        <v>800000</v>
      </c>
      <c r="E9" s="128"/>
      <c r="F9" s="128">
        <f t="shared" si="0"/>
        <v>800000</v>
      </c>
      <c r="G9" s="128">
        <f t="shared" si="0"/>
        <v>800000</v>
      </c>
      <c r="H9" s="128"/>
    </row>
    <row r="10" spans="1:8" ht="12.75">
      <c r="A10" s="8">
        <v>4</v>
      </c>
      <c r="B10" s="8" t="s">
        <v>636</v>
      </c>
      <c r="C10" s="8"/>
      <c r="D10" s="128"/>
      <c r="E10" s="128"/>
      <c r="F10" s="128"/>
      <c r="G10" s="128"/>
      <c r="H10" s="128">
        <v>334625</v>
      </c>
    </row>
    <row r="11" spans="1:8" ht="12.75">
      <c r="A11" s="8">
        <v>5</v>
      </c>
      <c r="B11" s="8" t="s">
        <v>637</v>
      </c>
      <c r="C11" s="8"/>
      <c r="D11" s="128"/>
      <c r="E11" s="128"/>
      <c r="F11" s="128"/>
      <c r="G11" s="128"/>
      <c r="H11" s="128">
        <v>32415</v>
      </c>
    </row>
    <row r="12" spans="1:8" ht="12.75">
      <c r="A12" s="8">
        <v>6</v>
      </c>
      <c r="B12" s="8" t="s">
        <v>639</v>
      </c>
      <c r="C12" s="8"/>
      <c r="D12" s="128"/>
      <c r="E12" s="128"/>
      <c r="F12" s="128"/>
      <c r="G12" s="128"/>
      <c r="H12" s="128">
        <v>92299</v>
      </c>
    </row>
    <row r="13" spans="1:8" ht="12.75">
      <c r="A13" s="8">
        <v>7</v>
      </c>
      <c r="B13" s="8" t="s">
        <v>640</v>
      </c>
      <c r="C13" s="8"/>
      <c r="D13" s="128"/>
      <c r="E13" s="128"/>
      <c r="F13" s="128"/>
      <c r="G13" s="128"/>
      <c r="H13" s="128">
        <v>434481</v>
      </c>
    </row>
    <row r="14" spans="1:8" ht="12.75">
      <c r="A14" s="8">
        <v>8</v>
      </c>
      <c r="B14" s="8" t="s">
        <v>641</v>
      </c>
      <c r="C14" s="8"/>
      <c r="D14" s="128"/>
      <c r="E14" s="128"/>
      <c r="F14" s="128"/>
      <c r="G14" s="128"/>
      <c r="H14" s="128">
        <v>813000</v>
      </c>
    </row>
    <row r="15" spans="1:8" ht="12.75">
      <c r="A15" s="8">
        <v>9</v>
      </c>
      <c r="B15" s="8" t="s">
        <v>642</v>
      </c>
      <c r="C15" s="8"/>
      <c r="D15" s="128"/>
      <c r="E15" s="128"/>
      <c r="F15" s="128"/>
      <c r="G15" s="128"/>
      <c r="H15" s="128">
        <v>170180</v>
      </c>
    </row>
    <row r="16" spans="1:8" ht="12.75">
      <c r="A16" s="8">
        <v>10</v>
      </c>
      <c r="B16" s="8" t="s">
        <v>643</v>
      </c>
      <c r="C16" s="8"/>
      <c r="D16" s="128"/>
      <c r="E16" s="128"/>
      <c r="F16" s="128"/>
      <c r="G16" s="128"/>
      <c r="H16" s="128">
        <v>200000</v>
      </c>
    </row>
    <row r="17" spans="1:8" ht="12.75">
      <c r="A17" s="8">
        <v>11</v>
      </c>
      <c r="B17" s="8" t="s">
        <v>394</v>
      </c>
      <c r="C17" s="8"/>
      <c r="D17" s="128">
        <v>216000</v>
      </c>
      <c r="E17" s="128"/>
      <c r="F17" s="128">
        <f t="shared" si="0"/>
        <v>216000</v>
      </c>
      <c r="G17" s="128">
        <f t="shared" si="0"/>
        <v>216000</v>
      </c>
      <c r="H17" s="128"/>
    </row>
    <row r="18" spans="1:8" ht="12.75">
      <c r="A18" s="8">
        <v>12</v>
      </c>
      <c r="B18" s="8" t="s">
        <v>638</v>
      </c>
      <c r="C18" s="8"/>
      <c r="D18" s="128">
        <v>314960</v>
      </c>
      <c r="E18" s="128"/>
      <c r="F18" s="128">
        <f t="shared" si="0"/>
        <v>314960</v>
      </c>
      <c r="G18" s="128">
        <f t="shared" si="0"/>
        <v>314960</v>
      </c>
      <c r="H18" s="128">
        <v>411364</v>
      </c>
    </row>
    <row r="19" spans="1:8" ht="12.75">
      <c r="A19" s="8">
        <v>13</v>
      </c>
      <c r="B19" s="8" t="s">
        <v>394</v>
      </c>
      <c r="C19" s="8"/>
      <c r="D19" s="128">
        <v>85040</v>
      </c>
      <c r="E19" s="128"/>
      <c r="F19" s="128">
        <f t="shared" si="0"/>
        <v>85040</v>
      </c>
      <c r="G19" s="128">
        <f t="shared" si="0"/>
        <v>85040</v>
      </c>
      <c r="H19" s="128"/>
    </row>
    <row r="20" spans="1:8" ht="12.75">
      <c r="A20" s="8">
        <v>14</v>
      </c>
      <c r="B20" s="8" t="s">
        <v>382</v>
      </c>
      <c r="C20" s="8"/>
      <c r="D20" s="128">
        <v>3149606</v>
      </c>
      <c r="E20" s="128"/>
      <c r="F20" s="128">
        <f t="shared" si="0"/>
        <v>3149606</v>
      </c>
      <c r="G20" s="128">
        <v>2408291</v>
      </c>
      <c r="H20" s="128"/>
    </row>
    <row r="21" spans="1:8" ht="12.75">
      <c r="A21" s="8">
        <v>15</v>
      </c>
      <c r="B21" s="8" t="s">
        <v>394</v>
      </c>
      <c r="C21" s="8"/>
      <c r="D21" s="128">
        <v>850394</v>
      </c>
      <c r="E21" s="128"/>
      <c r="F21" s="128">
        <f t="shared" si="0"/>
        <v>850394</v>
      </c>
      <c r="G21" s="128">
        <f t="shared" si="0"/>
        <v>850394</v>
      </c>
      <c r="H21" s="128"/>
    </row>
    <row r="22" spans="1:8" ht="12.75">
      <c r="A22" s="8">
        <v>16</v>
      </c>
      <c r="B22" s="11" t="s">
        <v>413</v>
      </c>
      <c r="C22" s="8"/>
      <c r="D22" s="128">
        <v>1574803</v>
      </c>
      <c r="E22" s="128"/>
      <c r="F22" s="128">
        <v>1574803</v>
      </c>
      <c r="G22" s="128">
        <v>1574803</v>
      </c>
      <c r="H22" s="128"/>
    </row>
    <row r="23" spans="1:8" ht="12.75">
      <c r="A23" s="8">
        <v>17</v>
      </c>
      <c r="B23" s="8" t="s">
        <v>394</v>
      </c>
      <c r="C23" s="8"/>
      <c r="D23" s="128">
        <v>425197</v>
      </c>
      <c r="E23" s="128"/>
      <c r="F23" s="128">
        <v>425197</v>
      </c>
      <c r="G23" s="128">
        <v>425197</v>
      </c>
      <c r="H23" s="128"/>
    </row>
    <row r="24" spans="1:8" ht="12.75">
      <c r="A24" s="8">
        <v>18</v>
      </c>
      <c r="B24" s="11" t="s">
        <v>403</v>
      </c>
      <c r="C24" s="128">
        <v>7263111</v>
      </c>
      <c r="D24" s="128"/>
      <c r="E24" s="128"/>
      <c r="F24" s="128">
        <f>SUM(C24:E24)</f>
        <v>7263111</v>
      </c>
      <c r="G24" s="128">
        <f>SUM(D24:F24)</f>
        <v>7263111</v>
      </c>
      <c r="H24" s="128"/>
    </row>
    <row r="25" spans="1:8" ht="12.75">
      <c r="A25" s="8">
        <v>19</v>
      </c>
      <c r="B25" s="11" t="s">
        <v>428</v>
      </c>
      <c r="C25" s="128"/>
      <c r="D25" s="128"/>
      <c r="E25" s="128"/>
      <c r="F25" s="128"/>
      <c r="G25" s="128">
        <v>225197</v>
      </c>
      <c r="H25" s="128"/>
    </row>
    <row r="26" spans="1:8" ht="12.75">
      <c r="A26" s="8">
        <v>20</v>
      </c>
      <c r="B26" s="8" t="s">
        <v>394</v>
      </c>
      <c r="C26" s="128"/>
      <c r="D26" s="128"/>
      <c r="E26" s="128"/>
      <c r="F26" s="128"/>
      <c r="G26" s="128">
        <v>60803</v>
      </c>
      <c r="H26" s="128"/>
    </row>
    <row r="27" spans="1:8" ht="12.75">
      <c r="A27" s="11">
        <v>21</v>
      </c>
      <c r="B27" s="11" t="s">
        <v>431</v>
      </c>
      <c r="C27" s="128"/>
      <c r="D27" s="128"/>
      <c r="E27" s="128"/>
      <c r="F27" s="128"/>
      <c r="G27" s="128">
        <v>2480312</v>
      </c>
      <c r="H27" s="128"/>
    </row>
    <row r="28" spans="1:8" ht="12.75">
      <c r="A28" s="11">
        <v>22</v>
      </c>
      <c r="B28" s="11" t="s">
        <v>394</v>
      </c>
      <c r="C28" s="128"/>
      <c r="D28" s="128"/>
      <c r="E28" s="128"/>
      <c r="F28" s="128"/>
      <c r="G28" s="128">
        <v>669684</v>
      </c>
      <c r="H28" s="128"/>
    </row>
    <row r="29" spans="1:8" ht="12.75">
      <c r="A29" s="8" t="s">
        <v>84</v>
      </c>
      <c r="B29" s="9" t="s">
        <v>118</v>
      </c>
      <c r="C29" s="128"/>
      <c r="D29" s="128"/>
      <c r="E29" s="128"/>
      <c r="F29" s="128"/>
      <c r="G29" s="128"/>
      <c r="H29" s="128"/>
    </row>
    <row r="30" spans="1:8" ht="12.75">
      <c r="A30" s="8">
        <v>1</v>
      </c>
      <c r="B30" s="8" t="s">
        <v>350</v>
      </c>
      <c r="C30" s="8"/>
      <c r="D30" s="128"/>
      <c r="E30" s="128">
        <v>1014960</v>
      </c>
      <c r="F30" s="128">
        <f>SUM(D30:E30)</f>
        <v>1014960</v>
      </c>
      <c r="G30" s="128">
        <v>1020960</v>
      </c>
      <c r="H30" s="8"/>
    </row>
    <row r="31" spans="1:8" ht="12.75">
      <c r="A31" s="8">
        <v>2</v>
      </c>
      <c r="B31" s="8" t="s">
        <v>342</v>
      </c>
      <c r="C31" s="8"/>
      <c r="D31" s="128"/>
      <c r="E31" s="128">
        <v>274040</v>
      </c>
      <c r="F31" s="128">
        <f>SUM(D31:E31)</f>
        <v>274040</v>
      </c>
      <c r="G31" s="128">
        <f>F31</f>
        <v>274040</v>
      </c>
      <c r="H31" s="102"/>
    </row>
    <row r="32" spans="1:8" ht="12.75">
      <c r="A32" s="8"/>
      <c r="B32" s="8"/>
      <c r="C32" s="8"/>
      <c r="D32" s="128"/>
      <c r="E32" s="128"/>
      <c r="F32" s="128"/>
      <c r="G32" s="128"/>
      <c r="H32" s="102"/>
    </row>
    <row r="33" spans="1:8" ht="12.75">
      <c r="A33" s="11" t="s">
        <v>67</v>
      </c>
      <c r="B33" s="9" t="s">
        <v>60</v>
      </c>
      <c r="C33" s="102">
        <f>SUM(C24:C31)</f>
        <v>7263111</v>
      </c>
      <c r="D33" s="125">
        <f>SUM(D7:D31)</f>
        <v>7742606</v>
      </c>
      <c r="E33" s="125">
        <f>SUM(E30:E31)</f>
        <v>1289000</v>
      </c>
      <c r="F33" s="125">
        <f>SUM(C33:E33)</f>
        <v>16294717</v>
      </c>
      <c r="G33" s="125">
        <f>SUM(G7:G31)</f>
        <v>18995398</v>
      </c>
      <c r="H33" s="125">
        <f>SUM(H7:H30)</f>
        <v>3329678</v>
      </c>
    </row>
    <row r="34" spans="1:4" ht="12.75">
      <c r="A34" s="12"/>
      <c r="B34" s="12"/>
      <c r="C34" s="12"/>
      <c r="D34" s="12"/>
    </row>
    <row r="35" spans="1:4" ht="12.75">
      <c r="A35" s="12"/>
      <c r="B35" s="13"/>
      <c r="C35" s="13"/>
      <c r="D35" s="12"/>
    </row>
    <row r="36" spans="1:4" ht="12.75">
      <c r="A36" s="12"/>
      <c r="B36" s="12"/>
      <c r="C36" s="12"/>
      <c r="D36" s="12"/>
    </row>
    <row r="37" spans="1:4" ht="12.75">
      <c r="A37" s="12"/>
      <c r="B37" s="13"/>
      <c r="C37" s="12"/>
      <c r="D37" s="12"/>
    </row>
    <row r="38" spans="1:4" ht="12.75">
      <c r="A38" s="12"/>
      <c r="B38" s="12"/>
      <c r="C38" s="12"/>
      <c r="D38" s="12"/>
    </row>
    <row r="39" spans="1:4" ht="12.75">
      <c r="A39" s="12"/>
      <c r="B39" s="12"/>
      <c r="C39" s="12"/>
      <c r="D39" s="12"/>
    </row>
    <row r="40" spans="1:4" ht="12.75">
      <c r="A40" s="12"/>
      <c r="B40" s="12"/>
      <c r="C40" s="13"/>
      <c r="D40" s="12"/>
    </row>
    <row r="41" spans="1:4" ht="12.75">
      <c r="A41" s="12"/>
      <c r="B41" s="12"/>
      <c r="C41" s="12"/>
      <c r="D41" s="12"/>
    </row>
    <row r="42" spans="1:4" ht="12.75">
      <c r="A42" s="12"/>
      <c r="B42" s="13"/>
      <c r="C42" s="13"/>
      <c r="D42" s="12"/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2"/>
  <sheetViews>
    <sheetView zoomScalePageLayoutView="0" workbookViewId="0" topLeftCell="A1">
      <selection activeCell="F17" sqref="F17"/>
    </sheetView>
  </sheetViews>
  <sheetFormatPr defaultColWidth="9.140625" defaultRowHeight="12.75"/>
  <cols>
    <col min="2" max="2" width="21.00390625" style="0" customWidth="1"/>
  </cols>
  <sheetData>
    <row r="3" ht="12.75">
      <c r="B3" s="1" t="s">
        <v>687</v>
      </c>
    </row>
    <row r="4" ht="12.75">
      <c r="C4" t="s">
        <v>345</v>
      </c>
    </row>
    <row r="5" ht="12.75">
      <c r="B5" s="5" t="s">
        <v>444</v>
      </c>
    </row>
    <row r="6" spans="1:4" ht="12.75">
      <c r="A6" t="s">
        <v>445</v>
      </c>
      <c r="B6" s="5" t="s">
        <v>446</v>
      </c>
      <c r="C6" t="s">
        <v>67</v>
      </c>
      <c r="D6" s="1" t="s">
        <v>68</v>
      </c>
    </row>
    <row r="7" spans="1:4" ht="12.75">
      <c r="A7" s="8" t="s">
        <v>447</v>
      </c>
      <c r="B7" s="9" t="s">
        <v>1</v>
      </c>
      <c r="C7" s="9" t="s">
        <v>53</v>
      </c>
      <c r="D7" s="9"/>
    </row>
    <row r="8" spans="1:4" ht="12.75">
      <c r="A8" s="8">
        <v>1</v>
      </c>
      <c r="B8" s="9" t="s">
        <v>448</v>
      </c>
      <c r="C8" s="8" t="s">
        <v>456</v>
      </c>
      <c r="D8" s="8" t="s">
        <v>443</v>
      </c>
    </row>
    <row r="9" spans="1:4" ht="12.75">
      <c r="A9" s="8">
        <v>2</v>
      </c>
      <c r="B9" s="8" t="s">
        <v>118</v>
      </c>
      <c r="C9" s="8">
        <v>19</v>
      </c>
      <c r="D9" s="8">
        <v>19</v>
      </c>
    </row>
    <row r="10" spans="1:4" ht="12.75">
      <c r="A10" s="8"/>
      <c r="B10" s="8"/>
      <c r="C10" s="8"/>
      <c r="D10" s="8"/>
    </row>
    <row r="11" spans="1:4" ht="12.75">
      <c r="A11" s="8">
        <v>3</v>
      </c>
      <c r="B11" s="9" t="s">
        <v>449</v>
      </c>
      <c r="C11" s="9">
        <v>19</v>
      </c>
      <c r="D11" s="9">
        <v>19</v>
      </c>
    </row>
    <row r="12" spans="1:4" ht="12.75">
      <c r="A12" s="8"/>
      <c r="B12" s="8"/>
      <c r="C12" s="8"/>
      <c r="D12" s="8"/>
    </row>
    <row r="13" spans="1:4" ht="12.75">
      <c r="A13" s="8">
        <v>4</v>
      </c>
      <c r="B13" s="9" t="s">
        <v>450</v>
      </c>
      <c r="C13" s="8"/>
      <c r="D13" s="8"/>
    </row>
    <row r="14" spans="1:4" ht="12.75">
      <c r="A14" s="8">
        <v>5</v>
      </c>
      <c r="B14" s="8" t="s">
        <v>451</v>
      </c>
      <c r="C14" s="8">
        <v>2</v>
      </c>
      <c r="D14" s="8">
        <v>2</v>
      </c>
    </row>
    <row r="15" spans="1:4" ht="12.75">
      <c r="A15" s="8">
        <v>6</v>
      </c>
      <c r="B15" s="8" t="s">
        <v>452</v>
      </c>
      <c r="C15" s="8">
        <v>2</v>
      </c>
      <c r="D15" s="8">
        <v>2</v>
      </c>
    </row>
    <row r="16" spans="1:4" ht="12.75">
      <c r="A16" s="8">
        <v>7</v>
      </c>
      <c r="B16" s="8" t="s">
        <v>453</v>
      </c>
      <c r="C16" s="8">
        <v>1</v>
      </c>
      <c r="D16" s="8">
        <v>1</v>
      </c>
    </row>
    <row r="17" spans="1:4" ht="12.75">
      <c r="A17" s="8">
        <v>8</v>
      </c>
      <c r="B17" s="8" t="s">
        <v>454</v>
      </c>
      <c r="C17" s="8">
        <v>0</v>
      </c>
      <c r="D17" s="8"/>
    </row>
    <row r="18" spans="1:4" ht="12.75">
      <c r="A18" s="8">
        <v>9</v>
      </c>
      <c r="B18" s="9" t="s">
        <v>48</v>
      </c>
      <c r="C18" s="9">
        <v>5</v>
      </c>
      <c r="D18" s="9">
        <v>5</v>
      </c>
    </row>
    <row r="19" spans="1:4" ht="12.75">
      <c r="A19" s="8"/>
      <c r="B19" s="8"/>
      <c r="C19" s="8"/>
      <c r="D19" s="8"/>
    </row>
    <row r="20" spans="1:4" ht="12.75">
      <c r="A20" s="8">
        <v>10</v>
      </c>
      <c r="B20" s="9" t="s">
        <v>455</v>
      </c>
      <c r="C20" s="9">
        <v>24</v>
      </c>
      <c r="D20" s="9">
        <v>24</v>
      </c>
    </row>
    <row r="22" spans="2:7" ht="12.75">
      <c r="B22" s="5"/>
      <c r="C22" s="5"/>
      <c r="D22" s="5"/>
      <c r="E22" s="5"/>
      <c r="F22" s="5"/>
      <c r="G22" s="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F12" sqref="F12"/>
    </sheetView>
  </sheetViews>
  <sheetFormatPr defaultColWidth="9.140625" defaultRowHeight="12.75"/>
  <cols>
    <col min="2" max="2" width="23.7109375" style="0" customWidth="1"/>
    <col min="5" max="5" width="11.421875" style="0" customWidth="1"/>
    <col min="8" max="8" width="25.8515625" style="0" customWidth="1"/>
  </cols>
  <sheetData>
    <row r="1" ht="12.75">
      <c r="B1" s="1" t="s">
        <v>688</v>
      </c>
    </row>
    <row r="2" ht="12.75">
      <c r="B2" s="5" t="s">
        <v>345</v>
      </c>
    </row>
    <row r="3" ht="12.75">
      <c r="B3" s="5" t="s">
        <v>457</v>
      </c>
    </row>
    <row r="4" spans="1:11" ht="12.75">
      <c r="A4" s="8" t="s">
        <v>445</v>
      </c>
      <c r="B4" s="8" t="s">
        <v>66</v>
      </c>
      <c r="C4" s="8" t="s">
        <v>67</v>
      </c>
      <c r="D4" s="8" t="s">
        <v>68</v>
      </c>
      <c r="E4" s="8" t="s">
        <v>104</v>
      </c>
      <c r="F4" s="309" t="s">
        <v>87</v>
      </c>
      <c r="G4" s="300"/>
      <c r="H4" s="300"/>
      <c r="I4" s="300"/>
      <c r="J4" s="300"/>
      <c r="K4" s="300"/>
    </row>
    <row r="5" spans="1:11" ht="12.75">
      <c r="A5" s="8" t="s">
        <v>447</v>
      </c>
      <c r="B5" s="9" t="s">
        <v>458</v>
      </c>
      <c r="C5" s="9" t="s">
        <v>53</v>
      </c>
      <c r="D5" s="9" t="s">
        <v>459</v>
      </c>
      <c r="E5" s="9" t="s">
        <v>460</v>
      </c>
      <c r="F5" s="308" t="s">
        <v>443</v>
      </c>
      <c r="G5" s="300"/>
      <c r="H5" s="302"/>
      <c r="I5" s="300"/>
      <c r="J5" s="300"/>
      <c r="K5" s="300"/>
    </row>
    <row r="6" spans="1:12" ht="12.75">
      <c r="A6" s="8">
        <v>1</v>
      </c>
      <c r="B6" s="9" t="s">
        <v>461</v>
      </c>
      <c r="C6" s="9"/>
      <c r="D6" s="9"/>
      <c r="E6" s="9" t="s">
        <v>462</v>
      </c>
      <c r="F6" s="303"/>
      <c r="G6" s="304"/>
      <c r="H6" s="305"/>
      <c r="I6" s="304"/>
      <c r="J6" s="304"/>
      <c r="K6" s="304"/>
      <c r="L6" s="304"/>
    </row>
    <row r="7" spans="1:12" ht="12.75">
      <c r="A7" s="8">
        <v>2</v>
      </c>
      <c r="B7" s="11" t="s">
        <v>463</v>
      </c>
      <c r="C7" s="8">
        <v>12</v>
      </c>
      <c r="D7" s="8">
        <v>2</v>
      </c>
      <c r="E7" s="8">
        <v>2</v>
      </c>
      <c r="F7" s="309">
        <v>2</v>
      </c>
      <c r="G7" s="304"/>
      <c r="H7" s="304"/>
      <c r="I7" s="304"/>
      <c r="J7" s="304"/>
      <c r="K7" s="304"/>
      <c r="L7" s="304"/>
    </row>
    <row r="8" spans="1:12" ht="12.75">
      <c r="A8" s="8">
        <v>3</v>
      </c>
      <c r="B8" s="8" t="s">
        <v>464</v>
      </c>
      <c r="C8" s="8">
        <v>12</v>
      </c>
      <c r="D8" s="8">
        <v>10</v>
      </c>
      <c r="E8" s="8">
        <v>10</v>
      </c>
      <c r="F8" s="309">
        <v>10</v>
      </c>
      <c r="G8" s="304"/>
      <c r="H8" s="305"/>
      <c r="I8" s="305"/>
      <c r="J8" s="305"/>
      <c r="K8" s="305"/>
      <c r="L8" s="304"/>
    </row>
    <row r="9" spans="1:12" ht="12.75">
      <c r="A9" s="8">
        <v>4</v>
      </c>
      <c r="B9" s="8" t="s">
        <v>465</v>
      </c>
      <c r="C9" s="8">
        <v>3</v>
      </c>
      <c r="D9" s="8">
        <v>6</v>
      </c>
      <c r="E9" s="8">
        <v>2</v>
      </c>
      <c r="F9" s="309">
        <v>2</v>
      </c>
      <c r="G9" s="304"/>
      <c r="H9" s="305"/>
      <c r="I9" s="305"/>
      <c r="J9" s="305"/>
      <c r="K9" s="305"/>
      <c r="L9" s="304"/>
    </row>
    <row r="10" spans="1:12" s="300" customFormat="1" ht="12.75">
      <c r="A10" s="303">
        <v>5</v>
      </c>
      <c r="B10" s="303" t="s">
        <v>701</v>
      </c>
      <c r="C10" s="303"/>
      <c r="D10" s="303"/>
      <c r="E10" s="303"/>
      <c r="F10" s="309">
        <v>1.5</v>
      </c>
      <c r="G10" s="304"/>
      <c r="H10" s="305"/>
      <c r="I10" s="305"/>
      <c r="J10" s="305"/>
      <c r="K10" s="305"/>
      <c r="L10" s="304"/>
    </row>
    <row r="11" spans="1:12" s="300" customFormat="1" ht="12.75">
      <c r="A11" s="303">
        <v>6</v>
      </c>
      <c r="B11" s="303" t="s">
        <v>702</v>
      </c>
      <c r="C11" s="303"/>
      <c r="D11" s="303"/>
      <c r="E11" s="303"/>
      <c r="F11" s="309">
        <v>1.5</v>
      </c>
      <c r="G11" s="304"/>
      <c r="H11" s="305"/>
      <c r="I11" s="305"/>
      <c r="J11" s="305"/>
      <c r="K11" s="305"/>
      <c r="L11" s="304"/>
    </row>
    <row r="12" spans="1:12" ht="12.75">
      <c r="A12" s="8">
        <v>7</v>
      </c>
      <c r="B12" s="17" t="s">
        <v>466</v>
      </c>
      <c r="C12" s="18">
        <v>0</v>
      </c>
      <c r="D12" s="8">
        <v>0</v>
      </c>
      <c r="E12" s="8">
        <v>0</v>
      </c>
      <c r="F12" s="303"/>
      <c r="G12" s="304"/>
      <c r="H12" s="301"/>
      <c r="I12" s="304"/>
      <c r="J12" s="304"/>
      <c r="K12" s="304"/>
      <c r="L12" s="304"/>
    </row>
    <row r="13" spans="1:12" ht="12.75">
      <c r="A13" s="8">
        <v>8</v>
      </c>
      <c r="B13" s="17" t="s">
        <v>48</v>
      </c>
      <c r="C13" s="9">
        <v>27</v>
      </c>
      <c r="D13" s="9">
        <v>18</v>
      </c>
      <c r="E13" s="9">
        <v>14</v>
      </c>
      <c r="F13" s="303">
        <f>SUM(F7:F12)</f>
        <v>17</v>
      </c>
      <c r="G13" s="304"/>
      <c r="H13" s="304"/>
      <c r="I13" s="304"/>
      <c r="J13" s="304"/>
      <c r="K13" s="304"/>
      <c r="L13" s="304"/>
    </row>
    <row r="14" spans="7:12" ht="12.75">
      <c r="G14" s="304"/>
      <c r="H14" s="304"/>
      <c r="I14" s="304"/>
      <c r="J14" s="304"/>
      <c r="K14" s="304"/>
      <c r="L14" s="304"/>
    </row>
    <row r="15" spans="7:12" ht="12.75">
      <c r="G15" s="304"/>
      <c r="H15" s="304"/>
      <c r="I15" s="304"/>
      <c r="J15" s="304"/>
      <c r="K15" s="304"/>
      <c r="L15" s="304"/>
    </row>
    <row r="16" spans="7:12" ht="12.75">
      <c r="G16" s="304"/>
      <c r="H16" s="304"/>
      <c r="I16" s="304"/>
      <c r="J16" s="304"/>
      <c r="K16" s="304"/>
      <c r="L16" s="304"/>
    </row>
    <row r="17" spans="7:12" ht="12.75">
      <c r="G17" s="304"/>
      <c r="H17" s="304"/>
      <c r="I17" s="304"/>
      <c r="J17" s="304"/>
      <c r="K17" s="299"/>
      <c r="L17" s="304"/>
    </row>
    <row r="18" spans="7:12" ht="12.75">
      <c r="G18" s="304"/>
      <c r="H18" s="307"/>
      <c r="I18" s="306"/>
      <c r="J18" s="304"/>
      <c r="K18" s="299"/>
      <c r="L18" s="304"/>
    </row>
    <row r="19" spans="7:12" ht="12.75">
      <c r="G19" s="304"/>
      <c r="H19" s="307"/>
      <c r="I19" s="305"/>
      <c r="J19" s="305"/>
      <c r="K19" s="298"/>
      <c r="L19" s="304"/>
    </row>
    <row r="20" spans="7:12" ht="12.75">
      <c r="G20" s="304"/>
      <c r="H20" s="304"/>
      <c r="I20" s="304"/>
      <c r="J20" s="304"/>
      <c r="K20" s="304"/>
      <c r="L20" s="304"/>
    </row>
    <row r="21" spans="7:12" ht="12.75">
      <c r="G21" s="304"/>
      <c r="H21" s="304"/>
      <c r="I21" s="304"/>
      <c r="J21" s="304"/>
      <c r="K21" s="304"/>
      <c r="L21" s="30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74.8515625" style="0" bestFit="1" customWidth="1"/>
    <col min="4" max="4" width="11.421875" style="0" customWidth="1"/>
  </cols>
  <sheetData>
    <row r="2" ht="12.75">
      <c r="C2" s="1" t="s">
        <v>689</v>
      </c>
    </row>
    <row r="3" ht="12.75">
      <c r="E3" s="5" t="s">
        <v>345</v>
      </c>
    </row>
    <row r="4" ht="12.75">
      <c r="B4" s="5" t="s">
        <v>601</v>
      </c>
    </row>
    <row r="6" spans="2:9" ht="12.75">
      <c r="B6" t="s">
        <v>50</v>
      </c>
      <c r="C6" t="s">
        <v>84</v>
      </c>
      <c r="D6" t="s">
        <v>69</v>
      </c>
      <c r="E6" t="s">
        <v>70</v>
      </c>
      <c r="F6" t="s">
        <v>93</v>
      </c>
      <c r="G6" t="s">
        <v>94</v>
      </c>
      <c r="H6" t="s">
        <v>95</v>
      </c>
      <c r="I6" s="1" t="s">
        <v>89</v>
      </c>
    </row>
    <row r="7" spans="1:9" ht="12.75">
      <c r="A7" s="8" t="s">
        <v>602</v>
      </c>
      <c r="B7" s="8" t="s">
        <v>603</v>
      </c>
      <c r="C7" s="8" t="s">
        <v>604</v>
      </c>
      <c r="D7" s="8" t="s">
        <v>605</v>
      </c>
      <c r="E7" s="8" t="s">
        <v>606</v>
      </c>
      <c r="F7" s="8"/>
      <c r="G7" s="8"/>
      <c r="H7" s="8" t="s">
        <v>607</v>
      </c>
      <c r="I7" s="18" t="s">
        <v>442</v>
      </c>
    </row>
    <row r="8" spans="1:9" ht="12.75">
      <c r="A8" s="8"/>
      <c r="B8" s="8"/>
      <c r="C8" s="8"/>
      <c r="D8" s="8"/>
      <c r="E8" s="8" t="s">
        <v>608</v>
      </c>
      <c r="F8" s="8" t="s">
        <v>609</v>
      </c>
      <c r="G8" s="8" t="s">
        <v>610</v>
      </c>
      <c r="H8" s="8"/>
      <c r="I8" s="8"/>
    </row>
    <row r="9" spans="1:9" ht="12.75">
      <c r="A9" s="8">
        <v>1</v>
      </c>
      <c r="B9" s="9" t="s">
        <v>633</v>
      </c>
      <c r="C9" s="8">
        <v>6999994</v>
      </c>
      <c r="D9" s="8"/>
      <c r="E9" s="8"/>
      <c r="F9" s="8"/>
      <c r="G9" s="8">
        <v>6999994</v>
      </c>
      <c r="H9" s="8"/>
      <c r="I9" s="8">
        <v>53805</v>
      </c>
    </row>
    <row r="10" spans="1:9" ht="12.75">
      <c r="A10" s="8">
        <v>2</v>
      </c>
      <c r="B10" s="8"/>
      <c r="C10" s="8"/>
      <c r="D10" s="8"/>
      <c r="E10" s="8"/>
      <c r="F10" s="8"/>
      <c r="G10" s="8"/>
      <c r="H10" s="8"/>
      <c r="I10" s="8"/>
    </row>
    <row r="11" spans="1:9" ht="12.75">
      <c r="A11" s="8">
        <v>3</v>
      </c>
      <c r="B11" s="8" t="s">
        <v>54</v>
      </c>
      <c r="C11" s="8"/>
      <c r="D11" s="9"/>
      <c r="E11" s="8"/>
      <c r="F11" s="8"/>
      <c r="G11" s="8"/>
      <c r="H11" s="8"/>
      <c r="I11" s="8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2.75">
      <c r="A13" s="8">
        <v>4</v>
      </c>
      <c r="B13" s="9" t="s">
        <v>634</v>
      </c>
      <c r="C13" s="8"/>
      <c r="D13" s="8"/>
      <c r="E13" s="8">
        <v>3849998</v>
      </c>
      <c r="F13" s="8"/>
      <c r="G13" s="8">
        <v>3149996</v>
      </c>
      <c r="H13" s="8"/>
      <c r="I13" s="8">
        <v>53805</v>
      </c>
    </row>
    <row r="14" spans="1:9" ht="12.75">
      <c r="A14" s="8"/>
      <c r="B14" s="8"/>
      <c r="C14" s="8"/>
      <c r="D14" s="8"/>
      <c r="E14" s="8"/>
      <c r="F14" s="8"/>
      <c r="G14" s="8"/>
      <c r="H14" s="8"/>
      <c r="I14" s="8"/>
    </row>
    <row r="15" spans="1:9" ht="12.75">
      <c r="A15" s="8">
        <v>5</v>
      </c>
      <c r="B15" s="8" t="s">
        <v>54</v>
      </c>
      <c r="C15" s="8"/>
      <c r="D15" s="9"/>
      <c r="E15" s="8"/>
      <c r="F15" s="8"/>
      <c r="G15" s="8"/>
      <c r="H15" s="8"/>
      <c r="I15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2017-05-08T08:38:57Z</cp:lastPrinted>
  <dcterms:created xsi:type="dcterms:W3CDTF">2006-01-17T11:47:21Z</dcterms:created>
  <dcterms:modified xsi:type="dcterms:W3CDTF">2017-05-29T17:25:28Z</dcterms:modified>
  <cp:category/>
  <cp:version/>
  <cp:contentType/>
  <cp:contentStatus/>
</cp:coreProperties>
</file>