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6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/>
  <c r="E20" s="1"/>
  <c r="E22" s="1"/>
  <c r="D9"/>
  <c r="D8" s="1"/>
  <c r="D20" s="1"/>
  <c r="D22" s="1"/>
  <c r="C9"/>
  <c r="C8" s="1"/>
  <c r="C20" s="1"/>
  <c r="C22" s="1"/>
  <c r="C51" i="127"/>
  <c r="C45"/>
  <c r="C57"/>
  <c r="C51" i="126"/>
  <c r="C45"/>
  <c r="C57" s="1"/>
  <c r="C51" i="125"/>
  <c r="C45"/>
  <c r="C57"/>
  <c r="C51" i="105"/>
  <c r="C45"/>
  <c r="C52" i="124"/>
  <c r="C46"/>
  <c r="C58" s="1"/>
  <c r="C52" i="123"/>
  <c r="C46"/>
  <c r="C58"/>
  <c r="C52" i="122"/>
  <c r="C46"/>
  <c r="C58" s="1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D12"/>
  <c r="E12"/>
  <c r="D19"/>
  <c r="E19"/>
  <c r="D27"/>
  <c r="D26" s="1"/>
  <c r="D62" s="1"/>
  <c r="D87" s="1"/>
  <c r="E27"/>
  <c r="E26" s="1"/>
  <c r="E62" s="1"/>
  <c r="E87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 s="1"/>
  <c r="C57"/>
  <c r="C52"/>
  <c r="C46"/>
  <c r="C34"/>
  <c r="C27"/>
  <c r="C26" s="1"/>
  <c r="C62" s="1"/>
  <c r="C87" s="1"/>
  <c r="C19"/>
  <c r="C12"/>
  <c r="C5"/>
  <c r="C1" i="127"/>
  <c r="C1" i="126"/>
  <c r="C1" i="12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6" s="1"/>
  <c r="C41" s="1"/>
  <c r="C1" i="124"/>
  <c r="C1" i="123"/>
  <c r="C1" i="122"/>
  <c r="C38" i="124"/>
  <c r="C31"/>
  <c r="C26"/>
  <c r="C20"/>
  <c r="C8"/>
  <c r="C37" s="1"/>
  <c r="C42" s="1"/>
  <c r="C38" i="123"/>
  <c r="C31"/>
  <c r="C26"/>
  <c r="C20"/>
  <c r="C8"/>
  <c r="C37"/>
  <c r="C42" s="1"/>
  <c r="C38" i="122"/>
  <c r="C31"/>
  <c r="C26"/>
  <c r="C20"/>
  <c r="C8"/>
  <c r="C37" s="1"/>
  <c r="C42" s="1"/>
  <c r="C1" i="120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1" i="119"/>
  <c r="C133"/>
  <c r="C129"/>
  <c r="C154" s="1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65"/>
  <c r="C90" s="1"/>
  <c r="C145" i="118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3"/>
  <c r="C91" s="1"/>
  <c r="C145" i="117"/>
  <c r="C140"/>
  <c r="C133"/>
  <c r="C129"/>
  <c r="C153"/>
  <c r="C114"/>
  <c r="C93"/>
  <c r="C128" s="1"/>
  <c r="C79"/>
  <c r="C75"/>
  <c r="C72"/>
  <c r="C67"/>
  <c r="C63"/>
  <c r="C86"/>
  <c r="C57"/>
  <c r="C52"/>
  <c r="C46"/>
  <c r="C34"/>
  <c r="C27"/>
  <c r="C26"/>
  <c r="C19"/>
  <c r="C12"/>
  <c r="C5"/>
  <c r="C62"/>
  <c r="C3"/>
  <c r="C91" s="1"/>
  <c r="C3" i="116"/>
  <c r="C91" s="1"/>
  <c r="C145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27"/>
  <c r="C26"/>
  <c r="C19"/>
  <c r="C12"/>
  <c r="C5"/>
  <c r="C62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/>
  <c r="E4" s="1"/>
  <c r="A12" i="75"/>
  <c r="A11" i="76" s="1"/>
  <c r="F1" i="61"/>
  <c r="F1" i="73"/>
  <c r="C3" i="1"/>
  <c r="E3" i="63" s="1"/>
  <c r="E3" i="64" s="1"/>
  <c r="A4" i="76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/>
  <c r="G6"/>
  <c r="G18"/>
  <c r="F6"/>
  <c r="F18"/>
  <c r="E6"/>
  <c r="E18"/>
  <c r="D6"/>
  <c r="D18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9"/>
  <c r="C22"/>
  <c r="C15"/>
  <c r="C8"/>
  <c r="E17" i="61"/>
  <c r="C17"/>
  <c r="D6" i="76" s="1"/>
  <c r="C140" i="1"/>
  <c r="C129"/>
  <c r="C114"/>
  <c r="C79"/>
  <c r="C75"/>
  <c r="C72"/>
  <c r="C67"/>
  <c r="C63"/>
  <c r="C86" s="1"/>
  <c r="C57"/>
  <c r="C52"/>
  <c r="C46"/>
  <c r="C34"/>
  <c r="C26"/>
  <c r="C19"/>
  <c r="C12"/>
  <c r="C5"/>
  <c r="E30" i="61"/>
  <c r="C18"/>
  <c r="E18" i="73"/>
  <c r="D13" i="76" s="1"/>
  <c r="C19" i="73"/>
  <c r="C29" s="1"/>
  <c r="C24" i="61"/>
  <c r="C24" i="73"/>
  <c r="C46" i="79"/>
  <c r="C58" s="1"/>
  <c r="C8"/>
  <c r="C37" s="1"/>
  <c r="C42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D38" i="70"/>
  <c r="I6" i="66"/>
  <c r="I7"/>
  <c r="I8"/>
  <c r="I9"/>
  <c r="I10"/>
  <c r="I11"/>
  <c r="I12"/>
  <c r="I18" s="1"/>
  <c r="I13"/>
  <c r="I14"/>
  <c r="I15"/>
  <c r="I16"/>
  <c r="F5" i="64"/>
  <c r="F6"/>
  <c r="F24" s="1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5"/>
  <c r="G26"/>
  <c r="F14"/>
  <c r="E14"/>
  <c r="E25"/>
  <c r="E26" s="1"/>
  <c r="D14"/>
  <c r="C14"/>
  <c r="O14" s="1"/>
  <c r="O26" s="1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32" i="61"/>
  <c r="O25" i="24"/>
  <c r="C30" i="61"/>
  <c r="C31" s="1"/>
  <c r="C33"/>
  <c r="C91" i="1"/>
  <c r="C89" i="3"/>
  <c r="C62" i="118"/>
  <c r="C159"/>
  <c r="C159" i="117"/>
  <c r="C87"/>
  <c r="C158" i="116"/>
  <c r="C87" i="118"/>
  <c r="D33" i="128"/>
  <c r="C33"/>
  <c r="E33"/>
  <c r="D35"/>
  <c r="E35"/>
  <c r="C35"/>
  <c r="F26" i="24"/>
  <c r="C57" i="105"/>
  <c r="C153" i="87"/>
  <c r="C128"/>
  <c r="C128" i="3"/>
  <c r="C155" s="1"/>
  <c r="C65"/>
  <c r="C90" s="1"/>
  <c r="F11" i="62"/>
  <c r="E31" i="61"/>
  <c r="D14" i="76"/>
  <c r="E32" i="61"/>
  <c r="C154" i="87"/>
  <c r="C153" i="1"/>
  <c r="B14" i="76"/>
  <c r="E33" i="61"/>
  <c r="E14" i="76"/>
  <c r="C31" i="73"/>
  <c r="E30"/>
  <c r="E31"/>
  <c r="C128" i="1"/>
  <c r="C154"/>
  <c r="B15" i="76" s="1"/>
  <c r="B13"/>
  <c r="E13" s="1"/>
  <c r="C62" i="1"/>
  <c r="C158" s="1"/>
  <c r="B6" i="76"/>
  <c r="C4" i="73"/>
  <c r="C4" i="61" s="1"/>
  <c r="C3" i="77"/>
  <c r="E3" i="87"/>
  <c r="E91" s="1"/>
  <c r="D15" i="76"/>
  <c r="E4" i="73"/>
  <c r="E15" i="76" l="1"/>
  <c r="E6"/>
  <c r="E4" i="61"/>
  <c r="D7" i="76"/>
  <c r="C32" i="73"/>
  <c r="E32"/>
  <c r="C30"/>
  <c r="D8" i="76" s="1"/>
  <c r="C159" i="1"/>
  <c r="B7" i="76"/>
  <c r="E7" s="1"/>
  <c r="C87" i="1"/>
  <c r="B8" i="76" s="1"/>
  <c r="C159" i="116"/>
  <c r="C87"/>
  <c r="C154" i="117"/>
  <c r="C158"/>
  <c r="C155" i="119"/>
  <c r="C65" i="120"/>
  <c r="C90" s="1"/>
  <c r="C154" i="118"/>
  <c r="C158"/>
  <c r="C154" i="116"/>
  <c r="E8" i="76" l="1"/>
</calcChain>
</file>

<file path=xl/sharedStrings.xml><?xml version="1.0" encoding="utf-8"?>
<sst xmlns="http://schemas.openxmlformats.org/spreadsheetml/2006/main" count="4301" uniqueCount="584">
  <si>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</si>
  <si>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</si>
  <si>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</si>
  <si>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</si>
  <si>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</si>
  <si>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</si>
  <si>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</si>
  <si>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</si>
  <si>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</si>
  <si>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</si>
  <si>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</si>
  <si>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</si>
  <si>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</si>
  <si>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</si>
  <si>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</si>
  <si>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</si>
  <si>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</si>
  <si>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</si>
  <si>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</si>
  <si>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</si>
  <si>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</si>
  <si>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</si>
  <si>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</si>
  <si>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</si>
  <si>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</si>
  <si>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</si>
  <si>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</si>
  <si>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</si>
  <si>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</si>
  <si>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</si>
  <si>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</si>
  <si>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</si>
  <si>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</si>
  <si>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</si>
  <si>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</si>
  <si>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</si>
  <si>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</si>
  <si>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</si>
  <si>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</si>
  <si>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</si>
  <si>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</si>
  <si>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</si>
  <si>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</si>
  <si>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</si>
  <si>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</si>
  <si>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</si>
  <si>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</si>
  <si>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</si>
  <si>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</si>
  <si>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</si>
  <si>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</si>
  <si>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</si>
  <si>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</si>
  <si>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</si>
  <si>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</si>
  <si>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</si>
  <si>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</si>
  <si>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</si>
  <si>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</si>
  <si>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</si>
  <si>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</si>
  <si>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</si>
  <si>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</si>
  <si>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</si>
  <si>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</si>
  <si>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</si>
  <si>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</si>
  <si>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</si>
  <si>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</si>
  <si>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</si>
  <si>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</si>
  <si>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</si>
  <si>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</si>
  <si>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</si>
  <si>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</si>
  <si>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</si>
  <si>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</si>
  <si>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</si>
  <si>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</si>
  <si>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</si>
  <si>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</si>
  <si>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</si>
  <si>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</si>
  <si>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</si>
  <si>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</si>
  <si>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</si>
  <si>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</si>
  <si>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</si>
  <si>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</si>
  <si>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</si>
  <si>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</si>
  <si>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</si>
  <si>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</si>
  <si>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</si>
  <si>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</si>
  <si>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</si>
  <si>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</si>
  <si>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</si>
  <si>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</si>
  <si>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</si>
  <si>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</si>
  <si>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</si>
  <si>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</si>
  <si>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</si>
  <si>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</si>
  <si>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</si>
  <si>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</si>
  <si>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</si>
  <si>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</si>
  <si>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</si>
  <si>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</si>
  <si>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</si>
  <si>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</si>
  <si>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</si>
  <si>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</si>
  <si>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</si>
  <si>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</si>
  <si>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</si>
  <si>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</si>
  <si>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</si>
  <si>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</si>
  <si>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</si>
  <si>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</si>
  <si>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</si>
  <si>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</si>
  <si>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</si>
  <si>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</si>
  <si>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</si>
  <si>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</si>
  <si>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</si>
  <si>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</si>
  <si>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</si>
  <si>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</si>
  <si>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</si>
  <si>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</si>
  <si>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</si>
  <si>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</si>
  <si>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</si>
  <si>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</si>
  <si>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</si>
  <si>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</si>
  <si>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</si>
  <si>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</si>
  <si>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</si>
  <si>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</si>
  <si>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</si>
  <si>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</si>
  <si>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</si>
  <si>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</si>
  <si>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</si>
  <si>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</si>
  <si>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</si>
  <si>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</si>
  <si>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</si>
  <si>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</si>
  <si>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</si>
  <si>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</si>
  <si>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</si>
  <si>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</si>
  <si>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</si>
  <si>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</si>
  <si>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</si>
  <si>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</si>
  <si>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</si>
  <si>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</si>
  <si>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</si>
  <si>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</si>
  <si>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</si>
  <si>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</si>
  <si>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</si>
  <si>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</si>
  <si>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</si>
  <si>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</si>
  <si>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</si>
  <si>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</si>
  <si>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</si>
  <si>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</si>
  <si>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</si>
  <si>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</si>
  <si>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</si>
  <si>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</si>
  <si>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</si>
  <si>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</si>
  <si>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</si>
  <si>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</si>
  <si>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</si>
  <si>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</si>
  <si>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</si>
  <si>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</si>
  <si>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</si>
  <si>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</si>
  <si>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</si>
  <si>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</si>
  <si>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</si>
  <si>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</si>
  <si>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</si>
  <si>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</si>
  <si>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</si>
  <si>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</si>
  <si>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</si>
  <si>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</si>
  <si>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</si>
  <si>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</si>
  <si>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</si>
  <si>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</si>
  <si>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</si>
  <si>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</si>
  <si>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</si>
  <si>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</si>
  <si>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</si>
  <si>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</si>
  <si>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</si>
  <si>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</si>
  <si>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</si>
  <si>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</si>
  <si>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</si>
  <si>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</si>
  <si>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</si>
  <si>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</si>
  <si>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</si>
  <si>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</si>
  <si>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</si>
  <si>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</si>
  <si>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</si>
  <si>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</si>
  <si>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</si>
  <si>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</si>
  <si>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</si>
  <si>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</si>
  <si>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</si>
  <si>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</si>
  <si>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</si>
  <si>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</si>
  <si>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</si>
  <si>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</si>
  <si>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</si>
  <si>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</si>
  <si>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</si>
  <si>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</si>
  <si>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</si>
  <si>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</si>
  <si>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</si>
  <si>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</si>
  <si>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</si>
  <si>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</si>
  <si>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</si>
  <si>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</si>
  <si>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</si>
  <si>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</si>
  <si>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</si>
  <si>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</si>
  <si>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</si>
  <si>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</si>
  <si>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</si>
  <si>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</si>
  <si>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</si>
  <si>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</si>
  <si>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</si>
  <si>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</si>
  <si>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</si>
  <si>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</si>
  <si>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</si>
  <si>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</si>
  <si>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</si>
  <si>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</si>
  <si>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</si>
  <si>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</si>
  <si>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</si>
  <si>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</si>
  <si>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</si>
  <si>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</si>
  <si>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</si>
  <si>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</si>
  <si>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</si>
  <si>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</si>
  <si>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</si>
  <si>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</si>
  <si>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</si>
  <si>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</si>
  <si>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</si>
  <si>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</si>
  <si>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</si>
  <si>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</si>
  <si>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</si>
  <si>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</si>
  <si>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</si>
  <si>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</si>
  <si>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</si>
  <si>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</si>
  <si>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</si>
  <si>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</si>
  <si>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</si>
  <si>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</si>
  <si>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</si>
  <si>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</si>
  <si>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</si>
  <si>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</si>
  <si>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</si>
  <si>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</si>
  <si>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</si>
  <si>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</si>
  <si>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</si>
  <si>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</si>
  <si>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</si>
  <si>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</si>
  <si>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</si>
  <si>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</si>
  <si>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</si>
  <si>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</si>
  <si>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</si>
  <si>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</si>
  <si>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</si>
  <si>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</si>
  <si>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</si>
  <si>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</si>
  <si>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</si>
  <si>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</si>
  <si>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</si>
  <si>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</si>
  <si>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</si>
  <si>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</si>
  <si>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</si>
  <si>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</si>
  <si>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</si>
  <si>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</si>
  <si>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</si>
  <si>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</si>
  <si>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</si>
  <si>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</si>
  <si>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</si>
  <si>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</si>
  <si>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</si>
  <si>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</si>
  <si>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</si>
  <si>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</si>
  <si>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</si>
  <si>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</si>
  <si>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</si>
  <si>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</si>
  <si>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</si>
  <si>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</si>
  <si>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</si>
  <si>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</si>
  <si>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</si>
  <si>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</si>
  <si>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</si>
  <si>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</si>
  <si>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</si>
  <si>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</si>
  <si>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</si>
  <si>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</si>
  <si>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</si>
  <si>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</si>
  <si>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</si>
  <si>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</si>
  <si>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</si>
  <si>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</si>
  <si>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</si>
  <si>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</si>
  <si>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</si>
  <si>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</si>
  <si>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</si>
  <si>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</si>
  <si>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</si>
  <si>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</si>
  <si>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</si>
  <si>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</si>
  <si>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</si>
  <si>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</si>
  <si>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</si>
  <si>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</si>
  <si>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</si>
  <si>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</si>
  <si>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</si>
  <si>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</si>
  <si>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</si>
  <si>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</si>
  <si>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</si>
  <si>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</si>
  <si>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</si>
  <si>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</si>
  <si>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</si>
  <si>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</si>
  <si>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</si>
  <si>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</si>
  <si>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</si>
  <si>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</si>
  <si>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</si>
  <si>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</si>
  <si>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</si>
  <si>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</si>
  <si>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</si>
  <si>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</si>
  <si>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</si>
  <si>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</si>
  <si>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</si>
  <si>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</si>
  <si>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</si>
  <si>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</si>
  <si>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</si>
  <si>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</si>
  <si>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</si>
  <si>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</si>
  <si>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</si>
  <si>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</si>
  <si>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</si>
  <si>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</si>
  <si>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</si>
  <si>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</si>
  <si>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</si>
  <si>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</si>
  <si>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</si>
  <si>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</si>
  <si>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</si>
  <si>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</si>
  <si>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</si>
  <si>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</si>
  <si>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</si>
  <si>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</si>
  <si>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</si>
  <si>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</si>
  <si>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</si>
  <si>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</si>
  <si>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</si>
  <si>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</si>
  <si>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</si>
  <si>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</si>
  <si>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</si>
  <si>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</si>
  <si>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</si>
  <si>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</si>
  <si>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</si>
  <si>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</si>
  <si>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</si>
  <si>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</si>
  <si>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</si>
  <si>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</si>
  <si>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</si>
  <si>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</si>
  <si>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</si>
  <si>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</si>
  <si>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</si>
  <si>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</si>
  <si>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</si>
  <si>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</si>
  <si>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</si>
  <si>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</si>
  <si>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</si>
  <si>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</si>
  <si>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</si>
  <si>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</si>
  <si>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</si>
  <si>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</si>
  <si>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</si>
  <si>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</si>
  <si>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</si>
  <si>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</si>
  <si>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</si>
  <si>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</si>
  <si>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</si>
  <si>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</si>
  <si>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</si>
  <si>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</si>
  <si>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</si>
  <si>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</si>
  <si>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</si>
  <si>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</si>
  <si>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</si>
  <si>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</si>
  <si>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</si>
  <si>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</si>
  <si>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</si>
  <si>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</si>
  <si>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</si>
  <si>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</si>
  <si>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</si>
  <si>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</si>
  <si>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</si>
  <si>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</si>
  <si>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</si>
  <si>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</si>
  <si>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</si>
  <si>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</si>
  <si>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</si>
  <si>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</si>
  <si>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</si>
  <si>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</si>
  <si>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</si>
  <si>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</si>
  <si>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</si>
  <si>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</si>
  <si>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</si>
  <si>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</si>
  <si>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</si>
  <si>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</si>
  <si>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</si>
  <si>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</si>
  <si>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</si>
  <si>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</si>
  <si>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</si>
  <si>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</si>
  <si>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</si>
  <si>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</si>
  <si>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</si>
  <si>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</si>
  <si>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</si>
  <si>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</si>
  <si>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</si>
  <si>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</si>
  <si>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</si>
  <si>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</si>
  <si>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</si>
  <si>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</si>
  <si>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</si>
  <si>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</si>
  <si>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</si>
  <si>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</si>
  <si>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</si>
  <si>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</si>
  <si>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</si>
  <si>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</si>
  <si>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</si>
  <si>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</si>
  <si>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</si>
  <si>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</si>
  <si>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</si>
  <si>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</si>
  <si>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</si>
  <si>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</si>
  <si>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</si>
  <si>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</si>
  <si>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</si>
  <si>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</si>
  <si>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</si>
  <si>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</si>
  <si>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</si>
  <si>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</si>
  <si>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</si>
  <si>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</si>
  <si>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</si>
  <si>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</si>
  <si>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</si>
  <si>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</si>
  <si>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</si>
  <si>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</si>
  <si>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</si>
  <si>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</si>
  <si>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</si>
  <si>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</si>
  <si>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</si>
  <si>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</si>
  <si>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</si>
  <si>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</si>
  <si>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</si>
  <si>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</si>
  <si>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</si>
  <si>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</si>
  <si>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</si>
  <si>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</si>
  <si>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</si>
  <si>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</si>
  <si>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</si>
  <si>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</si>
  <si>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</si>
  <si>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</si>
  <si>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</si>
  <si>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</si>
  <si>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</si>
  <si>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</si>
  <si>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</si>
  <si>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</si>
  <si>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</si>
  <si>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</si>
  <si>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</si>
  <si>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</si>
  <si>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</si>
  <si>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</si>
  <si>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</si>
  <si>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</si>
  <si>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</si>
  <si>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</si>
  <si>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</si>
  <si>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Központi, irányító szervi támogatás folyósítása</t>
  </si>
  <si>
    <t xml:space="preserve">Központi, irányító szervi támogatás folyósítása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</si>
</sst>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31"/>
      <c r="C2" s="631"/>
      <c r="D2" s="631"/>
      <c r="E2" s="631"/>
    </row>
    <row r="3" spans="1:5" ht="14.25" thickBot="1">
      <c r="A3" s="255"/>
      <c r="B3" s="255"/>
      <c r="C3" s="255"/>
      <c r="D3" s="632" t="s">
        <v>136</v>
      </c>
      <c r="E3" s="632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31"/>
      <c r="C25" s="631"/>
      <c r="D25" s="631"/>
      <c r="E25" s="631"/>
    </row>
    <row r="26" spans="1:5" ht="14.25" thickBot="1">
      <c r="A26" s="255"/>
      <c r="B26" s="255"/>
      <c r="C26" s="255"/>
      <c r="D26" s="632" t="s">
        <v>136</v>
      </c>
      <c r="E26" s="632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17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17"/>
      <c r="C47" s="617"/>
      <c r="D47" s="617"/>
      <c r="E47" s="617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22" t="s">
        <v>144</v>
      </c>
      <c r="B49" s="623"/>
      <c r="C49" s="624"/>
      <c r="D49" s="620" t="s">
        <v>153</v>
      </c>
      <c r="E49" s="621"/>
      <c r="H49" s="54"/>
    </row>
    <row r="50" spans="1:8">
      <c r="A50" s="625"/>
      <c r="B50" s="626"/>
      <c r="C50" s="627"/>
      <c r="D50" s="613"/>
      <c r="E50" s="614"/>
    </row>
    <row r="51" spans="1:8" ht="13.5" thickBot="1">
      <c r="A51" s="628"/>
      <c r="B51" s="629"/>
      <c r="C51" s="630"/>
      <c r="D51" s="615"/>
      <c r="E51" s="616"/>
    </row>
    <row r="52" spans="1:8" ht="13.5" thickBot="1">
      <c r="A52" s="610" t="s">
        <v>54</v>
      </c>
      <c r="B52" s="611"/>
      <c r="C52" s="612"/>
      <c r="D52" s="618">
        <f>SUM(D50:E51)</f>
        <v>0</v>
      </c>
      <c r="E52" s="619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A140" sqref="A140:C158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+CONCATENATE("9.1.2. melléklet a ……/",LEFT(ÖSSZEFÜGGÉSEK!A5,4),". (….) önkormányzati rendelethez")</f>
        <v>9.1.2.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39" zoomScale="130" zoomScaleNormal="130" zoomScaleSheetLayoutView="100" workbookViewId="0">
      <selection activeCell="C150" sqref="C15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63932</v>
      </c>
    </row>
    <row r="6" spans="1:3" s="475" customFormat="1" ht="12" customHeight="1">
      <c r="A6" s="15" t="s">
        <v>102</v>
      </c>
      <c r="B6" s="476" t="s">
        <v>268</v>
      </c>
      <c r="C6" s="350">
        <v>16444</v>
      </c>
    </row>
    <row r="7" spans="1:3" s="475" customFormat="1" ht="12" customHeight="1">
      <c r="A7" s="14" t="s">
        <v>103</v>
      </c>
      <c r="B7" s="477" t="s">
        <v>269</v>
      </c>
      <c r="C7" s="349">
        <v>14855</v>
      </c>
    </row>
    <row r="8" spans="1:3" s="475" customFormat="1" ht="12" customHeight="1">
      <c r="A8" s="14" t="s">
        <v>104</v>
      </c>
      <c r="B8" s="477" t="s">
        <v>270</v>
      </c>
      <c r="C8" s="349">
        <v>31425</v>
      </c>
    </row>
    <row r="9" spans="1:3" s="475" customFormat="1" ht="12" customHeight="1">
      <c r="A9" s="14" t="s">
        <v>105</v>
      </c>
      <c r="B9" s="477" t="s">
        <v>271</v>
      </c>
      <c r="C9" s="349">
        <v>1200</v>
      </c>
    </row>
    <row r="10" spans="1:3" s="475" customFormat="1" ht="12" customHeight="1">
      <c r="A10" s="14" t="s">
        <v>154</v>
      </c>
      <c r="B10" s="343" t="s">
        <v>457</v>
      </c>
      <c r="C10" s="349">
        <v>8</v>
      </c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119946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>
        <v>119946</v>
      </c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2080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1700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>
        <v>1700</v>
      </c>
    </row>
    <row r="31" spans="1:3" s="475" customFormat="1" ht="12" customHeight="1">
      <c r="A31" s="14" t="s">
        <v>286</v>
      </c>
      <c r="B31" s="477" t="s">
        <v>291</v>
      </c>
      <c r="C31" s="349">
        <v>350</v>
      </c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>
        <v>30</v>
      </c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13713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>
        <v>9303</v>
      </c>
    </row>
    <row r="37" spans="1:3" s="475" customFormat="1" ht="12" customHeight="1">
      <c r="A37" s="14" t="s">
        <v>97</v>
      </c>
      <c r="B37" s="477" t="s">
        <v>298</v>
      </c>
      <c r="C37" s="349">
        <v>300</v>
      </c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>
        <v>1876</v>
      </c>
    </row>
    <row r="40" spans="1:3" s="475" customFormat="1" ht="12" customHeight="1">
      <c r="A40" s="14" t="s">
        <v>183</v>
      </c>
      <c r="B40" s="477" t="s">
        <v>301</v>
      </c>
      <c r="C40" s="349">
        <v>1932</v>
      </c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>
        <v>2</v>
      </c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>
        <v>300</v>
      </c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199671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4109</v>
      </c>
    </row>
    <row r="73" spans="1:3" s="475" customFormat="1" ht="12" customHeight="1">
      <c r="A73" s="15" t="s">
        <v>362</v>
      </c>
      <c r="B73" s="476" t="s">
        <v>340</v>
      </c>
      <c r="C73" s="352">
        <v>4109</v>
      </c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4109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203780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188425</v>
      </c>
    </row>
    <row r="94" spans="1:3" ht="12" customHeight="1">
      <c r="A94" s="17" t="s">
        <v>102</v>
      </c>
      <c r="B94" s="10" t="s">
        <v>50</v>
      </c>
      <c r="C94" s="348">
        <v>99496</v>
      </c>
    </row>
    <row r="95" spans="1:3" ht="12" customHeight="1">
      <c r="A95" s="14" t="s">
        <v>103</v>
      </c>
      <c r="B95" s="8" t="s">
        <v>189</v>
      </c>
      <c r="C95" s="349">
        <v>15810</v>
      </c>
    </row>
    <row r="96" spans="1:3" ht="12" customHeight="1">
      <c r="A96" s="14" t="s">
        <v>104</v>
      </c>
      <c r="B96" s="8" t="s">
        <v>145</v>
      </c>
      <c r="C96" s="351">
        <v>57617</v>
      </c>
    </row>
    <row r="97" spans="1:3" ht="12" customHeight="1">
      <c r="A97" s="14" t="s">
        <v>105</v>
      </c>
      <c r="B97" s="11" t="s">
        <v>190</v>
      </c>
      <c r="C97" s="351">
        <v>14847</v>
      </c>
    </row>
    <row r="98" spans="1:3" ht="12" customHeight="1">
      <c r="A98" s="14" t="s">
        <v>116</v>
      </c>
      <c r="B98" s="19" t="s">
        <v>191</v>
      </c>
      <c r="C98" s="351">
        <v>655</v>
      </c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>
        <v>355</v>
      </c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>
        <v>300</v>
      </c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500</v>
      </c>
    </row>
    <row r="115" spans="1:3" ht="12" customHeight="1">
      <c r="A115" s="15" t="s">
        <v>108</v>
      </c>
      <c r="B115" s="8" t="s">
        <v>241</v>
      </c>
      <c r="C115" s="350">
        <v>500</v>
      </c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188925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14855</v>
      </c>
    </row>
    <row r="141" spans="1:3" ht="12" customHeight="1">
      <c r="A141" s="15" t="s">
        <v>98</v>
      </c>
      <c r="B141" s="9" t="s">
        <v>582</v>
      </c>
      <c r="C141" s="314">
        <v>14855</v>
      </c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14855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203780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10746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-10746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88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25"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0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7" zoomScale="115" zoomScaleNormal="115" zoomScaleSheetLayoutView="100" workbookViewId="0">
      <selection activeCell="F1" sqref="F1:F32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>
        <v>63932</v>
      </c>
      <c r="D6" s="382" t="s">
        <v>66</v>
      </c>
      <c r="E6" s="364">
        <v>99496</v>
      </c>
      <c r="F6" s="593"/>
    </row>
    <row r="7" spans="1:6" ht="12.95" customHeight="1">
      <c r="A7" s="383" t="s">
        <v>20</v>
      </c>
      <c r="B7" s="384" t="s">
        <v>397</v>
      </c>
      <c r="C7" s="359">
        <v>119946</v>
      </c>
      <c r="D7" s="384" t="s">
        <v>189</v>
      </c>
      <c r="E7" s="365">
        <v>15810</v>
      </c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>
        <v>57617</v>
      </c>
      <c r="F8" s="593"/>
    </row>
    <row r="9" spans="1:6" ht="12.95" customHeight="1">
      <c r="A9" s="383" t="s">
        <v>22</v>
      </c>
      <c r="B9" s="384" t="s">
        <v>180</v>
      </c>
      <c r="C9" s="359">
        <v>2080</v>
      </c>
      <c r="D9" s="384" t="s">
        <v>190</v>
      </c>
      <c r="E9" s="365">
        <v>14847</v>
      </c>
      <c r="F9" s="593"/>
    </row>
    <row r="10" spans="1:6" ht="12.95" customHeight="1">
      <c r="A10" s="383" t="s">
        <v>23</v>
      </c>
      <c r="B10" s="385" t="s">
        <v>445</v>
      </c>
      <c r="C10" s="359">
        <v>13713</v>
      </c>
      <c r="D10" s="384" t="s">
        <v>191</v>
      </c>
      <c r="E10" s="365">
        <v>655</v>
      </c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199671</v>
      </c>
      <c r="D18" s="156" t="s">
        <v>404</v>
      </c>
      <c r="E18" s="367">
        <f>SUM(E6:E17)</f>
        <v>188425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4109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>
        <v>4109</v>
      </c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 t="s">
        <v>583</v>
      </c>
      <c r="E28" s="368">
        <v>14855</v>
      </c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4109</v>
      </c>
      <c r="D29" s="156" t="s">
        <v>513</v>
      </c>
      <c r="E29" s="367">
        <f>SUM(E19:E28)</f>
        <v>14855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203780</v>
      </c>
      <c r="D30" s="392" t="s">
        <v>514</v>
      </c>
      <c r="E30" s="393">
        <f>+E18+E29</f>
        <v>203280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>
        <f>IF(C18-E18&gt;0,C18-E18,"-")</f>
        <v>11246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>
        <f>IF(C18+C29-E30&gt;0,C18+C29-E30,"-")</f>
        <v>500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abSelected="1" topLeftCell="A7" zoomScaleNormal="100" zoomScaleSheetLayoutView="115" workbookViewId="0">
      <selection activeCell="C20" sqref="C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>
        <v>500</v>
      </c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500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500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>
        <v>500</v>
      </c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500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500</v>
      </c>
      <c r="D31" s="392" t="s">
        <v>416</v>
      </c>
      <c r="E31" s="393">
        <f>+E17+E30</f>
        <v>500</v>
      </c>
      <c r="F31" s="593"/>
    </row>
    <row r="32" spans="1:6" ht="13.5" thickBot="1">
      <c r="A32" s="386" t="s">
        <v>45</v>
      </c>
      <c r="B32" s="392" t="s">
        <v>175</v>
      </c>
      <c r="C32" s="393">
        <f>IF(C17-E17&lt;0,E17-C17,"-")</f>
        <v>500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>
        <f>IF(C17+C30-E26&gt;0,C17+C30-E26,"-")</f>
        <v>500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199671</v>
      </c>
      <c r="C6" s="166" t="s">
        <v>515</v>
      </c>
      <c r="D6" s="169">
        <f>+'2.1.sz.mell  '!C18+'2.2.sz.mell  '!C17</f>
        <v>199671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4109</v>
      </c>
      <c r="C7" s="166" t="s">
        <v>516</v>
      </c>
      <c r="D7" s="169">
        <f>+'2.1.sz.mell  '!C29+'2.2.sz.mell  '!C30</f>
        <v>4609</v>
      </c>
      <c r="E7" s="167">
        <f t="shared" si="0"/>
        <v>-500</v>
      </c>
    </row>
    <row r="8" spans="1:5">
      <c r="A8" s="166" t="s">
        <v>578</v>
      </c>
      <c r="B8" s="167">
        <f>+'1.1.sz.mell.'!C87</f>
        <v>203780</v>
      </c>
      <c r="C8" s="166" t="s">
        <v>517</v>
      </c>
      <c r="D8" s="169">
        <f>+'2.1.sz.mell  '!C30+'2.2.sz.mell  '!C31</f>
        <v>204280</v>
      </c>
      <c r="E8" s="167">
        <f t="shared" si="0"/>
        <v>-500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188925</v>
      </c>
      <c r="C13" s="166" t="s">
        <v>518</v>
      </c>
      <c r="D13" s="169">
        <f>+'2.1.sz.mell  '!E18+'2.2.sz.mell  '!E17</f>
        <v>188925</v>
      </c>
      <c r="E13" s="167">
        <f t="shared" si="0"/>
        <v>0</v>
      </c>
    </row>
    <row r="14" spans="1:5">
      <c r="A14" s="166" t="s">
        <v>580</v>
      </c>
      <c r="B14" s="167">
        <f>+'1.1.sz.mell.'!C153</f>
        <v>14855</v>
      </c>
      <c r="C14" s="166" t="s">
        <v>519</v>
      </c>
      <c r="D14" s="169">
        <f>+'2.1.sz.mell  '!E29+'2.2.sz.mell  '!E30</f>
        <v>14855</v>
      </c>
      <c r="E14" s="167">
        <f t="shared" si="0"/>
        <v>0</v>
      </c>
    </row>
    <row r="15" spans="1:5">
      <c r="A15" s="166" t="s">
        <v>581</v>
      </c>
      <c r="B15" s="167">
        <f>+'1.1.sz.mell.'!C154</f>
        <v>203780</v>
      </c>
      <c r="C15" s="166" t="s">
        <v>520</v>
      </c>
      <c r="D15" s="169">
        <f>+'2.1.sz.mell  '!E30+'2.2.sz.mell  '!E31</f>
        <v>203780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2015-02-19T18:46:40Z</cp:lastPrinted>
  <dcterms:created xsi:type="dcterms:W3CDTF">1999-10-30T10:30:45Z</dcterms:created>
  <dcterms:modified xsi:type="dcterms:W3CDTF">2015-03-26T13:10:19Z</dcterms:modified>
</cp:coreProperties>
</file>