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1.m_Összevont_KV-iMérleg_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 localSheetId="0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N38" i="1" s="1"/>
  <c r="L38" i="1"/>
  <c r="K38" i="1"/>
  <c r="G38" i="1"/>
  <c r="H38" i="1" s="1"/>
  <c r="F38" i="1"/>
  <c r="E38" i="1"/>
  <c r="H36" i="1"/>
  <c r="H35" i="1"/>
  <c r="H34" i="1"/>
  <c r="N30" i="1"/>
  <c r="H30" i="1"/>
  <c r="N29" i="1"/>
  <c r="M25" i="1"/>
  <c r="N25" i="1" s="1"/>
  <c r="L25" i="1"/>
  <c r="K25" i="1"/>
  <c r="K26" i="1" s="1"/>
  <c r="G25" i="1"/>
  <c r="H25" i="1" s="1"/>
  <c r="F25" i="1"/>
  <c r="E25" i="1"/>
  <c r="N24" i="1"/>
  <c r="H24" i="1"/>
  <c r="N23" i="1"/>
  <c r="H23" i="1"/>
  <c r="N22" i="1"/>
  <c r="H22" i="1"/>
  <c r="H21" i="1"/>
  <c r="M19" i="1"/>
  <c r="N19" i="1" s="1"/>
  <c r="L19" i="1"/>
  <c r="L26" i="1" s="1"/>
  <c r="K19" i="1"/>
  <c r="G19" i="1"/>
  <c r="H19" i="1" s="1"/>
  <c r="F19" i="1"/>
  <c r="F26" i="1" s="1"/>
  <c r="F39" i="1" s="1"/>
  <c r="H18" i="1"/>
  <c r="H17" i="1"/>
  <c r="H16" i="1"/>
  <c r="N15" i="1"/>
  <c r="H15" i="1"/>
  <c r="N14" i="1"/>
  <c r="H14" i="1"/>
  <c r="H13" i="1"/>
  <c r="N12" i="1"/>
  <c r="N11" i="1"/>
  <c r="N10" i="1"/>
  <c r="H10" i="1"/>
  <c r="N9" i="1"/>
  <c r="H9" i="1"/>
  <c r="N8" i="1"/>
  <c r="G8" i="1"/>
  <c r="H8" i="1" s="1"/>
  <c r="F8" i="1"/>
  <c r="E8" i="1"/>
  <c r="E19" i="1" s="1"/>
  <c r="E26" i="1" s="1"/>
  <c r="E39" i="1" s="1"/>
  <c r="K39" i="1" l="1"/>
  <c r="L39" i="1"/>
  <c r="G26" i="1"/>
  <c r="M26" i="1"/>
  <c r="N26" i="1" s="1"/>
  <c r="G39" i="1" l="1"/>
  <c r="H39" i="1" s="1"/>
  <c r="H26" i="1"/>
  <c r="M39" i="1"/>
  <c r="N39" i="1" s="1"/>
</calcChain>
</file>

<file path=xl/sharedStrings.xml><?xml version="1.0" encoding="utf-8"?>
<sst xmlns="http://schemas.openxmlformats.org/spreadsheetml/2006/main" count="72" uniqueCount="65">
  <si>
    <t>1. melléklet a 6/2018.(V.30.) önkormányzati rendelethez</t>
  </si>
  <si>
    <t>ÖSKÜ  KÖZSÉG  ÖNKORMÁNYZATA  BEVÉTELEINEK  ÉS KIADÁSAINAK</t>
  </si>
  <si>
    <t>ÖSSZEVONT  KÖLTSÉGVETÉSI MÉRLEGE 2017.dec.31-én</t>
  </si>
  <si>
    <t>Sor-szám</t>
  </si>
  <si>
    <t xml:space="preserve">BEVÉTELEK </t>
  </si>
  <si>
    <t>2017.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</si>
  <si>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</si>
  <si>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</si>
  <si>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</si>
  <si>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</si>
  <si>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</si>
  <si>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</si>
  <si>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</si>
  <si>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</si>
  <si>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</si>
  <si>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</si>
  <si>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</si>
  <si>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</si>
  <si>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</si>
  <si>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</si>
  <si>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</si>
  <si>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</si>
  <si>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- Társadalombiztosítás pénzügyi alapjai</t>
  </si>
  <si>
    <t xml:space="preserve">  - Központi kezelésű előirányzatoktól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</si>
  <si>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</si>
  <si>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</si>
  <si>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</si>
  <si>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</si>
  <si>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</si>
  <si>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</si>
  <si>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</si>
  <si>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</si>
  <si>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</si>
  <si>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</si>
  <si>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</si>
  <si>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 xml:space="preserve"> -befektetési célú belföldi értékpapírok beváltása</t>
  </si>
  <si>
    <t xml:space="preserve">  Likviditási célú hitel törlesztés</t>
  </si>
  <si>
    <t xml:space="preserve">  Intézményfinanszírozás</t>
  </si>
  <si>
    <t xml:space="preserve">  Forgatási célú értékpapír vásárlás</t>
  </si>
  <si>
    <t>- előző évi maradvány igénybevétele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</si>
  <si>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</si>
  <si>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</si>
  <si>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</si>
  <si>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</si>
  <si>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</si>
  <si>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</si>
  <si>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</si>
  <si>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</si>
  <si>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</si>
  <si>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</si>
  <si>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Felhalmozási célú önkormányzati támogatások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</si>
  <si>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</si>
  <si>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</si>
  <si>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</si>
  <si>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</si>
  <si>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</si>
  <si>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</si>
  <si>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5.) Fejlesztési tartalék</t>
  </si>
  <si>
    <t>2. Immat. javak, ingatlanok egyéb t.eszk.ért. bev.</t>
  </si>
  <si>
    <t>3. Felhalmozási célú átvett pénzeszközök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</si>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</sst>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8"/>
      <name val="Garamond"/>
      <family val="1"/>
      <charset val="238"/>
    </font>
    <font>
      <b/>
      <sz val="8"/>
      <name val="Garamond"/>
      <family val="1"/>
      <charset val="238"/>
    </font>
    <font>
      <sz val="10"/>
      <name val="MS Sans Serif"/>
      <family val="2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7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3" fontId="3" fillId="0" borderId="0" xfId="2" applyNumberFormat="1" applyFont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3" fontId="5" fillId="2" borderId="2" xfId="2" applyNumberFormat="1" applyFont="1" applyFill="1" applyBorder="1" applyAlignment="1">
      <alignment horizontal="center" vertical="center" wrapText="1"/>
    </xf>
    <xf numFmtId="3" fontId="5" fillId="2" borderId="3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3" fontId="5" fillId="2" borderId="4" xfId="2" applyNumberFormat="1" applyFont="1" applyFill="1" applyBorder="1" applyAlignment="1">
      <alignment horizontal="center" vertical="center" wrapText="1"/>
    </xf>
    <xf numFmtId="0" fontId="4" fillId="0" borderId="0" xfId="1" applyFont="1"/>
    <xf numFmtId="0" fontId="4" fillId="2" borderId="5" xfId="2" applyFont="1" applyFill="1" applyBorder="1" applyAlignment="1">
      <alignment horizontal="center" vertical="center" wrapText="1"/>
    </xf>
    <xf numFmtId="3" fontId="5" fillId="2" borderId="6" xfId="2" applyNumberFormat="1" applyFont="1" applyFill="1" applyBorder="1" applyAlignment="1">
      <alignment horizontal="center" vertical="center" wrapText="1"/>
    </xf>
    <xf numFmtId="3" fontId="5" fillId="2" borderId="7" xfId="2" applyNumberFormat="1" applyFont="1" applyFill="1" applyBorder="1" applyAlignment="1">
      <alignment horizontal="center" vertical="center" wrapText="1"/>
    </xf>
    <xf numFmtId="3" fontId="5" fillId="2" borderId="5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3" fontId="5" fillId="2" borderId="9" xfId="2" applyNumberFormat="1" applyFont="1" applyFill="1" applyBorder="1" applyAlignment="1">
      <alignment horizontal="center" vertical="center" wrapText="1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8" xfId="2" applyNumberFormat="1" applyFont="1" applyFill="1" applyBorder="1" applyAlignment="1">
      <alignment horizontal="center" vertical="center" wrapText="1"/>
    </xf>
    <xf numFmtId="0" fontId="2" fillId="0" borderId="4" xfId="2" applyFont="1" applyBorder="1" applyAlignment="1">
      <alignment horizontal="center"/>
    </xf>
    <xf numFmtId="0" fontId="2" fillId="0" borderId="4" xfId="2" applyFont="1" applyBorder="1" applyAlignment="1">
      <alignment horizontal="center" vertical="center"/>
    </xf>
    <xf numFmtId="3" fontId="3" fillId="0" borderId="4" xfId="2" applyNumberFormat="1" applyFont="1" applyBorder="1" applyAlignment="1">
      <alignment vertical="center"/>
    </xf>
    <xf numFmtId="3" fontId="3" fillId="0" borderId="4" xfId="2" applyNumberFormat="1" applyFont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3" fontId="2" fillId="0" borderId="11" xfId="2" applyNumberFormat="1" applyFont="1" applyBorder="1" applyAlignment="1">
      <alignment vertical="center"/>
    </xf>
    <xf numFmtId="3" fontId="2" fillId="0" borderId="12" xfId="2" applyNumberFormat="1" applyFont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3" fontId="2" fillId="0" borderId="4" xfId="2" applyNumberFormat="1" applyFont="1" applyBorder="1" applyAlignment="1">
      <alignment horizontal="right" vertical="center"/>
    </xf>
    <xf numFmtId="3" fontId="2" fillId="0" borderId="11" xfId="2" applyNumberFormat="1" applyFont="1" applyBorder="1" applyAlignment="1">
      <alignment horizontal="left" vertical="center"/>
    </xf>
    <xf numFmtId="3" fontId="2" fillId="0" borderId="12" xfId="2" applyNumberFormat="1" applyFont="1" applyBorder="1" applyAlignment="1">
      <alignment horizontal="left" vertical="center"/>
    </xf>
    <xf numFmtId="3" fontId="2" fillId="0" borderId="12" xfId="2" applyNumberFormat="1" applyFont="1" applyBorder="1" applyAlignment="1">
      <alignment horizontal="right" vertical="center"/>
    </xf>
    <xf numFmtId="3" fontId="2" fillId="0" borderId="11" xfId="2" applyNumberFormat="1" applyFont="1" applyBorder="1" applyAlignment="1">
      <alignment horizontal="left" vertical="center"/>
    </xf>
    <xf numFmtId="3" fontId="2" fillId="0" borderId="12" xfId="2" applyNumberFormat="1" applyFont="1" applyBorder="1" applyAlignment="1">
      <alignment horizontal="left" vertical="center"/>
    </xf>
    <xf numFmtId="3" fontId="2" fillId="0" borderId="11" xfId="2" applyNumberFormat="1" applyFont="1" applyBorder="1" applyAlignment="1">
      <alignment vertical="center"/>
    </xf>
    <xf numFmtId="3" fontId="2" fillId="0" borderId="12" xfId="2" applyNumberFormat="1" applyFont="1" applyBorder="1" applyAlignment="1">
      <alignment vertical="center"/>
    </xf>
    <xf numFmtId="3" fontId="2" fillId="0" borderId="11" xfId="2" applyNumberFormat="1" applyFont="1" applyFill="1" applyBorder="1" applyAlignment="1">
      <alignment horizontal="left" vertical="center"/>
    </xf>
    <xf numFmtId="3" fontId="2" fillId="0" borderId="12" xfId="2" applyNumberFormat="1" applyFont="1" applyFill="1" applyBorder="1" applyAlignment="1">
      <alignment horizontal="left" vertical="center"/>
    </xf>
    <xf numFmtId="3" fontId="2" fillId="0" borderId="12" xfId="2" applyNumberFormat="1" applyFont="1" applyFill="1" applyBorder="1" applyAlignment="1">
      <alignment horizontal="right" vertical="center"/>
    </xf>
    <xf numFmtId="0" fontId="4" fillId="0" borderId="11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2" fillId="0" borderId="11" xfId="2" applyFont="1" applyBorder="1" applyAlignment="1">
      <alignment horizontal="left" vertical="center"/>
    </xf>
    <xf numFmtId="0" fontId="2" fillId="0" borderId="12" xfId="2" applyFont="1" applyBorder="1" applyAlignment="1">
      <alignment horizontal="left" vertical="center"/>
    </xf>
    <xf numFmtId="3" fontId="2" fillId="0" borderId="11" xfId="2" applyNumberFormat="1" applyFont="1" applyBorder="1" applyAlignment="1">
      <alignment horizontal="center" vertical="center"/>
    </xf>
    <xf numFmtId="3" fontId="2" fillId="0" borderId="12" xfId="2" applyNumberFormat="1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right" vertical="center"/>
    </xf>
    <xf numFmtId="0" fontId="2" fillId="0" borderId="11" xfId="2" applyFont="1" applyBorder="1" applyAlignment="1">
      <alignment horizontal="center"/>
    </xf>
    <xf numFmtId="0" fontId="7" fillId="0" borderId="11" xfId="3" applyFont="1" applyFill="1" applyBorder="1" applyAlignment="1">
      <alignment horizontal="left" vertical="center"/>
    </xf>
    <xf numFmtId="0" fontId="7" fillId="0" borderId="12" xfId="3" applyFont="1" applyFill="1" applyBorder="1" applyAlignment="1">
      <alignment horizontal="left" vertical="center"/>
    </xf>
    <xf numFmtId="3" fontId="3" fillId="0" borderId="11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left" vertical="center"/>
    </xf>
    <xf numFmtId="0" fontId="2" fillId="0" borderId="11" xfId="3" applyFont="1" applyFill="1" applyBorder="1" applyAlignment="1">
      <alignment horizontal="left" vertical="center"/>
    </xf>
    <xf numFmtId="0" fontId="2" fillId="0" borderId="12" xfId="3" applyFont="1" applyFill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3" fillId="0" borderId="11" xfId="3" applyFont="1" applyFill="1" applyBorder="1" applyAlignment="1">
      <alignment horizontal="left" vertical="center"/>
    </xf>
    <xf numFmtId="0" fontId="3" fillId="0" borderId="12" xfId="3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vertical="center"/>
    </xf>
    <xf numFmtId="3" fontId="3" fillId="0" borderId="12" xfId="2" applyNumberFormat="1" applyFont="1" applyFill="1" applyBorder="1" applyAlignment="1">
      <alignment vertical="center"/>
    </xf>
    <xf numFmtId="3" fontId="3" fillId="0" borderId="4" xfId="2" applyNumberFormat="1" applyFont="1" applyFill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vertical="center"/>
    </xf>
    <xf numFmtId="3" fontId="3" fillId="0" borderId="12" xfId="2" applyNumberFormat="1" applyFont="1" applyBorder="1" applyAlignment="1">
      <alignment vertical="center"/>
    </xf>
    <xf numFmtId="0" fontId="8" fillId="0" borderId="11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left" vertical="center"/>
    </xf>
    <xf numFmtId="3" fontId="3" fillId="0" borderId="12" xfId="2" applyNumberFormat="1" applyFont="1" applyFill="1" applyBorder="1" applyAlignment="1">
      <alignment horizontal="left" vertical="center"/>
    </xf>
    <xf numFmtId="3" fontId="3" fillId="0" borderId="11" xfId="2" applyNumberFormat="1" applyFont="1" applyFill="1" applyBorder="1" applyAlignment="1">
      <alignment horizontal="center" vertical="center"/>
    </xf>
    <xf numFmtId="3" fontId="3" fillId="0" borderId="12" xfId="2" applyNumberFormat="1" applyFont="1" applyFill="1" applyBorder="1" applyAlignment="1">
      <alignment horizontal="center" vertical="center"/>
    </xf>
    <xf numFmtId="3" fontId="3" fillId="0" borderId="4" xfId="2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</cellXfs>
  <cellStyles count="4">
    <cellStyle name="Normál" xfId="0" builtinId="0"/>
    <cellStyle name="Normál 2" xfId="1"/>
    <cellStyle name="Normál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O7" sqref="O7"/>
    </sheetView>
  </sheetViews>
  <sheetFormatPr defaultRowHeight="12.75" x14ac:dyDescent="0.2"/>
  <cols>
    <col min="1" max="1" width="5" style="2" customWidth="1"/>
    <col min="2" max="2" width="4.85546875" style="2" customWidth="1"/>
    <col min="3" max="3" width="26.140625" style="2" customWidth="1"/>
    <col min="4" max="4" width="8.140625" style="2" customWidth="1"/>
    <col min="5" max="5" width="12.5703125" style="2" customWidth="1"/>
    <col min="6" max="6" width="12.42578125" style="2" customWidth="1"/>
    <col min="7" max="7" width="9.5703125" style="2" customWidth="1"/>
    <col min="8" max="8" width="5" style="2" customWidth="1"/>
    <col min="9" max="9" width="20.85546875" style="2" customWidth="1"/>
    <col min="10" max="10" width="8.42578125" style="2" customWidth="1"/>
    <col min="11" max="11" width="12.85546875" style="2" customWidth="1"/>
    <col min="12" max="12" width="9.5703125" style="2" customWidth="1"/>
    <col min="13" max="13" width="10.28515625" style="2" customWidth="1"/>
    <col min="14" max="14" width="5.85546875" style="2" customWidth="1"/>
    <col min="15" max="16384" width="9.140625" style="2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s="9" customFormat="1" ht="12.75" customHeight="1" x14ac:dyDescent="0.2">
      <c r="A4" s="4" t="s">
        <v>3</v>
      </c>
      <c r="B4" s="4" t="s">
        <v>3</v>
      </c>
      <c r="C4" s="5" t="s">
        <v>4</v>
      </c>
      <c r="D4" s="6"/>
      <c r="E4" s="7" t="s">
        <v>5</v>
      </c>
      <c r="F4" s="8" t="s">
        <v>6</v>
      </c>
      <c r="G4" s="8" t="s">
        <v>7</v>
      </c>
      <c r="H4" s="8" t="s">
        <v>8</v>
      </c>
      <c r="I4" s="5" t="s">
        <v>9</v>
      </c>
      <c r="J4" s="6"/>
      <c r="K4" s="7" t="s">
        <v>5</v>
      </c>
      <c r="L4" s="8" t="s">
        <v>6</v>
      </c>
      <c r="M4" s="8" t="s">
        <v>7</v>
      </c>
      <c r="N4" s="8" t="s">
        <v>8</v>
      </c>
    </row>
    <row r="5" spans="1:14" s="9" customFormat="1" ht="11.25" x14ac:dyDescent="0.2">
      <c r="A5" s="10"/>
      <c r="B5" s="10"/>
      <c r="C5" s="11"/>
      <c r="D5" s="12"/>
      <c r="E5" s="13"/>
      <c r="F5" s="8"/>
      <c r="G5" s="8"/>
      <c r="H5" s="8"/>
      <c r="I5" s="11"/>
      <c r="J5" s="12"/>
      <c r="K5" s="13"/>
      <c r="L5" s="8"/>
      <c r="M5" s="8"/>
      <c r="N5" s="8"/>
    </row>
    <row r="6" spans="1:14" s="9" customFormat="1" ht="13.5" customHeight="1" x14ac:dyDescent="0.2">
      <c r="A6" s="14"/>
      <c r="B6" s="14"/>
      <c r="C6" s="15"/>
      <c r="D6" s="16"/>
      <c r="E6" s="17"/>
      <c r="F6" s="8"/>
      <c r="G6" s="8"/>
      <c r="H6" s="8"/>
      <c r="I6" s="15"/>
      <c r="J6" s="16"/>
      <c r="K6" s="17"/>
      <c r="L6" s="8"/>
      <c r="M6" s="8"/>
      <c r="N6" s="8"/>
    </row>
    <row r="7" spans="1:14" ht="13.5" customHeight="1" x14ac:dyDescent="0.2">
      <c r="A7" s="18">
        <v>1</v>
      </c>
      <c r="B7" s="19">
        <v>1</v>
      </c>
      <c r="C7" s="20" t="s">
        <v>10</v>
      </c>
      <c r="D7" s="20"/>
      <c r="E7" s="21"/>
      <c r="F7" s="21"/>
      <c r="G7" s="21"/>
      <c r="H7" s="22"/>
      <c r="I7" s="20" t="s">
        <v>11</v>
      </c>
      <c r="J7" s="20"/>
      <c r="K7" s="21"/>
      <c r="L7" s="21"/>
      <c r="M7" s="21"/>
      <c r="N7" s="22"/>
    </row>
    <row r="8" spans="1:14" ht="13.5" customHeight="1" x14ac:dyDescent="0.2">
      <c r="A8" s="18">
        <v>2</v>
      </c>
      <c r="B8" s="19">
        <v>2</v>
      </c>
      <c r="C8" s="23" t="s">
        <v>12</v>
      </c>
      <c r="D8" s="24"/>
      <c r="E8" s="22">
        <f>SUM(E9:E15)</f>
        <v>191771218</v>
      </c>
      <c r="F8" s="22">
        <f>SUM(F9:F15)</f>
        <v>217865429</v>
      </c>
      <c r="G8" s="22">
        <f>SUM(G9:G15)</f>
        <v>217865429</v>
      </c>
      <c r="H8" s="22">
        <f>G8/F8*100</f>
        <v>100</v>
      </c>
      <c r="I8" s="25" t="s">
        <v>13</v>
      </c>
      <c r="J8" s="25"/>
      <c r="K8" s="22">
        <v>116275720</v>
      </c>
      <c r="L8" s="22">
        <v>133217984</v>
      </c>
      <c r="M8" s="26">
        <v>131060386</v>
      </c>
      <c r="N8" s="22">
        <f t="shared" ref="N8:N19" si="0">M8/L8*100</f>
        <v>98.380400351952474</v>
      </c>
    </row>
    <row r="9" spans="1:14" ht="13.5" customHeight="1" x14ac:dyDescent="0.2">
      <c r="A9" s="18">
        <v>3</v>
      </c>
      <c r="B9" s="19">
        <v>3</v>
      </c>
      <c r="C9" s="25" t="s">
        <v>14</v>
      </c>
      <c r="D9" s="25"/>
      <c r="E9" s="22">
        <v>182594818</v>
      </c>
      <c r="F9" s="22">
        <v>194056783</v>
      </c>
      <c r="G9" s="22">
        <v>194056783</v>
      </c>
      <c r="H9" s="22">
        <f>G9/F9*100</f>
        <v>100</v>
      </c>
      <c r="I9" s="25" t="s">
        <v>15</v>
      </c>
      <c r="J9" s="25"/>
      <c r="K9" s="22">
        <v>24342149</v>
      </c>
      <c r="L9" s="22">
        <v>28448911</v>
      </c>
      <c r="M9" s="26">
        <v>28389764</v>
      </c>
      <c r="N9" s="22">
        <f t="shared" si="0"/>
        <v>99.792093975055849</v>
      </c>
    </row>
    <row r="10" spans="1:14" ht="13.5" customHeight="1" x14ac:dyDescent="0.2">
      <c r="A10" s="18">
        <v>4</v>
      </c>
      <c r="B10" s="19">
        <v>4</v>
      </c>
      <c r="C10" s="27" t="s">
        <v>16</v>
      </c>
      <c r="D10" s="28"/>
      <c r="E10" s="22">
        <v>5250000</v>
      </c>
      <c r="F10" s="22">
        <v>19184103</v>
      </c>
      <c r="G10" s="22">
        <v>19184103</v>
      </c>
      <c r="H10" s="22">
        <f>G10/F10*100</f>
        <v>100</v>
      </c>
      <c r="I10" s="25" t="s">
        <v>17</v>
      </c>
      <c r="J10" s="25"/>
      <c r="K10" s="22">
        <v>77041084</v>
      </c>
      <c r="L10" s="22">
        <v>90703193</v>
      </c>
      <c r="M10" s="26">
        <v>87825090</v>
      </c>
      <c r="N10" s="22">
        <f t="shared" si="0"/>
        <v>96.826900018833967</v>
      </c>
    </row>
    <row r="11" spans="1:14" x14ac:dyDescent="0.2">
      <c r="A11" s="18">
        <v>5</v>
      </c>
      <c r="B11" s="19">
        <v>5</v>
      </c>
      <c r="C11" s="27" t="s">
        <v>18</v>
      </c>
      <c r="D11" s="28"/>
      <c r="E11" s="22"/>
      <c r="F11" s="22"/>
      <c r="G11" s="22"/>
      <c r="H11" s="22"/>
      <c r="I11" s="25" t="s">
        <v>19</v>
      </c>
      <c r="J11" s="25"/>
      <c r="K11" s="29">
        <v>15027000</v>
      </c>
      <c r="L11" s="29">
        <v>17265800</v>
      </c>
      <c r="M11" s="29">
        <v>14744059</v>
      </c>
      <c r="N11" s="22">
        <f t="shared" si="0"/>
        <v>85.394589303710219</v>
      </c>
    </row>
    <row r="12" spans="1:14" x14ac:dyDescent="0.2">
      <c r="A12" s="18">
        <v>6</v>
      </c>
      <c r="B12" s="19">
        <v>6</v>
      </c>
      <c r="C12" s="27" t="s">
        <v>20</v>
      </c>
      <c r="D12" s="28"/>
      <c r="E12" s="22"/>
      <c r="F12" s="22"/>
      <c r="G12" s="22"/>
      <c r="H12" s="22"/>
      <c r="I12" s="25" t="s">
        <v>21</v>
      </c>
      <c r="J12" s="25"/>
      <c r="K12" s="22">
        <v>1666800</v>
      </c>
      <c r="L12" s="22">
        <v>3533341</v>
      </c>
      <c r="M12" s="26">
        <v>3085747</v>
      </c>
      <c r="N12" s="22">
        <f t="shared" si="0"/>
        <v>87.332272769596813</v>
      </c>
    </row>
    <row r="13" spans="1:14" x14ac:dyDescent="0.2">
      <c r="A13" s="18"/>
      <c r="B13" s="19"/>
      <c r="C13" s="30" t="s">
        <v>22</v>
      </c>
      <c r="D13" s="31"/>
      <c r="E13" s="22">
        <v>3926400</v>
      </c>
      <c r="F13" s="22">
        <v>3994100</v>
      </c>
      <c r="G13" s="22">
        <v>3994100</v>
      </c>
      <c r="H13" s="22">
        <f t="shared" ref="H13:H19" si="1">G13/F13*100</f>
        <v>100</v>
      </c>
      <c r="I13" s="32"/>
      <c r="J13" s="33"/>
      <c r="K13" s="33"/>
      <c r="L13" s="33"/>
      <c r="M13" s="29"/>
      <c r="N13" s="22"/>
    </row>
    <row r="14" spans="1:14" x14ac:dyDescent="0.2">
      <c r="A14" s="18">
        <v>7</v>
      </c>
      <c r="B14" s="19">
        <v>7</v>
      </c>
      <c r="C14" s="27" t="s">
        <v>23</v>
      </c>
      <c r="D14" s="28"/>
      <c r="E14" s="22">
        <v>0</v>
      </c>
      <c r="F14" s="22">
        <v>283000</v>
      </c>
      <c r="G14" s="22">
        <v>283000</v>
      </c>
      <c r="H14" s="22">
        <f t="shared" si="1"/>
        <v>100</v>
      </c>
      <c r="I14" s="27" t="s">
        <v>24</v>
      </c>
      <c r="J14" s="28"/>
      <c r="K14" s="29">
        <v>3417000</v>
      </c>
      <c r="L14" s="29">
        <v>3560655</v>
      </c>
      <c r="M14" s="29">
        <v>3560655</v>
      </c>
      <c r="N14" s="22">
        <f t="shared" si="0"/>
        <v>100</v>
      </c>
    </row>
    <row r="15" spans="1:14" x14ac:dyDescent="0.2">
      <c r="A15" s="18">
        <v>8</v>
      </c>
      <c r="B15" s="19">
        <v>8</v>
      </c>
      <c r="C15" s="27" t="s">
        <v>25</v>
      </c>
      <c r="D15" s="28"/>
      <c r="E15" s="22"/>
      <c r="F15" s="33">
        <v>347443</v>
      </c>
      <c r="G15" s="26">
        <v>347443</v>
      </c>
      <c r="H15" s="22">
        <f t="shared" si="1"/>
        <v>100</v>
      </c>
      <c r="I15" s="34" t="s">
        <v>26</v>
      </c>
      <c r="J15" s="35"/>
      <c r="K15" s="36"/>
      <c r="L15" s="36">
        <v>48162</v>
      </c>
      <c r="M15" s="36">
        <v>48162</v>
      </c>
      <c r="N15" s="22">
        <f t="shared" si="0"/>
        <v>100</v>
      </c>
    </row>
    <row r="16" spans="1:14" x14ac:dyDescent="0.2">
      <c r="A16" s="18">
        <v>9</v>
      </c>
      <c r="B16" s="19">
        <v>9</v>
      </c>
      <c r="C16" s="37" t="s">
        <v>27</v>
      </c>
      <c r="D16" s="38"/>
      <c r="E16" s="29">
        <v>29950000</v>
      </c>
      <c r="F16" s="29">
        <v>37827995</v>
      </c>
      <c r="G16" s="29">
        <v>30357972</v>
      </c>
      <c r="H16" s="22">
        <f t="shared" si="1"/>
        <v>80.252659439127029</v>
      </c>
      <c r="I16" s="27" t="s">
        <v>28</v>
      </c>
      <c r="J16" s="28"/>
      <c r="K16" s="29">
        <v>116459</v>
      </c>
      <c r="L16" s="29">
        <v>116459</v>
      </c>
      <c r="M16" s="29">
        <v>0</v>
      </c>
      <c r="N16" s="22"/>
    </row>
    <row r="17" spans="1:14" x14ac:dyDescent="0.2">
      <c r="A17" s="18">
        <v>10</v>
      </c>
      <c r="B17" s="19">
        <v>10</v>
      </c>
      <c r="C17" s="39" t="s">
        <v>29</v>
      </c>
      <c r="D17" s="40"/>
      <c r="E17" s="29">
        <v>34477460</v>
      </c>
      <c r="F17" s="29">
        <v>41106121</v>
      </c>
      <c r="G17" s="29">
        <v>33143786</v>
      </c>
      <c r="H17" s="22">
        <f t="shared" si="1"/>
        <v>80.629806933132897</v>
      </c>
      <c r="I17" s="41"/>
      <c r="J17" s="42"/>
      <c r="K17" s="29"/>
      <c r="L17" s="29"/>
      <c r="M17" s="29"/>
      <c r="N17" s="22"/>
    </row>
    <row r="18" spans="1:14" x14ac:dyDescent="0.2">
      <c r="A18" s="18">
        <v>11</v>
      </c>
      <c r="B18" s="19">
        <v>11</v>
      </c>
      <c r="C18" s="39" t="s">
        <v>30</v>
      </c>
      <c r="D18" s="40"/>
      <c r="E18" s="29"/>
      <c r="F18" s="29">
        <v>2725398</v>
      </c>
      <c r="G18" s="29">
        <v>2519998</v>
      </c>
      <c r="H18" s="22">
        <f t="shared" si="1"/>
        <v>92.46348606698912</v>
      </c>
      <c r="I18" s="41"/>
      <c r="J18" s="42"/>
      <c r="K18" s="29"/>
      <c r="L18" s="29"/>
      <c r="M18" s="29"/>
      <c r="N18" s="22"/>
    </row>
    <row r="19" spans="1:14" x14ac:dyDescent="0.2">
      <c r="A19" s="18">
        <v>12</v>
      </c>
      <c r="B19" s="43">
        <v>12</v>
      </c>
      <c r="C19" s="44" t="s">
        <v>31</v>
      </c>
      <c r="D19" s="45"/>
      <c r="E19" s="46">
        <f>E8+E16+E17+E18</f>
        <v>256198678</v>
      </c>
      <c r="F19" s="46">
        <f>F8+F16+F17+F18</f>
        <v>299524943</v>
      </c>
      <c r="G19" s="46">
        <f>G8+G16+G17+G18</f>
        <v>283887185</v>
      </c>
      <c r="H19" s="22">
        <f t="shared" si="1"/>
        <v>94.779146656911308</v>
      </c>
      <c r="I19" s="44" t="s">
        <v>32</v>
      </c>
      <c r="J19" s="45"/>
      <c r="K19" s="46">
        <f>SUM(K8:K17)</f>
        <v>237886212</v>
      </c>
      <c r="L19" s="46">
        <f>SUM(L8:L17)</f>
        <v>276894505</v>
      </c>
      <c r="M19" s="46">
        <f>SUM(M8:M17)</f>
        <v>268713863</v>
      </c>
      <c r="N19" s="22">
        <f t="shared" si="0"/>
        <v>97.045574450818378</v>
      </c>
    </row>
    <row r="20" spans="1:14" x14ac:dyDescent="0.2">
      <c r="A20" s="47">
        <v>13</v>
      </c>
      <c r="B20" s="43">
        <v>13</v>
      </c>
      <c r="C20" s="48" t="s">
        <v>33</v>
      </c>
      <c r="D20" s="49"/>
      <c r="E20" s="29"/>
      <c r="F20" s="29"/>
      <c r="G20" s="29"/>
      <c r="H20" s="22"/>
      <c r="I20" s="50" t="s">
        <v>34</v>
      </c>
      <c r="J20" s="51"/>
      <c r="K20" s="29"/>
      <c r="L20" s="29"/>
      <c r="M20" s="29"/>
      <c r="N20" s="22"/>
    </row>
    <row r="21" spans="1:14" x14ac:dyDescent="0.2">
      <c r="A21" s="47">
        <v>14</v>
      </c>
      <c r="B21" s="43">
        <v>14</v>
      </c>
      <c r="C21" s="52" t="s">
        <v>35</v>
      </c>
      <c r="D21" s="53"/>
      <c r="E21" s="29">
        <v>0</v>
      </c>
      <c r="F21" s="29">
        <v>3000000</v>
      </c>
      <c r="G21" s="29">
        <v>3000000</v>
      </c>
      <c r="H21" s="22">
        <f t="shared" ref="H21:H26" si="2">G21/F21*100</f>
        <v>100</v>
      </c>
      <c r="I21" s="30" t="s">
        <v>36</v>
      </c>
      <c r="J21" s="31"/>
      <c r="K21" s="29"/>
      <c r="L21" s="29"/>
      <c r="M21" s="29"/>
      <c r="N21" s="22"/>
    </row>
    <row r="22" spans="1:14" x14ac:dyDescent="0.2">
      <c r="A22" s="47">
        <v>15</v>
      </c>
      <c r="B22" s="43">
        <v>15</v>
      </c>
      <c r="C22" s="52" t="s">
        <v>37</v>
      </c>
      <c r="D22" s="53"/>
      <c r="E22" s="29">
        <v>118252426</v>
      </c>
      <c r="F22" s="29">
        <v>128589293</v>
      </c>
      <c r="G22" s="29">
        <v>128589293</v>
      </c>
      <c r="H22" s="22">
        <f t="shared" si="2"/>
        <v>100</v>
      </c>
      <c r="I22" s="30" t="s">
        <v>38</v>
      </c>
      <c r="J22" s="31"/>
      <c r="K22" s="29">
        <v>0</v>
      </c>
      <c r="L22" s="29">
        <v>5000000</v>
      </c>
      <c r="M22" s="29">
        <v>5000000</v>
      </c>
      <c r="N22" s="22">
        <f>M22/L22*100</f>
        <v>100</v>
      </c>
    </row>
    <row r="23" spans="1:14" x14ac:dyDescent="0.2">
      <c r="A23" s="47">
        <v>16</v>
      </c>
      <c r="B23" s="43">
        <v>16</v>
      </c>
      <c r="C23" s="52" t="s">
        <v>39</v>
      </c>
      <c r="D23" s="53"/>
      <c r="E23" s="29">
        <v>62436958</v>
      </c>
      <c r="F23" s="29">
        <v>62602672</v>
      </c>
      <c r="G23" s="29">
        <v>62602672</v>
      </c>
      <c r="H23" s="22">
        <f t="shared" si="2"/>
        <v>100</v>
      </c>
      <c r="I23" s="30" t="s">
        <v>37</v>
      </c>
      <c r="J23" s="31"/>
      <c r="K23" s="29">
        <v>118252426</v>
      </c>
      <c r="L23" s="29">
        <v>128589293</v>
      </c>
      <c r="M23" s="29">
        <v>128589293</v>
      </c>
      <c r="N23" s="22">
        <f>M23/L23*100</f>
        <v>100</v>
      </c>
    </row>
    <row r="24" spans="1:14" x14ac:dyDescent="0.2">
      <c r="A24" s="47">
        <v>17</v>
      </c>
      <c r="B24" s="19">
        <v>17</v>
      </c>
      <c r="C24" s="52" t="s">
        <v>40</v>
      </c>
      <c r="D24" s="53"/>
      <c r="E24" s="22">
        <v>0</v>
      </c>
      <c r="F24" s="22">
        <v>13036144</v>
      </c>
      <c r="G24" s="22">
        <v>13036144</v>
      </c>
      <c r="H24" s="22">
        <f t="shared" si="2"/>
        <v>100</v>
      </c>
      <c r="I24" s="34" t="s">
        <v>41</v>
      </c>
      <c r="J24" s="35"/>
      <c r="K24" s="22">
        <v>6617872</v>
      </c>
      <c r="L24" s="22">
        <v>12646869</v>
      </c>
      <c r="M24" s="26">
        <v>12646869</v>
      </c>
      <c r="N24" s="22">
        <f>M24/L24*100</f>
        <v>100</v>
      </c>
    </row>
    <row r="25" spans="1:14" x14ac:dyDescent="0.2">
      <c r="A25" s="18">
        <v>18</v>
      </c>
      <c r="B25" s="54">
        <v>18</v>
      </c>
      <c r="C25" s="55" t="s">
        <v>42</v>
      </c>
      <c r="D25" s="56"/>
      <c r="E25" s="46">
        <f>SUM(E21:E24)</f>
        <v>180689384</v>
      </c>
      <c r="F25" s="46">
        <f>SUM(F21:F24)</f>
        <v>207228109</v>
      </c>
      <c r="G25" s="46">
        <f>SUM(G21:G24)</f>
        <v>207228109</v>
      </c>
      <c r="H25" s="22">
        <f t="shared" si="2"/>
        <v>100</v>
      </c>
      <c r="I25" s="55" t="s">
        <v>43</v>
      </c>
      <c r="J25" s="56"/>
      <c r="K25" s="21">
        <f>SUM(K21:K24)</f>
        <v>124870298</v>
      </c>
      <c r="L25" s="21">
        <f>SUM(L21:L24)</f>
        <v>146236162</v>
      </c>
      <c r="M25" s="21">
        <f>SUM(M21:M24)</f>
        <v>146236162</v>
      </c>
      <c r="N25" s="22">
        <f>M25/L25*100</f>
        <v>100</v>
      </c>
    </row>
    <row r="26" spans="1:14" x14ac:dyDescent="0.2">
      <c r="A26" s="54"/>
      <c r="B26" s="19">
        <v>19</v>
      </c>
      <c r="C26" s="57" t="s">
        <v>44</v>
      </c>
      <c r="D26" s="58"/>
      <c r="E26" s="46">
        <f>E19+E25</f>
        <v>436888062</v>
      </c>
      <c r="F26" s="46">
        <f>F19+F25</f>
        <v>506753052</v>
      </c>
      <c r="G26" s="46">
        <f>G19+G25</f>
        <v>491115294</v>
      </c>
      <c r="H26" s="22">
        <f t="shared" si="2"/>
        <v>96.914126528043084</v>
      </c>
      <c r="I26" s="20" t="s">
        <v>45</v>
      </c>
      <c r="J26" s="20"/>
      <c r="K26" s="21">
        <f>K19+K25</f>
        <v>362756510</v>
      </c>
      <c r="L26" s="21">
        <f>L19+L25</f>
        <v>423130667</v>
      </c>
      <c r="M26" s="21">
        <f>M19+M25</f>
        <v>414950025</v>
      </c>
      <c r="N26" s="22">
        <f>M26/L26*100</f>
        <v>98.06663930600898</v>
      </c>
    </row>
    <row r="27" spans="1:14" x14ac:dyDescent="0.2">
      <c r="A27" s="18">
        <v>19</v>
      </c>
      <c r="B27" s="19">
        <v>20</v>
      </c>
      <c r="C27" s="57"/>
      <c r="D27" s="58"/>
      <c r="E27" s="59"/>
      <c r="F27" s="59"/>
      <c r="G27" s="59"/>
      <c r="H27" s="22"/>
      <c r="I27" s="20"/>
      <c r="J27" s="20"/>
      <c r="K27" s="21"/>
      <c r="L27" s="21"/>
      <c r="M27" s="60"/>
      <c r="N27" s="22"/>
    </row>
    <row r="28" spans="1:14" x14ac:dyDescent="0.2">
      <c r="A28" s="18">
        <v>20</v>
      </c>
      <c r="B28" s="19">
        <v>21</v>
      </c>
      <c r="C28" s="61" t="s">
        <v>46</v>
      </c>
      <c r="D28" s="62"/>
      <c r="E28" s="21"/>
      <c r="F28" s="21"/>
      <c r="G28" s="21"/>
      <c r="H28" s="22"/>
      <c r="I28" s="20" t="s">
        <v>47</v>
      </c>
      <c r="J28" s="20"/>
      <c r="K28" s="21"/>
      <c r="L28" s="21"/>
      <c r="M28" s="60"/>
      <c r="N28" s="22"/>
    </row>
    <row r="29" spans="1:14" x14ac:dyDescent="0.2">
      <c r="A29" s="18">
        <v>21</v>
      </c>
      <c r="B29" s="19">
        <v>22</v>
      </c>
      <c r="C29" s="27" t="s">
        <v>48</v>
      </c>
      <c r="D29" s="28"/>
      <c r="E29" s="22"/>
      <c r="F29" s="22"/>
      <c r="G29" s="22"/>
      <c r="H29" s="22"/>
      <c r="I29" s="25" t="s">
        <v>49</v>
      </c>
      <c r="J29" s="25"/>
      <c r="K29" s="22">
        <v>30305565</v>
      </c>
      <c r="L29" s="22">
        <v>41933768</v>
      </c>
      <c r="M29" s="26">
        <v>38167350</v>
      </c>
      <c r="N29" s="22">
        <f>M29/L29*100</f>
        <v>91.018174183631672</v>
      </c>
    </row>
    <row r="30" spans="1:14" x14ac:dyDescent="0.2">
      <c r="A30" s="18">
        <v>22</v>
      </c>
      <c r="B30" s="19">
        <v>23</v>
      </c>
      <c r="C30" s="23" t="s">
        <v>50</v>
      </c>
      <c r="D30" s="24"/>
      <c r="E30" s="22"/>
      <c r="F30" s="22">
        <v>4513002</v>
      </c>
      <c r="G30" s="22">
        <v>4513002</v>
      </c>
      <c r="H30" s="22">
        <f>G30/F30*100</f>
        <v>100</v>
      </c>
      <c r="I30" s="30" t="s">
        <v>51</v>
      </c>
      <c r="J30" s="31"/>
      <c r="K30" s="26">
        <v>42002424</v>
      </c>
      <c r="L30" s="26">
        <v>185482856</v>
      </c>
      <c r="M30" s="26">
        <v>116389940</v>
      </c>
      <c r="N30" s="22">
        <f>M30/L30*100</f>
        <v>62.749702322892851</v>
      </c>
    </row>
    <row r="31" spans="1:14" x14ac:dyDescent="0.2">
      <c r="A31" s="18">
        <v>23</v>
      </c>
      <c r="B31" s="19">
        <v>24</v>
      </c>
      <c r="C31" s="23" t="s">
        <v>52</v>
      </c>
      <c r="D31" s="24"/>
      <c r="E31" s="22"/>
      <c r="F31" s="22"/>
      <c r="G31" s="22"/>
      <c r="H31" s="22"/>
      <c r="I31" s="22" t="s">
        <v>53</v>
      </c>
      <c r="J31" s="22"/>
      <c r="K31" s="22"/>
      <c r="L31" s="22"/>
      <c r="M31" s="26"/>
      <c r="N31" s="22"/>
    </row>
    <row r="32" spans="1:14" x14ac:dyDescent="0.2">
      <c r="A32" s="18">
        <v>24</v>
      </c>
      <c r="B32" s="19">
        <v>25</v>
      </c>
      <c r="C32" s="23" t="s">
        <v>54</v>
      </c>
      <c r="D32" s="24"/>
      <c r="E32" s="22"/>
      <c r="F32" s="22"/>
      <c r="G32" s="22"/>
      <c r="H32" s="22"/>
      <c r="I32" s="30" t="s">
        <v>55</v>
      </c>
      <c r="J32" s="31"/>
      <c r="K32" s="22"/>
      <c r="L32" s="22"/>
      <c r="M32" s="26"/>
      <c r="N32" s="22"/>
    </row>
    <row r="33" spans="1:14" x14ac:dyDescent="0.2">
      <c r="A33" s="18">
        <v>25</v>
      </c>
      <c r="B33" s="43">
        <v>26</v>
      </c>
      <c r="C33" s="27" t="s">
        <v>56</v>
      </c>
      <c r="D33" s="28"/>
      <c r="E33" s="22"/>
      <c r="F33" s="22"/>
      <c r="G33" s="22"/>
      <c r="H33" s="22"/>
      <c r="I33" s="27"/>
      <c r="J33" s="28"/>
      <c r="K33" s="22"/>
      <c r="L33" s="22"/>
      <c r="M33" s="26"/>
      <c r="N33" s="22"/>
    </row>
    <row r="34" spans="1:14" x14ac:dyDescent="0.2">
      <c r="A34" s="18">
        <v>26</v>
      </c>
      <c r="B34" s="43">
        <v>27</v>
      </c>
      <c r="C34" s="27" t="s">
        <v>25</v>
      </c>
      <c r="D34" s="28"/>
      <c r="E34" s="22">
        <v>0</v>
      </c>
      <c r="F34" s="22">
        <v>223439958</v>
      </c>
      <c r="G34" s="22">
        <v>223439958</v>
      </c>
      <c r="H34" s="22">
        <f>G34/F34*100</f>
        <v>100</v>
      </c>
      <c r="I34" s="27" t="s">
        <v>57</v>
      </c>
      <c r="J34" s="28"/>
      <c r="K34" s="22">
        <v>14023563</v>
      </c>
      <c r="L34" s="22">
        <v>94758721</v>
      </c>
      <c r="M34" s="26">
        <v>0</v>
      </c>
      <c r="N34" s="22"/>
    </row>
    <row r="35" spans="1:14" x14ac:dyDescent="0.2">
      <c r="A35" s="47">
        <v>27</v>
      </c>
      <c r="B35" s="19">
        <v>28</v>
      </c>
      <c r="C35" s="63" t="s">
        <v>58</v>
      </c>
      <c r="D35" s="64"/>
      <c r="E35" s="22">
        <v>5000000</v>
      </c>
      <c r="F35" s="22">
        <v>8600000</v>
      </c>
      <c r="G35" s="22">
        <v>4325000</v>
      </c>
      <c r="H35" s="22">
        <f>G35/F35*100</f>
        <v>50.290697674418603</v>
      </c>
      <c r="I35" s="27"/>
      <c r="J35" s="28"/>
      <c r="K35" s="22"/>
      <c r="L35" s="22"/>
      <c r="M35" s="26"/>
      <c r="N35" s="22"/>
    </row>
    <row r="36" spans="1:14" x14ac:dyDescent="0.2">
      <c r="A36" s="47">
        <v>28</v>
      </c>
      <c r="B36" s="19">
        <v>29</v>
      </c>
      <c r="C36" s="63" t="s">
        <v>59</v>
      </c>
      <c r="D36" s="64"/>
      <c r="E36" s="22">
        <v>7200000</v>
      </c>
      <c r="F36" s="22">
        <v>2000000</v>
      </c>
      <c r="G36" s="22">
        <v>2000000</v>
      </c>
      <c r="H36" s="22">
        <f>G36/F36*100</f>
        <v>100</v>
      </c>
      <c r="I36" s="27"/>
      <c r="J36" s="28"/>
      <c r="K36" s="22"/>
      <c r="L36" s="22"/>
      <c r="M36" s="26"/>
      <c r="N36" s="22"/>
    </row>
    <row r="37" spans="1:14" x14ac:dyDescent="0.2">
      <c r="A37" s="18">
        <v>29</v>
      </c>
      <c r="B37" s="19">
        <v>30</v>
      </c>
      <c r="C37" s="23" t="s">
        <v>60</v>
      </c>
      <c r="D37" s="24"/>
      <c r="E37" s="22"/>
      <c r="F37" s="22"/>
      <c r="G37" s="22"/>
      <c r="H37" s="22"/>
      <c r="I37" s="41"/>
      <c r="J37" s="42"/>
      <c r="K37" s="22"/>
      <c r="L37" s="22"/>
      <c r="M37" s="26"/>
      <c r="N37" s="22"/>
    </row>
    <row r="38" spans="1:14" x14ac:dyDescent="0.2">
      <c r="A38" s="54">
        <v>30</v>
      </c>
      <c r="B38" s="19">
        <v>31</v>
      </c>
      <c r="C38" s="65" t="s">
        <v>61</v>
      </c>
      <c r="D38" s="66"/>
      <c r="E38" s="60">
        <f>SUM(E29:E37)</f>
        <v>12200000</v>
      </c>
      <c r="F38" s="60">
        <f>SUM(F29:F37)</f>
        <v>238552960</v>
      </c>
      <c r="G38" s="60">
        <f>SUM(G29:G37)</f>
        <v>234277960</v>
      </c>
      <c r="H38" s="22">
        <f>G38/F38*100</f>
        <v>98.207945103678441</v>
      </c>
      <c r="I38" s="67" t="s">
        <v>62</v>
      </c>
      <c r="J38" s="68"/>
      <c r="K38" s="21">
        <f>SUM(K29:K36)</f>
        <v>86331552</v>
      </c>
      <c r="L38" s="21">
        <f>SUM(L29:L36)</f>
        <v>322175345</v>
      </c>
      <c r="M38" s="21">
        <f>SUM(M29:M36)</f>
        <v>154557290</v>
      </c>
      <c r="N38" s="22">
        <f>M38/L38*100</f>
        <v>47.973034683954481</v>
      </c>
    </row>
    <row r="39" spans="1:14" x14ac:dyDescent="0.2">
      <c r="A39" s="18">
        <v>31</v>
      </c>
      <c r="B39" s="19">
        <v>32</v>
      </c>
      <c r="C39" s="57" t="s">
        <v>63</v>
      </c>
      <c r="D39" s="58"/>
      <c r="E39" s="69">
        <f>E26+E38</f>
        <v>449088062</v>
      </c>
      <c r="F39" s="69">
        <f>F26+F38</f>
        <v>745306012</v>
      </c>
      <c r="G39" s="69">
        <f>G26+G38</f>
        <v>725393254</v>
      </c>
      <c r="H39" s="22">
        <f>G39/F39*100</f>
        <v>97.328244012608351</v>
      </c>
      <c r="I39" s="20" t="s">
        <v>64</v>
      </c>
      <c r="J39" s="20"/>
      <c r="K39" s="59">
        <f>K38+K26</f>
        <v>449088062</v>
      </c>
      <c r="L39" s="59">
        <f>L38+L26</f>
        <v>745306012</v>
      </c>
      <c r="M39" s="59">
        <f>M38+M26</f>
        <v>569507315</v>
      </c>
      <c r="N39" s="22">
        <f>M39/L39*100</f>
        <v>76.412548111848594</v>
      </c>
    </row>
    <row r="40" spans="1:14" x14ac:dyDescent="0.2">
      <c r="D40" s="70"/>
      <c r="E40" s="70"/>
      <c r="F40" s="70"/>
      <c r="G40" s="70"/>
      <c r="H40" s="70"/>
      <c r="I40" s="70"/>
      <c r="J40" s="70"/>
      <c r="K40" s="70"/>
      <c r="L40" s="70"/>
      <c r="M40" s="70"/>
    </row>
  </sheetData>
  <mergeCells count="73">
    <mergeCell ref="C37:D37"/>
    <mergeCell ref="I37:J37"/>
    <mergeCell ref="C38:D38"/>
    <mergeCell ref="I38:J38"/>
    <mergeCell ref="C39:D39"/>
    <mergeCell ref="I39:J39"/>
    <mergeCell ref="C34:D34"/>
    <mergeCell ref="I34:J34"/>
    <mergeCell ref="C35:D35"/>
    <mergeCell ref="I35:J35"/>
    <mergeCell ref="C36:D36"/>
    <mergeCell ref="I36:J36"/>
    <mergeCell ref="C29:D29"/>
    <mergeCell ref="I29:J29"/>
    <mergeCell ref="C30:D30"/>
    <mergeCell ref="C31:D31"/>
    <mergeCell ref="C32:D32"/>
    <mergeCell ref="C33:D33"/>
    <mergeCell ref="I33:J33"/>
    <mergeCell ref="C26:D26"/>
    <mergeCell ref="I26:J26"/>
    <mergeCell ref="C27:D27"/>
    <mergeCell ref="I27:J27"/>
    <mergeCell ref="C28:D28"/>
    <mergeCell ref="I28:J28"/>
    <mergeCell ref="C21:D21"/>
    <mergeCell ref="C22:D22"/>
    <mergeCell ref="C23:D23"/>
    <mergeCell ref="C24:D24"/>
    <mergeCell ref="I24:J24"/>
    <mergeCell ref="C25:D25"/>
    <mergeCell ref="I25:J25"/>
    <mergeCell ref="C18:D18"/>
    <mergeCell ref="I18:J18"/>
    <mergeCell ref="C19:D19"/>
    <mergeCell ref="I19:J19"/>
    <mergeCell ref="C20:D20"/>
    <mergeCell ref="I20:J20"/>
    <mergeCell ref="C15:D15"/>
    <mergeCell ref="I15:J15"/>
    <mergeCell ref="C16:D16"/>
    <mergeCell ref="I16:J16"/>
    <mergeCell ref="C17:D17"/>
    <mergeCell ref="I17:J17"/>
    <mergeCell ref="C11:D11"/>
    <mergeCell ref="I11:J11"/>
    <mergeCell ref="C12:D12"/>
    <mergeCell ref="I12:J12"/>
    <mergeCell ref="C14:D14"/>
    <mergeCell ref="I14:J14"/>
    <mergeCell ref="C8:D8"/>
    <mergeCell ref="I8:J8"/>
    <mergeCell ref="C9:D9"/>
    <mergeCell ref="I9:J9"/>
    <mergeCell ref="C10:D10"/>
    <mergeCell ref="I10:J10"/>
    <mergeCell ref="I4:J6"/>
    <mergeCell ref="K4:K6"/>
    <mergeCell ref="L4:L6"/>
    <mergeCell ref="M4:M6"/>
    <mergeCell ref="N4:N6"/>
    <mergeCell ref="C7:D7"/>
    <mergeCell ref="I7:J7"/>
    <mergeCell ref="A1:M1"/>
    <mergeCell ref="A2:M2"/>
    <mergeCell ref="A3:M3"/>
    <mergeCell ref="A4:A6"/>
    <mergeCell ref="B4:B6"/>
    <mergeCell ref="C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1.m_Összevont_KV-iMérleg_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2018-05-31T12:37:04Z</dcterms:created>
  <dcterms:modified xsi:type="dcterms:W3CDTF">2018-05-31T12:37:34Z</dcterms:modified>
</cp:coreProperties>
</file>