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1.melléklet" sheetId="1" state="visible" r:id="rId2"/>
    <sheet name="2.1.melléklet" sheetId="2" state="visible" r:id="rId3"/>
    <sheet name="2.2.melléklet" sheetId="3" state="visible" r:id="rId4"/>
    <sheet name="3.melléklet" sheetId="4" state="visible" r:id="rId5"/>
    <sheet name="4.melléklet" sheetId="5" state="visible" r:id="rId6"/>
    <sheet name="5.1.melléklet" sheetId="6" state="visible" r:id="rId7"/>
    <sheet name="5.2.melléklet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<sst xmlns="http://schemas.openxmlformats.org/spreadsheetml/2006/main" count="896" uniqueCount="411">
  <si>
    <t xml:space="preserve">1.melléklet az 8/2019. (V.27.) önkormányzati rendelethez</t>
  </si>
  <si>
    <t xml:space="preserve">B E V É T E L E K</t>
  </si>
  <si>
    <t xml:space="preserve"> forintban</t>
  </si>
  <si>
    <t xml:space="preserve">Sor-
szám</t>
  </si>
  <si>
    <t xml:space="preserve">Bevételi jogcím</t>
  </si>
  <si>
    <t xml:space="preserve">2019.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</si>
  <si>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</si>
  <si>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</si>
  <si>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</si>
  <si>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</si>
  <si>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</si>
  <si>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</si>
  <si>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</si>
  <si>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</si>
  <si>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</si>
  <si>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</si>
  <si>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</si>
  <si>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költségvetési támogatások és kiegészítő támogatások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</si>
  <si>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</si>
  <si>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</si>
  <si>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</si>
  <si>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</si>
  <si>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</si>
  <si>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 </t>
  </si>
  <si>
    <t xml:space="preserve">2.3.</t>
  </si>
  <si>
    <t xml:space="preserve">Működési célú visszatérítendő támogatások, kölcsönök visszatérülése 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</si>
  <si>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</si>
  <si>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</si>
  <si>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</si>
  <si>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 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</si>
  <si>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</si>
  <si>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</si>
  <si>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</si>
  <si>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</si>
  <si>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</si>
  <si>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</si>
  <si>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</si>
  <si>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</si>
  <si>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</si>
  <si>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</si>
  <si>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</si>
  <si>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</si>
  <si>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</si>
  <si>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</si>
  <si>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</si>
  <si>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</si>
  <si>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 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</si>
  <si>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</si>
  <si>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</si>
  <si>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</si>
  <si>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</si>
  <si>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</si>
  <si>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</si>
  <si>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</si>
  <si>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</si>
  <si>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</si>
  <si>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</si>
  <si>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</si>
  <si>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</si>
  <si>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</si>
  <si>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</si>
  <si>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</si>
  <si>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</si>
  <si>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</si>
  <si>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</si>
  <si>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</si>
  <si>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</si>
  <si>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</si>
  <si>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</si>
  <si>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</si>
  <si>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</si>
  <si>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</si>
  <si>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</si>
  <si>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 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</si>
  <si>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</si>
  <si>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</si>
  <si>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</si>
  <si>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</si>
  <si>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</si>
  <si>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</si>
  <si>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</si>
  <si>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</si>
  <si>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</si>
  <si>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</si>
  <si>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</si>
  <si>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</si>
  <si>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</si>
  <si>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</si>
  <si>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</si>
  <si>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</si>
  <si>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</si>
  <si>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</si>
  <si>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</si>
  <si>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</si>
  <si>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 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</si>
  <si>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</si>
  <si>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</si>
  <si>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</si>
  <si>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</si>
  <si>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</si>
  <si>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</si>
  <si>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</si>
  <si>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</si>
  <si>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</si>
  <si>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</si>
  <si>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</si>
  <si>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</si>
  <si>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</si>
  <si>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</si>
  <si>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</si>
  <si>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</si>
  <si>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</si>
  <si>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</si>
  <si>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</si>
  <si>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</si>
  <si>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</si>
  <si>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   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</si>
  <si>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</si>
  <si>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</si>
  <si>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</si>
  <si>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</si>
  <si>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</si>
  <si>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</si>
  <si>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    Rövid lejáratú  hitelek, kölcsönök felvétele</t>
  </si>
  <si>
    <t xml:space="preserve">   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</si>
  <si>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</si>
  <si>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</si>
  <si>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</si>
  <si>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</si>
  <si>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</si>
  <si>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</si>
  <si>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</si>
  <si>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</si>
  <si>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</si>
  <si>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    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</si>
  <si>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</si>
  <si>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</si>
  <si>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</si>
  <si>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</si>
  <si>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</si>
  <si>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    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</si>
  <si>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</si>
  <si>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</si>
  <si>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</si>
  <si>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</si>
  <si>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</si>
  <si>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</si>
  <si>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</si>
  <si>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    14.</t>
  </si>
  <si>
    <t xml:space="preserve">Külföldi finanszírozás bevételei (14.1.+…14.4.)</t>
  </si>
  <si>
    <t xml:space="preserve">    14.1.</t>
  </si>
  <si>
    <t xml:space="preserve">Forgatási célú külföldi értékpapírok beváltása,  értékesítése</t>
  </si>
  <si>
    <t xml:space="preserve">    14.2.</t>
  </si>
  <si>
    <t xml:space="preserve">Befektetési célú külföldi értékpapírok beváltása,  értékesítése</t>
  </si>
  <si>
    <t xml:space="preserve">    14.3.</t>
  </si>
  <si>
    <t xml:space="preserve">Külföldi értékpapírok kibocsátása</t>
  </si>
  <si>
    <t xml:space="preserve">    14.4.</t>
  </si>
  <si>
    <t xml:space="preserve">Külföldi hitelek, kölcsönök felvétele</t>
  </si>
  <si>
    <t xml:space="preserve">    15.</t>
  </si>
  <si>
    <t xml:space="preserve">Adóssághoz nem kapcsolódó származékos ügyletek bevételei</t>
  </si>
  <si>
    <t xml:space="preserve">    16.</t>
  </si>
  <si>
    <t xml:space="preserve">FINANSZÍROZÁSI BEVÉTELEK ÖSSZESEN: (10. + … +15.)</t>
  </si>
  <si>
    <t xml:space="preserve">    17.</t>
  </si>
  <si>
    <t xml:space="preserve">KÖLTSÉGVETÉSI ÉS FINANSZÍROZÁSI BEVÉTELEK ÖSSZESEN: (9+16)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</si>
  <si>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</si>
  <si>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</si>
  <si>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family val="0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</si>
  <si>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</si>
  <si>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</si>
  <si>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</si>
  <si>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</si>
  <si>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</si>
  <si>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</si>
  <si>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1.6.</t>
  </si>
  <si>
    <t xml:space="preserve"> - az 1.5-ből: - Elvonások és befizetések</t>
  </si>
  <si>
    <t xml:space="preserve">1.7.</t>
  </si>
  <si>
    <t xml:space="preserve">   - Garancia- és kezességvállalásból kifizetés ÁH-n belülre</t>
  </si>
  <si>
    <t xml:space="preserve">1.8.</t>
  </si>
  <si>
    <t xml:space="preserve">   -Visszatérítendő támogatások, kölcsönök nyújtása ÁH-n belülre</t>
  </si>
  <si>
    <t xml:space="preserve">1.9.</t>
  </si>
  <si>
    <t xml:space="preserve">   - Visszatérítendő támogatások, kölcsönök törlesztése ÁH-n belülre</t>
  </si>
  <si>
    <t xml:space="preserve">1.10.</t>
  </si>
  <si>
    <t xml:space="preserve">   - Egyéb működési célú támogatások ÁH-n belülre</t>
  </si>
  <si>
    <t xml:space="preserve">1.11.</t>
  </si>
  <si>
    <t xml:space="preserve">   - Garancia és kezességvállalásból kifizetés ÁH-n kívülre</t>
  </si>
  <si>
    <t xml:space="preserve">1.12.</t>
  </si>
  <si>
    <t xml:space="preserve">   - Visszatérítendő támogatások, kölcsönök nyújtása ÁH-n kívülre</t>
  </si>
  <si>
    <t xml:space="preserve">1.13.</t>
  </si>
  <si>
    <t xml:space="preserve">   - Árkiegészítések, ártámogatások</t>
  </si>
  <si>
    <t xml:space="preserve">1.14.</t>
  </si>
  <si>
    <t xml:space="preserve">   - Kamattámogatások</t>
  </si>
  <si>
    <t xml:space="preserve">1.15.</t>
  </si>
  <si>
    <t xml:space="preserve">   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</si>
  <si>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   Felhalmozási költségvetés kiadásai </t>
    </r>
    <r>
      <rPr>
        <sz val="8"/>
        <rFont val="Times New Roman CE"/>
        <family val="0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</si>
  <si>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</si>
  <si>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</si>
  <si>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</si>
  <si>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</si>
  <si>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</si>
  <si>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</si>
  <si>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</si>
  <si>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   - Visszatérítendő támogatások, kölcsönök nyújtása ÁH-n belülre</t>
  </si>
  <si>
    <t xml:space="preserve">2.8.</t>
  </si>
  <si>
    <t xml:space="preserve">2.9.</t>
  </si>
  <si>
    <t xml:space="preserve">   - Egyéb felhalmozási célú támogatások ÁH-n belülre</t>
  </si>
  <si>
    <t xml:space="preserve">2.10.</t>
  </si>
  <si>
    <t xml:space="preserve">   - Garancia- és kezességvállalásból kifizetés ÁH-n kívülre</t>
  </si>
  <si>
    <t xml:space="preserve">2.11.</t>
  </si>
  <si>
    <t xml:space="preserve">2.12.</t>
  </si>
  <si>
    <t xml:space="preserve">   - Lakástámogatás</t>
  </si>
  <si>
    <t xml:space="preserve">2.13.</t>
  </si>
  <si>
    <t xml:space="preserve">   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</si>
  <si>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</si>
  <si>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</si>
  <si>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</si>
  <si>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4.</t>
  </si>
  <si>
    <t xml:space="preserve">KÖLTSÉGVETÉSI KIADÁSOK ÖSSZESEN (1+2+3)</t>
  </si>
  <si>
    <t xml:space="preserve"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</si>
  <si>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</si>
  <si>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</si>
  <si>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</si>
  <si>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</si>
  <si>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</si>
  <si>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</si>
  <si>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</si>
  <si>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</si>
  <si>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 xml:space="preserve">7.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</si>
  <si>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</si>
  <si>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</si>
  <si>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</si>
  <si>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 Pénzeszközök betétként elhelyezése </t>
  </si>
  <si>
    <t xml:space="preserve"> Pénzügyi lízing kiadásai</t>
  </si>
  <si>
    <t xml:space="preserve"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</si>
  <si>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</si>
  <si>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</si>
  <si>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</si>
  <si>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</si>
  <si>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 xml:space="preserve">FINANSZÍROZÁSI KIADÁSOK ÖSSZESEN: (5.+…+8.)</t>
  </si>
  <si>
    <t xml:space="preserve">10.</t>
  </si>
  <si>
    <t xml:space="preserve">KIADÁSOK ÖSSZESEN: (4+9)</t>
  </si>
  <si>
    <t xml:space="preserve">KÖLTSÉGVETÉSI, FINANSZÍROZÁSI BEVÉTELEK ÉS KIADÁSOK EGYENLEGE</t>
  </si>
  <si>
    <t xml:space="preserve">3. sz. táblázat</t>
  </si>
  <si>
    <t xml:space="preserve">Ezer forintban</t>
  </si>
  <si>
    <t xml:space="preserve">Költségvetési hiány, többlet ( költségvetési bevételek 9. sor - költségvetési kiadások 4. sor) (+/-)</t>
  </si>
  <si>
    <t xml:space="preserve">Finanszírozási bevételek, kiadások egyenlege (finanszírozási bevételek 16. sor - finanszírozási kiadások 9. sor) (+/-)</t>
  </si>
  <si>
    <t xml:space="preserve">2.1. melléklet az  8/2019. (V.27.) önkormányzati rendelethez</t>
  </si>
  <si>
    <t xml:space="preserve">I. Működési célú bevételek és kiadások mérlege
(Önkormányzati szinten)</t>
  </si>
  <si>
    <t xml:space="preserve">  forintban 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</si>
  <si>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</si>
  <si>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</si>
  <si>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</si>
  <si>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</si>
  <si>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</si>
  <si>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</si>
  <si>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</si>
  <si>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 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</si>
  <si>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</si>
  <si>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</si>
  <si>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</si>
  <si>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</si>
  <si>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11.</t>
  </si>
  <si>
    <t xml:space="preserve">12.</t>
  </si>
  <si>
    <t xml:space="preserve">13.</t>
  </si>
  <si>
    <t xml:space="preserve">Költségvetési bevételek összesen (1.+2.+4.+5.+7.+…+12.)</t>
  </si>
  <si>
    <t xml:space="preserve">Költségvetési kiadások összesen (1.+...+12.)</t>
  </si>
  <si>
    <t xml:space="preserve">14.</t>
  </si>
  <si>
    <t xml:space="preserve">Hiány belső finanszírozásának bevételei (15.+…+18. )</t>
  </si>
  <si>
    <t xml:space="preserve">Értékpapír vásárlása, visszavásárlása</t>
  </si>
  <si>
    <t xml:space="preserve">15.</t>
  </si>
  <si>
    <t xml:space="preserve">   Költségvetési maradvány igénybevétele </t>
  </si>
  <si>
    <t xml:space="preserve">Likviditási célú hitelek törlesztése</t>
  </si>
  <si>
    <t xml:space="preserve">16.</t>
  </si>
  <si>
    <t xml:space="preserve">   Vállalkozási maradvány igénybevétele </t>
  </si>
  <si>
    <t xml:space="preserve">Rövid lejáratú hitelek törlesztése</t>
  </si>
  <si>
    <t xml:space="preserve">17.</t>
  </si>
  <si>
    <t xml:space="preserve">   Betét visszavonásából származó bevétel </t>
  </si>
  <si>
    <t xml:space="preserve">Hosszú lejáratú hitelek törlesztése</t>
  </si>
  <si>
    <t xml:space="preserve">18.</t>
  </si>
  <si>
    <t xml:space="preserve">   Egyéb belső finanszírozási bevételek</t>
  </si>
  <si>
    <t xml:space="preserve">Kölcsön törlesztése</t>
  </si>
  <si>
    <t xml:space="preserve">19.</t>
  </si>
  <si>
    <t xml:space="preserve">Hiány külső finanszírozásának bevételei (20.+…+21.) </t>
  </si>
  <si>
    <t xml:space="preserve">Forgatási célú belföldi, külföldi értékpapírok vásárlása</t>
  </si>
  <si>
    <t xml:space="preserve">20.</t>
  </si>
  <si>
    <t xml:space="preserve">   Likviditási célú hitelek, kölcsönök felvétele</t>
  </si>
  <si>
    <t xml:space="preserve">Államháztartáson belüli megelőlegezés  visszafizetése</t>
  </si>
  <si>
    <t xml:space="preserve">21.</t>
  </si>
  <si>
    <t xml:space="preserve">   Értékpapírok bevételei</t>
  </si>
  <si>
    <t xml:space="preserve">Irányító 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</si>
  <si>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</si>
  <si>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</si>
  <si>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</si>
  <si>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</si>
  <si>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</si>
  <si>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</si>
  <si>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</si>
  <si>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</si>
  <si>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</si>
  <si>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</si>
  <si>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</si>
  <si>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</si>
  <si>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t xml:space="preserve">2.2.  melléklet az 8/2019. (V.27.) önkormányzati rendelethez</t>
  </si>
  <si>
    <t xml:space="preserve">II. Felhalmozási célú bevételek és kiadások mérlege
(Önkormányzati szinten)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</si>
  <si>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</si>
  <si>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</si>
  <si>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</si>
  <si>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</si>
  <si>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</si>
  <si>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</si>
  <si>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</si>
  <si>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</si>
  <si>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</si>
  <si>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</si>
  <si>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</si>
  <si>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Költségvetési maradvány igénybevétele</t>
  </si>
  <si>
    <t xml:space="preserve">Hitelek törlesztése</t>
  </si>
  <si>
    <t xml:space="preserve">Vállalkozási maradvány igénybevétele </t>
  </si>
  <si>
    <t xml:space="preserve">Betét visszavonásából származó bevétel </t>
  </si>
  <si>
    <t xml:space="preserve">Értékpapír értékesítése</t>
  </si>
  <si>
    <t xml:space="preserve">Egyéb belső finanszírozási bevételek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</si>
  <si>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</si>
  <si>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</si>
  <si>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</si>
  <si>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</si>
  <si>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Pénzügyi lízing kiadásai</t>
  </si>
  <si>
    <t xml:space="preserve">Likviditási célú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</si>
  <si>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</si>
  <si>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</si>
  <si>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</si>
  <si>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</si>
  <si>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</si>
  <si>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</si>
  <si>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</si>
  <si>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</si>
  <si>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</si>
  <si>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</si>
  <si>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t xml:space="preserve">4.melléklet a 8/2019. (V.27.) önkormányzati rendelethez</t>
  </si>
  <si>
    <t xml:space="preserve">Előirányzat-felhasználási terv 2019. évre</t>
  </si>
  <si>
    <t xml:space="preserve">Sor-szám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</si>
  <si>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</si>
  <si>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</si>
  <si>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</si>
  <si>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</si>
  <si>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</si>
  <si>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</si>
  <si>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</si>
  <si>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</si>
  <si>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</si>
  <si>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</si>
  <si>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</si>
  <si>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</si>
  <si>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</si>
  <si>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</si>
  <si>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</si>
  <si>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</si>
  <si>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célú átvett pénzeszközök</t>
  </si>
  <si>
    <t xml:space="preserve">Finanszírozási bevételek</t>
  </si>
  <si>
    <t xml:space="preserve"> Egyéb működési célú kiadások</t>
  </si>
  <si>
    <t xml:space="preserve">Tartalék</t>
  </si>
  <si>
    <t xml:space="preserve">Finanszírozási kiadások</t>
  </si>
  <si>
    <t xml:space="preserve">4.melléklet a 8/2019. (V.27.) önkormányzati rendelethez önkormányzati rendelethez</t>
  </si>
  <si>
    <t xml:space="preserve">A 2019. évi általános működés és ágazati feladatok támogatásának alakulása jogcímenként</t>
  </si>
  <si>
    <t xml:space="preserve">adatok forintban</t>
  </si>
  <si>
    <t xml:space="preserve">Jogcím</t>
  </si>
  <si>
    <t xml:space="preserve">2019.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</si>
  <si>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</si>
  <si>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</si>
  <si>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</si>
  <si>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t xml:space="preserve">Működési célú költségvetési támogatások, kiegészítő támogatások</t>
  </si>
  <si>
    <t xml:space="preserve">5.1. melléklet a 8/2019. (V.27.) önkormányzati rendelethez</t>
  </si>
  <si>
    <t xml:space="preserve">Pápakovácsi Község Önkormányzata</t>
  </si>
  <si>
    <t xml:space="preserve">Összes bevétel, kiadás</t>
  </si>
  <si>
    <t xml:space="preserve">Száma</t>
  </si>
  <si>
    <t xml:space="preserve">Előirányzat-csoport, kiemelt előirányzat megnevezése</t>
  </si>
  <si>
    <t xml:space="preserve">Előirányzat</t>
  </si>
  <si>
    <t xml:space="preserve">Működési célú költségvetési támogatások és kiegészítő támogatások </t>
  </si>
  <si>
    <t xml:space="preserve">Helyi önkormányzatok kiegészítő támogatásai</t>
  </si>
  <si>
    <t xml:space="preserve"> 10.</t>
  </si>
  <si>
    <t xml:space="preserve">BEVÉTELEK ÖSSZESEN: (9+16)</t>
  </si>
  <si>
    <t xml:space="preserve">8.1. melléklet a …../2019. (……...) önkormányzati rendelethez</t>
  </si>
  <si>
    <t xml:space="preserve">Éves engedélyezett létszám előirányzat (fő)</t>
  </si>
  <si>
    <t xml:space="preserve">Közfoglalkoztatottak létszáma (fő)</t>
  </si>
  <si>
    <t xml:space="preserve">5.2. melléklet a 8/2019.önkormányzati</t>
  </si>
  <si>
    <t xml:space="preserve">Költségvetési szerv megnevezése</t>
  </si>
  <si>
    <t xml:space="preserve">Közös Önkormányzati Hivatal</t>
  </si>
  <si>
    <t xml:space="preserve"> forintban </t>
  </si>
  <si>
    <t xml:space="preserve">Működési bevételek (1.1.+…+1.10.)</t>
  </si>
  <si>
    <t xml:space="preserve">Kiszámlázott általános forgalmi adó</t>
  </si>
  <si>
    <t xml:space="preserve">Általános forgalmi adó visszatérülése</t>
  </si>
  <si>
    <t xml:space="preserve">Működési célú támogatások államháztartáson belülről (2.1.+…+2.3.)</t>
  </si>
  <si>
    <t xml:space="preserve">Visszatérítendő támogatások, kölcsönök visszatérülése ÁH-n belülről</t>
  </si>
  <si>
    <t xml:space="preserve">Egyéb működési célú támogatások bevételei államháztartáson belülről</t>
  </si>
  <si>
    <t xml:space="preserve"> - ebből EU támogatás</t>
  </si>
  <si>
    <t xml:space="preserve">Felhalmozási célú támogatások államháztartáson belülről (4.1.+4.2.)</t>
  </si>
  <si>
    <t xml:space="preserve">Egyéb felhalmozási célú támogatások bevételei államháztartáson belülről</t>
  </si>
  <si>
    <t xml:space="preserve">- ebből EU-s támogatás</t>
  </si>
  <si>
    <t xml:space="preserve">Felhalmozási bevételek (5.1.+…+5.3.)</t>
  </si>
  <si>
    <t xml:space="preserve">Költségvetési bevételek összesen (1.+…+7.)</t>
  </si>
  <si>
    <t xml:space="preserve">Finanszírozási bevételek (9.1.+…+9.3.)</t>
  </si>
  <si>
    <t xml:space="preserve">9.1.</t>
  </si>
  <si>
    <t xml:space="preserve">9.2.</t>
  </si>
  <si>
    <t xml:space="preserve">Vállalkozási maradvány igénybevétele</t>
  </si>
  <si>
    <t xml:space="preserve">9.3.</t>
  </si>
  <si>
    <t xml:space="preserve">Irányító szervi (önkormányzati) támogatás (intézményfinanszírozás)</t>
  </si>
  <si>
    <t xml:space="preserve">BEVÉTELEK ÖSSZESEN: (8.+9.)</t>
  </si>
  <si>
    <t xml:space="preserve">8.2. melléklet az …./2019. (… …kormányzati rendelethez</t>
  </si>
  <si>
    <t xml:space="preserve">Működési költségvetés kiadásai (1.1+…+1.5.)</t>
  </si>
  <si>
    <t xml:space="preserve">Felhalmozási költségvetés kiadásai (2.1.+…+2.3.)</t>
  </si>
  <si>
    <t xml:space="preserve">Egyéb fejlesztési célú kiadások</t>
  </si>
  <si>
    <t xml:space="preserve"> - ebből EU-s forrásból tám. megvalósuló programok, projektek kiadásai</t>
  </si>
  <si>
    <t xml:space="preserve">KIADÁSOK ÖSSZESEN: (1.+2.)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</si>
</sst>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3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Times New Roman CE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0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8"/>
      <name val="Times New Roman CE"/>
      <family val="0"/>
      <charset val="238"/>
    </font>
    <font>
      <sz val="8"/>
      <name val="Times New Roman CE"/>
      <family val="0"/>
      <charset val="238"/>
    </font>
    <font>
      <b val="true"/>
      <sz val="9"/>
      <name val="Times New Roman"/>
      <family val="1"/>
      <charset val="238"/>
    </font>
    <font>
      <b val="true"/>
      <sz val="12"/>
      <name val="Times New Roman CE"/>
      <family val="0"/>
      <charset val="238"/>
    </font>
    <font>
      <i val="true"/>
      <sz val="10"/>
      <name val="Times New Roman CE"/>
      <family val="0"/>
      <charset val="238"/>
    </font>
    <font>
      <b val="true"/>
      <sz val="9"/>
      <name val="Times New Roman CE"/>
      <family val="0"/>
      <charset val="238"/>
    </font>
    <font>
      <b val="true"/>
      <sz val="10"/>
      <name val="Times New Roman CE"/>
      <family val="0"/>
      <charset val="238"/>
    </font>
    <font>
      <sz val="10"/>
      <name val="Times New Roman CE"/>
      <family val="0"/>
      <charset val="238"/>
    </font>
    <font>
      <i val="true"/>
      <sz val="8"/>
      <name val="Times New Roman CE"/>
      <family val="0"/>
      <charset val="238"/>
    </font>
    <font>
      <b val="true"/>
      <i val="true"/>
      <sz val="9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b val="true"/>
      <sz val="9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0" fillId="0" borderId="1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3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6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bottom" textRotation="0" wrapText="false" indent="8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6" fontId="10" fillId="0" borderId="2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6" fontId="10" fillId="0" borderId="2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5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5" fontId="10" fillId="0" borderId="2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5" fontId="10" fillId="0" borderId="2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3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5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1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0" xfId="0" applyFont="true" applyBorder="true" applyAlignment="true" applyProtection="true">
      <alignment horizontal="center" vertical="bottom" textRotation="18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1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4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9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2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1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1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9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9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1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1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11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4" fillId="0" borderId="12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21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8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0" fillId="0" borderId="14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4" fontId="16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21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22" fillId="0" borderId="4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23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29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9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3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1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12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3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9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2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22" fillId="0" borderId="4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8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9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1" fillId="0" borderId="4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1" fillId="0" borderId="4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4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2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27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8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8" fillId="0" borderId="4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5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4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0" borderId="1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2" borderId="16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0" borderId="5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29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7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4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4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4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4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4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4" fillId="0" borderId="1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5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_KVRENMUNKA" xfId="20"/>
    <cellStyle name="Normál_SEGEDLETEK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70"/>
  <sheetViews>
    <sheetView showFormulas="false" showGridLines="tru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B2" activeCellId="0" sqref="B2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60.14"/>
    <col collapsed="false" customWidth="true" hidden="false" outlineLevel="0" max="3" min="3" style="0" width="18.14"/>
    <col collapsed="false" customWidth="true" hidden="false" outlineLevel="0" max="1025" min="4" style="0" width="8.67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SUM(C8:C12)</f>
        <v>94264671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46566262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22250850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17351559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1800000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 t="n">
        <v>6296000</v>
      </c>
    </row>
    <row r="13" customFormat="false" ht="15" hidden="false" customHeight="true" outlineLevel="0" collapsed="false">
      <c r="A13" s="10" t="s">
        <v>18</v>
      </c>
      <c r="B13" s="19" t="s">
        <v>19</v>
      </c>
      <c r="C13" s="12" t="n">
        <f aca="false">+C14+C15+C16+C17+C18</f>
        <v>6604054</v>
      </c>
    </row>
    <row r="14" customFormat="false" ht="15" hidden="false" customHeight="true" outlineLevel="0" collapsed="false">
      <c r="A14" s="13" t="s">
        <v>20</v>
      </c>
      <c r="B14" s="14" t="s">
        <v>21</v>
      </c>
      <c r="C14" s="15"/>
    </row>
    <row r="15" customFormat="false" ht="15" hidden="false" customHeight="true" outlineLevel="0" collapsed="false">
      <c r="A15" s="16" t="s">
        <v>22</v>
      </c>
      <c r="B15" s="17" t="s">
        <v>23</v>
      </c>
      <c r="C15" s="18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 t="n">
        <v>6604054</v>
      </c>
    </row>
    <row r="19" customFormat="false" ht="15" hidden="false" customHeight="true" outlineLevel="0" collapsed="false">
      <c r="A19" s="20" t="s">
        <v>30</v>
      </c>
      <c r="B19" s="21" t="s">
        <v>31</v>
      </c>
      <c r="C19" s="22"/>
    </row>
    <row r="20" customFormat="false" ht="12" hidden="false" customHeight="true" outlineLevel="0" collapsed="false">
      <c r="A20" s="10" t="s">
        <v>32</v>
      </c>
      <c r="B20" s="11" t="s">
        <v>33</v>
      </c>
      <c r="C20" s="12" t="n">
        <f aca="false">+C21+C22+C23+C24+C25</f>
        <v>0</v>
      </c>
    </row>
    <row r="21" customFormat="false" ht="12" hidden="false" customHeight="true" outlineLevel="0" collapsed="false">
      <c r="A21" s="13" t="s">
        <v>34</v>
      </c>
      <c r="B21" s="14" t="s">
        <v>35</v>
      </c>
      <c r="C21" s="15"/>
    </row>
    <row r="22" customFormat="false" ht="12" hidden="false" customHeight="true" outlineLevel="0" collapsed="false">
      <c r="A22" s="16" t="s">
        <v>36</v>
      </c>
      <c r="B22" s="17" t="s">
        <v>37</v>
      </c>
      <c r="C22" s="18"/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20" t="s">
        <v>44</v>
      </c>
      <c r="B26" s="21" t="s">
        <v>45</v>
      </c>
      <c r="C26" s="22"/>
    </row>
    <row r="27" customFormat="false" ht="15" hidden="false" customHeight="true" outlineLevel="0" collapsed="false">
      <c r="A27" s="10" t="s">
        <v>46</v>
      </c>
      <c r="B27" s="11" t="s">
        <v>47</v>
      </c>
      <c r="C27" s="23" t="n">
        <f aca="false">SUM(C28+C31+C33)</f>
        <v>8563468</v>
      </c>
    </row>
    <row r="28" customFormat="false" ht="15" hidden="false" customHeight="true" outlineLevel="0" collapsed="false">
      <c r="A28" s="13" t="s">
        <v>48</v>
      </c>
      <c r="B28" s="14" t="s">
        <v>49</v>
      </c>
      <c r="C28" s="24" t="n">
        <f aca="false">SUM(C29:C30)</f>
        <v>7057829</v>
      </c>
    </row>
    <row r="29" customFormat="false" ht="15" hidden="false" customHeight="true" outlineLevel="0" collapsed="false">
      <c r="A29" s="16" t="s">
        <v>50</v>
      </c>
      <c r="B29" s="17" t="s">
        <v>51</v>
      </c>
      <c r="C29" s="18" t="n">
        <v>557829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6500000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1300000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/>
    </row>
    <row r="33" customFormat="false" ht="15" hidden="false" customHeight="true" outlineLevel="0" collapsed="false">
      <c r="A33" s="20" t="s">
        <v>58</v>
      </c>
      <c r="B33" s="21" t="s">
        <v>59</v>
      </c>
      <c r="C33" s="22" t="n">
        <v>205639</v>
      </c>
    </row>
    <row r="34" customFormat="false" ht="15" hidden="false" customHeight="true" outlineLevel="0" collapsed="false">
      <c r="A34" s="10" t="s">
        <v>60</v>
      </c>
      <c r="B34" s="11" t="s">
        <v>61</v>
      </c>
      <c r="C34" s="12" t="n">
        <f aca="false">SUM(C35:C44)</f>
        <v>7186096</v>
      </c>
    </row>
    <row r="35" customFormat="false" ht="15" hidden="false" customHeight="true" outlineLevel="0" collapsed="false">
      <c r="A35" s="13" t="s">
        <v>62</v>
      </c>
      <c r="B35" s="14" t="s">
        <v>63</v>
      </c>
      <c r="C35" s="15"/>
    </row>
    <row r="36" customFormat="false" ht="15" hidden="false" customHeight="true" outlineLevel="0" collapsed="false">
      <c r="A36" s="16" t="s">
        <v>64</v>
      </c>
      <c r="B36" s="17" t="s">
        <v>65</v>
      </c>
      <c r="C36" s="18" t="n">
        <v>828000</v>
      </c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1000000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5200000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/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 t="n">
        <v>5</v>
      </c>
    </row>
    <row r="43" customFormat="false" ht="15" hidden="false" customHeight="true" outlineLevel="0" collapsed="false">
      <c r="A43" s="16" t="s">
        <v>78</v>
      </c>
      <c r="B43" s="17" t="s">
        <v>79</v>
      </c>
      <c r="C43" s="25"/>
    </row>
    <row r="44" customFormat="false" ht="15" hidden="false" customHeight="true" outlineLevel="0" collapsed="false">
      <c r="A44" s="20" t="s">
        <v>80</v>
      </c>
      <c r="B44" s="21" t="s">
        <v>81</v>
      </c>
      <c r="C44" s="26" t="n">
        <v>158091</v>
      </c>
    </row>
    <row r="45" customFormat="false" ht="15" hidden="false" customHeight="true" outlineLevel="0" collapsed="false">
      <c r="A45" s="10" t="s">
        <v>82</v>
      </c>
      <c r="B45" s="11" t="s">
        <v>83</v>
      </c>
      <c r="C45" s="12"/>
    </row>
    <row r="46" customFormat="false" ht="15" hidden="false" customHeight="true" outlineLevel="0" collapsed="false">
      <c r="A46" s="13" t="s">
        <v>84</v>
      </c>
      <c r="B46" s="14" t="s">
        <v>85</v>
      </c>
      <c r="C46" s="27"/>
    </row>
    <row r="47" customFormat="false" ht="15" hidden="false" customHeight="true" outlineLevel="0" collapsed="false">
      <c r="A47" s="16" t="s">
        <v>86</v>
      </c>
      <c r="B47" s="17" t="s">
        <v>87</v>
      </c>
      <c r="C47" s="25"/>
    </row>
    <row r="48" customFormat="false" ht="15" hidden="false" customHeight="true" outlineLevel="0" collapsed="false">
      <c r="A48" s="16" t="s">
        <v>88</v>
      </c>
      <c r="B48" s="17" t="s">
        <v>89</v>
      </c>
      <c r="C48" s="25"/>
    </row>
    <row r="49" customFormat="false" ht="12" hidden="false" customHeight="true" outlineLevel="0" collapsed="false">
      <c r="A49" s="16" t="s">
        <v>90</v>
      </c>
      <c r="B49" s="17" t="s">
        <v>91</v>
      </c>
      <c r="C49" s="25"/>
    </row>
    <row r="50" customFormat="false" ht="12" hidden="false" customHeight="true" outlineLevel="0" collapsed="false">
      <c r="A50" s="20" t="s">
        <v>92</v>
      </c>
      <c r="B50" s="21" t="s">
        <v>93</v>
      </c>
      <c r="C50" s="26"/>
    </row>
    <row r="51" customFormat="false" ht="12" hidden="false" customHeight="true" outlineLevel="0" collapsed="false">
      <c r="A51" s="10" t="s">
        <v>94</v>
      </c>
      <c r="B51" s="11" t="s">
        <v>95</v>
      </c>
      <c r="C51" s="12"/>
    </row>
    <row r="52" customFormat="false" ht="12" hidden="false" customHeight="true" outlineLevel="0" collapsed="false">
      <c r="A52" s="13" t="s">
        <v>96</v>
      </c>
      <c r="B52" s="14" t="s">
        <v>97</v>
      </c>
      <c r="C52" s="15"/>
    </row>
    <row r="53" customFormat="false" ht="12" hidden="false" customHeight="true" outlineLevel="0" collapsed="false">
      <c r="A53" s="16" t="s">
        <v>98</v>
      </c>
      <c r="B53" s="17" t="s">
        <v>99</v>
      </c>
      <c r="C53" s="18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20" t="s">
        <v>102</v>
      </c>
      <c r="B55" s="21" t="s">
        <v>103</v>
      </c>
      <c r="C55" s="22"/>
    </row>
    <row r="56" customFormat="false" ht="12" hidden="false" customHeight="true" outlineLevel="0" collapsed="false">
      <c r="A56" s="10" t="s">
        <v>104</v>
      </c>
      <c r="B56" s="19" t="s">
        <v>105</v>
      </c>
      <c r="C56" s="12" t="n">
        <f aca="false">SUM(C57:C59)</f>
        <v>0</v>
      </c>
    </row>
    <row r="57" customFormat="false" ht="12" hidden="false" customHeight="true" outlineLevel="0" collapsed="false">
      <c r="A57" s="13" t="s">
        <v>106</v>
      </c>
      <c r="B57" s="14" t="s">
        <v>107</v>
      </c>
      <c r="C57" s="25"/>
    </row>
    <row r="58" customFormat="false" ht="12" hidden="false" customHeight="true" outlineLevel="0" collapsed="false">
      <c r="A58" s="16" t="s">
        <v>108</v>
      </c>
      <c r="B58" s="17" t="s">
        <v>109</v>
      </c>
      <c r="C58" s="25"/>
    </row>
    <row r="59" customFormat="false" ht="12" hidden="false" customHeight="true" outlineLevel="0" collapsed="false">
      <c r="A59" s="16" t="s">
        <v>110</v>
      </c>
      <c r="B59" s="17" t="s">
        <v>111</v>
      </c>
      <c r="C59" s="25"/>
    </row>
    <row r="60" customFormat="false" ht="12" hidden="false" customHeight="true" outlineLevel="0" collapsed="false">
      <c r="A60" s="20" t="s">
        <v>112</v>
      </c>
      <c r="B60" s="21" t="s">
        <v>113</v>
      </c>
      <c r="C60" s="25"/>
    </row>
    <row r="61" customFormat="false" ht="15" hidden="false" customHeight="true" outlineLevel="0" collapsed="false">
      <c r="A61" s="10" t="s">
        <v>114</v>
      </c>
      <c r="B61" s="11" t="s">
        <v>115</v>
      </c>
      <c r="C61" s="23" t="n">
        <f aca="false">+C7+C13+C20+C27+C34+C45+C51+C56</f>
        <v>116618289</v>
      </c>
    </row>
    <row r="62" customFormat="false" ht="15" hidden="false" customHeight="true" outlineLevel="0" collapsed="false">
      <c r="A62" s="28" t="s">
        <v>116</v>
      </c>
      <c r="B62" s="19" t="s">
        <v>117</v>
      </c>
      <c r="C62" s="12" t="n">
        <f aca="false">SUM(C63:C65)</f>
        <v>0</v>
      </c>
    </row>
    <row r="63" customFormat="false" ht="15" hidden="false" customHeight="true" outlineLevel="0" collapsed="false">
      <c r="A63" s="13" t="s">
        <v>118</v>
      </c>
      <c r="B63" s="14" t="s">
        <v>119</v>
      </c>
      <c r="C63" s="25"/>
    </row>
    <row r="64" customFormat="false" ht="15" hidden="false" customHeight="true" outlineLevel="0" collapsed="false">
      <c r="A64" s="16" t="s">
        <v>120</v>
      </c>
      <c r="B64" s="17" t="s">
        <v>121</v>
      </c>
      <c r="C64" s="25"/>
    </row>
    <row r="65" customFormat="false" ht="15" hidden="false" customHeight="true" outlineLevel="0" collapsed="false">
      <c r="A65" s="20" t="s">
        <v>122</v>
      </c>
      <c r="B65" s="29" t="s">
        <v>123</v>
      </c>
      <c r="C65" s="25"/>
    </row>
    <row r="66" customFormat="false" ht="15" hidden="false" customHeight="true" outlineLevel="0" collapsed="false">
      <c r="A66" s="28" t="s">
        <v>124</v>
      </c>
      <c r="B66" s="19" t="s">
        <v>125</v>
      </c>
      <c r="C66" s="12" t="n">
        <f aca="false">SUM(C67:C70)</f>
        <v>0</v>
      </c>
    </row>
    <row r="67" customFormat="false" ht="15" hidden="false" customHeight="true" outlineLevel="0" collapsed="false">
      <c r="A67" s="13" t="s">
        <v>126</v>
      </c>
      <c r="B67" s="14" t="s">
        <v>127</v>
      </c>
      <c r="C67" s="25"/>
    </row>
    <row r="68" customFormat="false" ht="15" hidden="false" customHeight="true" outlineLevel="0" collapsed="false">
      <c r="A68" s="16" t="s">
        <v>128</v>
      </c>
      <c r="B68" s="17" t="s">
        <v>129</v>
      </c>
      <c r="C68" s="25"/>
    </row>
    <row r="69" customFormat="false" ht="15" hidden="false" customHeight="true" outlineLevel="0" collapsed="false">
      <c r="A69" s="16" t="s">
        <v>130</v>
      </c>
      <c r="B69" s="17" t="s">
        <v>131</v>
      </c>
      <c r="C69" s="25"/>
    </row>
    <row r="70" customFormat="false" ht="15" hidden="false" customHeight="true" outlineLevel="0" collapsed="false">
      <c r="A70" s="20" t="s">
        <v>132</v>
      </c>
      <c r="B70" s="21" t="s">
        <v>133</v>
      </c>
      <c r="C70" s="25"/>
    </row>
    <row r="71" customFormat="false" ht="15" hidden="false" customHeight="true" outlineLevel="0" collapsed="false">
      <c r="A71" s="28" t="s">
        <v>134</v>
      </c>
      <c r="B71" s="19" t="s">
        <v>135</v>
      </c>
      <c r="C71" s="12" t="n">
        <v>21544713</v>
      </c>
    </row>
    <row r="72" customFormat="false" ht="15" hidden="false" customHeight="true" outlineLevel="0" collapsed="false">
      <c r="A72" s="13" t="s">
        <v>136</v>
      </c>
      <c r="B72" s="14" t="s">
        <v>137</v>
      </c>
      <c r="C72" s="25" t="n">
        <v>21544713</v>
      </c>
    </row>
    <row r="73" customFormat="false" ht="12" hidden="false" customHeight="true" outlineLevel="0" collapsed="false">
      <c r="A73" s="20" t="s">
        <v>138</v>
      </c>
      <c r="B73" s="21" t="s">
        <v>139</v>
      </c>
      <c r="C73" s="25"/>
    </row>
    <row r="74" customFormat="false" ht="12" hidden="false" customHeight="true" outlineLevel="0" collapsed="false">
      <c r="A74" s="28" t="s">
        <v>140</v>
      </c>
      <c r="B74" s="19" t="s">
        <v>141</v>
      </c>
      <c r="C74" s="12" t="n">
        <f aca="false">SUM(C75:C77)</f>
        <v>145475</v>
      </c>
    </row>
    <row r="75" customFormat="false" ht="12" hidden="false" customHeight="true" outlineLevel="0" collapsed="false">
      <c r="A75" s="13" t="s">
        <v>142</v>
      </c>
      <c r="B75" s="14" t="s">
        <v>143</v>
      </c>
      <c r="C75" s="25" t="n">
        <v>145475</v>
      </c>
    </row>
    <row r="76" customFormat="false" ht="12" hidden="false" customHeight="true" outlineLevel="0" collapsed="false">
      <c r="A76" s="16" t="s">
        <v>144</v>
      </c>
      <c r="B76" s="17" t="s">
        <v>145</v>
      </c>
      <c r="C76" s="25"/>
    </row>
    <row r="77" customFormat="false" ht="12" hidden="false" customHeight="true" outlineLevel="0" collapsed="false">
      <c r="A77" s="20" t="s">
        <v>146</v>
      </c>
      <c r="B77" s="21" t="s">
        <v>147</v>
      </c>
      <c r="C77" s="25"/>
    </row>
    <row r="78" customFormat="false" ht="12" hidden="false" customHeight="true" outlineLevel="0" collapsed="false">
      <c r="A78" s="28" t="s">
        <v>148</v>
      </c>
      <c r="B78" s="19" t="s">
        <v>149</v>
      </c>
      <c r="C78" s="12" t="n">
        <f aca="false">SUM(C79:C82)</f>
        <v>0</v>
      </c>
    </row>
    <row r="79" customFormat="false" ht="12" hidden="false" customHeight="true" outlineLevel="0" collapsed="false">
      <c r="A79" s="30" t="s">
        <v>150</v>
      </c>
      <c r="B79" s="14" t="s">
        <v>151</v>
      </c>
      <c r="C79" s="25"/>
    </row>
    <row r="80" customFormat="false" ht="12" hidden="false" customHeight="true" outlineLevel="0" collapsed="false">
      <c r="A80" s="31" t="s">
        <v>152</v>
      </c>
      <c r="B80" s="17" t="s">
        <v>153</v>
      </c>
      <c r="C80" s="25"/>
    </row>
    <row r="81" customFormat="false" ht="12" hidden="false" customHeight="true" outlineLevel="0" collapsed="false">
      <c r="A81" s="31" t="s">
        <v>154</v>
      </c>
      <c r="B81" s="17" t="s">
        <v>155</v>
      </c>
      <c r="C81" s="25"/>
    </row>
    <row r="82" customFormat="false" ht="12" hidden="false" customHeight="true" outlineLevel="0" collapsed="false">
      <c r="A82" s="32" t="s">
        <v>156</v>
      </c>
      <c r="B82" s="21" t="s">
        <v>157</v>
      </c>
      <c r="C82" s="25"/>
    </row>
    <row r="83" customFormat="false" ht="12" hidden="false" customHeight="true" outlineLevel="0" collapsed="false">
      <c r="A83" s="28" t="s">
        <v>158</v>
      </c>
      <c r="B83" s="19" t="s">
        <v>159</v>
      </c>
      <c r="C83" s="33"/>
    </row>
    <row r="84" customFormat="false" ht="15" hidden="false" customHeight="true" outlineLevel="0" collapsed="false">
      <c r="A84" s="28" t="s">
        <v>160</v>
      </c>
      <c r="B84" s="34" t="s">
        <v>161</v>
      </c>
      <c r="C84" s="23" t="n">
        <f aca="false">+C62+C66+C71+C74+C78+C83</f>
        <v>21690188</v>
      </c>
    </row>
    <row r="85" customFormat="false" ht="15" hidden="false" customHeight="true" outlineLevel="0" collapsed="false">
      <c r="A85" s="35" t="s">
        <v>162</v>
      </c>
      <c r="B85" s="36" t="s">
        <v>163</v>
      </c>
      <c r="C85" s="23" t="n">
        <f aca="false">+C61+C84</f>
        <v>138308477</v>
      </c>
    </row>
    <row r="86" customFormat="false" ht="15" hidden="false" customHeight="true" outlineLevel="0" collapsed="false">
      <c r="A86" s="37"/>
      <c r="B86" s="37"/>
      <c r="C86" s="38"/>
    </row>
    <row r="87" customFormat="false" ht="15" hidden="false" customHeight="true" outlineLevel="0" collapsed="false">
      <c r="A87" s="37"/>
      <c r="B87" s="37"/>
      <c r="C87" s="38"/>
    </row>
    <row r="88" customFormat="false" ht="15" hidden="false" customHeight="true" outlineLevel="0" collapsed="false">
      <c r="A88" s="37"/>
      <c r="B88" s="37"/>
      <c r="C88" s="38"/>
    </row>
    <row r="89" customFormat="false" ht="15" hidden="false" customHeight="true" outlineLevel="0" collapsed="false">
      <c r="A89" s="37"/>
      <c r="B89" s="37"/>
      <c r="C89" s="38"/>
    </row>
    <row r="90" customFormat="false" ht="15" hidden="false" customHeight="true" outlineLevel="0" collapsed="false">
      <c r="A90" s="37"/>
      <c r="B90" s="37"/>
      <c r="C90" s="38"/>
    </row>
    <row r="91" customFormat="false" ht="15" hidden="false" customHeight="true" outlineLevel="0" collapsed="false">
      <c r="A91" s="37"/>
      <c r="B91" s="37"/>
      <c r="C91" s="38"/>
    </row>
    <row r="92" customFormat="false" ht="15" hidden="false" customHeight="true" outlineLevel="0" collapsed="false">
      <c r="A92" s="37"/>
      <c r="B92" s="37"/>
      <c r="C92" s="38"/>
    </row>
    <row r="93" customFormat="false" ht="15" hidden="false" customHeight="true" outlineLevel="0" collapsed="false">
      <c r="A93" s="37"/>
      <c r="B93" s="37"/>
      <c r="C93" s="38"/>
    </row>
    <row r="94" customFormat="false" ht="15" hidden="false" customHeight="true" outlineLevel="0" collapsed="false">
      <c r="A94" s="37"/>
      <c r="B94" s="37"/>
      <c r="C94" s="38"/>
    </row>
    <row r="95" customFormat="false" ht="15" hidden="false" customHeight="true" outlineLevel="0" collapsed="false">
      <c r="A95" s="37"/>
      <c r="B95" s="37"/>
      <c r="C95" s="38"/>
    </row>
    <row r="96" customFormat="false" ht="15" hidden="false" customHeight="true" outlineLevel="0" collapsed="false">
      <c r="A96" s="37"/>
      <c r="B96" s="37"/>
      <c r="C96" s="38"/>
    </row>
    <row r="97" customFormat="false" ht="15" hidden="false" customHeight="true" outlineLevel="0" collapsed="false">
      <c r="A97" s="37"/>
      <c r="B97" s="37"/>
      <c r="C97" s="38"/>
    </row>
    <row r="98" customFormat="false" ht="15" hidden="false" customHeight="true" outlineLevel="0" collapsed="false">
      <c r="A98" s="37"/>
      <c r="B98" s="37"/>
      <c r="C98" s="38"/>
    </row>
    <row r="99" customFormat="false" ht="15" hidden="false" customHeight="true" outlineLevel="0" collapsed="false">
      <c r="A99" s="37"/>
      <c r="B99" s="37"/>
      <c r="C99" s="38"/>
    </row>
    <row r="100" customFormat="false" ht="15" hidden="false" customHeight="true" outlineLevel="0" collapsed="false">
      <c r="A100" s="37"/>
      <c r="B100" s="37"/>
      <c r="C100" s="38"/>
    </row>
    <row r="101" customFormat="false" ht="15" hidden="false" customHeight="true" outlineLevel="0" collapsed="false">
      <c r="A101" s="37"/>
      <c r="B101" s="37"/>
      <c r="C101" s="38"/>
    </row>
    <row r="102" customFormat="false" ht="15" hidden="false" customHeight="true" outlineLevel="0" collapsed="false">
      <c r="A102" s="37"/>
      <c r="B102" s="37"/>
      <c r="C102" s="38"/>
    </row>
    <row r="103" customFormat="false" ht="15" hidden="false" customHeight="true" outlineLevel="0" collapsed="false">
      <c r="A103" s="37"/>
      <c r="B103" s="37"/>
      <c r="C103" s="38"/>
    </row>
    <row r="104" customFormat="false" ht="15" hidden="false" customHeight="true" outlineLevel="0" collapsed="false">
      <c r="A104" s="37"/>
      <c r="B104" s="37"/>
      <c r="C104" s="38"/>
    </row>
    <row r="105" customFormat="false" ht="15" hidden="false" customHeight="true" outlineLevel="0" collapsed="false">
      <c r="A105" s="37"/>
      <c r="B105" s="37"/>
      <c r="C105" s="38"/>
    </row>
    <row r="106" customFormat="false" ht="20.1" hidden="false" customHeight="true" outlineLevel="0" collapsed="false">
      <c r="A106" s="39"/>
      <c r="C106" s="40"/>
    </row>
    <row r="107" customFormat="false" ht="20.1" hidden="false" customHeight="true" outlineLevel="0" collapsed="false">
      <c r="A107" s="1" t="s">
        <v>164</v>
      </c>
      <c r="B107" s="1"/>
      <c r="C107" s="1"/>
    </row>
    <row r="108" customFormat="false" ht="20.1" hidden="false" customHeight="true" outlineLevel="0" collapsed="false">
      <c r="A108" s="41"/>
      <c r="B108" s="41"/>
      <c r="C108" s="42" t="s">
        <v>2</v>
      </c>
    </row>
    <row r="109" customFormat="false" ht="20.1" hidden="false" customHeight="true" outlineLevel="0" collapsed="false">
      <c r="A109" s="4" t="s">
        <v>3</v>
      </c>
      <c r="B109" s="5" t="s">
        <v>165</v>
      </c>
      <c r="C109" s="6" t="s">
        <v>5</v>
      </c>
    </row>
    <row r="110" customFormat="false" ht="15" hidden="false" customHeight="true" outlineLevel="0" collapsed="false">
      <c r="A110" s="43" t="n">
        <v>1</v>
      </c>
      <c r="B110" s="44" t="n">
        <v>2</v>
      </c>
      <c r="C110" s="45" t="n">
        <v>3</v>
      </c>
    </row>
    <row r="111" customFormat="false" ht="15" hidden="false" customHeight="true" outlineLevel="0" collapsed="false">
      <c r="A111" s="46" t="s">
        <v>6</v>
      </c>
      <c r="B111" s="47" t="s">
        <v>166</v>
      </c>
      <c r="C111" s="48" t="n">
        <f aca="false">SUM(C112:C116)</f>
        <v>124736462</v>
      </c>
    </row>
    <row r="112" customFormat="false" ht="15" hidden="false" customHeight="true" outlineLevel="0" collapsed="false">
      <c r="A112" s="49" t="s">
        <v>8</v>
      </c>
      <c r="B112" s="50" t="s">
        <v>167</v>
      </c>
      <c r="C112" s="51" t="n">
        <v>44639557</v>
      </c>
    </row>
    <row r="113" customFormat="false" ht="15" hidden="false" customHeight="true" outlineLevel="0" collapsed="false">
      <c r="A113" s="16" t="s">
        <v>10</v>
      </c>
      <c r="B113" s="52" t="s">
        <v>168</v>
      </c>
      <c r="C113" s="18" t="n">
        <v>9179584</v>
      </c>
    </row>
    <row r="114" customFormat="false" ht="15" hidden="false" customHeight="true" outlineLevel="0" collapsed="false">
      <c r="A114" s="16" t="s">
        <v>12</v>
      </c>
      <c r="B114" s="52" t="s">
        <v>169</v>
      </c>
      <c r="C114" s="22" t="n">
        <v>39311671</v>
      </c>
    </row>
    <row r="115" customFormat="false" ht="15" hidden="false" customHeight="true" outlineLevel="0" collapsed="false">
      <c r="A115" s="16" t="s">
        <v>14</v>
      </c>
      <c r="B115" s="53" t="s">
        <v>170</v>
      </c>
      <c r="C115" s="22" t="n">
        <v>3335131</v>
      </c>
    </row>
    <row r="116" customFormat="false" ht="15" hidden="false" customHeight="true" outlineLevel="0" collapsed="false">
      <c r="A116" s="16" t="s">
        <v>171</v>
      </c>
      <c r="B116" s="54" t="s">
        <v>172</v>
      </c>
      <c r="C116" s="22" t="n">
        <v>28270519</v>
      </c>
    </row>
    <row r="117" customFormat="false" ht="15" hidden="false" customHeight="true" outlineLevel="0" collapsed="false">
      <c r="A117" s="16" t="s">
        <v>173</v>
      </c>
      <c r="B117" s="52" t="s">
        <v>174</v>
      </c>
      <c r="C117" s="22" t="n">
        <v>147519</v>
      </c>
    </row>
    <row r="118" customFormat="false" ht="15" hidden="false" customHeight="true" outlineLevel="0" collapsed="false">
      <c r="A118" s="16" t="s">
        <v>175</v>
      </c>
      <c r="B118" s="55" t="s">
        <v>176</v>
      </c>
      <c r="C118" s="22"/>
    </row>
    <row r="119" customFormat="false" ht="15" hidden="false" customHeight="true" outlineLevel="0" collapsed="false">
      <c r="A119" s="16" t="s">
        <v>177</v>
      </c>
      <c r="B119" s="56" t="s">
        <v>178</v>
      </c>
      <c r="C119" s="22"/>
    </row>
    <row r="120" customFormat="false" ht="15" hidden="false" customHeight="true" outlineLevel="0" collapsed="false">
      <c r="A120" s="16" t="s">
        <v>179</v>
      </c>
      <c r="B120" s="56" t="s">
        <v>180</v>
      </c>
      <c r="C120" s="22"/>
    </row>
    <row r="121" customFormat="false" ht="15" hidden="false" customHeight="true" outlineLevel="0" collapsed="false">
      <c r="A121" s="16" t="s">
        <v>181</v>
      </c>
      <c r="B121" s="55" t="s">
        <v>182</v>
      </c>
      <c r="C121" s="22" t="n">
        <v>27563000</v>
      </c>
    </row>
    <row r="122" customFormat="false" ht="15" hidden="false" customHeight="true" outlineLevel="0" collapsed="false">
      <c r="A122" s="16" t="s">
        <v>183</v>
      </c>
      <c r="B122" s="55" t="s">
        <v>184</v>
      </c>
      <c r="C122" s="22"/>
    </row>
    <row r="123" customFormat="false" ht="15" hidden="false" customHeight="true" outlineLevel="0" collapsed="false">
      <c r="A123" s="16" t="s">
        <v>185</v>
      </c>
      <c r="B123" s="56" t="s">
        <v>186</v>
      </c>
      <c r="C123" s="22"/>
    </row>
    <row r="124" customFormat="false" ht="15" hidden="false" customHeight="true" outlineLevel="0" collapsed="false">
      <c r="A124" s="57" t="s">
        <v>187</v>
      </c>
      <c r="B124" s="58" t="s">
        <v>188</v>
      </c>
      <c r="C124" s="22"/>
    </row>
    <row r="125" customFormat="false" ht="15" hidden="false" customHeight="true" outlineLevel="0" collapsed="false">
      <c r="A125" s="16" t="s">
        <v>189</v>
      </c>
      <c r="B125" s="58" t="s">
        <v>190</v>
      </c>
      <c r="C125" s="22"/>
    </row>
    <row r="126" customFormat="false" ht="15" hidden="false" customHeight="true" outlineLevel="0" collapsed="false">
      <c r="A126" s="59" t="s">
        <v>191</v>
      </c>
      <c r="B126" s="60" t="s">
        <v>192</v>
      </c>
      <c r="C126" s="61" t="n">
        <v>560000</v>
      </c>
    </row>
    <row r="127" customFormat="false" ht="15" hidden="false" customHeight="true" outlineLevel="0" collapsed="false">
      <c r="A127" s="10" t="s">
        <v>18</v>
      </c>
      <c r="B127" s="62" t="s">
        <v>193</v>
      </c>
      <c r="C127" s="12" t="n">
        <f aca="false">SUM(C129:C137)</f>
        <v>9367809</v>
      </c>
    </row>
    <row r="128" customFormat="false" ht="15" hidden="false" customHeight="true" outlineLevel="0" collapsed="false">
      <c r="A128" s="13" t="s">
        <v>20</v>
      </c>
      <c r="B128" s="52" t="s">
        <v>194</v>
      </c>
      <c r="C128" s="15"/>
    </row>
    <row r="129" customFormat="false" ht="15" hidden="false" customHeight="true" outlineLevel="0" collapsed="false">
      <c r="A129" s="13" t="s">
        <v>22</v>
      </c>
      <c r="B129" s="63" t="s">
        <v>195</v>
      </c>
      <c r="C129" s="15"/>
    </row>
    <row r="130" customFormat="false" ht="15" hidden="false" customHeight="true" outlineLevel="0" collapsed="false">
      <c r="A130" s="13" t="s">
        <v>24</v>
      </c>
      <c r="B130" s="63" t="s">
        <v>196</v>
      </c>
      <c r="C130" s="18" t="n">
        <v>9367809</v>
      </c>
    </row>
    <row r="131" customFormat="false" ht="12" hidden="false" customHeight="true" outlineLevel="0" collapsed="false">
      <c r="A131" s="13" t="s">
        <v>26</v>
      </c>
      <c r="B131" s="63" t="s">
        <v>197</v>
      </c>
      <c r="C131" s="64"/>
    </row>
    <row r="132" customFormat="false" ht="12" hidden="false" customHeight="true" outlineLevel="0" collapsed="false">
      <c r="A132" s="13" t="s">
        <v>28</v>
      </c>
      <c r="B132" s="65" t="s">
        <v>198</v>
      </c>
      <c r="C132" s="64"/>
    </row>
    <row r="133" customFormat="false" ht="12" hidden="false" customHeight="true" outlineLevel="0" collapsed="false">
      <c r="A133" s="13" t="s">
        <v>30</v>
      </c>
      <c r="B133" s="66" t="s">
        <v>199</v>
      </c>
      <c r="C133" s="64"/>
    </row>
    <row r="134" customFormat="false" ht="12" hidden="false" customHeight="true" outlineLevel="0" collapsed="false">
      <c r="A134" s="13" t="s">
        <v>200</v>
      </c>
      <c r="B134" s="67" t="s">
        <v>201</v>
      </c>
      <c r="C134" s="64"/>
    </row>
    <row r="135" customFormat="false" ht="12" hidden="false" customHeight="true" outlineLevel="0" collapsed="false">
      <c r="A135" s="13" t="s">
        <v>202</v>
      </c>
      <c r="B135" s="56" t="s">
        <v>180</v>
      </c>
      <c r="C135" s="64"/>
    </row>
    <row r="136" customFormat="false" ht="12" hidden="false" customHeight="true" outlineLevel="0" collapsed="false">
      <c r="A136" s="13" t="s">
        <v>203</v>
      </c>
      <c r="B136" s="56" t="s">
        <v>204</v>
      </c>
      <c r="C136" s="64"/>
    </row>
    <row r="137" customFormat="false" ht="12" hidden="false" customHeight="true" outlineLevel="0" collapsed="false">
      <c r="A137" s="13" t="s">
        <v>205</v>
      </c>
      <c r="B137" s="56" t="s">
        <v>206</v>
      </c>
      <c r="C137" s="64"/>
    </row>
    <row r="138" customFormat="false" ht="12" hidden="false" customHeight="true" outlineLevel="0" collapsed="false">
      <c r="A138" s="13" t="s">
        <v>207</v>
      </c>
      <c r="B138" s="56" t="s">
        <v>186</v>
      </c>
      <c r="C138" s="64"/>
    </row>
    <row r="139" customFormat="false" ht="12" hidden="false" customHeight="true" outlineLevel="0" collapsed="false">
      <c r="A139" s="13" t="s">
        <v>208</v>
      </c>
      <c r="B139" s="56" t="s">
        <v>209</v>
      </c>
      <c r="C139" s="64"/>
    </row>
    <row r="140" customFormat="false" ht="12" hidden="false" customHeight="true" outlineLevel="0" collapsed="false">
      <c r="A140" s="57" t="s">
        <v>210</v>
      </c>
      <c r="B140" s="56" t="s">
        <v>211</v>
      </c>
      <c r="C140" s="68"/>
    </row>
    <row r="141" customFormat="false" ht="15" hidden="false" customHeight="true" outlineLevel="0" collapsed="false">
      <c r="A141" s="10" t="s">
        <v>32</v>
      </c>
      <c r="B141" s="69" t="s">
        <v>212</v>
      </c>
      <c r="C141" s="12" t="n">
        <f aca="false">SUM(C142:C143)</f>
        <v>823119</v>
      </c>
    </row>
    <row r="142" customFormat="false" ht="15" hidden="false" customHeight="true" outlineLevel="0" collapsed="false">
      <c r="A142" s="13" t="s">
        <v>34</v>
      </c>
      <c r="B142" s="70" t="s">
        <v>213</v>
      </c>
      <c r="C142" s="15" t="n">
        <v>673119</v>
      </c>
    </row>
    <row r="143" customFormat="false" ht="15" hidden="false" customHeight="true" outlineLevel="0" collapsed="false">
      <c r="A143" s="20" t="s">
        <v>36</v>
      </c>
      <c r="B143" s="63" t="s">
        <v>214</v>
      </c>
      <c r="C143" s="22" t="n">
        <v>150000</v>
      </c>
    </row>
    <row r="144" customFormat="false" ht="15" hidden="false" customHeight="true" outlineLevel="0" collapsed="false">
      <c r="A144" s="10" t="s">
        <v>215</v>
      </c>
      <c r="B144" s="69" t="s">
        <v>216</v>
      </c>
      <c r="C144" s="12" t="n">
        <f aca="false">SUM(C111+C127+C141)</f>
        <v>134927390</v>
      </c>
    </row>
    <row r="145" customFormat="false" ht="15" hidden="false" customHeight="true" outlineLevel="0" collapsed="false">
      <c r="A145" s="10" t="s">
        <v>60</v>
      </c>
      <c r="B145" s="69" t="s">
        <v>217</v>
      </c>
      <c r="C145" s="12"/>
    </row>
    <row r="146" customFormat="false" ht="12" hidden="false" customHeight="true" outlineLevel="0" collapsed="false">
      <c r="A146" s="13" t="s">
        <v>62</v>
      </c>
      <c r="B146" s="70" t="s">
        <v>218</v>
      </c>
      <c r="C146" s="64"/>
    </row>
    <row r="147" customFormat="false" ht="12" hidden="false" customHeight="true" outlineLevel="0" collapsed="false">
      <c r="A147" s="13" t="s">
        <v>64</v>
      </c>
      <c r="B147" s="70" t="s">
        <v>219</v>
      </c>
      <c r="C147" s="64"/>
    </row>
    <row r="148" customFormat="false" ht="12" hidden="false" customHeight="true" outlineLevel="0" collapsed="false">
      <c r="A148" s="57" t="s">
        <v>66</v>
      </c>
      <c r="B148" s="71" t="s">
        <v>220</v>
      </c>
      <c r="C148" s="64"/>
    </row>
    <row r="149" customFormat="false" ht="12" hidden="false" customHeight="true" outlineLevel="0" collapsed="false">
      <c r="A149" s="10" t="s">
        <v>82</v>
      </c>
      <c r="B149" s="69" t="s">
        <v>221</v>
      </c>
      <c r="C149" s="12"/>
    </row>
    <row r="150" customFormat="false" ht="12" hidden="false" customHeight="true" outlineLevel="0" collapsed="false">
      <c r="A150" s="13" t="s">
        <v>84</v>
      </c>
      <c r="B150" s="70" t="s">
        <v>222</v>
      </c>
      <c r="C150" s="64"/>
    </row>
    <row r="151" customFormat="false" ht="12" hidden="false" customHeight="true" outlineLevel="0" collapsed="false">
      <c r="A151" s="13" t="s">
        <v>86</v>
      </c>
      <c r="B151" s="70" t="s">
        <v>223</v>
      </c>
      <c r="C151" s="64"/>
    </row>
    <row r="152" customFormat="false" ht="12" hidden="false" customHeight="true" outlineLevel="0" collapsed="false">
      <c r="A152" s="13" t="s">
        <v>88</v>
      </c>
      <c r="B152" s="70" t="s">
        <v>224</v>
      </c>
      <c r="C152" s="64"/>
    </row>
    <row r="153" customFormat="false" ht="12" hidden="false" customHeight="true" outlineLevel="0" collapsed="false">
      <c r="A153" s="57" t="s">
        <v>90</v>
      </c>
      <c r="B153" s="71" t="s">
        <v>225</v>
      </c>
      <c r="C153" s="64"/>
    </row>
    <row r="154" customFormat="false" ht="12" hidden="false" customHeight="true" outlineLevel="0" collapsed="false">
      <c r="A154" s="10" t="s">
        <v>226</v>
      </c>
      <c r="B154" s="69" t="s">
        <v>227</v>
      </c>
      <c r="C154" s="23" t="n">
        <f aca="false">SUM(C155:C156)</f>
        <v>3381087</v>
      </c>
    </row>
    <row r="155" customFormat="false" ht="12" hidden="false" customHeight="true" outlineLevel="0" collapsed="false">
      <c r="A155" s="13" t="s">
        <v>96</v>
      </c>
      <c r="B155" s="70" t="s">
        <v>228</v>
      </c>
      <c r="C155" s="64"/>
    </row>
    <row r="156" customFormat="false" ht="12" hidden="false" customHeight="true" outlineLevel="0" collapsed="false">
      <c r="A156" s="13" t="s">
        <v>98</v>
      </c>
      <c r="B156" s="70" t="s">
        <v>229</v>
      </c>
      <c r="C156" s="64" t="n">
        <v>3381087</v>
      </c>
    </row>
    <row r="157" customFormat="false" ht="12" hidden="false" customHeight="true" outlineLevel="0" collapsed="false">
      <c r="A157" s="13" t="s">
        <v>100</v>
      </c>
      <c r="B157" s="70" t="s">
        <v>230</v>
      </c>
      <c r="C157" s="64"/>
    </row>
    <row r="158" customFormat="false" ht="12" hidden="false" customHeight="true" outlineLevel="0" collapsed="false">
      <c r="A158" s="57" t="s">
        <v>102</v>
      </c>
      <c r="B158" s="71" t="s">
        <v>231</v>
      </c>
      <c r="C158" s="64"/>
    </row>
    <row r="159" customFormat="false" ht="12" hidden="false" customHeight="true" outlineLevel="0" collapsed="false">
      <c r="A159" s="10" t="s">
        <v>104</v>
      </c>
      <c r="B159" s="69" t="s">
        <v>232</v>
      </c>
      <c r="C159" s="72" t="n">
        <f aca="false">+C160+C161+C162+C163</f>
        <v>0</v>
      </c>
    </row>
    <row r="160" customFormat="false" ht="12" hidden="false" customHeight="true" outlineLevel="0" collapsed="false">
      <c r="A160" s="13" t="s">
        <v>106</v>
      </c>
      <c r="B160" s="70" t="s">
        <v>233</v>
      </c>
      <c r="C160" s="64"/>
    </row>
    <row r="161" customFormat="false" ht="12" hidden="false" customHeight="true" outlineLevel="0" collapsed="false">
      <c r="A161" s="13" t="s">
        <v>108</v>
      </c>
      <c r="B161" s="70" t="s">
        <v>234</v>
      </c>
      <c r="C161" s="64"/>
    </row>
    <row r="162" customFormat="false" ht="12" hidden="false" customHeight="true" outlineLevel="0" collapsed="false">
      <c r="A162" s="13" t="s">
        <v>110</v>
      </c>
      <c r="B162" s="70" t="s">
        <v>235</v>
      </c>
      <c r="C162" s="64"/>
    </row>
    <row r="163" customFormat="false" ht="12" hidden="false" customHeight="true" outlineLevel="0" collapsed="false">
      <c r="A163" s="13" t="s">
        <v>112</v>
      </c>
      <c r="B163" s="70" t="s">
        <v>236</v>
      </c>
      <c r="C163" s="64"/>
    </row>
    <row r="164" customFormat="false" ht="12" hidden="false" customHeight="true" outlineLevel="0" collapsed="false">
      <c r="A164" s="10" t="s">
        <v>114</v>
      </c>
      <c r="B164" s="69" t="s">
        <v>237</v>
      </c>
      <c r="C164" s="73" t="n">
        <v>3381087</v>
      </c>
    </row>
    <row r="165" customFormat="false" ht="15" hidden="false" customHeight="true" outlineLevel="0" collapsed="false">
      <c r="A165" s="74" t="s">
        <v>238</v>
      </c>
      <c r="B165" s="75" t="s">
        <v>239</v>
      </c>
      <c r="C165" s="73" t="n">
        <f aca="false">+C144+C164</f>
        <v>138308477</v>
      </c>
    </row>
    <row r="166" customFormat="false" ht="20.1" hidden="false" customHeight="true" outlineLevel="0" collapsed="false">
      <c r="A166" s="76"/>
      <c r="B166" s="76"/>
      <c r="C166" s="77"/>
    </row>
    <row r="167" customFormat="false" ht="20.1" hidden="false" customHeight="true" outlineLevel="0" collapsed="false">
      <c r="A167" s="78" t="s">
        <v>240</v>
      </c>
      <c r="B167" s="78"/>
      <c r="C167" s="78"/>
    </row>
    <row r="168" customFormat="false" ht="20.1" hidden="false" customHeight="true" outlineLevel="0" collapsed="false">
      <c r="A168" s="2" t="s">
        <v>241</v>
      </c>
      <c r="B168" s="2"/>
      <c r="C168" s="3" t="s">
        <v>242</v>
      </c>
    </row>
    <row r="169" customFormat="false" ht="20.1" hidden="false" customHeight="true" outlineLevel="0" collapsed="false">
      <c r="A169" s="10" t="n">
        <v>1</v>
      </c>
      <c r="B169" s="62" t="s">
        <v>243</v>
      </c>
      <c r="C169" s="12" t="n">
        <f aca="false">+C61-C144</f>
        <v>-18309101</v>
      </c>
    </row>
    <row r="170" customFormat="false" ht="20.1" hidden="false" customHeight="true" outlineLevel="0" collapsed="false">
      <c r="A170" s="10" t="s">
        <v>18</v>
      </c>
      <c r="B170" s="62" t="s">
        <v>244</v>
      </c>
      <c r="C170" s="12" t="n">
        <f aca="false">+C84-C164</f>
        <v>18309101</v>
      </c>
    </row>
  </sheetData>
  <mergeCells count="6">
    <mergeCell ref="A3:C3"/>
    <mergeCell ref="A4:B4"/>
    <mergeCell ref="A107:C107"/>
    <mergeCell ref="A108:B108"/>
    <mergeCell ref="A167:C167"/>
    <mergeCell ref="A168:B16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47.01"/>
    <col collapsed="false" customWidth="true" hidden="false" outlineLevel="0" max="3" min="3" style="0" width="16.86"/>
    <col collapsed="false" customWidth="true" hidden="false" outlineLevel="0" max="4" min="4" style="0" width="47.57"/>
    <col collapsed="false" customWidth="true" hidden="false" outlineLevel="0" max="5" min="5" style="0" width="16.29"/>
    <col collapsed="false" customWidth="true" hidden="false" outlineLevel="0" max="1025" min="6" style="0" width="8.67"/>
  </cols>
  <sheetData>
    <row r="1" customFormat="false" ht="13.8" hidden="false" customHeight="false" outlineLevel="0" collapsed="false">
      <c r="B1" s="0" t="s">
        <v>245</v>
      </c>
    </row>
    <row r="2" customFormat="false" ht="30" hidden="false" customHeight="true" outlineLevel="0" collapsed="false">
      <c r="A2" s="79"/>
      <c r="B2" s="80" t="s">
        <v>246</v>
      </c>
      <c r="C2" s="80"/>
      <c r="D2" s="80"/>
      <c r="E2" s="80"/>
      <c r="F2" s="81"/>
    </row>
    <row r="3" customFormat="false" ht="20.1" hidden="false" customHeight="true" outlineLevel="0" collapsed="false">
      <c r="A3" s="79"/>
      <c r="B3" s="82"/>
      <c r="C3" s="79"/>
      <c r="D3" s="79"/>
      <c r="E3" s="83" t="s">
        <v>247</v>
      </c>
      <c r="F3" s="81"/>
    </row>
    <row r="4" customFormat="false" ht="20.1" hidden="false" customHeight="true" outlineLevel="0" collapsed="false">
      <c r="A4" s="84" t="s">
        <v>3</v>
      </c>
      <c r="B4" s="85" t="s">
        <v>248</v>
      </c>
      <c r="C4" s="85"/>
      <c r="D4" s="86" t="s">
        <v>249</v>
      </c>
      <c r="E4" s="86"/>
      <c r="F4" s="81"/>
    </row>
    <row r="5" customFormat="false" ht="20.1" hidden="false" customHeight="true" outlineLevel="0" collapsed="false">
      <c r="A5" s="84"/>
      <c r="B5" s="85" t="s">
        <v>250</v>
      </c>
      <c r="C5" s="87" t="s">
        <v>5</v>
      </c>
      <c r="D5" s="85" t="s">
        <v>250</v>
      </c>
      <c r="E5" s="88" t="s">
        <v>5</v>
      </c>
      <c r="F5" s="81"/>
    </row>
    <row r="6" customFormat="false" ht="20.1" hidden="false" customHeight="true" outlineLevel="0" collapsed="false">
      <c r="A6" s="89" t="n">
        <v>1</v>
      </c>
      <c r="B6" s="90" t="n">
        <v>2</v>
      </c>
      <c r="C6" s="91" t="s">
        <v>32</v>
      </c>
      <c r="D6" s="90" t="s">
        <v>215</v>
      </c>
      <c r="E6" s="92" t="s">
        <v>60</v>
      </c>
      <c r="F6" s="81"/>
    </row>
    <row r="7" customFormat="false" ht="15" hidden="false" customHeight="true" outlineLevel="0" collapsed="false">
      <c r="A7" s="93" t="s">
        <v>6</v>
      </c>
      <c r="B7" s="94" t="s">
        <v>251</v>
      </c>
      <c r="C7" s="95" t="n">
        <v>94264671</v>
      </c>
      <c r="D7" s="94" t="s">
        <v>252</v>
      </c>
      <c r="E7" s="96" t="n">
        <v>12222000</v>
      </c>
      <c r="F7" s="81"/>
    </row>
    <row r="8" customFormat="false" ht="15" hidden="false" customHeight="true" outlineLevel="0" collapsed="false">
      <c r="A8" s="97" t="s">
        <v>18</v>
      </c>
      <c r="B8" s="98" t="s">
        <v>253</v>
      </c>
      <c r="C8" s="99" t="n">
        <v>5331300</v>
      </c>
      <c r="D8" s="98" t="s">
        <v>168</v>
      </c>
      <c r="E8" s="100" t="n">
        <v>2710000</v>
      </c>
      <c r="F8" s="81"/>
    </row>
    <row r="9" customFormat="false" ht="15" hidden="false" customHeight="true" outlineLevel="0" collapsed="false">
      <c r="A9" s="97" t="s">
        <v>32</v>
      </c>
      <c r="B9" s="98" t="s">
        <v>254</v>
      </c>
      <c r="C9" s="99"/>
      <c r="D9" s="98" t="s">
        <v>255</v>
      </c>
      <c r="E9" s="100" t="n">
        <v>33092869</v>
      </c>
      <c r="F9" s="81"/>
    </row>
    <row r="10" customFormat="false" ht="15" hidden="false" customHeight="true" outlineLevel="0" collapsed="false">
      <c r="A10" s="97" t="s">
        <v>215</v>
      </c>
      <c r="B10" s="98" t="s">
        <v>256</v>
      </c>
      <c r="C10" s="99" t="n">
        <v>8563468</v>
      </c>
      <c r="D10" s="98" t="s">
        <v>170</v>
      </c>
      <c r="E10" s="100" t="n">
        <v>3335131</v>
      </c>
      <c r="F10" s="81"/>
    </row>
    <row r="11" customFormat="false" ht="15" hidden="false" customHeight="true" outlineLevel="0" collapsed="false">
      <c r="A11" s="97" t="s">
        <v>60</v>
      </c>
      <c r="B11" s="101" t="s">
        <v>257</v>
      </c>
      <c r="C11" s="99"/>
      <c r="D11" s="98" t="s">
        <v>172</v>
      </c>
      <c r="E11" s="100" t="n">
        <v>28270519</v>
      </c>
      <c r="F11" s="81"/>
    </row>
    <row r="12" customFormat="false" ht="15" hidden="false" customHeight="true" outlineLevel="0" collapsed="false">
      <c r="A12" s="97" t="s">
        <v>82</v>
      </c>
      <c r="B12" s="98" t="s">
        <v>258</v>
      </c>
      <c r="C12" s="102"/>
      <c r="D12" s="98" t="s">
        <v>259</v>
      </c>
      <c r="E12" s="100" t="n">
        <v>823119</v>
      </c>
      <c r="F12" s="81"/>
    </row>
    <row r="13" customFormat="false" ht="15" hidden="false" customHeight="true" outlineLevel="0" collapsed="false">
      <c r="A13" s="97" t="s">
        <v>226</v>
      </c>
      <c r="B13" s="98" t="s">
        <v>81</v>
      </c>
      <c r="C13" s="99" t="n">
        <v>7185918</v>
      </c>
      <c r="D13" s="103"/>
      <c r="E13" s="100"/>
      <c r="F13" s="81"/>
    </row>
    <row r="14" customFormat="false" ht="12" hidden="false" customHeight="true" outlineLevel="0" collapsed="false">
      <c r="A14" s="97" t="s">
        <v>104</v>
      </c>
      <c r="B14" s="103"/>
      <c r="C14" s="99"/>
      <c r="D14" s="103"/>
      <c r="E14" s="100"/>
      <c r="F14" s="81"/>
    </row>
    <row r="15" customFormat="false" ht="12" hidden="false" customHeight="true" outlineLevel="0" collapsed="false">
      <c r="A15" s="97" t="s">
        <v>114</v>
      </c>
      <c r="B15" s="104"/>
      <c r="C15" s="102"/>
      <c r="D15" s="103"/>
      <c r="E15" s="100"/>
      <c r="F15" s="81"/>
    </row>
    <row r="16" customFormat="false" ht="12" hidden="false" customHeight="true" outlineLevel="0" collapsed="false">
      <c r="A16" s="97" t="s">
        <v>238</v>
      </c>
      <c r="B16" s="103"/>
      <c r="C16" s="99"/>
      <c r="D16" s="103"/>
      <c r="E16" s="100"/>
      <c r="F16" s="81"/>
    </row>
    <row r="17" customFormat="false" ht="12" hidden="false" customHeight="true" outlineLevel="0" collapsed="false">
      <c r="A17" s="97" t="s">
        <v>260</v>
      </c>
      <c r="B17" s="103"/>
      <c r="C17" s="99"/>
      <c r="D17" s="103"/>
      <c r="E17" s="100"/>
      <c r="F17" s="81"/>
    </row>
    <row r="18" customFormat="false" ht="12" hidden="false" customHeight="true" outlineLevel="0" collapsed="false">
      <c r="A18" s="97" t="s">
        <v>261</v>
      </c>
      <c r="B18" s="105"/>
      <c r="C18" s="106"/>
      <c r="D18" s="103"/>
      <c r="E18" s="107"/>
      <c r="F18" s="81"/>
    </row>
    <row r="19" customFormat="false" ht="20.1" hidden="false" customHeight="true" outlineLevel="0" collapsed="false">
      <c r="A19" s="108" t="s">
        <v>262</v>
      </c>
      <c r="B19" s="109" t="s">
        <v>263</v>
      </c>
      <c r="C19" s="110" t="n">
        <f aca="false">SUM(C7:C13)</f>
        <v>115345357</v>
      </c>
      <c r="D19" s="109" t="s">
        <v>264</v>
      </c>
      <c r="E19" s="111" t="n">
        <f aca="false">SUM(E7:E13)</f>
        <v>80453638</v>
      </c>
      <c r="F19" s="81"/>
    </row>
    <row r="20" customFormat="false" ht="15" hidden="false" customHeight="true" outlineLevel="0" collapsed="false">
      <c r="A20" s="112" t="s">
        <v>265</v>
      </c>
      <c r="B20" s="113" t="s">
        <v>266</v>
      </c>
      <c r="C20" s="114"/>
      <c r="D20" s="115" t="s">
        <v>267</v>
      </c>
      <c r="E20" s="116"/>
      <c r="F20" s="81"/>
    </row>
    <row r="21" customFormat="false" ht="15" hidden="false" customHeight="true" outlineLevel="0" collapsed="false">
      <c r="A21" s="117" t="s">
        <v>268</v>
      </c>
      <c r="B21" s="115" t="s">
        <v>269</v>
      </c>
      <c r="C21" s="118"/>
      <c r="D21" s="115" t="s">
        <v>270</v>
      </c>
      <c r="E21" s="119"/>
      <c r="F21" s="81"/>
    </row>
    <row r="22" customFormat="false" ht="15" hidden="false" customHeight="true" outlineLevel="0" collapsed="false">
      <c r="A22" s="117" t="s">
        <v>271</v>
      </c>
      <c r="B22" s="115" t="s">
        <v>272</v>
      </c>
      <c r="C22" s="118"/>
      <c r="D22" s="115" t="s">
        <v>273</v>
      </c>
      <c r="E22" s="119"/>
      <c r="F22" s="81"/>
    </row>
    <row r="23" customFormat="false" ht="15" hidden="false" customHeight="true" outlineLevel="0" collapsed="false">
      <c r="A23" s="117" t="s">
        <v>274</v>
      </c>
      <c r="B23" s="115" t="s">
        <v>275</v>
      </c>
      <c r="C23" s="118"/>
      <c r="D23" s="115" t="s">
        <v>276</v>
      </c>
      <c r="E23" s="119"/>
      <c r="F23" s="81"/>
    </row>
    <row r="24" customFormat="false" ht="15" hidden="false" customHeight="true" outlineLevel="0" collapsed="false">
      <c r="A24" s="117" t="s">
        <v>277</v>
      </c>
      <c r="B24" s="115" t="s">
        <v>278</v>
      </c>
      <c r="C24" s="118"/>
      <c r="D24" s="113" t="s">
        <v>279</v>
      </c>
      <c r="E24" s="119"/>
      <c r="F24" s="81"/>
    </row>
    <row r="25" customFormat="false" ht="15" hidden="false" customHeight="true" outlineLevel="0" collapsed="false">
      <c r="A25" s="117" t="s">
        <v>280</v>
      </c>
      <c r="B25" s="115" t="s">
        <v>281</v>
      </c>
      <c r="C25" s="120"/>
      <c r="D25" s="115" t="s">
        <v>282</v>
      </c>
      <c r="E25" s="119"/>
      <c r="F25" s="81"/>
    </row>
    <row r="26" customFormat="false" ht="15" hidden="false" customHeight="true" outlineLevel="0" collapsed="false">
      <c r="A26" s="112" t="s">
        <v>283</v>
      </c>
      <c r="B26" s="113" t="s">
        <v>284</v>
      </c>
      <c r="C26" s="121"/>
      <c r="D26" s="94" t="s">
        <v>285</v>
      </c>
      <c r="E26" s="116" t="n">
        <v>3381087</v>
      </c>
      <c r="F26" s="81"/>
    </row>
    <row r="27" customFormat="false" ht="15" hidden="false" customHeight="true" outlineLevel="0" collapsed="false">
      <c r="A27" s="117" t="s">
        <v>286</v>
      </c>
      <c r="B27" s="115" t="s">
        <v>287</v>
      </c>
      <c r="C27" s="118"/>
      <c r="D27" s="103" t="s">
        <v>288</v>
      </c>
      <c r="E27" s="119" t="n">
        <v>42409550</v>
      </c>
      <c r="F27" s="81"/>
    </row>
    <row r="28" customFormat="false" ht="15" hidden="false" customHeight="true" outlineLevel="0" collapsed="false">
      <c r="A28" s="108" t="s">
        <v>289</v>
      </c>
      <c r="B28" s="109" t="s">
        <v>290</v>
      </c>
      <c r="C28" s="110"/>
      <c r="D28" s="109" t="s">
        <v>291</v>
      </c>
      <c r="E28" s="111" t="n">
        <f aca="false">SUM(E26:E27)</f>
        <v>45790637</v>
      </c>
      <c r="F28" s="81"/>
    </row>
    <row r="29" customFormat="false" ht="15" hidden="false" customHeight="true" outlineLevel="0" collapsed="false">
      <c r="A29" s="108" t="s">
        <v>292</v>
      </c>
      <c r="B29" s="122" t="s">
        <v>293</v>
      </c>
      <c r="C29" s="123" t="n">
        <v>115345357</v>
      </c>
      <c r="D29" s="122" t="s">
        <v>294</v>
      </c>
      <c r="E29" s="123" t="n">
        <f aca="false">SUM(E19+E28)</f>
        <v>126244275</v>
      </c>
      <c r="F29" s="81"/>
    </row>
    <row r="30" customFormat="false" ht="15" hidden="false" customHeight="true" outlineLevel="0" collapsed="false">
      <c r="A30" s="108" t="s">
        <v>295</v>
      </c>
      <c r="B30" s="122" t="s">
        <v>296</v>
      </c>
      <c r="C30" s="123"/>
      <c r="D30" s="122" t="s">
        <v>297</v>
      </c>
      <c r="E30" s="123"/>
      <c r="F30" s="81"/>
    </row>
    <row r="31" customFormat="false" ht="15" hidden="false" customHeight="true" outlineLevel="0" collapsed="false">
      <c r="A31" s="108" t="s">
        <v>298</v>
      </c>
      <c r="B31" s="122" t="s">
        <v>299</v>
      </c>
      <c r="C31" s="123"/>
      <c r="D31" s="122" t="s">
        <v>300</v>
      </c>
      <c r="E31" s="123"/>
      <c r="F31" s="81"/>
    </row>
  </sheetData>
  <mergeCells count="5">
    <mergeCell ref="B2:E2"/>
    <mergeCell ref="F2:F31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46.71"/>
    <col collapsed="false" customWidth="true" hidden="false" outlineLevel="0" max="3" min="3" style="0" width="20.14"/>
    <col collapsed="false" customWidth="true" hidden="false" outlineLevel="0" max="4" min="4" style="0" width="44.71"/>
    <col collapsed="false" customWidth="true" hidden="false" outlineLevel="0" max="5" min="5" style="0" width="16.14"/>
    <col collapsed="false" customWidth="true" hidden="false" outlineLevel="0" max="1025" min="6" style="0" width="8.67"/>
  </cols>
  <sheetData>
    <row r="1" customFormat="false" ht="13.8" hidden="false" customHeight="false" outlineLevel="0" collapsed="false">
      <c r="B1" s="0" t="s">
        <v>301</v>
      </c>
    </row>
    <row r="2" customFormat="false" ht="35.1" hidden="false" customHeight="true" outlineLevel="0" collapsed="false">
      <c r="A2" s="79"/>
      <c r="B2" s="80" t="s">
        <v>302</v>
      </c>
      <c r="C2" s="80"/>
      <c r="D2" s="80"/>
      <c r="E2" s="80"/>
      <c r="F2" s="81"/>
    </row>
    <row r="3" customFormat="false" ht="15" hidden="false" customHeight="true" outlineLevel="0" collapsed="false">
      <c r="A3" s="79"/>
      <c r="B3" s="82"/>
      <c r="C3" s="79"/>
      <c r="D3" s="79"/>
      <c r="E3" s="83" t="s">
        <v>247</v>
      </c>
      <c r="F3" s="81"/>
    </row>
    <row r="4" customFormat="false" ht="20.1" hidden="false" customHeight="true" outlineLevel="0" collapsed="false">
      <c r="A4" s="84" t="s">
        <v>3</v>
      </c>
      <c r="B4" s="85" t="s">
        <v>248</v>
      </c>
      <c r="C4" s="85"/>
      <c r="D4" s="86" t="s">
        <v>249</v>
      </c>
      <c r="E4" s="86"/>
      <c r="F4" s="81"/>
    </row>
    <row r="5" customFormat="false" ht="20.1" hidden="false" customHeight="true" outlineLevel="0" collapsed="false">
      <c r="A5" s="84"/>
      <c r="B5" s="85" t="s">
        <v>250</v>
      </c>
      <c r="C5" s="87" t="s">
        <v>5</v>
      </c>
      <c r="D5" s="85" t="s">
        <v>250</v>
      </c>
      <c r="E5" s="87" t="s">
        <v>5</v>
      </c>
      <c r="F5" s="81"/>
    </row>
    <row r="6" customFormat="false" ht="20.1" hidden="false" customHeight="true" outlineLevel="0" collapsed="false">
      <c r="A6" s="89" t="n">
        <v>1</v>
      </c>
      <c r="B6" s="90" t="n">
        <v>2</v>
      </c>
      <c r="C6" s="91" t="n">
        <v>3</v>
      </c>
      <c r="D6" s="90" t="n">
        <v>4</v>
      </c>
      <c r="E6" s="92" t="n">
        <v>5</v>
      </c>
      <c r="F6" s="81"/>
    </row>
    <row r="7" customFormat="false" ht="15" hidden="false" customHeight="true" outlineLevel="0" collapsed="false">
      <c r="A7" s="93" t="s">
        <v>6</v>
      </c>
      <c r="B7" s="94" t="s">
        <v>303</v>
      </c>
      <c r="C7" s="95"/>
      <c r="D7" s="94" t="s">
        <v>194</v>
      </c>
      <c r="E7" s="96"/>
      <c r="F7" s="81"/>
    </row>
    <row r="8" customFormat="false" ht="15" hidden="false" customHeight="true" outlineLevel="0" collapsed="false">
      <c r="A8" s="97" t="s">
        <v>18</v>
      </c>
      <c r="B8" s="98" t="s">
        <v>304</v>
      </c>
      <c r="C8" s="99"/>
      <c r="D8" s="98" t="s">
        <v>305</v>
      </c>
      <c r="E8" s="100"/>
      <c r="F8" s="81"/>
    </row>
    <row r="9" customFormat="false" ht="15" hidden="false" customHeight="true" outlineLevel="0" collapsed="false">
      <c r="A9" s="97" t="s">
        <v>32</v>
      </c>
      <c r="B9" s="98" t="s">
        <v>306</v>
      </c>
      <c r="C9" s="99"/>
      <c r="D9" s="98" t="s">
        <v>196</v>
      </c>
      <c r="E9" s="100" t="n">
        <v>9367809</v>
      </c>
      <c r="F9" s="81"/>
    </row>
    <row r="10" customFormat="false" ht="15" hidden="false" customHeight="true" outlineLevel="0" collapsed="false">
      <c r="A10" s="97" t="s">
        <v>215</v>
      </c>
      <c r="B10" s="98" t="s">
        <v>307</v>
      </c>
      <c r="C10" s="99"/>
      <c r="D10" s="98" t="s">
        <v>308</v>
      </c>
      <c r="E10" s="100"/>
      <c r="F10" s="81"/>
    </row>
    <row r="11" customFormat="false" ht="15" hidden="false" customHeight="true" outlineLevel="0" collapsed="false">
      <c r="A11" s="97" t="s">
        <v>60</v>
      </c>
      <c r="B11" s="98" t="s">
        <v>309</v>
      </c>
      <c r="C11" s="99"/>
      <c r="D11" s="98" t="s">
        <v>198</v>
      </c>
      <c r="E11" s="100"/>
      <c r="F11" s="81"/>
    </row>
    <row r="12" customFormat="false" ht="15" hidden="false" customHeight="true" outlineLevel="0" collapsed="false">
      <c r="A12" s="97" t="s">
        <v>82</v>
      </c>
      <c r="B12" s="98" t="s">
        <v>310</v>
      </c>
      <c r="C12" s="102"/>
      <c r="D12" s="103"/>
      <c r="E12" s="100"/>
      <c r="F12" s="81"/>
    </row>
    <row r="13" customFormat="false" ht="12" hidden="false" customHeight="true" outlineLevel="0" collapsed="false">
      <c r="A13" s="97" t="s">
        <v>226</v>
      </c>
      <c r="B13" s="103"/>
      <c r="C13" s="99"/>
      <c r="D13" s="103"/>
      <c r="E13" s="100"/>
      <c r="F13" s="81"/>
    </row>
    <row r="14" customFormat="false" ht="12" hidden="false" customHeight="true" outlineLevel="0" collapsed="false">
      <c r="A14" s="97" t="s">
        <v>104</v>
      </c>
      <c r="B14" s="103"/>
      <c r="C14" s="99"/>
      <c r="D14" s="103"/>
      <c r="E14" s="100"/>
      <c r="F14" s="81"/>
    </row>
    <row r="15" customFormat="false" ht="12" hidden="false" customHeight="true" outlineLevel="0" collapsed="false">
      <c r="A15" s="97" t="s">
        <v>114</v>
      </c>
      <c r="B15" s="103"/>
      <c r="C15" s="102"/>
      <c r="D15" s="103"/>
      <c r="E15" s="100"/>
      <c r="F15" s="81"/>
    </row>
    <row r="16" customFormat="false" ht="12" hidden="false" customHeight="true" outlineLevel="0" collapsed="false">
      <c r="A16" s="97" t="s">
        <v>238</v>
      </c>
      <c r="B16" s="103"/>
      <c r="C16" s="102"/>
      <c r="D16" s="103"/>
      <c r="E16" s="100"/>
      <c r="F16" s="81"/>
    </row>
    <row r="17" customFormat="false" ht="12" hidden="false" customHeight="true" outlineLevel="0" collapsed="false">
      <c r="A17" s="124" t="s">
        <v>260</v>
      </c>
      <c r="B17" s="125"/>
      <c r="C17" s="126"/>
      <c r="D17" s="127" t="s">
        <v>259</v>
      </c>
      <c r="E17" s="128"/>
      <c r="F17" s="81"/>
    </row>
    <row r="18" customFormat="false" ht="20.1" hidden="false" customHeight="true" outlineLevel="0" collapsed="false">
      <c r="A18" s="108" t="s">
        <v>261</v>
      </c>
      <c r="B18" s="109" t="s">
        <v>311</v>
      </c>
      <c r="C18" s="110" t="n">
        <f aca="false">+C7+C9+C10+C12+C13+C14+C15+C16+C17</f>
        <v>0</v>
      </c>
      <c r="D18" s="109" t="s">
        <v>312</v>
      </c>
      <c r="E18" s="111" t="n">
        <f aca="false">SUM(E9:E17)</f>
        <v>9367809</v>
      </c>
      <c r="F18" s="81"/>
    </row>
    <row r="19" customFormat="false" ht="12" hidden="false" customHeight="true" outlineLevel="0" collapsed="false">
      <c r="A19" s="93" t="s">
        <v>262</v>
      </c>
      <c r="B19" s="129" t="s">
        <v>313</v>
      </c>
      <c r="C19" s="130" t="n">
        <f aca="false">+C20+C21+C22+C23+C24</f>
        <v>20266727</v>
      </c>
      <c r="D19" s="115" t="s">
        <v>267</v>
      </c>
      <c r="E19" s="131"/>
      <c r="F19" s="81"/>
    </row>
    <row r="20" customFormat="false" ht="12" hidden="false" customHeight="true" outlineLevel="0" collapsed="false">
      <c r="A20" s="97" t="s">
        <v>265</v>
      </c>
      <c r="B20" s="132" t="s">
        <v>314</v>
      </c>
      <c r="C20" s="118" t="n">
        <v>20121252</v>
      </c>
      <c r="D20" s="115" t="s">
        <v>315</v>
      </c>
      <c r="E20" s="119"/>
      <c r="F20" s="81"/>
    </row>
    <row r="21" customFormat="false" ht="12" hidden="false" customHeight="true" outlineLevel="0" collapsed="false">
      <c r="A21" s="93" t="s">
        <v>268</v>
      </c>
      <c r="B21" s="132" t="s">
        <v>316</v>
      </c>
      <c r="C21" s="118"/>
      <c r="D21" s="115" t="s">
        <v>273</v>
      </c>
      <c r="E21" s="119"/>
      <c r="F21" s="81"/>
    </row>
    <row r="22" customFormat="false" ht="12" hidden="false" customHeight="true" outlineLevel="0" collapsed="false">
      <c r="A22" s="97" t="s">
        <v>271</v>
      </c>
      <c r="B22" s="132" t="s">
        <v>317</v>
      </c>
      <c r="C22" s="118"/>
      <c r="D22" s="115" t="s">
        <v>276</v>
      </c>
      <c r="E22" s="119"/>
      <c r="F22" s="81"/>
    </row>
    <row r="23" customFormat="false" ht="12" hidden="false" customHeight="true" outlineLevel="0" collapsed="false">
      <c r="A23" s="93" t="s">
        <v>274</v>
      </c>
      <c r="B23" s="132" t="s">
        <v>318</v>
      </c>
      <c r="C23" s="118"/>
      <c r="D23" s="113" t="s">
        <v>279</v>
      </c>
      <c r="E23" s="119"/>
      <c r="F23" s="81"/>
    </row>
    <row r="24" customFormat="false" ht="12" hidden="false" customHeight="true" outlineLevel="0" collapsed="false">
      <c r="A24" s="97" t="s">
        <v>277</v>
      </c>
      <c r="B24" s="133" t="s">
        <v>319</v>
      </c>
      <c r="C24" s="118" t="n">
        <v>145475</v>
      </c>
      <c r="D24" s="115" t="s">
        <v>320</v>
      </c>
      <c r="E24" s="119"/>
      <c r="F24" s="81"/>
    </row>
    <row r="25" customFormat="false" ht="12" hidden="false" customHeight="true" outlineLevel="0" collapsed="false">
      <c r="A25" s="93" t="s">
        <v>280</v>
      </c>
      <c r="B25" s="134" t="s">
        <v>321</v>
      </c>
      <c r="C25" s="120" t="n">
        <f aca="false">+C26+C27+C28+C29+C30</f>
        <v>0</v>
      </c>
      <c r="D25" s="135" t="s">
        <v>322</v>
      </c>
      <c r="E25" s="119"/>
      <c r="F25" s="81"/>
    </row>
    <row r="26" customFormat="false" ht="12" hidden="false" customHeight="true" outlineLevel="0" collapsed="false">
      <c r="A26" s="97" t="s">
        <v>283</v>
      </c>
      <c r="B26" s="133" t="s">
        <v>323</v>
      </c>
      <c r="C26" s="118"/>
      <c r="D26" s="135" t="s">
        <v>324</v>
      </c>
      <c r="E26" s="119"/>
      <c r="F26" s="81"/>
    </row>
    <row r="27" customFormat="false" ht="12" hidden="false" customHeight="true" outlineLevel="0" collapsed="false">
      <c r="A27" s="93" t="s">
        <v>286</v>
      </c>
      <c r="B27" s="133" t="s">
        <v>325</v>
      </c>
      <c r="C27" s="118"/>
      <c r="D27" s="136"/>
      <c r="E27" s="119"/>
      <c r="F27" s="81"/>
    </row>
    <row r="28" customFormat="false" ht="12" hidden="false" customHeight="true" outlineLevel="0" collapsed="false">
      <c r="A28" s="97" t="s">
        <v>289</v>
      </c>
      <c r="B28" s="132" t="s">
        <v>326</v>
      </c>
      <c r="C28" s="118"/>
      <c r="D28" s="137"/>
      <c r="E28" s="119"/>
      <c r="F28" s="81"/>
    </row>
    <row r="29" customFormat="false" ht="12" hidden="false" customHeight="true" outlineLevel="0" collapsed="false">
      <c r="A29" s="93" t="s">
        <v>292</v>
      </c>
      <c r="B29" s="138" t="s">
        <v>327</v>
      </c>
      <c r="C29" s="118"/>
      <c r="D29" s="103"/>
      <c r="E29" s="119"/>
      <c r="F29" s="81"/>
    </row>
    <row r="30" customFormat="false" ht="12" hidden="false" customHeight="true" outlineLevel="0" collapsed="false">
      <c r="A30" s="97" t="s">
        <v>295</v>
      </c>
      <c r="B30" s="139" t="s">
        <v>328</v>
      </c>
      <c r="C30" s="118"/>
      <c r="D30" s="137"/>
      <c r="E30" s="119"/>
      <c r="F30" s="81"/>
    </row>
    <row r="31" customFormat="false" ht="20.1" hidden="false" customHeight="true" outlineLevel="0" collapsed="false">
      <c r="A31" s="108" t="s">
        <v>298</v>
      </c>
      <c r="B31" s="109" t="s">
        <v>329</v>
      </c>
      <c r="C31" s="110" t="n">
        <f aca="false">+C19+C25</f>
        <v>20266727</v>
      </c>
      <c r="D31" s="109" t="s">
        <v>330</v>
      </c>
      <c r="E31" s="111"/>
      <c r="F31" s="81"/>
    </row>
    <row r="32" customFormat="false" ht="20.1" hidden="false" customHeight="true" outlineLevel="0" collapsed="false">
      <c r="A32" s="108" t="s">
        <v>331</v>
      </c>
      <c r="B32" s="122" t="s">
        <v>332</v>
      </c>
      <c r="C32" s="123" t="n">
        <f aca="false">+C18+C31</f>
        <v>20266727</v>
      </c>
      <c r="D32" s="122" t="s">
        <v>333</v>
      </c>
      <c r="E32" s="123" t="n">
        <v>9367809</v>
      </c>
      <c r="F32" s="81"/>
    </row>
    <row r="33" customFormat="false" ht="15" hidden="false" customHeight="true" outlineLevel="0" collapsed="false">
      <c r="A33" s="108" t="s">
        <v>334</v>
      </c>
      <c r="B33" s="122" t="s">
        <v>296</v>
      </c>
      <c r="C33" s="123"/>
      <c r="D33" s="122" t="s">
        <v>297</v>
      </c>
      <c r="E33" s="123"/>
      <c r="F33" s="81"/>
    </row>
    <row r="34" customFormat="false" ht="15" hidden="false" customHeight="true" outlineLevel="0" collapsed="false">
      <c r="A34" s="108" t="s">
        <v>335</v>
      </c>
      <c r="B34" s="122" t="s">
        <v>299</v>
      </c>
      <c r="C34" s="123"/>
      <c r="D34" s="122" t="s">
        <v>300</v>
      </c>
      <c r="E34" s="123"/>
      <c r="F34" s="81"/>
    </row>
    <row r="35" customFormat="false" ht="20.1" hidden="false" customHeight="true" outlineLevel="0" collapsed="false">
      <c r="A35" s="79"/>
      <c r="B35" s="82"/>
      <c r="C35" s="79"/>
      <c r="D35" s="79"/>
      <c r="E35" s="79"/>
      <c r="F35" s="79"/>
    </row>
  </sheetData>
  <mergeCells count="5">
    <mergeCell ref="B2:E2"/>
    <mergeCell ref="F2:F34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8"/>
  <sheetViews>
    <sheetView showFormulas="false" showGridLines="true" showRowColHeaders="true" showZeros="true" rightToLeft="false" tabSelected="false" showOutlineSymbols="true" defaultGridColor="true" view="normal" topLeftCell="B1" colorId="64" zoomScale="106" zoomScaleNormal="106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27.29"/>
    <col collapsed="false" customWidth="true" hidden="false" outlineLevel="0" max="3" min="3" style="0" width="9"/>
    <col collapsed="false" customWidth="true" hidden="false" outlineLevel="0" max="4" min="4" style="0" width="8.29"/>
    <col collapsed="false" customWidth="true" hidden="false" outlineLevel="0" max="5" min="5" style="0" width="9.42"/>
    <col collapsed="false" customWidth="true" hidden="false" outlineLevel="0" max="6" min="6" style="0" width="8.42"/>
    <col collapsed="false" customWidth="true" hidden="false" outlineLevel="0" max="7" min="7" style="0" width="8.86"/>
    <col collapsed="false" customWidth="true" hidden="false" outlineLevel="0" max="8" min="8" style="0" width="9.71"/>
    <col collapsed="false" customWidth="true" hidden="false" outlineLevel="0" max="9" min="9" style="0" width="9.85"/>
    <col collapsed="false" customWidth="true" hidden="false" outlineLevel="0" max="10" min="10" style="0" width="10.58"/>
    <col collapsed="false" customWidth="true" hidden="false" outlineLevel="0" max="11" min="11" style="0" width="11.99"/>
    <col collapsed="false" customWidth="true" hidden="false" outlineLevel="0" max="12" min="12" style="0" width="10.71"/>
    <col collapsed="false" customWidth="false" hidden="false" outlineLevel="0" max="13" min="13" style="0" width="11.42"/>
    <col collapsed="false" customWidth="true" hidden="false" outlineLevel="0" max="14" min="14" style="0" width="11.99"/>
    <col collapsed="false" customWidth="true" hidden="false" outlineLevel="0" max="15" min="15" style="0" width="12.29"/>
    <col collapsed="false" customWidth="true" hidden="false" outlineLevel="0" max="1025" min="16" style="0" width="8.67"/>
  </cols>
  <sheetData>
    <row r="1" customFormat="false" ht="13.8" hidden="false" customHeight="false" outlineLevel="0" collapsed="false">
      <c r="B1" s="0" t="s">
        <v>336</v>
      </c>
    </row>
    <row r="2" customFormat="false" ht="20.1" hidden="false" customHeight="true" outlineLevel="0" collapsed="false">
      <c r="A2" s="140" t="s">
        <v>337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customFormat="false" ht="20.1" hidden="false" customHeight="true" outlineLevel="0" collapsed="false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3" t="s">
        <v>2</v>
      </c>
    </row>
    <row r="4" customFormat="false" ht="20.1" hidden="false" customHeight="true" outlineLevel="0" collapsed="false">
      <c r="A4" s="144" t="s">
        <v>338</v>
      </c>
      <c r="B4" s="145" t="s">
        <v>250</v>
      </c>
      <c r="C4" s="145" t="s">
        <v>339</v>
      </c>
      <c r="D4" s="145" t="s">
        <v>340</v>
      </c>
      <c r="E4" s="145" t="s">
        <v>341</v>
      </c>
      <c r="F4" s="145" t="s">
        <v>342</v>
      </c>
      <c r="G4" s="145" t="s">
        <v>343</v>
      </c>
      <c r="H4" s="145" t="s">
        <v>344</v>
      </c>
      <c r="I4" s="145" t="s">
        <v>345</v>
      </c>
      <c r="J4" s="145" t="s">
        <v>346</v>
      </c>
      <c r="K4" s="145" t="s">
        <v>347</v>
      </c>
      <c r="L4" s="145" t="s">
        <v>348</v>
      </c>
      <c r="M4" s="145" t="s">
        <v>349</v>
      </c>
      <c r="N4" s="145" t="s">
        <v>350</v>
      </c>
      <c r="O4" s="146" t="s">
        <v>351</v>
      </c>
    </row>
    <row r="5" customFormat="false" ht="20.1" hidden="false" customHeight="true" outlineLevel="0" collapsed="false">
      <c r="A5" s="147" t="s">
        <v>6</v>
      </c>
      <c r="B5" s="148" t="s">
        <v>248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</row>
    <row r="6" customFormat="false" ht="20.1" hidden="false" customHeight="true" outlineLevel="0" collapsed="false">
      <c r="A6" s="149" t="s">
        <v>18</v>
      </c>
      <c r="B6" s="150" t="s">
        <v>251</v>
      </c>
      <c r="C6" s="151" t="n">
        <v>7423000</v>
      </c>
      <c r="D6" s="151" t="n">
        <v>13616000</v>
      </c>
      <c r="E6" s="151" t="n">
        <v>7325950</v>
      </c>
      <c r="F6" s="151" t="n">
        <v>7300000</v>
      </c>
      <c r="G6" s="151" t="n">
        <v>7300000</v>
      </c>
      <c r="H6" s="151" t="n">
        <v>7300000</v>
      </c>
      <c r="I6" s="151" t="n">
        <v>7300000</v>
      </c>
      <c r="J6" s="151" t="n">
        <v>7300000</v>
      </c>
      <c r="K6" s="151" t="n">
        <v>7300000</v>
      </c>
      <c r="L6" s="151" t="n">
        <v>7300000</v>
      </c>
      <c r="M6" s="151" t="n">
        <v>7300000</v>
      </c>
      <c r="N6" s="151" t="n">
        <v>7499721</v>
      </c>
      <c r="O6" s="152" t="n">
        <f aca="false">SUM(C6:N6)</f>
        <v>94264671</v>
      </c>
    </row>
    <row r="7" customFormat="false" ht="20.1" hidden="false" customHeight="true" outlineLevel="0" collapsed="false">
      <c r="A7" s="153" t="s">
        <v>32</v>
      </c>
      <c r="B7" s="154" t="s">
        <v>352</v>
      </c>
      <c r="C7" s="155" t="n">
        <v>444275</v>
      </c>
      <c r="D7" s="155" t="n">
        <v>444275</v>
      </c>
      <c r="E7" s="155" t="n">
        <v>444275</v>
      </c>
      <c r="F7" s="155" t="n">
        <v>444275</v>
      </c>
      <c r="G7" s="155" t="n">
        <v>444275</v>
      </c>
      <c r="H7" s="155" t="n">
        <v>444275</v>
      </c>
      <c r="I7" s="155" t="n">
        <v>444275</v>
      </c>
      <c r="J7" s="155" t="n">
        <v>444275</v>
      </c>
      <c r="K7" s="155" t="n">
        <v>444275</v>
      </c>
      <c r="L7" s="155" t="n">
        <v>444275</v>
      </c>
      <c r="M7" s="155" t="n">
        <v>444275</v>
      </c>
      <c r="N7" s="155" t="n">
        <v>444275</v>
      </c>
      <c r="O7" s="156" t="n">
        <f aca="false">SUM(C7:N7)</f>
        <v>5331300</v>
      </c>
    </row>
    <row r="8" customFormat="false" ht="20.1" hidden="false" customHeight="true" outlineLevel="0" collapsed="false">
      <c r="A8" s="153" t="s">
        <v>215</v>
      </c>
      <c r="B8" s="157" t="s">
        <v>353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9"/>
    </row>
    <row r="9" customFormat="false" ht="20.1" hidden="false" customHeight="true" outlineLevel="0" collapsed="false">
      <c r="A9" s="153" t="s">
        <v>60</v>
      </c>
      <c r="B9" s="160" t="s">
        <v>256</v>
      </c>
      <c r="C9" s="155"/>
      <c r="D9" s="155"/>
      <c r="E9" s="155" t="n">
        <v>3263468</v>
      </c>
      <c r="F9" s="155" t="n">
        <v>1000000</v>
      </c>
      <c r="G9" s="155"/>
      <c r="H9" s="155"/>
      <c r="I9" s="155"/>
      <c r="J9" s="155"/>
      <c r="K9" s="155" t="n">
        <v>3000000</v>
      </c>
      <c r="L9" s="155" t="n">
        <v>500000</v>
      </c>
      <c r="M9" s="155"/>
      <c r="N9" s="155" t="n">
        <v>800000</v>
      </c>
      <c r="O9" s="156" t="n">
        <f aca="false">SUM(C9:N9)</f>
        <v>8563468</v>
      </c>
    </row>
    <row r="10" customFormat="false" ht="20.1" hidden="false" customHeight="true" outlineLevel="0" collapsed="false">
      <c r="A10" s="153" t="s">
        <v>82</v>
      </c>
      <c r="B10" s="160" t="s">
        <v>354</v>
      </c>
      <c r="C10" s="155" t="n">
        <v>585000</v>
      </c>
      <c r="D10" s="155" t="n">
        <v>585000</v>
      </c>
      <c r="E10" s="155" t="n">
        <v>742918</v>
      </c>
      <c r="F10" s="155" t="n">
        <v>585000</v>
      </c>
      <c r="G10" s="155" t="n">
        <v>585000</v>
      </c>
      <c r="H10" s="155" t="n">
        <v>585000</v>
      </c>
      <c r="I10" s="155" t="n">
        <v>585000</v>
      </c>
      <c r="J10" s="155" t="n">
        <v>585000</v>
      </c>
      <c r="K10" s="155" t="n">
        <v>585000</v>
      </c>
      <c r="L10" s="155" t="n">
        <v>585000</v>
      </c>
      <c r="M10" s="155" t="n">
        <v>585000</v>
      </c>
      <c r="N10" s="155" t="n">
        <v>593000</v>
      </c>
      <c r="O10" s="156" t="n">
        <f aca="false">SUM(C10:N10)</f>
        <v>7185918</v>
      </c>
    </row>
    <row r="11" customFormat="false" ht="15" hidden="false" customHeight="true" outlineLevel="0" collapsed="false">
      <c r="A11" s="153" t="s">
        <v>226</v>
      </c>
      <c r="B11" s="160" t="s">
        <v>306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6"/>
    </row>
    <row r="12" customFormat="false" ht="15" hidden="false" customHeight="true" outlineLevel="0" collapsed="false">
      <c r="A12" s="153" t="s">
        <v>104</v>
      </c>
      <c r="B12" s="160" t="s">
        <v>257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6"/>
    </row>
    <row r="13" customFormat="false" ht="15" hidden="false" customHeight="true" outlineLevel="0" collapsed="false">
      <c r="A13" s="153" t="s">
        <v>114</v>
      </c>
      <c r="B13" s="154" t="s">
        <v>355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6"/>
    </row>
    <row r="14" customFormat="false" ht="20.1" hidden="false" customHeight="true" outlineLevel="0" collapsed="false">
      <c r="A14" s="153" t="s">
        <v>238</v>
      </c>
      <c r="B14" s="160" t="s">
        <v>356</v>
      </c>
      <c r="C14" s="155" t="n">
        <v>1748000</v>
      </c>
      <c r="D14" s="155" t="n">
        <v>1748000</v>
      </c>
      <c r="E14" s="155" t="n">
        <v>1749475</v>
      </c>
      <c r="F14" s="155" t="n">
        <v>1821252</v>
      </c>
      <c r="G14" s="155" t="n">
        <v>1700000</v>
      </c>
      <c r="H14" s="155" t="n">
        <v>1700000</v>
      </c>
      <c r="I14" s="155" t="n">
        <v>1700000</v>
      </c>
      <c r="J14" s="155" t="n">
        <v>1700000</v>
      </c>
      <c r="K14" s="155" t="n">
        <v>1700000</v>
      </c>
      <c r="L14" s="155" t="n">
        <v>1700000</v>
      </c>
      <c r="M14" s="155" t="n">
        <v>1700000</v>
      </c>
      <c r="N14" s="155" t="n">
        <v>1300000</v>
      </c>
      <c r="O14" s="156" t="n">
        <f aca="false">SUM(C14:N14)</f>
        <v>20266727</v>
      </c>
    </row>
    <row r="15" customFormat="false" ht="20.1" hidden="false" customHeight="true" outlineLevel="0" collapsed="false">
      <c r="A15" s="147"/>
      <c r="B15" s="161" t="s">
        <v>249</v>
      </c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</row>
    <row r="16" customFormat="false" ht="20.1" hidden="false" customHeight="true" outlineLevel="0" collapsed="false">
      <c r="A16" s="162" t="s">
        <v>262</v>
      </c>
      <c r="B16" s="163" t="s">
        <v>252</v>
      </c>
      <c r="C16" s="158" t="n">
        <v>1000000</v>
      </c>
      <c r="D16" s="158" t="n">
        <v>1000000</v>
      </c>
      <c r="E16" s="158" t="n">
        <v>1072000</v>
      </c>
      <c r="F16" s="158" t="n">
        <v>1000000</v>
      </c>
      <c r="G16" s="158" t="n">
        <v>1000000</v>
      </c>
      <c r="H16" s="158" t="n">
        <v>1000000</v>
      </c>
      <c r="I16" s="158" t="n">
        <v>1000000</v>
      </c>
      <c r="J16" s="158" t="n">
        <v>1000000</v>
      </c>
      <c r="K16" s="158" t="n">
        <v>1000000</v>
      </c>
      <c r="L16" s="158" t="n">
        <v>1000000</v>
      </c>
      <c r="M16" s="158" t="n">
        <v>1000000</v>
      </c>
      <c r="N16" s="158" t="n">
        <v>1150000</v>
      </c>
      <c r="O16" s="159" t="n">
        <f aca="false">SUM(C16:N16)</f>
        <v>12222000</v>
      </c>
    </row>
    <row r="17" customFormat="false" ht="20.1" hidden="false" customHeight="true" outlineLevel="0" collapsed="false">
      <c r="A17" s="153" t="s">
        <v>265</v>
      </c>
      <c r="B17" s="154" t="s">
        <v>168</v>
      </c>
      <c r="C17" s="155" t="n">
        <v>200000</v>
      </c>
      <c r="D17" s="155" t="n">
        <v>220000</v>
      </c>
      <c r="E17" s="155" t="n">
        <v>220000</v>
      </c>
      <c r="F17" s="155" t="n">
        <v>220000</v>
      </c>
      <c r="G17" s="155" t="n">
        <v>220000</v>
      </c>
      <c r="H17" s="155" t="n">
        <v>220000</v>
      </c>
      <c r="I17" s="155" t="n">
        <v>220000</v>
      </c>
      <c r="J17" s="155" t="n">
        <v>220000</v>
      </c>
      <c r="K17" s="155" t="n">
        <v>220000</v>
      </c>
      <c r="L17" s="155" t="n">
        <v>220000</v>
      </c>
      <c r="M17" s="155" t="n">
        <v>220000</v>
      </c>
      <c r="N17" s="155" t="n">
        <v>310000</v>
      </c>
      <c r="O17" s="156" t="n">
        <f aca="false">SUM(C17:N17)</f>
        <v>2710000</v>
      </c>
    </row>
    <row r="18" customFormat="false" ht="20.1" hidden="false" customHeight="true" outlineLevel="0" collapsed="false">
      <c r="A18" s="153" t="s">
        <v>268</v>
      </c>
      <c r="B18" s="160" t="s">
        <v>169</v>
      </c>
      <c r="C18" s="155" t="n">
        <v>2700000</v>
      </c>
      <c r="D18" s="155" t="n">
        <v>2992869</v>
      </c>
      <c r="E18" s="155" t="n">
        <v>2700000</v>
      </c>
      <c r="F18" s="155" t="n">
        <v>2700000</v>
      </c>
      <c r="G18" s="155" t="n">
        <v>2700000</v>
      </c>
      <c r="H18" s="155" t="n">
        <v>2700000</v>
      </c>
      <c r="I18" s="155" t="n">
        <v>2700000</v>
      </c>
      <c r="J18" s="155" t="n">
        <v>2700000</v>
      </c>
      <c r="K18" s="155" t="n">
        <v>3100000</v>
      </c>
      <c r="L18" s="155" t="n">
        <v>2700000</v>
      </c>
      <c r="M18" s="155" t="n">
        <v>2700000</v>
      </c>
      <c r="N18" s="155" t="n">
        <v>2700000</v>
      </c>
      <c r="O18" s="156" t="n">
        <f aca="false">SUM(C18:N18)</f>
        <v>33092869</v>
      </c>
    </row>
    <row r="19" customFormat="false" ht="20.1" hidden="false" customHeight="true" outlineLevel="0" collapsed="false">
      <c r="A19" s="153" t="s">
        <v>271</v>
      </c>
      <c r="B19" s="160" t="s">
        <v>170</v>
      </c>
      <c r="C19" s="155" t="n">
        <v>207131</v>
      </c>
      <c r="D19" s="155" t="n">
        <v>200000</v>
      </c>
      <c r="E19" s="155" t="n">
        <v>200000</v>
      </c>
      <c r="F19" s="155" t="n">
        <v>300000</v>
      </c>
      <c r="G19" s="155" t="n">
        <v>300000</v>
      </c>
      <c r="H19" s="155" t="n">
        <v>300000</v>
      </c>
      <c r="I19" s="155" t="n">
        <v>300000</v>
      </c>
      <c r="J19" s="155" t="n">
        <v>300000</v>
      </c>
      <c r="K19" s="155" t="n">
        <v>300000</v>
      </c>
      <c r="L19" s="155" t="n">
        <v>300000</v>
      </c>
      <c r="M19" s="155" t="n">
        <v>300000</v>
      </c>
      <c r="N19" s="155" t="n">
        <v>328000</v>
      </c>
      <c r="O19" s="156" t="n">
        <f aca="false">SUM(C19:N19)</f>
        <v>3335131</v>
      </c>
    </row>
    <row r="20" customFormat="false" ht="20.1" hidden="false" customHeight="true" outlineLevel="0" collapsed="false">
      <c r="A20" s="153" t="s">
        <v>274</v>
      </c>
      <c r="B20" s="160" t="s">
        <v>357</v>
      </c>
      <c r="C20" s="155" t="n">
        <v>2300000</v>
      </c>
      <c r="D20" s="155" t="n">
        <v>2300000</v>
      </c>
      <c r="E20" s="155" t="n">
        <v>2300000</v>
      </c>
      <c r="F20" s="155" t="n">
        <v>2447519</v>
      </c>
      <c r="G20" s="155" t="n">
        <v>2300000</v>
      </c>
      <c r="H20" s="155" t="n">
        <v>2300000</v>
      </c>
      <c r="I20" s="155" t="n">
        <v>2300000</v>
      </c>
      <c r="J20" s="155" t="n">
        <v>2300000</v>
      </c>
      <c r="K20" s="155" t="n">
        <v>2300000</v>
      </c>
      <c r="L20" s="155" t="n">
        <v>2300000</v>
      </c>
      <c r="M20" s="155" t="n">
        <v>2300000</v>
      </c>
      <c r="N20" s="155" t="n">
        <v>2823000</v>
      </c>
      <c r="O20" s="156" t="n">
        <f aca="false">SUM(C20:N20)</f>
        <v>28270519</v>
      </c>
    </row>
    <row r="21" customFormat="false" ht="20.1" hidden="false" customHeight="true" outlineLevel="0" collapsed="false">
      <c r="A21" s="153" t="s">
        <v>277</v>
      </c>
      <c r="B21" s="160" t="s">
        <v>194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6"/>
    </row>
    <row r="22" customFormat="false" ht="20.1" hidden="false" customHeight="true" outlineLevel="0" collapsed="false">
      <c r="A22" s="153" t="s">
        <v>280</v>
      </c>
      <c r="B22" s="154" t="s">
        <v>196</v>
      </c>
      <c r="C22" s="155"/>
      <c r="D22" s="155"/>
      <c r="E22" s="155"/>
      <c r="F22" s="155" t="n">
        <v>7000000</v>
      </c>
      <c r="G22" s="155" t="n">
        <v>2367809</v>
      </c>
      <c r="H22" s="155"/>
      <c r="I22" s="155"/>
      <c r="J22" s="155"/>
      <c r="K22" s="155"/>
      <c r="L22" s="155"/>
      <c r="M22" s="155"/>
      <c r="N22" s="155"/>
      <c r="O22" s="156" t="n">
        <f aca="false">SUM(F22:H22)</f>
        <v>9367809</v>
      </c>
    </row>
    <row r="23" customFormat="false" ht="20.1" hidden="false" customHeight="true" outlineLevel="0" collapsed="false">
      <c r="A23" s="153" t="s">
        <v>283</v>
      </c>
      <c r="B23" s="160" t="s">
        <v>358</v>
      </c>
      <c r="C23" s="155"/>
      <c r="D23" s="155"/>
      <c r="E23" s="155" t="n">
        <v>300000</v>
      </c>
      <c r="F23" s="155" t="n">
        <v>200000</v>
      </c>
      <c r="G23" s="155"/>
      <c r="H23" s="155"/>
      <c r="I23" s="155" t="n">
        <v>123119</v>
      </c>
      <c r="J23" s="155" t="n">
        <v>100000</v>
      </c>
      <c r="K23" s="155"/>
      <c r="L23" s="155"/>
      <c r="M23" s="155" t="n">
        <v>100000</v>
      </c>
      <c r="N23" s="155"/>
      <c r="O23" s="156" t="n">
        <f aca="false">SUM(C23:N23)</f>
        <v>823119</v>
      </c>
    </row>
    <row r="24" customFormat="false" ht="20.1" hidden="false" customHeight="true" outlineLevel="0" collapsed="false">
      <c r="A24" s="153" t="s">
        <v>286</v>
      </c>
      <c r="B24" s="160" t="s">
        <v>359</v>
      </c>
      <c r="C24" s="155" t="n">
        <v>6763995</v>
      </c>
      <c r="D24" s="155" t="n">
        <v>3714425</v>
      </c>
      <c r="E24" s="155" t="n">
        <v>3500000</v>
      </c>
      <c r="F24" s="155" t="n">
        <v>3500000</v>
      </c>
      <c r="G24" s="155" t="n">
        <v>3500000</v>
      </c>
      <c r="H24" s="155" t="n">
        <v>3500000</v>
      </c>
      <c r="I24" s="155" t="n">
        <v>3500000</v>
      </c>
      <c r="J24" s="155" t="n">
        <v>3500000</v>
      </c>
      <c r="K24" s="155" t="n">
        <v>3500000</v>
      </c>
      <c r="L24" s="155" t="n">
        <v>3500000</v>
      </c>
      <c r="M24" s="155" t="n">
        <v>3500000</v>
      </c>
      <c r="N24" s="155" t="n">
        <v>3812217</v>
      </c>
      <c r="O24" s="156" t="n">
        <f aca="false">SUM(C24:N24)</f>
        <v>45790637</v>
      </c>
    </row>
    <row r="25" customFormat="false" ht="15" hidden="false" customHeight="false" outlineLevel="0" collapsed="false">
      <c r="O25" s="164"/>
    </row>
    <row r="28" customFormat="false" ht="15" hidden="false" customHeight="false" outlineLevel="0" collapsed="false">
      <c r="K28" s="164"/>
    </row>
  </sheetData>
  <mergeCells count="3">
    <mergeCell ref="A2:O2"/>
    <mergeCell ref="B5:O5"/>
    <mergeCell ref="B15:O15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29.42"/>
    <col collapsed="false" customWidth="true" hidden="false" outlineLevel="0" max="1025" min="3" style="0" width="8.67"/>
  </cols>
  <sheetData>
    <row r="1" customFormat="false" ht="13.8" hidden="false" customHeight="false" outlineLevel="0" collapsed="false">
      <c r="A1" s="0" t="s">
        <v>360</v>
      </c>
    </row>
    <row r="4" customFormat="false" ht="20.1" hidden="false" customHeight="true" outlineLevel="0" collapsed="false">
      <c r="A4" s="165" t="s">
        <v>361</v>
      </c>
      <c r="B4" s="165"/>
    </row>
    <row r="5" customFormat="false" ht="20.1" hidden="false" customHeight="true" outlineLevel="0" collapsed="false">
      <c r="A5" s="165"/>
      <c r="B5" s="166" t="s">
        <v>362</v>
      </c>
    </row>
    <row r="6" customFormat="false" ht="20.1" hidden="false" customHeight="true" outlineLevel="0" collapsed="false">
      <c r="A6" s="167" t="s">
        <v>363</v>
      </c>
      <c r="B6" s="168" t="s">
        <v>364</v>
      </c>
    </row>
    <row r="7" customFormat="false" ht="20.1" hidden="false" customHeight="true" outlineLevel="0" collapsed="false">
      <c r="A7" s="169" t="n">
        <v>1</v>
      </c>
      <c r="B7" s="170" t="n">
        <v>2</v>
      </c>
    </row>
    <row r="8" customFormat="false" ht="20.1" hidden="false" customHeight="true" outlineLevel="0" collapsed="false">
      <c r="A8" s="171" t="s">
        <v>9</v>
      </c>
      <c r="B8" s="172" t="n">
        <v>46566262</v>
      </c>
    </row>
    <row r="9" customFormat="false" ht="20.1" hidden="false" customHeight="true" outlineLevel="0" collapsed="false">
      <c r="A9" s="173" t="s">
        <v>365</v>
      </c>
      <c r="B9" s="172" t="n">
        <v>22250850</v>
      </c>
    </row>
    <row r="10" customFormat="false" ht="20.1" hidden="false" customHeight="true" outlineLevel="0" collapsed="false">
      <c r="A10" s="173" t="s">
        <v>366</v>
      </c>
      <c r="B10" s="172" t="n">
        <v>17351559</v>
      </c>
    </row>
    <row r="11" customFormat="false" ht="20.1" hidden="false" customHeight="true" outlineLevel="0" collapsed="false">
      <c r="A11" s="173" t="s">
        <v>367</v>
      </c>
      <c r="B11" s="172" t="n">
        <v>1800000</v>
      </c>
    </row>
    <row r="12" customFormat="false" ht="20.1" hidden="false" customHeight="true" outlineLevel="0" collapsed="false">
      <c r="A12" s="173" t="s">
        <v>368</v>
      </c>
      <c r="B12" s="172" t="n">
        <v>6296000</v>
      </c>
    </row>
    <row r="13" customFormat="false" ht="20.1" hidden="false" customHeight="true" outlineLevel="0" collapsed="false">
      <c r="A13" s="174"/>
      <c r="B13" s="172"/>
    </row>
    <row r="14" customFormat="false" ht="20.1" hidden="false" customHeight="true" outlineLevel="0" collapsed="false">
      <c r="A14" s="175" t="s">
        <v>351</v>
      </c>
      <c r="B14" s="176" t="n">
        <f aca="false">SUM(B8:B12)</f>
        <v>94264671</v>
      </c>
    </row>
  </sheetData>
  <mergeCells count="1">
    <mergeCell ref="A4:B4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9.29"/>
    <col collapsed="false" customWidth="true" hidden="false" outlineLevel="0" max="3" min="3" style="0" width="13.14"/>
    <col collapsed="false" customWidth="true" hidden="false" outlineLevel="0" max="1025" min="4" style="0" width="8.67"/>
  </cols>
  <sheetData>
    <row r="2" customFormat="false" ht="20.1" hidden="false" customHeight="true" outlineLevel="0" collapsed="false">
      <c r="A2" s="177"/>
      <c r="B2" s="178" t="s">
        <v>369</v>
      </c>
      <c r="C2" s="179"/>
    </row>
    <row r="3" customFormat="false" ht="20.1" hidden="false" customHeight="true" outlineLevel="0" collapsed="false">
      <c r="A3" s="180" t="s">
        <v>250</v>
      </c>
      <c r="B3" s="181" t="s">
        <v>370</v>
      </c>
      <c r="C3" s="182"/>
    </row>
    <row r="4" customFormat="false" ht="20.1" hidden="false" customHeight="true" outlineLevel="0" collapsed="false">
      <c r="A4" s="183"/>
      <c r="B4" s="184" t="s">
        <v>371</v>
      </c>
      <c r="C4" s="185"/>
    </row>
    <row r="5" customFormat="false" ht="20.1" hidden="false" customHeight="true" outlineLevel="0" collapsed="false">
      <c r="A5" s="186"/>
      <c r="B5" s="186"/>
      <c r="C5" s="187" t="s">
        <v>2</v>
      </c>
    </row>
    <row r="6" customFormat="false" ht="20.1" hidden="false" customHeight="true" outlineLevel="0" collapsed="false">
      <c r="A6" s="188" t="s">
        <v>372</v>
      </c>
      <c r="B6" s="189" t="s">
        <v>373</v>
      </c>
      <c r="C6" s="190" t="s">
        <v>374</v>
      </c>
    </row>
    <row r="7" customFormat="false" ht="20.1" hidden="false" customHeight="true" outlineLevel="0" collapsed="false">
      <c r="A7" s="191" t="n">
        <v>1</v>
      </c>
      <c r="B7" s="192" t="n">
        <v>2</v>
      </c>
      <c r="C7" s="193" t="n">
        <v>3</v>
      </c>
    </row>
    <row r="8" customFormat="false" ht="20.1" hidden="false" customHeight="true" outlineLevel="0" collapsed="false">
      <c r="A8" s="194"/>
      <c r="B8" s="195" t="s">
        <v>248</v>
      </c>
      <c r="C8" s="196"/>
    </row>
    <row r="9" customFormat="false" ht="20.1" hidden="false" customHeight="true" outlineLevel="0" collapsed="false">
      <c r="A9" s="43" t="s">
        <v>6</v>
      </c>
      <c r="B9" s="11" t="s">
        <v>7</v>
      </c>
      <c r="C9" s="12" t="n">
        <f aca="false">SUM(C10:C14)</f>
        <v>94264671</v>
      </c>
    </row>
    <row r="10" customFormat="false" ht="20.1" hidden="false" customHeight="true" outlineLevel="0" collapsed="false">
      <c r="A10" s="197" t="s">
        <v>8</v>
      </c>
      <c r="B10" s="14" t="s">
        <v>9</v>
      </c>
      <c r="C10" s="15" t="n">
        <v>46566262</v>
      </c>
    </row>
    <row r="11" customFormat="false" ht="20.1" hidden="false" customHeight="true" outlineLevel="0" collapsed="false">
      <c r="A11" s="198" t="s">
        <v>10</v>
      </c>
      <c r="B11" s="17" t="s">
        <v>11</v>
      </c>
      <c r="C11" s="18" t="n">
        <v>22250850</v>
      </c>
    </row>
    <row r="12" customFormat="false" ht="20.1" hidden="false" customHeight="true" outlineLevel="0" collapsed="false">
      <c r="A12" s="198" t="s">
        <v>12</v>
      </c>
      <c r="B12" s="17" t="s">
        <v>13</v>
      </c>
      <c r="C12" s="18" t="n">
        <v>17351559</v>
      </c>
    </row>
    <row r="13" customFormat="false" ht="20.1" hidden="false" customHeight="true" outlineLevel="0" collapsed="false">
      <c r="A13" s="198" t="s">
        <v>14</v>
      </c>
      <c r="B13" s="17" t="s">
        <v>15</v>
      </c>
      <c r="C13" s="18" t="n">
        <v>1800000</v>
      </c>
    </row>
    <row r="14" customFormat="false" ht="20.1" hidden="false" customHeight="true" outlineLevel="0" collapsed="false">
      <c r="A14" s="198" t="s">
        <v>16</v>
      </c>
      <c r="B14" s="17" t="s">
        <v>375</v>
      </c>
      <c r="C14" s="199" t="n">
        <v>6296000</v>
      </c>
    </row>
    <row r="15" customFormat="false" ht="20.1" hidden="false" customHeight="true" outlineLevel="0" collapsed="false">
      <c r="A15" s="200" t="s">
        <v>173</v>
      </c>
      <c r="B15" s="21" t="s">
        <v>376</v>
      </c>
      <c r="C15" s="201"/>
    </row>
    <row r="16" customFormat="false" ht="20.1" hidden="false" customHeight="true" outlineLevel="0" collapsed="false">
      <c r="A16" s="43" t="s">
        <v>18</v>
      </c>
      <c r="B16" s="19" t="s">
        <v>19</v>
      </c>
      <c r="C16" s="12" t="n">
        <f aca="false">SUM(C17:C22)</f>
        <v>5331300</v>
      </c>
    </row>
    <row r="17" customFormat="false" ht="20.1" hidden="false" customHeight="true" outlineLevel="0" collapsed="false">
      <c r="A17" s="197" t="s">
        <v>20</v>
      </c>
      <c r="B17" s="14" t="s">
        <v>21</v>
      </c>
      <c r="C17" s="15"/>
    </row>
    <row r="18" customFormat="false" ht="20.1" hidden="false" customHeight="true" outlineLevel="0" collapsed="false">
      <c r="A18" s="198" t="s">
        <v>22</v>
      </c>
      <c r="B18" s="17" t="s">
        <v>23</v>
      </c>
      <c r="C18" s="18"/>
    </row>
    <row r="19" customFormat="false" ht="20.1" hidden="false" customHeight="true" outlineLevel="0" collapsed="false">
      <c r="A19" s="198" t="s">
        <v>24</v>
      </c>
      <c r="B19" s="17" t="s">
        <v>25</v>
      </c>
      <c r="C19" s="18"/>
    </row>
    <row r="20" customFormat="false" ht="20.1" hidden="false" customHeight="true" outlineLevel="0" collapsed="false">
      <c r="A20" s="198" t="s">
        <v>26</v>
      </c>
      <c r="B20" s="17" t="s">
        <v>27</v>
      </c>
      <c r="C20" s="18"/>
    </row>
    <row r="21" customFormat="false" ht="20.1" hidden="false" customHeight="true" outlineLevel="0" collapsed="false">
      <c r="A21" s="198" t="s">
        <v>28</v>
      </c>
      <c r="B21" s="17" t="s">
        <v>29</v>
      </c>
      <c r="C21" s="18" t="n">
        <v>5331300</v>
      </c>
    </row>
    <row r="22" customFormat="false" ht="15" hidden="false" customHeight="true" outlineLevel="0" collapsed="false">
      <c r="A22" s="200" t="s">
        <v>30</v>
      </c>
      <c r="B22" s="21" t="s">
        <v>31</v>
      </c>
      <c r="C22" s="22"/>
    </row>
    <row r="23" customFormat="false" ht="15" hidden="false" customHeight="true" outlineLevel="0" collapsed="false">
      <c r="A23" s="43" t="s">
        <v>32</v>
      </c>
      <c r="B23" s="11" t="s">
        <v>33</v>
      </c>
      <c r="C23" s="12"/>
    </row>
    <row r="24" customFormat="false" ht="15" hidden="false" customHeight="true" outlineLevel="0" collapsed="false">
      <c r="A24" s="197" t="s">
        <v>34</v>
      </c>
      <c r="B24" s="14" t="s">
        <v>35</v>
      </c>
      <c r="C24" s="15"/>
    </row>
    <row r="25" customFormat="false" ht="15" hidden="false" customHeight="true" outlineLevel="0" collapsed="false">
      <c r="A25" s="198" t="s">
        <v>36</v>
      </c>
      <c r="B25" s="17" t="s">
        <v>37</v>
      </c>
      <c r="C25" s="18"/>
    </row>
    <row r="26" customFormat="false" ht="15" hidden="false" customHeight="true" outlineLevel="0" collapsed="false">
      <c r="A26" s="198" t="s">
        <v>38</v>
      </c>
      <c r="B26" s="17" t="s">
        <v>39</v>
      </c>
      <c r="C26" s="18"/>
    </row>
    <row r="27" customFormat="false" ht="15" hidden="false" customHeight="true" outlineLevel="0" collapsed="false">
      <c r="A27" s="198" t="s">
        <v>40</v>
      </c>
      <c r="B27" s="17" t="s">
        <v>41</v>
      </c>
      <c r="C27" s="18"/>
    </row>
    <row r="28" customFormat="false" ht="15" hidden="false" customHeight="true" outlineLevel="0" collapsed="false">
      <c r="A28" s="198" t="s">
        <v>42</v>
      </c>
      <c r="B28" s="17" t="s">
        <v>43</v>
      </c>
      <c r="C28" s="18"/>
    </row>
    <row r="29" customFormat="false" ht="15" hidden="false" customHeight="true" outlineLevel="0" collapsed="false">
      <c r="A29" s="200" t="s">
        <v>44</v>
      </c>
      <c r="B29" s="21" t="s">
        <v>45</v>
      </c>
      <c r="C29" s="22"/>
    </row>
    <row r="30" customFormat="false" ht="20.1" hidden="false" customHeight="true" outlineLevel="0" collapsed="false">
      <c r="A30" s="43" t="s">
        <v>46</v>
      </c>
      <c r="B30" s="11" t="s">
        <v>47</v>
      </c>
      <c r="C30" s="23" t="n">
        <f aca="false">SUM(C32:C36)</f>
        <v>8563468</v>
      </c>
    </row>
    <row r="31" customFormat="false" ht="20.1" hidden="false" customHeight="true" outlineLevel="0" collapsed="false">
      <c r="A31" s="197" t="s">
        <v>48</v>
      </c>
      <c r="B31" s="14" t="s">
        <v>49</v>
      </c>
      <c r="C31" s="24"/>
    </row>
    <row r="32" customFormat="false" ht="20.1" hidden="false" customHeight="true" outlineLevel="0" collapsed="false">
      <c r="A32" s="198" t="s">
        <v>50</v>
      </c>
      <c r="B32" s="17" t="s">
        <v>51</v>
      </c>
      <c r="C32" s="18" t="n">
        <v>557829</v>
      </c>
    </row>
    <row r="33" customFormat="false" ht="20.1" hidden="false" customHeight="true" outlineLevel="0" collapsed="false">
      <c r="A33" s="198" t="s">
        <v>52</v>
      </c>
      <c r="B33" s="17" t="s">
        <v>53</v>
      </c>
      <c r="C33" s="18" t="n">
        <v>6500000</v>
      </c>
    </row>
    <row r="34" customFormat="false" ht="20.1" hidden="false" customHeight="true" outlineLevel="0" collapsed="false">
      <c r="A34" s="198" t="s">
        <v>54</v>
      </c>
      <c r="B34" s="17" t="s">
        <v>55</v>
      </c>
      <c r="C34" s="18" t="n">
        <v>1300000</v>
      </c>
    </row>
    <row r="35" customFormat="false" ht="20.1" hidden="false" customHeight="true" outlineLevel="0" collapsed="false">
      <c r="A35" s="198" t="s">
        <v>56</v>
      </c>
      <c r="B35" s="17" t="s">
        <v>57</v>
      </c>
      <c r="C35" s="18"/>
    </row>
    <row r="36" customFormat="false" ht="20.1" hidden="false" customHeight="true" outlineLevel="0" collapsed="false">
      <c r="A36" s="200" t="s">
        <v>58</v>
      </c>
      <c r="B36" s="21" t="s">
        <v>59</v>
      </c>
      <c r="C36" s="22" t="n">
        <v>205639</v>
      </c>
    </row>
    <row r="37" customFormat="false" ht="20.1" hidden="false" customHeight="true" outlineLevel="0" collapsed="false">
      <c r="A37" s="43" t="s">
        <v>60</v>
      </c>
      <c r="B37" s="11" t="s">
        <v>61</v>
      </c>
      <c r="C37" s="12" t="n">
        <f aca="false">SUM(C39:C47)</f>
        <v>7185918</v>
      </c>
    </row>
    <row r="38" customFormat="false" ht="15" hidden="false" customHeight="true" outlineLevel="0" collapsed="false">
      <c r="A38" s="197" t="s">
        <v>62</v>
      </c>
      <c r="B38" s="14" t="s">
        <v>63</v>
      </c>
      <c r="C38" s="15"/>
    </row>
    <row r="39" customFormat="false" ht="15" hidden="false" customHeight="true" outlineLevel="0" collapsed="false">
      <c r="A39" s="198" t="s">
        <v>64</v>
      </c>
      <c r="B39" s="17" t="s">
        <v>65</v>
      </c>
      <c r="C39" s="18" t="n">
        <v>828000</v>
      </c>
    </row>
    <row r="40" customFormat="false" ht="15" hidden="false" customHeight="true" outlineLevel="0" collapsed="false">
      <c r="A40" s="198" t="s">
        <v>66</v>
      </c>
      <c r="B40" s="17" t="s">
        <v>67</v>
      </c>
      <c r="C40" s="18" t="n">
        <v>1000000</v>
      </c>
    </row>
    <row r="41" customFormat="false" ht="20.1" hidden="false" customHeight="true" outlineLevel="0" collapsed="false">
      <c r="A41" s="198" t="s">
        <v>68</v>
      </c>
      <c r="B41" s="17" t="s">
        <v>69</v>
      </c>
      <c r="C41" s="18"/>
    </row>
    <row r="42" customFormat="false" ht="20.1" hidden="false" customHeight="true" outlineLevel="0" collapsed="false">
      <c r="A42" s="198" t="s">
        <v>70</v>
      </c>
      <c r="B42" s="17" t="s">
        <v>71</v>
      </c>
      <c r="C42" s="18" t="n">
        <v>5200000</v>
      </c>
    </row>
    <row r="43" customFormat="false" ht="20.1" hidden="false" customHeight="true" outlineLevel="0" collapsed="false">
      <c r="A43" s="198" t="s">
        <v>72</v>
      </c>
      <c r="B43" s="17" t="s">
        <v>73</v>
      </c>
      <c r="C43" s="18"/>
    </row>
    <row r="44" customFormat="false" ht="20.1" hidden="false" customHeight="true" outlineLevel="0" collapsed="false">
      <c r="A44" s="198" t="s">
        <v>74</v>
      </c>
      <c r="B44" s="17" t="s">
        <v>75</v>
      </c>
      <c r="C44" s="18"/>
    </row>
    <row r="45" customFormat="false" ht="20.1" hidden="false" customHeight="true" outlineLevel="0" collapsed="false">
      <c r="A45" s="198" t="s">
        <v>76</v>
      </c>
      <c r="B45" s="17" t="s">
        <v>77</v>
      </c>
      <c r="C45" s="18" t="n">
        <v>4</v>
      </c>
    </row>
    <row r="46" customFormat="false" ht="15" hidden="false" customHeight="true" outlineLevel="0" collapsed="false">
      <c r="A46" s="198" t="s">
        <v>78</v>
      </c>
      <c r="B46" s="17" t="s">
        <v>79</v>
      </c>
      <c r="C46" s="25"/>
    </row>
    <row r="47" customFormat="false" ht="15" hidden="false" customHeight="true" outlineLevel="0" collapsed="false">
      <c r="A47" s="200" t="s">
        <v>80</v>
      </c>
      <c r="B47" s="21" t="s">
        <v>81</v>
      </c>
      <c r="C47" s="26" t="n">
        <v>157914</v>
      </c>
    </row>
    <row r="48" customFormat="false" ht="15" hidden="false" customHeight="true" outlineLevel="0" collapsed="false">
      <c r="A48" s="43" t="s">
        <v>82</v>
      </c>
      <c r="B48" s="11" t="s">
        <v>83</v>
      </c>
      <c r="C48" s="12"/>
    </row>
    <row r="49" customFormat="false" ht="15" hidden="false" customHeight="true" outlineLevel="0" collapsed="false">
      <c r="A49" s="197" t="s">
        <v>84</v>
      </c>
      <c r="B49" s="14" t="s">
        <v>85</v>
      </c>
      <c r="C49" s="27"/>
    </row>
    <row r="50" customFormat="false" ht="15" hidden="false" customHeight="true" outlineLevel="0" collapsed="false">
      <c r="A50" s="198" t="s">
        <v>86</v>
      </c>
      <c r="B50" s="17" t="s">
        <v>87</v>
      </c>
      <c r="C50" s="25"/>
    </row>
    <row r="51" customFormat="false" ht="15" hidden="false" customHeight="true" outlineLevel="0" collapsed="false">
      <c r="A51" s="198" t="s">
        <v>88</v>
      </c>
      <c r="B51" s="17" t="s">
        <v>89</v>
      </c>
      <c r="C51" s="25"/>
    </row>
    <row r="52" customFormat="false" ht="15" hidden="false" customHeight="true" outlineLevel="0" collapsed="false">
      <c r="A52" s="198" t="s">
        <v>90</v>
      </c>
      <c r="B52" s="17" t="s">
        <v>91</v>
      </c>
      <c r="C52" s="25"/>
    </row>
    <row r="53" customFormat="false" ht="15" hidden="false" customHeight="true" outlineLevel="0" collapsed="false">
      <c r="A53" s="200" t="s">
        <v>92</v>
      </c>
      <c r="B53" s="21" t="s">
        <v>93</v>
      </c>
      <c r="C53" s="26"/>
    </row>
    <row r="54" customFormat="false" ht="15" hidden="false" customHeight="true" outlineLevel="0" collapsed="false">
      <c r="A54" s="43" t="s">
        <v>94</v>
      </c>
      <c r="B54" s="11" t="s">
        <v>95</v>
      </c>
      <c r="C54" s="12" t="n">
        <f aca="false">SUM(C55:C57)</f>
        <v>0</v>
      </c>
    </row>
    <row r="55" customFormat="false" ht="15" hidden="false" customHeight="true" outlineLevel="0" collapsed="false">
      <c r="A55" s="197" t="s">
        <v>96</v>
      </c>
      <c r="B55" s="14" t="s">
        <v>97</v>
      </c>
      <c r="C55" s="15"/>
    </row>
    <row r="56" customFormat="false" ht="15" hidden="false" customHeight="true" outlineLevel="0" collapsed="false">
      <c r="A56" s="198" t="s">
        <v>98</v>
      </c>
      <c r="B56" s="17" t="s">
        <v>99</v>
      </c>
      <c r="C56" s="18"/>
    </row>
    <row r="57" customFormat="false" ht="15" hidden="false" customHeight="true" outlineLevel="0" collapsed="false">
      <c r="A57" s="198" t="s">
        <v>100</v>
      </c>
      <c r="B57" s="17" t="s">
        <v>101</v>
      </c>
      <c r="C57" s="18"/>
    </row>
    <row r="58" customFormat="false" ht="15" hidden="false" customHeight="true" outlineLevel="0" collapsed="false">
      <c r="A58" s="200" t="s">
        <v>102</v>
      </c>
      <c r="B58" s="21" t="s">
        <v>103</v>
      </c>
      <c r="C58" s="22"/>
    </row>
    <row r="59" customFormat="false" ht="15" hidden="false" customHeight="true" outlineLevel="0" collapsed="false">
      <c r="A59" s="43" t="s">
        <v>104</v>
      </c>
      <c r="B59" s="19" t="s">
        <v>105</v>
      </c>
      <c r="C59" s="12"/>
    </row>
    <row r="60" customFormat="false" ht="15" hidden="false" customHeight="true" outlineLevel="0" collapsed="false">
      <c r="A60" s="197" t="s">
        <v>106</v>
      </c>
      <c r="B60" s="14" t="s">
        <v>107</v>
      </c>
      <c r="C60" s="25"/>
    </row>
    <row r="61" customFormat="false" ht="15" hidden="false" customHeight="true" outlineLevel="0" collapsed="false">
      <c r="A61" s="198" t="s">
        <v>108</v>
      </c>
      <c r="B61" s="17" t="s">
        <v>109</v>
      </c>
      <c r="C61" s="25"/>
    </row>
    <row r="62" customFormat="false" ht="15" hidden="false" customHeight="true" outlineLevel="0" collapsed="false">
      <c r="A62" s="198" t="s">
        <v>110</v>
      </c>
      <c r="B62" s="17" t="s">
        <v>111</v>
      </c>
      <c r="C62" s="25"/>
    </row>
    <row r="63" customFormat="false" ht="15" hidden="false" customHeight="true" outlineLevel="0" collapsed="false">
      <c r="A63" s="200" t="s">
        <v>112</v>
      </c>
      <c r="B63" s="21" t="s">
        <v>113</v>
      </c>
      <c r="C63" s="25"/>
    </row>
    <row r="64" customFormat="false" ht="20.1" hidden="false" customHeight="true" outlineLevel="0" collapsed="false">
      <c r="A64" s="43" t="s">
        <v>114</v>
      </c>
      <c r="B64" s="11" t="s">
        <v>115</v>
      </c>
      <c r="C64" s="23" t="n">
        <f aca="false">+C9+C16+C23+C30+C37+C48+C54+C59</f>
        <v>115345357</v>
      </c>
    </row>
    <row r="65" customFormat="false" ht="15" hidden="false" customHeight="true" outlineLevel="0" collapsed="false">
      <c r="A65" s="202" t="s">
        <v>377</v>
      </c>
      <c r="B65" s="19" t="s">
        <v>117</v>
      </c>
      <c r="C65" s="12" t="n">
        <f aca="false">SUM(C66:C68)</f>
        <v>0</v>
      </c>
    </row>
    <row r="66" customFormat="false" ht="15" hidden="false" customHeight="true" outlineLevel="0" collapsed="false">
      <c r="A66" s="197" t="s">
        <v>118</v>
      </c>
      <c r="B66" s="14" t="s">
        <v>119</v>
      </c>
      <c r="C66" s="25"/>
    </row>
    <row r="67" customFormat="false" ht="15" hidden="false" customHeight="true" outlineLevel="0" collapsed="false">
      <c r="A67" s="198" t="s">
        <v>120</v>
      </c>
      <c r="B67" s="17" t="s">
        <v>121</v>
      </c>
      <c r="C67" s="25"/>
    </row>
    <row r="68" customFormat="false" ht="15" hidden="false" customHeight="true" outlineLevel="0" collapsed="false">
      <c r="A68" s="200" t="s">
        <v>122</v>
      </c>
      <c r="B68" s="29" t="s">
        <v>123</v>
      </c>
      <c r="C68" s="25"/>
    </row>
    <row r="69" customFormat="false" ht="15" hidden="false" customHeight="true" outlineLevel="0" collapsed="false">
      <c r="A69" s="202" t="s">
        <v>124</v>
      </c>
      <c r="B69" s="19" t="s">
        <v>125</v>
      </c>
      <c r="C69" s="12" t="n">
        <f aca="false">SUM(C70:C73)</f>
        <v>0</v>
      </c>
    </row>
    <row r="70" customFormat="false" ht="15" hidden="false" customHeight="true" outlineLevel="0" collapsed="false">
      <c r="A70" s="197" t="s">
        <v>126</v>
      </c>
      <c r="B70" s="14" t="s">
        <v>127</v>
      </c>
      <c r="C70" s="25"/>
    </row>
    <row r="71" customFormat="false" ht="15" hidden="false" customHeight="true" outlineLevel="0" collapsed="false">
      <c r="A71" s="198" t="s">
        <v>128</v>
      </c>
      <c r="B71" s="17" t="s">
        <v>129</v>
      </c>
      <c r="C71" s="25"/>
    </row>
    <row r="72" customFormat="false" ht="15" hidden="false" customHeight="true" outlineLevel="0" collapsed="false">
      <c r="A72" s="198" t="s">
        <v>130</v>
      </c>
      <c r="B72" s="17" t="s">
        <v>131</v>
      </c>
      <c r="C72" s="25"/>
    </row>
    <row r="73" customFormat="false" ht="15" hidden="false" customHeight="true" outlineLevel="0" collapsed="false">
      <c r="A73" s="200" t="s">
        <v>132</v>
      </c>
      <c r="B73" s="21" t="s">
        <v>133</v>
      </c>
      <c r="C73" s="25"/>
    </row>
    <row r="74" customFormat="false" ht="20.1" hidden="false" customHeight="true" outlineLevel="0" collapsed="false">
      <c r="A74" s="202" t="s">
        <v>134</v>
      </c>
      <c r="B74" s="19" t="s">
        <v>135</v>
      </c>
      <c r="C74" s="12" t="n">
        <f aca="false">SUM(C75:C76)</f>
        <v>20121252</v>
      </c>
    </row>
    <row r="75" customFormat="false" ht="14.1" hidden="false" customHeight="true" outlineLevel="0" collapsed="false">
      <c r="A75" s="197" t="s">
        <v>136</v>
      </c>
      <c r="B75" s="14" t="s">
        <v>137</v>
      </c>
      <c r="C75" s="25" t="n">
        <v>20121252</v>
      </c>
    </row>
    <row r="76" customFormat="false" ht="14.1" hidden="false" customHeight="true" outlineLevel="0" collapsed="false">
      <c r="A76" s="200" t="s">
        <v>138</v>
      </c>
      <c r="B76" s="21" t="s">
        <v>139</v>
      </c>
      <c r="C76" s="25"/>
    </row>
    <row r="77" customFormat="false" ht="14.1" hidden="false" customHeight="true" outlineLevel="0" collapsed="false">
      <c r="A77" s="202" t="s">
        <v>140</v>
      </c>
      <c r="B77" s="19" t="s">
        <v>141</v>
      </c>
      <c r="C77" s="12" t="n">
        <f aca="false">SUM(C78:C79)</f>
        <v>145475</v>
      </c>
    </row>
    <row r="78" customFormat="false" ht="14.1" hidden="false" customHeight="true" outlineLevel="0" collapsed="false">
      <c r="A78" s="197" t="s">
        <v>142</v>
      </c>
      <c r="B78" s="14" t="s">
        <v>143</v>
      </c>
      <c r="C78" s="25" t="n">
        <v>145475</v>
      </c>
    </row>
    <row r="79" customFormat="false" ht="14.1" hidden="false" customHeight="true" outlineLevel="0" collapsed="false">
      <c r="A79" s="198" t="s">
        <v>144</v>
      </c>
      <c r="B79" s="17" t="s">
        <v>145</v>
      </c>
      <c r="C79" s="25"/>
    </row>
    <row r="80" customFormat="false" ht="14.1" hidden="false" customHeight="true" outlineLevel="0" collapsed="false">
      <c r="A80" s="200" t="s">
        <v>146</v>
      </c>
      <c r="B80" s="21" t="s">
        <v>147</v>
      </c>
      <c r="C80" s="25"/>
    </row>
    <row r="81" customFormat="false" ht="14.1" hidden="false" customHeight="true" outlineLevel="0" collapsed="false">
      <c r="A81" s="202" t="s">
        <v>148</v>
      </c>
      <c r="B81" s="19" t="s">
        <v>149</v>
      </c>
      <c r="C81" s="12"/>
    </row>
    <row r="82" customFormat="false" ht="14.1" hidden="false" customHeight="true" outlineLevel="0" collapsed="false">
      <c r="A82" s="203" t="s">
        <v>150</v>
      </c>
      <c r="B82" s="14" t="s">
        <v>151</v>
      </c>
      <c r="C82" s="25"/>
    </row>
    <row r="83" customFormat="false" ht="14.1" hidden="false" customHeight="true" outlineLevel="0" collapsed="false">
      <c r="A83" s="204" t="s">
        <v>152</v>
      </c>
      <c r="B83" s="17" t="s">
        <v>153</v>
      </c>
      <c r="C83" s="25"/>
    </row>
    <row r="84" customFormat="false" ht="14.1" hidden="false" customHeight="true" outlineLevel="0" collapsed="false">
      <c r="A84" s="204" t="s">
        <v>154</v>
      </c>
      <c r="B84" s="17" t="s">
        <v>155</v>
      </c>
      <c r="C84" s="25"/>
    </row>
    <row r="85" customFormat="false" ht="14.1" hidden="false" customHeight="true" outlineLevel="0" collapsed="false">
      <c r="A85" s="205" t="s">
        <v>156</v>
      </c>
      <c r="B85" s="21" t="s">
        <v>157</v>
      </c>
      <c r="C85" s="25"/>
    </row>
    <row r="86" customFormat="false" ht="14.1" hidden="false" customHeight="true" outlineLevel="0" collapsed="false">
      <c r="A86" s="202" t="s">
        <v>158</v>
      </c>
      <c r="B86" s="19" t="s">
        <v>159</v>
      </c>
      <c r="C86" s="33"/>
    </row>
    <row r="87" customFormat="false" ht="20.1" hidden="false" customHeight="true" outlineLevel="0" collapsed="false">
      <c r="A87" s="202" t="s">
        <v>160</v>
      </c>
      <c r="B87" s="34" t="s">
        <v>161</v>
      </c>
      <c r="C87" s="23" t="n">
        <f aca="false">SUM(C74+C77)</f>
        <v>20266727</v>
      </c>
    </row>
    <row r="88" customFormat="false" ht="20.1" hidden="false" customHeight="true" outlineLevel="0" collapsed="false">
      <c r="A88" s="206" t="s">
        <v>162</v>
      </c>
      <c r="B88" s="36" t="s">
        <v>378</v>
      </c>
      <c r="C88" s="23" t="n">
        <f aca="false">SUM(C64+C87)</f>
        <v>135612084</v>
      </c>
    </row>
    <row r="89" customFormat="false" ht="20.1" hidden="false" customHeight="true" outlineLevel="0" collapsed="false">
      <c r="A89" s="207"/>
      <c r="B89" s="208"/>
      <c r="C89" s="209"/>
    </row>
    <row r="90" customFormat="false" ht="20.1" hidden="false" customHeight="true" outlineLevel="0" collapsed="false">
      <c r="A90" s="210"/>
      <c r="B90" s="178"/>
      <c r="C90" s="179" t="s">
        <v>379</v>
      </c>
    </row>
    <row r="91" customFormat="false" ht="20.1" hidden="false" customHeight="true" outlineLevel="0" collapsed="false">
      <c r="A91" s="211"/>
      <c r="B91" s="212" t="s">
        <v>249</v>
      </c>
      <c r="C91" s="213"/>
    </row>
    <row r="92" customFormat="false" ht="20.1" hidden="false" customHeight="true" outlineLevel="0" collapsed="false">
      <c r="A92" s="7" t="s">
        <v>6</v>
      </c>
      <c r="B92" s="47" t="s">
        <v>166</v>
      </c>
      <c r="C92" s="48" t="n">
        <f aca="false">SUM(C93:C97)</f>
        <v>79630519</v>
      </c>
    </row>
    <row r="93" customFormat="false" ht="20.1" hidden="false" customHeight="true" outlineLevel="0" collapsed="false">
      <c r="A93" s="214" t="s">
        <v>8</v>
      </c>
      <c r="B93" s="50" t="s">
        <v>167</v>
      </c>
      <c r="C93" s="51" t="n">
        <v>12222000</v>
      </c>
    </row>
    <row r="94" customFormat="false" ht="20.1" hidden="false" customHeight="true" outlineLevel="0" collapsed="false">
      <c r="A94" s="198" t="s">
        <v>10</v>
      </c>
      <c r="B94" s="52" t="s">
        <v>168</v>
      </c>
      <c r="C94" s="18" t="n">
        <v>2710000</v>
      </c>
    </row>
    <row r="95" customFormat="false" ht="20.1" hidden="false" customHeight="true" outlineLevel="0" collapsed="false">
      <c r="A95" s="198" t="s">
        <v>12</v>
      </c>
      <c r="B95" s="52" t="s">
        <v>169</v>
      </c>
      <c r="C95" s="22" t="n">
        <v>33092869</v>
      </c>
    </row>
    <row r="96" customFormat="false" ht="20.1" hidden="false" customHeight="true" outlineLevel="0" collapsed="false">
      <c r="A96" s="198" t="s">
        <v>14</v>
      </c>
      <c r="B96" s="53" t="s">
        <v>170</v>
      </c>
      <c r="C96" s="22" t="n">
        <v>3335131</v>
      </c>
    </row>
    <row r="97" customFormat="false" ht="20.1" hidden="false" customHeight="true" outlineLevel="0" collapsed="false">
      <c r="A97" s="198" t="s">
        <v>171</v>
      </c>
      <c r="B97" s="54" t="s">
        <v>172</v>
      </c>
      <c r="C97" s="22" t="n">
        <v>28270519</v>
      </c>
    </row>
    <row r="98" customFormat="false" ht="20.1" hidden="false" customHeight="true" outlineLevel="0" collapsed="false">
      <c r="A98" s="198" t="s">
        <v>173</v>
      </c>
      <c r="B98" s="52" t="s">
        <v>174</v>
      </c>
      <c r="C98" s="22" t="n">
        <v>147519</v>
      </c>
    </row>
    <row r="99" customFormat="false" ht="12" hidden="false" customHeight="true" outlineLevel="0" collapsed="false">
      <c r="A99" s="198" t="s">
        <v>175</v>
      </c>
      <c r="B99" s="55" t="s">
        <v>176</v>
      </c>
      <c r="C99" s="22"/>
    </row>
    <row r="100" customFormat="false" ht="12" hidden="false" customHeight="true" outlineLevel="0" collapsed="false">
      <c r="A100" s="198" t="s">
        <v>177</v>
      </c>
      <c r="B100" s="56" t="s">
        <v>178</v>
      </c>
      <c r="C100" s="22"/>
    </row>
    <row r="101" customFormat="false" ht="12" hidden="false" customHeight="true" outlineLevel="0" collapsed="false">
      <c r="A101" s="198" t="s">
        <v>179</v>
      </c>
      <c r="B101" s="56" t="s">
        <v>180</v>
      </c>
      <c r="C101" s="22"/>
    </row>
    <row r="102" customFormat="false" ht="20.1" hidden="false" customHeight="true" outlineLevel="0" collapsed="false">
      <c r="A102" s="198" t="s">
        <v>181</v>
      </c>
      <c r="B102" s="55" t="s">
        <v>182</v>
      </c>
      <c r="C102" s="22" t="n">
        <v>27563000</v>
      </c>
    </row>
    <row r="103" customFormat="false" ht="12" hidden="false" customHeight="true" outlineLevel="0" collapsed="false">
      <c r="A103" s="198" t="s">
        <v>183</v>
      </c>
      <c r="B103" s="55" t="s">
        <v>184</v>
      </c>
      <c r="C103" s="22"/>
    </row>
    <row r="104" customFormat="false" ht="12" hidden="false" customHeight="true" outlineLevel="0" collapsed="false">
      <c r="A104" s="198" t="s">
        <v>185</v>
      </c>
      <c r="B104" s="56" t="s">
        <v>186</v>
      </c>
      <c r="C104" s="22"/>
    </row>
    <row r="105" customFormat="false" ht="12" hidden="false" customHeight="true" outlineLevel="0" collapsed="false">
      <c r="A105" s="215" t="s">
        <v>187</v>
      </c>
      <c r="B105" s="58" t="s">
        <v>188</v>
      </c>
      <c r="C105" s="22"/>
    </row>
    <row r="106" customFormat="false" ht="12" hidden="false" customHeight="true" outlineLevel="0" collapsed="false">
      <c r="A106" s="198" t="s">
        <v>189</v>
      </c>
      <c r="B106" s="58" t="s">
        <v>190</v>
      </c>
      <c r="C106" s="22"/>
    </row>
    <row r="107" customFormat="false" ht="20.1" hidden="false" customHeight="true" outlineLevel="0" collapsed="false">
      <c r="A107" s="216" t="s">
        <v>191</v>
      </c>
      <c r="B107" s="60" t="s">
        <v>192</v>
      </c>
      <c r="C107" s="61" t="n">
        <v>560000</v>
      </c>
    </row>
    <row r="108" customFormat="false" ht="20.1" hidden="false" customHeight="true" outlineLevel="0" collapsed="false">
      <c r="A108" s="43" t="s">
        <v>18</v>
      </c>
      <c r="B108" s="62" t="s">
        <v>193</v>
      </c>
      <c r="C108" s="12" t="n">
        <f aca="false">SUM(C110:C113)</f>
        <v>9367809</v>
      </c>
    </row>
    <row r="109" customFormat="false" ht="12" hidden="false" customHeight="true" outlineLevel="0" collapsed="false">
      <c r="A109" s="197" t="s">
        <v>20</v>
      </c>
      <c r="B109" s="52" t="s">
        <v>194</v>
      </c>
      <c r="C109" s="15"/>
    </row>
    <row r="110" customFormat="false" ht="12" hidden="false" customHeight="true" outlineLevel="0" collapsed="false">
      <c r="A110" s="197" t="s">
        <v>22</v>
      </c>
      <c r="B110" s="63" t="s">
        <v>195</v>
      </c>
      <c r="C110" s="15"/>
    </row>
    <row r="111" customFormat="false" ht="20.1" hidden="false" customHeight="true" outlineLevel="0" collapsed="false">
      <c r="A111" s="197" t="s">
        <v>24</v>
      </c>
      <c r="B111" s="63" t="s">
        <v>196</v>
      </c>
      <c r="C111" s="18" t="n">
        <v>9367809</v>
      </c>
    </row>
    <row r="112" customFormat="false" ht="12" hidden="false" customHeight="true" outlineLevel="0" collapsed="false">
      <c r="A112" s="197" t="s">
        <v>26</v>
      </c>
      <c r="B112" s="63" t="s">
        <v>197</v>
      </c>
      <c r="C112" s="64"/>
    </row>
    <row r="113" customFormat="false" ht="12" hidden="false" customHeight="true" outlineLevel="0" collapsed="false">
      <c r="A113" s="197" t="s">
        <v>28</v>
      </c>
      <c r="B113" s="65" t="s">
        <v>198</v>
      </c>
      <c r="C113" s="64"/>
    </row>
    <row r="114" customFormat="false" ht="12" hidden="false" customHeight="true" outlineLevel="0" collapsed="false">
      <c r="A114" s="197" t="s">
        <v>30</v>
      </c>
      <c r="B114" s="66" t="s">
        <v>199</v>
      </c>
      <c r="C114" s="64"/>
    </row>
    <row r="115" customFormat="false" ht="12" hidden="false" customHeight="true" outlineLevel="0" collapsed="false">
      <c r="A115" s="197" t="s">
        <v>200</v>
      </c>
      <c r="B115" s="67" t="s">
        <v>201</v>
      </c>
      <c r="C115" s="64"/>
    </row>
    <row r="116" customFormat="false" ht="12" hidden="false" customHeight="true" outlineLevel="0" collapsed="false">
      <c r="A116" s="197" t="s">
        <v>202</v>
      </c>
      <c r="B116" s="56" t="s">
        <v>180</v>
      </c>
      <c r="C116" s="64"/>
    </row>
    <row r="117" customFormat="false" ht="12" hidden="false" customHeight="true" outlineLevel="0" collapsed="false">
      <c r="A117" s="197" t="s">
        <v>203</v>
      </c>
      <c r="B117" s="56" t="s">
        <v>204</v>
      </c>
      <c r="C117" s="64"/>
    </row>
    <row r="118" customFormat="false" ht="12" hidden="false" customHeight="true" outlineLevel="0" collapsed="false">
      <c r="A118" s="197" t="s">
        <v>205</v>
      </c>
      <c r="B118" s="56" t="s">
        <v>206</v>
      </c>
      <c r="C118" s="64"/>
    </row>
    <row r="119" customFormat="false" ht="12" hidden="false" customHeight="true" outlineLevel="0" collapsed="false">
      <c r="A119" s="197" t="s">
        <v>207</v>
      </c>
      <c r="B119" s="56" t="s">
        <v>186</v>
      </c>
      <c r="C119" s="64"/>
    </row>
    <row r="120" customFormat="false" ht="12" hidden="false" customHeight="true" outlineLevel="0" collapsed="false">
      <c r="A120" s="197" t="s">
        <v>208</v>
      </c>
      <c r="B120" s="56" t="s">
        <v>209</v>
      </c>
      <c r="C120" s="64"/>
    </row>
    <row r="121" customFormat="false" ht="12" hidden="false" customHeight="true" outlineLevel="0" collapsed="false">
      <c r="A121" s="215" t="s">
        <v>210</v>
      </c>
      <c r="B121" s="56" t="s">
        <v>211</v>
      </c>
      <c r="C121" s="68"/>
    </row>
    <row r="122" customFormat="false" ht="20.1" hidden="false" customHeight="true" outlineLevel="0" collapsed="false">
      <c r="A122" s="43" t="s">
        <v>32</v>
      </c>
      <c r="B122" s="69" t="s">
        <v>212</v>
      </c>
      <c r="C122" s="12" t="n">
        <f aca="false">SUM(C123:C124)</f>
        <v>823119</v>
      </c>
    </row>
    <row r="123" customFormat="false" ht="20.1" hidden="false" customHeight="true" outlineLevel="0" collapsed="false">
      <c r="A123" s="197" t="s">
        <v>34</v>
      </c>
      <c r="B123" s="70" t="s">
        <v>213</v>
      </c>
      <c r="C123" s="15" t="n">
        <v>673119</v>
      </c>
    </row>
    <row r="124" customFormat="false" ht="20.1" hidden="false" customHeight="true" outlineLevel="0" collapsed="false">
      <c r="A124" s="200" t="s">
        <v>36</v>
      </c>
      <c r="B124" s="63" t="s">
        <v>214</v>
      </c>
      <c r="C124" s="22" t="n">
        <v>150000</v>
      </c>
    </row>
    <row r="125" customFormat="false" ht="20.1" hidden="false" customHeight="true" outlineLevel="0" collapsed="false">
      <c r="A125" s="43" t="s">
        <v>215</v>
      </c>
      <c r="B125" s="69" t="s">
        <v>216</v>
      </c>
      <c r="C125" s="12" t="n">
        <f aca="false">SUM(C92+C108+C122)</f>
        <v>89821447</v>
      </c>
    </row>
    <row r="126" customFormat="false" ht="12" hidden="false" customHeight="true" outlineLevel="0" collapsed="false">
      <c r="A126" s="43" t="s">
        <v>60</v>
      </c>
      <c r="B126" s="69" t="s">
        <v>217</v>
      </c>
      <c r="C126" s="12"/>
    </row>
    <row r="127" customFormat="false" ht="12" hidden="false" customHeight="true" outlineLevel="0" collapsed="false">
      <c r="A127" s="197" t="s">
        <v>62</v>
      </c>
      <c r="B127" s="70" t="s">
        <v>218</v>
      </c>
      <c r="C127" s="64"/>
    </row>
    <row r="128" customFormat="false" ht="12" hidden="false" customHeight="true" outlineLevel="0" collapsed="false">
      <c r="A128" s="197" t="s">
        <v>64</v>
      </c>
      <c r="B128" s="70" t="s">
        <v>219</v>
      </c>
      <c r="C128" s="64"/>
    </row>
    <row r="129" customFormat="false" ht="12" hidden="false" customHeight="true" outlineLevel="0" collapsed="false">
      <c r="A129" s="215" t="s">
        <v>66</v>
      </c>
      <c r="B129" s="71" t="s">
        <v>220</v>
      </c>
      <c r="C129" s="64"/>
    </row>
    <row r="130" customFormat="false" ht="12" hidden="false" customHeight="true" outlineLevel="0" collapsed="false">
      <c r="A130" s="43" t="s">
        <v>82</v>
      </c>
      <c r="B130" s="69" t="s">
        <v>221</v>
      </c>
      <c r="C130" s="12" t="n">
        <f aca="false">+C131+C132+C133+C134</f>
        <v>0</v>
      </c>
    </row>
    <row r="131" customFormat="false" ht="12" hidden="false" customHeight="true" outlineLevel="0" collapsed="false">
      <c r="A131" s="197" t="s">
        <v>84</v>
      </c>
      <c r="B131" s="70" t="s">
        <v>222</v>
      </c>
      <c r="C131" s="64"/>
    </row>
    <row r="132" customFormat="false" ht="12" hidden="false" customHeight="true" outlineLevel="0" collapsed="false">
      <c r="A132" s="197" t="s">
        <v>86</v>
      </c>
      <c r="B132" s="70" t="s">
        <v>223</v>
      </c>
      <c r="C132" s="64"/>
    </row>
    <row r="133" customFormat="false" ht="12" hidden="false" customHeight="true" outlineLevel="0" collapsed="false">
      <c r="A133" s="197" t="s">
        <v>88</v>
      </c>
      <c r="B133" s="70" t="s">
        <v>224</v>
      </c>
      <c r="C133" s="64"/>
    </row>
    <row r="134" customFormat="false" ht="12" hidden="false" customHeight="true" outlineLevel="0" collapsed="false">
      <c r="A134" s="215" t="s">
        <v>90</v>
      </c>
      <c r="B134" s="71" t="s">
        <v>225</v>
      </c>
      <c r="C134" s="64"/>
    </row>
    <row r="135" customFormat="false" ht="20.1" hidden="false" customHeight="true" outlineLevel="0" collapsed="false">
      <c r="A135" s="43" t="s">
        <v>226</v>
      </c>
      <c r="B135" s="69" t="s">
        <v>227</v>
      </c>
      <c r="C135" s="23" t="n">
        <f aca="false">SUM(C136:C139)</f>
        <v>45790637</v>
      </c>
    </row>
    <row r="136" customFormat="false" ht="15" hidden="false" customHeight="true" outlineLevel="0" collapsed="false">
      <c r="A136" s="197" t="s">
        <v>96</v>
      </c>
      <c r="B136" s="70" t="s">
        <v>228</v>
      </c>
      <c r="C136" s="64"/>
    </row>
    <row r="137" customFormat="false" ht="15" hidden="false" customHeight="true" outlineLevel="0" collapsed="false">
      <c r="A137" s="197" t="s">
        <v>98</v>
      </c>
      <c r="B137" s="70" t="s">
        <v>229</v>
      </c>
      <c r="C137" s="64" t="n">
        <v>3381087</v>
      </c>
    </row>
    <row r="138" customFormat="false" ht="15" hidden="false" customHeight="true" outlineLevel="0" collapsed="false">
      <c r="A138" s="197" t="s">
        <v>100</v>
      </c>
      <c r="B138" s="70" t="s">
        <v>230</v>
      </c>
      <c r="C138" s="64"/>
    </row>
    <row r="139" customFormat="false" ht="20.1" hidden="false" customHeight="true" outlineLevel="0" collapsed="false">
      <c r="A139" s="215" t="s">
        <v>102</v>
      </c>
      <c r="B139" s="71" t="s">
        <v>288</v>
      </c>
      <c r="C139" s="64" t="n">
        <v>42409550</v>
      </c>
    </row>
    <row r="140" customFormat="false" ht="12" hidden="false" customHeight="true" outlineLevel="0" collapsed="false">
      <c r="A140" s="43" t="s">
        <v>104</v>
      </c>
      <c r="B140" s="69" t="s">
        <v>232</v>
      </c>
      <c r="C140" s="72"/>
    </row>
    <row r="141" customFormat="false" ht="12" hidden="false" customHeight="true" outlineLevel="0" collapsed="false">
      <c r="A141" s="197" t="s">
        <v>106</v>
      </c>
      <c r="B141" s="70" t="s">
        <v>233</v>
      </c>
      <c r="C141" s="64"/>
    </row>
    <row r="142" customFormat="false" ht="12" hidden="false" customHeight="true" outlineLevel="0" collapsed="false">
      <c r="A142" s="197" t="s">
        <v>108</v>
      </c>
      <c r="B142" s="70" t="s">
        <v>234</v>
      </c>
      <c r="C142" s="64"/>
    </row>
    <row r="143" customFormat="false" ht="12" hidden="false" customHeight="true" outlineLevel="0" collapsed="false">
      <c r="A143" s="197" t="s">
        <v>110</v>
      </c>
      <c r="B143" s="70" t="s">
        <v>235</v>
      </c>
      <c r="C143" s="64"/>
    </row>
    <row r="144" customFormat="false" ht="12" hidden="false" customHeight="true" outlineLevel="0" collapsed="false">
      <c r="A144" s="197" t="s">
        <v>112</v>
      </c>
      <c r="B144" s="70" t="s">
        <v>236</v>
      </c>
      <c r="C144" s="64"/>
    </row>
    <row r="145" customFormat="false" ht="20.1" hidden="false" customHeight="true" outlineLevel="0" collapsed="false">
      <c r="A145" s="43" t="s">
        <v>114</v>
      </c>
      <c r="B145" s="69" t="s">
        <v>237</v>
      </c>
      <c r="C145" s="73" t="n">
        <f aca="false">SUM(C135)</f>
        <v>45790637</v>
      </c>
    </row>
    <row r="146" customFormat="false" ht="20.1" hidden="false" customHeight="true" outlineLevel="0" collapsed="false">
      <c r="A146" s="217" t="s">
        <v>238</v>
      </c>
      <c r="B146" s="75" t="s">
        <v>239</v>
      </c>
      <c r="C146" s="73" t="n">
        <f aca="false">SUM(C125+C145)</f>
        <v>135612084</v>
      </c>
    </row>
    <row r="147" customFormat="false" ht="20.1" hidden="false" customHeight="true" outlineLevel="0" collapsed="false">
      <c r="A147" s="218"/>
      <c r="B147" s="219"/>
      <c r="C147" s="220"/>
    </row>
    <row r="148" customFormat="false" ht="20.1" hidden="false" customHeight="true" outlineLevel="0" collapsed="false">
      <c r="A148" s="221" t="s">
        <v>380</v>
      </c>
      <c r="B148" s="222"/>
      <c r="C148" s="223" t="n">
        <v>3</v>
      </c>
    </row>
    <row r="149" customFormat="false" ht="20.1" hidden="false" customHeight="true" outlineLevel="0" collapsed="false">
      <c r="A149" s="221" t="s">
        <v>381</v>
      </c>
      <c r="B149" s="222"/>
      <c r="C149" s="223" t="n">
        <v>1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60.85"/>
    <col collapsed="false" customWidth="true" hidden="false" outlineLevel="0" max="3" min="3" style="0" width="14.43"/>
    <col collapsed="false" customWidth="true" hidden="false" outlineLevel="0" max="1025" min="4" style="0" width="8.67"/>
  </cols>
  <sheetData>
    <row r="1" customFormat="false" ht="15" hidden="false" customHeight="false" outlineLevel="0" collapsed="false">
      <c r="A1" s="224"/>
      <c r="B1" s="179" t="s">
        <v>382</v>
      </c>
    </row>
    <row r="2" customFormat="false" ht="15.75" hidden="false" customHeight="false" outlineLevel="0" collapsed="false"/>
    <row r="3" customFormat="false" ht="24.95" hidden="false" customHeight="true" outlineLevel="0" collapsed="false">
      <c r="A3" s="180" t="s">
        <v>383</v>
      </c>
      <c r="B3" s="181" t="s">
        <v>384</v>
      </c>
      <c r="C3" s="225"/>
    </row>
    <row r="4" customFormat="false" ht="20.1" hidden="false" customHeight="true" outlineLevel="0" collapsed="false">
      <c r="A4" s="226"/>
      <c r="B4" s="184" t="s">
        <v>371</v>
      </c>
      <c r="C4" s="227"/>
    </row>
    <row r="5" customFormat="false" ht="20.1" hidden="false" customHeight="true" outlineLevel="0" collapsed="false">
      <c r="A5" s="186"/>
      <c r="B5" s="186"/>
      <c r="C5" s="187" t="s">
        <v>385</v>
      </c>
    </row>
    <row r="6" customFormat="false" ht="20.1" hidden="false" customHeight="true" outlineLevel="0" collapsed="false">
      <c r="A6" s="188" t="s">
        <v>372</v>
      </c>
      <c r="B6" s="189" t="s">
        <v>373</v>
      </c>
      <c r="C6" s="228" t="s">
        <v>374</v>
      </c>
    </row>
    <row r="7" customFormat="false" ht="20.1" hidden="false" customHeight="true" outlineLevel="0" collapsed="false">
      <c r="A7" s="191" t="n">
        <v>1</v>
      </c>
      <c r="B7" s="192" t="n">
        <v>2</v>
      </c>
      <c r="C7" s="193" t="n">
        <v>3</v>
      </c>
    </row>
    <row r="8" customFormat="false" ht="20.1" hidden="false" customHeight="true" outlineLevel="0" collapsed="false">
      <c r="A8" s="194"/>
      <c r="B8" s="195" t="s">
        <v>248</v>
      </c>
      <c r="C8" s="229"/>
    </row>
    <row r="9" customFormat="false" ht="15" hidden="false" customHeight="true" outlineLevel="0" collapsed="false">
      <c r="A9" s="191" t="s">
        <v>6</v>
      </c>
      <c r="B9" s="230" t="s">
        <v>386</v>
      </c>
      <c r="C9" s="111" t="n">
        <f aca="false">SUM(C10:C19)</f>
        <v>178</v>
      </c>
    </row>
    <row r="10" customFormat="false" ht="15" hidden="false" customHeight="true" outlineLevel="0" collapsed="false">
      <c r="A10" s="231" t="s">
        <v>8</v>
      </c>
      <c r="B10" s="50" t="s">
        <v>63</v>
      </c>
      <c r="C10" s="232"/>
    </row>
    <row r="11" customFormat="false" ht="15" hidden="false" customHeight="true" outlineLevel="0" collapsed="false">
      <c r="A11" s="233" t="s">
        <v>10</v>
      </c>
      <c r="B11" s="52" t="s">
        <v>65</v>
      </c>
      <c r="C11" s="100"/>
    </row>
    <row r="12" customFormat="false" ht="15" hidden="false" customHeight="true" outlineLevel="0" collapsed="false">
      <c r="A12" s="233" t="s">
        <v>12</v>
      </c>
      <c r="B12" s="52" t="s">
        <v>67</v>
      </c>
      <c r="C12" s="100"/>
    </row>
    <row r="13" customFormat="false" ht="15" hidden="false" customHeight="true" outlineLevel="0" collapsed="false">
      <c r="A13" s="233" t="s">
        <v>14</v>
      </c>
      <c r="B13" s="52" t="s">
        <v>69</v>
      </c>
      <c r="C13" s="100"/>
    </row>
    <row r="14" customFormat="false" ht="15" hidden="false" customHeight="true" outlineLevel="0" collapsed="false">
      <c r="A14" s="233" t="s">
        <v>16</v>
      </c>
      <c r="B14" s="52" t="s">
        <v>71</v>
      </c>
      <c r="C14" s="100"/>
    </row>
    <row r="15" customFormat="false" ht="15" hidden="false" customHeight="true" outlineLevel="0" collapsed="false">
      <c r="A15" s="233" t="s">
        <v>173</v>
      </c>
      <c r="B15" s="52" t="s">
        <v>387</v>
      </c>
      <c r="C15" s="100"/>
    </row>
    <row r="16" customFormat="false" ht="15" hidden="false" customHeight="true" outlineLevel="0" collapsed="false">
      <c r="A16" s="233" t="s">
        <v>175</v>
      </c>
      <c r="B16" s="71" t="s">
        <v>388</v>
      </c>
      <c r="C16" s="100"/>
    </row>
    <row r="17" customFormat="false" ht="15" hidden="false" customHeight="true" outlineLevel="0" collapsed="false">
      <c r="A17" s="233" t="s">
        <v>177</v>
      </c>
      <c r="B17" s="52" t="s">
        <v>77</v>
      </c>
      <c r="C17" s="128" t="n">
        <v>1</v>
      </c>
    </row>
    <row r="18" customFormat="false" ht="15" hidden="false" customHeight="true" outlineLevel="0" collapsed="false">
      <c r="A18" s="233" t="s">
        <v>179</v>
      </c>
      <c r="B18" s="52" t="s">
        <v>79</v>
      </c>
      <c r="C18" s="100"/>
    </row>
    <row r="19" customFormat="false" ht="15" hidden="false" customHeight="true" outlineLevel="0" collapsed="false">
      <c r="A19" s="233" t="s">
        <v>181</v>
      </c>
      <c r="B19" s="71" t="s">
        <v>81</v>
      </c>
      <c r="C19" s="107" t="n">
        <v>177</v>
      </c>
    </row>
    <row r="20" customFormat="false" ht="15" hidden="false" customHeight="true" outlineLevel="0" collapsed="false">
      <c r="A20" s="191" t="s">
        <v>18</v>
      </c>
      <c r="B20" s="230" t="s">
        <v>389</v>
      </c>
      <c r="C20" s="111" t="n">
        <f aca="false">SUM(C21:C23)</f>
        <v>1272754</v>
      </c>
    </row>
    <row r="21" customFormat="false" ht="15" hidden="false" customHeight="true" outlineLevel="0" collapsed="false">
      <c r="A21" s="233" t="s">
        <v>20</v>
      </c>
      <c r="B21" s="70" t="s">
        <v>21</v>
      </c>
      <c r="C21" s="100"/>
    </row>
    <row r="22" customFormat="false" ht="15" hidden="false" customHeight="true" outlineLevel="0" collapsed="false">
      <c r="A22" s="233" t="s">
        <v>22</v>
      </c>
      <c r="B22" s="52" t="s">
        <v>390</v>
      </c>
      <c r="C22" s="100"/>
    </row>
    <row r="23" customFormat="false" ht="15" hidden="false" customHeight="true" outlineLevel="0" collapsed="false">
      <c r="A23" s="233" t="s">
        <v>24</v>
      </c>
      <c r="B23" s="52" t="s">
        <v>391</v>
      </c>
      <c r="C23" s="100" t="n">
        <v>1272754</v>
      </c>
    </row>
    <row r="24" customFormat="false" ht="15" hidden="false" customHeight="true" outlineLevel="0" collapsed="false">
      <c r="A24" s="233" t="s">
        <v>26</v>
      </c>
      <c r="B24" s="52" t="s">
        <v>392</v>
      </c>
      <c r="C24" s="100"/>
    </row>
    <row r="25" customFormat="false" ht="15" hidden="false" customHeight="true" outlineLevel="0" collapsed="false">
      <c r="A25" s="234" t="s">
        <v>32</v>
      </c>
      <c r="B25" s="69" t="s">
        <v>256</v>
      </c>
      <c r="C25" s="235"/>
    </row>
    <row r="26" customFormat="false" ht="15" hidden="false" customHeight="true" outlineLevel="0" collapsed="false">
      <c r="A26" s="234" t="s">
        <v>215</v>
      </c>
      <c r="B26" s="69" t="s">
        <v>393</v>
      </c>
      <c r="C26" s="111" t="n">
        <f aca="false">+C27+C28</f>
        <v>0</v>
      </c>
    </row>
    <row r="27" customFormat="false" ht="15" hidden="false" customHeight="true" outlineLevel="0" collapsed="false">
      <c r="A27" s="236" t="s">
        <v>48</v>
      </c>
      <c r="B27" s="237" t="s">
        <v>390</v>
      </c>
      <c r="C27" s="131"/>
    </row>
    <row r="28" customFormat="false" ht="15" hidden="false" customHeight="true" outlineLevel="0" collapsed="false">
      <c r="A28" s="236" t="s">
        <v>54</v>
      </c>
      <c r="B28" s="238" t="s">
        <v>394</v>
      </c>
      <c r="C28" s="116"/>
    </row>
    <row r="29" customFormat="false" ht="15" hidden="false" customHeight="true" outlineLevel="0" collapsed="false">
      <c r="A29" s="233" t="s">
        <v>56</v>
      </c>
      <c r="B29" s="239" t="s">
        <v>395</v>
      </c>
      <c r="C29" s="240"/>
    </row>
    <row r="30" customFormat="false" ht="15" hidden="false" customHeight="true" outlineLevel="0" collapsed="false">
      <c r="A30" s="234" t="s">
        <v>60</v>
      </c>
      <c r="B30" s="69" t="s">
        <v>396</v>
      </c>
      <c r="C30" s="111" t="n">
        <f aca="false">+C31+C32+C33</f>
        <v>0</v>
      </c>
    </row>
    <row r="31" customFormat="false" ht="15" hidden="false" customHeight="true" outlineLevel="0" collapsed="false">
      <c r="A31" s="236" t="s">
        <v>62</v>
      </c>
      <c r="B31" s="237" t="s">
        <v>85</v>
      </c>
      <c r="C31" s="131"/>
    </row>
    <row r="32" customFormat="false" ht="15" hidden="false" customHeight="true" outlineLevel="0" collapsed="false">
      <c r="A32" s="236" t="s">
        <v>64</v>
      </c>
      <c r="B32" s="238" t="s">
        <v>87</v>
      </c>
      <c r="C32" s="116"/>
    </row>
    <row r="33" customFormat="false" ht="15" hidden="false" customHeight="true" outlineLevel="0" collapsed="false">
      <c r="A33" s="233" t="s">
        <v>66</v>
      </c>
      <c r="B33" s="239" t="s">
        <v>89</v>
      </c>
      <c r="C33" s="240"/>
    </row>
    <row r="34" customFormat="false" ht="15" hidden="false" customHeight="true" outlineLevel="0" collapsed="false">
      <c r="A34" s="234" t="s">
        <v>82</v>
      </c>
      <c r="B34" s="69" t="s">
        <v>257</v>
      </c>
      <c r="C34" s="235"/>
    </row>
    <row r="35" customFormat="false" ht="15" hidden="false" customHeight="true" outlineLevel="0" collapsed="false">
      <c r="A35" s="234" t="s">
        <v>226</v>
      </c>
      <c r="B35" s="69" t="s">
        <v>355</v>
      </c>
      <c r="C35" s="241"/>
    </row>
    <row r="36" customFormat="false" ht="15" hidden="false" customHeight="true" outlineLevel="0" collapsed="false">
      <c r="A36" s="191" t="s">
        <v>104</v>
      </c>
      <c r="B36" s="69" t="s">
        <v>397</v>
      </c>
      <c r="C36" s="242" t="n">
        <f aca="false">+C9+C20+C25+C26+C30+C34+C35</f>
        <v>1272932</v>
      </c>
    </row>
    <row r="37" customFormat="false" ht="20.1" hidden="false" customHeight="true" outlineLevel="0" collapsed="false">
      <c r="A37" s="243" t="s">
        <v>114</v>
      </c>
      <c r="B37" s="69" t="s">
        <v>398</v>
      </c>
      <c r="C37" s="242" t="n">
        <f aca="false">SUM(C38:C40)</f>
        <v>43833011</v>
      </c>
    </row>
    <row r="38" customFormat="false" ht="20.1" hidden="false" customHeight="true" outlineLevel="0" collapsed="false">
      <c r="A38" s="236" t="s">
        <v>399</v>
      </c>
      <c r="B38" s="237" t="s">
        <v>314</v>
      </c>
      <c r="C38" s="131" t="n">
        <v>1423461</v>
      </c>
    </row>
    <row r="39" customFormat="false" ht="20.1" hidden="false" customHeight="true" outlineLevel="0" collapsed="false">
      <c r="A39" s="236" t="s">
        <v>400</v>
      </c>
      <c r="B39" s="238" t="s">
        <v>401</v>
      </c>
      <c r="C39" s="116"/>
    </row>
    <row r="40" customFormat="false" ht="20.1" hidden="false" customHeight="true" outlineLevel="0" collapsed="false">
      <c r="A40" s="233" t="s">
        <v>402</v>
      </c>
      <c r="B40" s="239" t="s">
        <v>403</v>
      </c>
      <c r="C40" s="240" t="n">
        <v>42409550</v>
      </c>
    </row>
    <row r="41" customFormat="false" ht="20.1" hidden="false" customHeight="true" outlineLevel="0" collapsed="false">
      <c r="A41" s="243" t="s">
        <v>238</v>
      </c>
      <c r="B41" s="244" t="s">
        <v>404</v>
      </c>
      <c r="C41" s="213" t="n">
        <f aca="false">SUM(C36+C37)</f>
        <v>45105943</v>
      </c>
    </row>
    <row r="42" customFormat="false" ht="20.1" hidden="false" customHeight="true" outlineLevel="0" collapsed="false">
      <c r="A42" s="245"/>
      <c r="B42" s="246"/>
      <c r="C42" s="209"/>
    </row>
    <row r="43" customFormat="false" ht="20.1" hidden="false" customHeight="true" outlineLevel="0" collapsed="false">
      <c r="A43" s="245"/>
      <c r="B43" s="246"/>
      <c r="C43" s="209"/>
    </row>
    <row r="44" customFormat="false" ht="20.1" hidden="false" customHeight="true" outlineLevel="0" collapsed="false">
      <c r="A44" s="245"/>
      <c r="B44" s="246"/>
      <c r="C44" s="209"/>
    </row>
    <row r="45" customFormat="false" ht="20.1" hidden="false" customHeight="true" outlineLevel="0" collapsed="false">
      <c r="A45" s="245"/>
      <c r="B45" s="246"/>
      <c r="C45" s="209"/>
    </row>
    <row r="46" customFormat="false" ht="20.1" hidden="false" customHeight="true" outlineLevel="0" collapsed="false">
      <c r="A46" s="207"/>
      <c r="B46" s="208"/>
      <c r="C46" s="209"/>
    </row>
    <row r="47" customFormat="false" ht="20.1" hidden="false" customHeight="true" outlineLevel="0" collapsed="false">
      <c r="B47" s="179" t="s">
        <v>405</v>
      </c>
      <c r="C47" s="247"/>
    </row>
    <row r="48" customFormat="false" ht="20.1" hidden="false" customHeight="true" outlineLevel="0" collapsed="false">
      <c r="A48" s="211"/>
      <c r="B48" s="212" t="s">
        <v>249</v>
      </c>
      <c r="C48" s="213"/>
    </row>
    <row r="49" customFormat="false" ht="20.1" hidden="false" customHeight="true" outlineLevel="0" collapsed="false">
      <c r="A49" s="234" t="s">
        <v>6</v>
      </c>
      <c r="B49" s="69" t="s">
        <v>406</v>
      </c>
      <c r="C49" s="111" t="n">
        <f aca="false">SUM(C50:C52)</f>
        <v>45105943</v>
      </c>
    </row>
    <row r="50" customFormat="false" ht="20.1" hidden="false" customHeight="true" outlineLevel="0" collapsed="false">
      <c r="A50" s="233" t="s">
        <v>8</v>
      </c>
      <c r="B50" s="70" t="s">
        <v>167</v>
      </c>
      <c r="C50" s="131" t="n">
        <v>32417557</v>
      </c>
    </row>
    <row r="51" customFormat="false" ht="20.1" hidden="false" customHeight="true" outlineLevel="0" collapsed="false">
      <c r="A51" s="233" t="s">
        <v>10</v>
      </c>
      <c r="B51" s="52" t="s">
        <v>168</v>
      </c>
      <c r="C51" s="119" t="n">
        <v>6469584</v>
      </c>
    </row>
    <row r="52" customFormat="false" ht="20.1" hidden="false" customHeight="true" outlineLevel="0" collapsed="false">
      <c r="A52" s="233" t="s">
        <v>12</v>
      </c>
      <c r="B52" s="52" t="s">
        <v>169</v>
      </c>
      <c r="C52" s="119" t="n">
        <v>6218802</v>
      </c>
    </row>
    <row r="53" customFormat="false" ht="20.1" hidden="false" customHeight="true" outlineLevel="0" collapsed="false">
      <c r="A53" s="233" t="s">
        <v>14</v>
      </c>
      <c r="B53" s="52" t="s">
        <v>170</v>
      </c>
      <c r="C53" s="119"/>
    </row>
    <row r="54" customFormat="false" ht="20.1" hidden="false" customHeight="true" outlineLevel="0" collapsed="false">
      <c r="A54" s="233" t="s">
        <v>16</v>
      </c>
      <c r="B54" s="52" t="s">
        <v>172</v>
      </c>
      <c r="C54" s="119"/>
    </row>
    <row r="55" customFormat="false" ht="20.1" hidden="false" customHeight="true" outlineLevel="0" collapsed="false">
      <c r="A55" s="234" t="s">
        <v>18</v>
      </c>
      <c r="B55" s="69" t="s">
        <v>407</v>
      </c>
      <c r="C55" s="111"/>
    </row>
    <row r="56" customFormat="false" ht="20.1" hidden="false" customHeight="true" outlineLevel="0" collapsed="false">
      <c r="A56" s="233" t="s">
        <v>20</v>
      </c>
      <c r="B56" s="70" t="s">
        <v>194</v>
      </c>
      <c r="C56" s="131"/>
    </row>
    <row r="57" customFormat="false" ht="20.1" hidden="false" customHeight="true" outlineLevel="0" collapsed="false">
      <c r="A57" s="233" t="s">
        <v>22</v>
      </c>
      <c r="B57" s="52" t="s">
        <v>196</v>
      </c>
      <c r="C57" s="119"/>
    </row>
    <row r="58" customFormat="false" ht="20.1" hidden="false" customHeight="true" outlineLevel="0" collapsed="false">
      <c r="A58" s="233" t="s">
        <v>24</v>
      </c>
      <c r="B58" s="52" t="s">
        <v>408</v>
      </c>
      <c r="C58" s="119"/>
    </row>
    <row r="59" customFormat="false" ht="20.1" hidden="false" customHeight="true" outlineLevel="0" collapsed="false">
      <c r="A59" s="233" t="s">
        <v>26</v>
      </c>
      <c r="B59" s="52" t="s">
        <v>409</v>
      </c>
      <c r="C59" s="119"/>
    </row>
    <row r="60" customFormat="false" ht="20.1" hidden="false" customHeight="true" outlineLevel="0" collapsed="false">
      <c r="A60" s="234" t="s">
        <v>32</v>
      </c>
      <c r="B60" s="248" t="s">
        <v>410</v>
      </c>
      <c r="C60" s="249"/>
    </row>
    <row r="61" customFormat="false" ht="20.1" hidden="false" customHeight="true" outlineLevel="0" collapsed="false">
      <c r="A61" s="250"/>
      <c r="B61" s="251"/>
      <c r="C61" s="252"/>
    </row>
    <row r="62" customFormat="false" ht="20.1" hidden="false" customHeight="true" outlineLevel="0" collapsed="false">
      <c r="A62" s="221" t="s">
        <v>380</v>
      </c>
      <c r="B62" s="222"/>
      <c r="C62" s="223" t="n">
        <v>9</v>
      </c>
    </row>
    <row r="63" customFormat="false" ht="20.1" hidden="false" customHeight="true" outlineLevel="0" collapsed="false">
      <c r="A63" s="221" t="s">
        <v>381</v>
      </c>
      <c r="B63" s="222"/>
      <c r="C63" s="223" t="n">
        <v>0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LibreOffice/6.2.0.3$Windows_x86 LibreOffice_project/98c6a8a1c6c7b144ce3cc729e34964b47ce25d62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2019-05-09T10:53:56Z</cp:lastPrinted>
  <dcterms:modified xsi:type="dcterms:W3CDTF">2019-05-28T10:27:26Z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