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939" activeTab="0"/>
  </bookViews>
  <sheets>
    <sheet name="1.sz. mell.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intézmények">'[3]4.1. táj.'!#REF!</definedName>
    <definedName name="_xlnm.Print_Titles" localSheetId="0">'1.sz. mell.'!$4:$5</definedName>
  </definedNames>
  <calcPr fullCalcOnLoad="1"/>
</workbook>
</file>

<file path=xl/sharedStrings.xml><?xml version="1.0" encoding="utf-8"?>
<sst xmlns="http://schemas.openxmlformats.org/spreadsheetml/2006/main" count="69" uniqueCount="69">
  <si>
    <t>Eredeti</t>
  </si>
  <si>
    <t>Módosított</t>
  </si>
  <si>
    <t>% a mód.</t>
  </si>
  <si>
    <t>e Ft-ban</t>
  </si>
  <si>
    <t>I. Működési bevételek</t>
  </si>
  <si>
    <t xml:space="preserve"> 1. Intézményi működési bev.</t>
  </si>
  <si>
    <t xml:space="preserve"> 2. Önkorm. sajátos műk. bev.</t>
  </si>
  <si>
    <t xml:space="preserve">  2.1. Illetékek</t>
  </si>
  <si>
    <t xml:space="preserve">  2.2. Helyi adók</t>
  </si>
  <si>
    <t>II. Támogatások</t>
  </si>
  <si>
    <t xml:space="preserve">  1.1. Normatív támogatások</t>
  </si>
  <si>
    <t>III. Felhalmozási és tőke jellegű bev.</t>
  </si>
  <si>
    <t xml:space="preserve"> 1. Tárgyi eszk., Immat. javak ért.</t>
  </si>
  <si>
    <t xml:space="preserve"> 2. Önk. sajátos felhalm. és tőke jell.</t>
  </si>
  <si>
    <t xml:space="preserve"> 3. Pénzügyi befektetési bevételek</t>
  </si>
  <si>
    <t>BEVÉTELEK ÖSSZESEN:</t>
  </si>
  <si>
    <t>1.Személyi juttatások</t>
  </si>
  <si>
    <t>3. Dologi és egyéb folyó kiadások</t>
  </si>
  <si>
    <t>KIADÁS ÖSSZESEN:</t>
  </si>
  <si>
    <t xml:space="preserve">  1.3. Normatív kötött felhaszn.tám</t>
  </si>
  <si>
    <t>IV. Támogatásértékű bevétel</t>
  </si>
  <si>
    <t xml:space="preserve"> 1. Támogatásért.műk.bev.össz.</t>
  </si>
  <si>
    <t xml:space="preserve"> 2. Támogatásért.felh.bev.össz.</t>
  </si>
  <si>
    <t>V. Véglegesen átvett pénzeszközök</t>
  </si>
  <si>
    <t xml:space="preserve">  1.Műk.célú áh-n kívülről</t>
  </si>
  <si>
    <t xml:space="preserve">  2.Felh.célú áh-n kívülről</t>
  </si>
  <si>
    <t xml:space="preserve"> VI.Tám.kölcs.visszat.értékp.kib.bev.</t>
  </si>
  <si>
    <t>VII.Hitelek</t>
  </si>
  <si>
    <t xml:space="preserve"> 1.Működési célú hitel felvétele</t>
  </si>
  <si>
    <t xml:space="preserve"> 2.Felhalmozási célú hitel felvétele</t>
  </si>
  <si>
    <t>VIII. Pénzforgalom nélküli bevételek</t>
  </si>
  <si>
    <t xml:space="preserve"> 1.Előző évi előir.marad.,pénzm.igénybev.</t>
  </si>
  <si>
    <t>4. Támogatásértékű működési kiadás</t>
  </si>
  <si>
    <t>5. Támogatásértékű felhalmozási kiadás</t>
  </si>
  <si>
    <t>7. Felhalm.célú pe átadás áh-n kívülre</t>
  </si>
  <si>
    <t>6.Működési célú pe átadás áh-n kívülre</t>
  </si>
  <si>
    <t>8.Társ., szoc.pol., és egyéb juttatás, tám.</t>
  </si>
  <si>
    <t>9. Felújítás</t>
  </si>
  <si>
    <t>10.Beruházás</t>
  </si>
  <si>
    <t xml:space="preserve"> 1. Önkorm., költségvetési támogatása</t>
  </si>
  <si>
    <t xml:space="preserve"> - ebből OEP-től átvett pénz eszk.</t>
  </si>
  <si>
    <t>BEVÉTELEK ÖSSZESEN: (átfutó nélkül)</t>
  </si>
  <si>
    <t>IX. Függő, átfutó kiegyenlítő bevételek</t>
  </si>
  <si>
    <t>15. Függő, átfutó kiegy.kiad.</t>
  </si>
  <si>
    <t>bevételek és kiadások mindösszesen</t>
  </si>
  <si>
    <t>Megnevezés A</t>
  </si>
  <si>
    <t>előirányzat B</t>
  </si>
  <si>
    <t>előirányzat C</t>
  </si>
  <si>
    <t>Teljesítés D</t>
  </si>
  <si>
    <t>előír.-hoz visz. E</t>
  </si>
  <si>
    <t>2.4. Bírságok, pótl.és egyéb saj. bev.</t>
  </si>
  <si>
    <t xml:space="preserve">  1.4. Egyéb központi támogatás</t>
  </si>
  <si>
    <t>2. Munkaadót terhelő járulék és szociális hj.adó</t>
  </si>
  <si>
    <t>11. Tartalékok</t>
  </si>
  <si>
    <t>12. Hitel törlesztés</t>
  </si>
  <si>
    <t>13. Kölcsönök nyújtása, értékp. kiad.</t>
  </si>
  <si>
    <t>14. Ellátottak juttatásai</t>
  </si>
  <si>
    <t>KÖLTSÉGVETÉSI BEVÉTELEK ÖSSZESEN</t>
  </si>
  <si>
    <t>KÖLTSÉGVETÉSI KIADÁS ÖSSZESEN: (átfutó nélkül)</t>
  </si>
  <si>
    <t>2. Irányítószervtől kapott támogatás</t>
  </si>
  <si>
    <t>Felcsút Községi Önkormányzat</t>
  </si>
  <si>
    <t xml:space="preserve"> 2013. évi </t>
  </si>
  <si>
    <t>1. melléklet a ……/2014.(IV. ……..) Önkormányzati rendelethez</t>
  </si>
  <si>
    <t>2.5. Talajterhelési díj</t>
  </si>
  <si>
    <t>2.7. Igazgatási szolgáltatási díj</t>
  </si>
  <si>
    <t>2.6. Egyéb sajátos bevétel</t>
  </si>
  <si>
    <t xml:space="preserve">  2.3. Átengedett közhatalmi bevételek</t>
  </si>
  <si>
    <t>1.5. Műk.kép.megőrzését szolg. kieg.  Támogatás</t>
  </si>
  <si>
    <t xml:space="preserve">  1.2. Központosított előirányzatok (lakott külter, kompenzáció)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</si>
</sst>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.0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  <numFmt numFmtId="171" formatCode="0.000"/>
    <numFmt numFmtId="172" formatCode="0.0000000"/>
    <numFmt numFmtId="173" formatCode="0.000000"/>
    <numFmt numFmtId="174" formatCode="0.00000"/>
    <numFmt numFmtId="175" formatCode="0.000000000"/>
    <numFmt numFmtId="176" formatCode="0.0000000000"/>
    <numFmt numFmtId="177" formatCode="0.00000000000"/>
    <numFmt numFmtId="178" formatCode="0.00000000"/>
    <numFmt numFmtId="179" formatCode="#,##0\ &quot;Ft&quot;"/>
  </numFmts>
  <fonts count="28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0" fillId="17" borderId="7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1" fillId="4" borderId="0" applyNumberFormat="0" applyBorder="0" applyAlignment="0" applyProtection="0"/>
    <xf numFmtId="0" fontId="22" fillId="22" borderId="8" applyNumberFormat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23" borderId="0" applyNumberFormat="0" applyBorder="0" applyAlignment="0" applyProtection="0"/>
    <xf numFmtId="0" fontId="27" fillId="22" borderId="1" applyNumberFormat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7" fillId="0" borderId="10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0" fontId="8" fillId="0" borderId="12" xfId="0" applyFont="1" applyBorder="1" applyAlignment="1">
      <alignment/>
    </xf>
    <xf numFmtId="3" fontId="8" fillId="0" borderId="13" xfId="0" applyNumberFormat="1" applyFont="1" applyBorder="1" applyAlignment="1">
      <alignment/>
    </xf>
    <xf numFmtId="0" fontId="6" fillId="0" borderId="12" xfId="0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3" xfId="0" applyNumberFormat="1" applyFont="1" applyBorder="1" applyAlignment="1">
      <alignment horizontal="right"/>
    </xf>
    <xf numFmtId="0" fontId="8" fillId="0" borderId="16" xfId="0" applyFont="1" applyBorder="1" applyAlignment="1">
      <alignment/>
    </xf>
    <xf numFmtId="3" fontId="8" fillId="0" borderId="17" xfId="0" applyNumberFormat="1" applyFont="1" applyBorder="1" applyAlignment="1">
      <alignment/>
    </xf>
    <xf numFmtId="0" fontId="6" fillId="0" borderId="14" xfId="0" applyFont="1" applyBorder="1" applyAlignment="1">
      <alignment/>
    </xf>
    <xf numFmtId="3" fontId="6" fillId="0" borderId="15" xfId="0" applyNumberFormat="1" applyFont="1" applyBorder="1" applyAlignment="1">
      <alignment/>
    </xf>
    <xf numFmtId="10" fontId="6" fillId="0" borderId="0" xfId="0" applyNumberFormat="1" applyFont="1" applyAlignment="1">
      <alignment/>
    </xf>
    <xf numFmtId="10" fontId="8" fillId="0" borderId="0" xfId="0" applyNumberFormat="1" applyFont="1" applyAlignment="1">
      <alignment horizontal="right"/>
    </xf>
    <xf numFmtId="10" fontId="8" fillId="0" borderId="13" xfId="0" applyNumberFormat="1" applyFont="1" applyBorder="1" applyAlignment="1">
      <alignment horizontal="center"/>
    </xf>
    <xf numFmtId="10" fontId="8" fillId="0" borderId="15" xfId="0" applyNumberFormat="1" applyFont="1" applyBorder="1" applyAlignment="1">
      <alignment horizontal="center"/>
    </xf>
    <xf numFmtId="10" fontId="8" fillId="0" borderId="11" xfId="0" applyNumberFormat="1" applyFont="1" applyBorder="1" applyAlignment="1">
      <alignment/>
    </xf>
    <xf numFmtId="10" fontId="6" fillId="0" borderId="11" xfId="0" applyNumberFormat="1" applyFont="1" applyBorder="1" applyAlignment="1">
      <alignment/>
    </xf>
    <xf numFmtId="10" fontId="7" fillId="0" borderId="11" xfId="0" applyNumberFormat="1" applyFont="1" applyBorder="1" applyAlignment="1">
      <alignment/>
    </xf>
    <xf numFmtId="10" fontId="6" fillId="0" borderId="13" xfId="0" applyNumberFormat="1" applyFont="1" applyBorder="1" applyAlignment="1">
      <alignment/>
    </xf>
    <xf numFmtId="10" fontId="8" fillId="0" borderId="17" xfId="0" applyNumberFormat="1" applyFont="1" applyBorder="1" applyAlignment="1">
      <alignment/>
    </xf>
    <xf numFmtId="10" fontId="6" fillId="0" borderId="15" xfId="0" applyNumberFormat="1" applyFont="1" applyBorder="1" applyAlignment="1">
      <alignment/>
    </xf>
    <xf numFmtId="16" fontId="7" fillId="0" borderId="10" xfId="0" applyNumberFormat="1" applyFont="1" applyBorder="1" applyAlignment="1">
      <alignment/>
    </xf>
    <xf numFmtId="10" fontId="6" fillId="0" borderId="18" xfId="0" applyNumberFormat="1" applyFont="1" applyBorder="1" applyAlignment="1">
      <alignment/>
    </xf>
    <xf numFmtId="10" fontId="6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/>
    </xf>
    <xf numFmtId="3" fontId="10" fillId="0" borderId="11" xfId="0" applyNumberFormat="1" applyFont="1" applyBorder="1" applyAlignment="1">
      <alignment/>
    </xf>
    <xf numFmtId="10" fontId="10" fillId="0" borderId="11" xfId="0" applyNumberFormat="1" applyFont="1" applyBorder="1" applyAlignment="1">
      <alignment/>
    </xf>
    <xf numFmtId="10" fontId="8" fillId="0" borderId="15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Followed Hyperlink" xfId="57"/>
    <cellStyle name="Normál 2" xfId="58"/>
    <cellStyle name="Normál 3" xfId="59"/>
    <cellStyle name="Normál 4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sa%20Andras\AppData\Local\Microsoft\Windows\Temporary%20Internet%20Files\Content.Outlook\F8GZ96DM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sa%20Andras\AppData\Local\Microsoft\Windows\Temporary%20Internet%20Files\Content.Outlook\F8GZ96DM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2:F66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4.25390625" style="3" customWidth="1"/>
    <col min="2" max="2" width="44.375" style="3" customWidth="1"/>
    <col min="3" max="3" width="13.125" style="3" customWidth="1"/>
    <col min="4" max="4" width="13.375" style="3" customWidth="1"/>
    <col min="5" max="5" width="14.00390625" style="3" customWidth="1"/>
    <col min="6" max="6" width="13.25390625" style="25" customWidth="1"/>
    <col min="7" max="16384" width="9.125" style="3" customWidth="1"/>
  </cols>
  <sheetData>
    <row r="2" spans="1:5" ht="15.75">
      <c r="A2" s="47" t="s">
        <v>62</v>
      </c>
      <c r="B2" s="48"/>
      <c r="C2" s="48"/>
      <c r="D2" s="48"/>
      <c r="E2" s="39"/>
    </row>
    <row r="3" spans="1:5" ht="25.5" customHeight="1">
      <c r="A3" s="38"/>
      <c r="B3" s="41"/>
      <c r="C3" s="41"/>
      <c r="D3" s="41"/>
      <c r="E3" s="39"/>
    </row>
    <row r="4" spans="1:6" ht="13.5">
      <c r="A4" s="49" t="s">
        <v>61</v>
      </c>
      <c r="B4" s="50"/>
      <c r="C4" s="50"/>
      <c r="D4" s="50"/>
      <c r="E4" s="50"/>
      <c r="F4" s="50"/>
    </row>
    <row r="5" spans="1:6" ht="15.75">
      <c r="A5" s="51" t="s">
        <v>44</v>
      </c>
      <c r="B5" s="52"/>
      <c r="C5" s="52"/>
      <c r="D5" s="52"/>
      <c r="E5" s="52"/>
      <c r="F5" s="52"/>
    </row>
    <row r="6" spans="1:6" ht="12.75">
      <c r="A6" s="53" t="s">
        <v>60</v>
      </c>
      <c r="B6" s="54"/>
      <c r="C6" s="54"/>
      <c r="D6" s="54"/>
      <c r="E6" s="54"/>
      <c r="F6" s="54"/>
    </row>
    <row r="7" spans="2:6" ht="12.75">
      <c r="B7" s="4"/>
      <c r="F7" s="26" t="s">
        <v>3</v>
      </c>
    </row>
    <row r="8" spans="1:6" ht="12.75">
      <c r="A8" s="45"/>
      <c r="B8" s="5"/>
      <c r="C8" s="6" t="s">
        <v>0</v>
      </c>
      <c r="D8" s="6" t="s">
        <v>1</v>
      </c>
      <c r="E8" s="6"/>
      <c r="F8" s="27" t="s">
        <v>2</v>
      </c>
    </row>
    <row r="9" spans="1:6" ht="12.75">
      <c r="A9" s="46"/>
      <c r="B9" s="7" t="s">
        <v>45</v>
      </c>
      <c r="C9" s="8" t="s">
        <v>46</v>
      </c>
      <c r="D9" s="8" t="s">
        <v>47</v>
      </c>
      <c r="E9" s="8" t="s">
        <v>48</v>
      </c>
      <c r="F9" s="28" t="s">
        <v>49</v>
      </c>
    </row>
    <row r="10" spans="1:6" s="4" customFormat="1" ht="12.75">
      <c r="A10" s="9">
        <v>1</v>
      </c>
      <c r="B10" s="10" t="s">
        <v>4</v>
      </c>
      <c r="C10" s="11">
        <f>C11+C12</f>
        <v>97670</v>
      </c>
      <c r="D10" s="11">
        <f>D11+D12</f>
        <v>119557</v>
      </c>
      <c r="E10" s="11">
        <f>E11+E12</f>
        <v>106647</v>
      </c>
      <c r="F10" s="29">
        <f>E10/D10</f>
        <v>0.8920180332393753</v>
      </c>
    </row>
    <row r="11" spans="1:6" ht="12.75">
      <c r="A11" s="12">
        <v>2</v>
      </c>
      <c r="B11" s="13" t="s">
        <v>5</v>
      </c>
      <c r="C11" s="14">
        <v>16233</v>
      </c>
      <c r="D11" s="14">
        <v>26874</v>
      </c>
      <c r="E11" s="14">
        <v>19549</v>
      </c>
      <c r="F11" s="30">
        <f>E11/D11</f>
        <v>0.7274317183895215</v>
      </c>
    </row>
    <row r="12" spans="1:6" ht="12.75">
      <c r="A12" s="12">
        <v>3</v>
      </c>
      <c r="B12" s="13" t="s">
        <v>6</v>
      </c>
      <c r="C12" s="14">
        <f>SUM(C13:C19)</f>
        <v>81437</v>
      </c>
      <c r="D12" s="14">
        <f>SUM(D13:D19)</f>
        <v>92683</v>
      </c>
      <c r="E12" s="14">
        <f>SUM(E13:E19)</f>
        <v>87098</v>
      </c>
      <c r="F12" s="30">
        <f aca="true" t="shared" si="0" ref="F12:F18">E12/D12</f>
        <v>0.9397408370467076</v>
      </c>
    </row>
    <row r="13" spans="1:6" ht="12.75">
      <c r="A13" s="12">
        <v>4</v>
      </c>
      <c r="B13" s="1" t="s">
        <v>7</v>
      </c>
      <c r="C13" s="2"/>
      <c r="D13" s="2"/>
      <c r="E13" s="2"/>
      <c r="F13" s="30">
        <v>0</v>
      </c>
    </row>
    <row r="14" spans="1:6" ht="12.75">
      <c r="A14" s="12">
        <v>5</v>
      </c>
      <c r="B14" s="1" t="s">
        <v>8</v>
      </c>
      <c r="C14" s="2">
        <v>62899</v>
      </c>
      <c r="D14" s="2">
        <v>73478</v>
      </c>
      <c r="E14" s="2">
        <v>71255</v>
      </c>
      <c r="F14" s="30">
        <f t="shared" si="0"/>
        <v>0.9697460464356679</v>
      </c>
    </row>
    <row r="15" spans="1:6" ht="12.75">
      <c r="A15" s="12">
        <v>6</v>
      </c>
      <c r="B15" s="1" t="s">
        <v>66</v>
      </c>
      <c r="C15" s="2">
        <v>17008</v>
      </c>
      <c r="D15" s="2">
        <v>17008</v>
      </c>
      <c r="E15" s="2">
        <v>14124</v>
      </c>
      <c r="F15" s="30">
        <f t="shared" si="0"/>
        <v>0.8304327375352775</v>
      </c>
    </row>
    <row r="16" spans="1:6" ht="12.75">
      <c r="A16" s="12">
        <v>7</v>
      </c>
      <c r="B16" s="1" t="s">
        <v>50</v>
      </c>
      <c r="C16" s="2">
        <v>1100</v>
      </c>
      <c r="D16" s="2">
        <v>1100</v>
      </c>
      <c r="E16" s="2">
        <v>712</v>
      </c>
      <c r="F16" s="30">
        <f t="shared" si="0"/>
        <v>0.6472727272727272</v>
      </c>
    </row>
    <row r="17" spans="1:6" ht="12.75">
      <c r="A17" s="12">
        <v>8</v>
      </c>
      <c r="B17" s="1" t="s">
        <v>63</v>
      </c>
      <c r="C17" s="2">
        <v>330</v>
      </c>
      <c r="D17" s="2">
        <v>875</v>
      </c>
      <c r="E17" s="2">
        <v>875</v>
      </c>
      <c r="F17" s="30">
        <f t="shared" si="0"/>
        <v>1</v>
      </c>
    </row>
    <row r="18" spans="1:6" ht="12.75">
      <c r="A18" s="12">
        <v>9</v>
      </c>
      <c r="B18" s="1" t="s">
        <v>65</v>
      </c>
      <c r="C18" s="2">
        <v>100</v>
      </c>
      <c r="D18" s="2">
        <v>222</v>
      </c>
      <c r="E18" s="2">
        <v>132</v>
      </c>
      <c r="F18" s="30">
        <f t="shared" si="0"/>
        <v>0.5945945945945946</v>
      </c>
    </row>
    <row r="19" spans="1:6" ht="12.75">
      <c r="A19" s="12">
        <v>10</v>
      </c>
      <c r="B19" s="35" t="s">
        <v>64</v>
      </c>
      <c r="C19" s="2">
        <v>0</v>
      </c>
      <c r="D19" s="2">
        <v>0</v>
      </c>
      <c r="E19" s="2">
        <v>0</v>
      </c>
      <c r="F19" s="30">
        <v>0</v>
      </c>
    </row>
    <row r="20" spans="1:6" s="4" customFormat="1" ht="12.75">
      <c r="A20" s="9">
        <v>11</v>
      </c>
      <c r="B20" s="10" t="s">
        <v>9</v>
      </c>
      <c r="C20" s="11">
        <f>C21+C27</f>
        <v>97570</v>
      </c>
      <c r="D20" s="11">
        <f>D21+D27</f>
        <v>132857</v>
      </c>
      <c r="E20" s="11">
        <f>E21+E27</f>
        <v>132857</v>
      </c>
      <c r="F20" s="29">
        <f aca="true" t="shared" si="1" ref="F20:F26">E20/D20</f>
        <v>1</v>
      </c>
    </row>
    <row r="21" spans="1:6" ht="12.75">
      <c r="A21" s="12">
        <v>12</v>
      </c>
      <c r="B21" s="13" t="s">
        <v>39</v>
      </c>
      <c r="C21" s="14">
        <f>SUM(C22:C26)</f>
        <v>97570</v>
      </c>
      <c r="D21" s="14">
        <f>SUM(D22:D26)</f>
        <v>132857</v>
      </c>
      <c r="E21" s="14">
        <f>SUM(E22:E26)</f>
        <v>132857</v>
      </c>
      <c r="F21" s="30">
        <f t="shared" si="1"/>
        <v>1</v>
      </c>
    </row>
    <row r="22" spans="1:6" ht="12.75">
      <c r="A22" s="12">
        <v>13</v>
      </c>
      <c r="B22" s="1" t="s">
        <v>10</v>
      </c>
      <c r="C22" s="2">
        <v>97560</v>
      </c>
      <c r="D22" s="2">
        <v>117760</v>
      </c>
      <c r="E22" s="2">
        <v>117760</v>
      </c>
      <c r="F22" s="31">
        <f t="shared" si="1"/>
        <v>1</v>
      </c>
    </row>
    <row r="23" spans="1:6" ht="12.75">
      <c r="A23" s="12">
        <v>14</v>
      </c>
      <c r="B23" s="1" t="s">
        <v>68</v>
      </c>
      <c r="C23" s="2">
        <v>10</v>
      </c>
      <c r="D23" s="2">
        <v>282</v>
      </c>
      <c r="E23" s="2">
        <v>282</v>
      </c>
      <c r="F23" s="31">
        <f t="shared" si="1"/>
        <v>1</v>
      </c>
    </row>
    <row r="24" spans="1:6" ht="12.75">
      <c r="A24" s="12">
        <v>15</v>
      </c>
      <c r="B24" s="1" t="s">
        <v>19</v>
      </c>
      <c r="C24" s="2"/>
      <c r="D24" s="2"/>
      <c r="E24" s="2"/>
      <c r="F24" s="31">
        <v>0</v>
      </c>
    </row>
    <row r="25" spans="1:6" ht="12.75">
      <c r="A25" s="12">
        <v>16</v>
      </c>
      <c r="B25" s="1" t="s">
        <v>51</v>
      </c>
      <c r="C25" s="2"/>
      <c r="D25" s="2"/>
      <c r="E25" s="2"/>
      <c r="F25" s="31">
        <v>0</v>
      </c>
    </row>
    <row r="26" spans="1:6" ht="12.75">
      <c r="A26" s="12">
        <v>17</v>
      </c>
      <c r="B26" s="1" t="s">
        <v>67</v>
      </c>
      <c r="C26" s="2"/>
      <c r="D26" s="2">
        <v>14815</v>
      </c>
      <c r="E26" s="2">
        <v>14815</v>
      </c>
      <c r="F26" s="31">
        <f t="shared" si="1"/>
        <v>1</v>
      </c>
    </row>
    <row r="27" spans="1:6" ht="12.75">
      <c r="A27" s="12">
        <v>18</v>
      </c>
      <c r="B27" s="40" t="s">
        <v>59</v>
      </c>
      <c r="C27" s="42">
        <v>0</v>
      </c>
      <c r="D27" s="42">
        <v>0</v>
      </c>
      <c r="E27" s="42">
        <v>0</v>
      </c>
      <c r="F27" s="43">
        <v>0</v>
      </c>
    </row>
    <row r="28" spans="1:6" s="4" customFormat="1" ht="12.75">
      <c r="A28" s="9">
        <v>19</v>
      </c>
      <c r="B28" s="10" t="s">
        <v>11</v>
      </c>
      <c r="C28" s="11">
        <f>C29+C30+C31</f>
        <v>0</v>
      </c>
      <c r="D28" s="11">
        <f>D29+D30+D31</f>
        <v>0</v>
      </c>
      <c r="E28" s="11">
        <f>E29+E30+E31</f>
        <v>0</v>
      </c>
      <c r="F28" s="29">
        <v>0</v>
      </c>
    </row>
    <row r="29" spans="1:6" ht="12.75">
      <c r="A29" s="12">
        <v>20</v>
      </c>
      <c r="B29" s="13" t="s">
        <v>12</v>
      </c>
      <c r="C29" s="14"/>
      <c r="D29" s="14"/>
      <c r="E29" s="14"/>
      <c r="F29" s="30">
        <v>0</v>
      </c>
    </row>
    <row r="30" spans="1:6" ht="12.75">
      <c r="A30" s="12">
        <v>21</v>
      </c>
      <c r="B30" s="13" t="s">
        <v>13</v>
      </c>
      <c r="C30" s="14"/>
      <c r="D30" s="14"/>
      <c r="E30" s="14"/>
      <c r="F30" s="30">
        <v>0</v>
      </c>
    </row>
    <row r="31" spans="1:6" ht="12.75">
      <c r="A31" s="12">
        <v>22</v>
      </c>
      <c r="B31" s="13" t="s">
        <v>14</v>
      </c>
      <c r="C31" s="14">
        <v>0</v>
      </c>
      <c r="D31" s="14">
        <v>0</v>
      </c>
      <c r="E31" s="15">
        <v>0</v>
      </c>
      <c r="F31" s="30">
        <v>0</v>
      </c>
    </row>
    <row r="32" spans="1:6" s="4" customFormat="1" ht="12.75">
      <c r="A32" s="9">
        <v>23</v>
      </c>
      <c r="B32" s="10" t="s">
        <v>20</v>
      </c>
      <c r="C32" s="11">
        <f>C33+C35</f>
        <v>233567</v>
      </c>
      <c r="D32" s="11">
        <f>D33+D35</f>
        <v>90222</v>
      </c>
      <c r="E32" s="11">
        <f>E33+E35</f>
        <v>95895</v>
      </c>
      <c r="F32" s="29">
        <f>E32/D32</f>
        <v>1.0628782336902307</v>
      </c>
    </row>
    <row r="33" spans="1:6" ht="12.75">
      <c r="A33" s="12">
        <v>24</v>
      </c>
      <c r="B33" s="13" t="s">
        <v>21</v>
      </c>
      <c r="C33" s="14">
        <v>233567</v>
      </c>
      <c r="D33" s="14">
        <v>73644</v>
      </c>
      <c r="E33" s="14">
        <v>79329</v>
      </c>
      <c r="F33" s="30">
        <f>E33/D33</f>
        <v>1.077195698223888</v>
      </c>
    </row>
    <row r="34" spans="1:6" ht="12.75">
      <c r="A34" s="12">
        <v>25</v>
      </c>
      <c r="B34" s="13" t="s">
        <v>40</v>
      </c>
      <c r="C34" s="14">
        <v>3600</v>
      </c>
      <c r="D34" s="14">
        <v>3788</v>
      </c>
      <c r="E34" s="14">
        <v>3788</v>
      </c>
      <c r="F34" s="30">
        <f>E34/D34</f>
        <v>1</v>
      </c>
    </row>
    <row r="35" spans="1:6" ht="12.75">
      <c r="A35" s="12">
        <v>26</v>
      </c>
      <c r="B35" s="13" t="s">
        <v>22</v>
      </c>
      <c r="C35" s="14">
        <v>0</v>
      </c>
      <c r="D35" s="14">
        <v>16578</v>
      </c>
      <c r="E35" s="14">
        <v>16566</v>
      </c>
      <c r="F35" s="30">
        <v>0</v>
      </c>
    </row>
    <row r="36" spans="1:6" s="4" customFormat="1" ht="12.75">
      <c r="A36" s="9">
        <v>27</v>
      </c>
      <c r="B36" s="16" t="s">
        <v>23</v>
      </c>
      <c r="C36" s="17">
        <f>C37+C38</f>
        <v>75</v>
      </c>
      <c r="D36" s="17">
        <f>D37+D38</f>
        <v>1139</v>
      </c>
      <c r="E36" s="17">
        <f>E37+E38</f>
        <v>1139</v>
      </c>
      <c r="F36" s="29">
        <f>E36/D36</f>
        <v>1</v>
      </c>
    </row>
    <row r="37" spans="1:6" ht="12.75">
      <c r="A37" s="12">
        <v>28</v>
      </c>
      <c r="B37" s="13" t="s">
        <v>24</v>
      </c>
      <c r="C37" s="14">
        <v>75</v>
      </c>
      <c r="D37" s="14">
        <v>1139</v>
      </c>
      <c r="E37" s="14">
        <v>1139</v>
      </c>
      <c r="F37" s="30">
        <v>0</v>
      </c>
    </row>
    <row r="38" spans="1:6" ht="12.75">
      <c r="A38" s="12">
        <v>29</v>
      </c>
      <c r="B38" s="13" t="s">
        <v>25</v>
      </c>
      <c r="C38" s="14"/>
      <c r="D38" s="14"/>
      <c r="E38" s="14">
        <v>0</v>
      </c>
      <c r="F38" s="30">
        <v>0</v>
      </c>
    </row>
    <row r="39" spans="1:6" s="4" customFormat="1" ht="12.75">
      <c r="A39" s="9">
        <v>30</v>
      </c>
      <c r="B39" s="10" t="s">
        <v>26</v>
      </c>
      <c r="C39" s="11">
        <v>0</v>
      </c>
      <c r="D39" s="11">
        <v>0</v>
      </c>
      <c r="E39" s="11">
        <v>0</v>
      </c>
      <c r="F39" s="29">
        <v>0</v>
      </c>
    </row>
    <row r="40" spans="1:6" s="4" customFormat="1" ht="12.75">
      <c r="A40" s="9">
        <v>31</v>
      </c>
      <c r="B40" s="10" t="s">
        <v>27</v>
      </c>
      <c r="C40" s="11">
        <f>SUM(C41:C42)</f>
        <v>0</v>
      </c>
      <c r="D40" s="11">
        <f>SUM(D41:D42)</f>
        <v>0</v>
      </c>
      <c r="E40" s="11">
        <f>SUM(E41:E42)</f>
        <v>0</v>
      </c>
      <c r="F40" s="29">
        <v>0</v>
      </c>
    </row>
    <row r="41" spans="1:6" ht="12.75">
      <c r="A41" s="12">
        <v>32</v>
      </c>
      <c r="B41" s="13" t="s">
        <v>28</v>
      </c>
      <c r="C41" s="14"/>
      <c r="D41" s="14"/>
      <c r="E41" s="15">
        <v>0</v>
      </c>
      <c r="F41" s="30">
        <v>0</v>
      </c>
    </row>
    <row r="42" spans="1:6" ht="12.75">
      <c r="A42" s="12">
        <v>33</v>
      </c>
      <c r="B42" s="18" t="s">
        <v>29</v>
      </c>
      <c r="C42" s="19">
        <v>0</v>
      </c>
      <c r="D42" s="19">
        <v>0</v>
      </c>
      <c r="E42" s="20">
        <v>0</v>
      </c>
      <c r="F42" s="30">
        <v>0</v>
      </c>
    </row>
    <row r="43" spans="1:6" s="4" customFormat="1" ht="12.75">
      <c r="A43" s="9">
        <v>34</v>
      </c>
      <c r="B43" s="16" t="s">
        <v>57</v>
      </c>
      <c r="C43" s="17">
        <f>C40+C39+C36+C32+C20+C10+C28</f>
        <v>428882</v>
      </c>
      <c r="D43" s="17">
        <f>D40+D39+D36+D32+D20+D10+D28</f>
        <v>343775</v>
      </c>
      <c r="E43" s="17">
        <f>E40+E39+E36+E32+E20+E10+E28</f>
        <v>336538</v>
      </c>
      <c r="F43" s="29">
        <f>E43/D43</f>
        <v>0.9789484401134463</v>
      </c>
    </row>
    <row r="44" spans="1:6" s="4" customFormat="1" ht="12.75">
      <c r="A44" s="9">
        <v>35</v>
      </c>
      <c r="B44" s="10" t="s">
        <v>30</v>
      </c>
      <c r="C44" s="11">
        <f>SUM(C45)</f>
        <v>151353</v>
      </c>
      <c r="D44" s="11">
        <f>SUM(D45)</f>
        <v>154423</v>
      </c>
      <c r="E44" s="11">
        <f>SUM(E45)</f>
        <v>154423</v>
      </c>
      <c r="F44" s="29">
        <v>0</v>
      </c>
    </row>
    <row r="45" spans="1:6" ht="12.75">
      <c r="A45" s="12">
        <v>36</v>
      </c>
      <c r="B45" s="18" t="s">
        <v>31</v>
      </c>
      <c r="C45" s="19">
        <v>151353</v>
      </c>
      <c r="D45" s="19">
        <v>154423</v>
      </c>
      <c r="E45" s="20">
        <v>154423</v>
      </c>
      <c r="F45" s="30">
        <v>0</v>
      </c>
    </row>
    <row r="46" spans="1:6" s="4" customFormat="1" ht="12.75">
      <c r="A46" s="9">
        <v>37</v>
      </c>
      <c r="B46" s="10" t="s">
        <v>41</v>
      </c>
      <c r="C46" s="11">
        <f>SUM(C10+C20+C28+C32+C36+C39+C40+C44)</f>
        <v>580235</v>
      </c>
      <c r="D46" s="11">
        <f>SUM(D10+D20+D28+D32+D36+D39+D40+D44)</f>
        <v>498198</v>
      </c>
      <c r="E46" s="11">
        <f>SUM(E10+E20+E28+E32+E36+E39+E40+E44)</f>
        <v>490961</v>
      </c>
      <c r="F46" s="29">
        <f>E46/D46</f>
        <v>0.9854736470238741</v>
      </c>
    </row>
    <row r="47" spans="1:6" ht="13.5" thickBot="1">
      <c r="A47" s="12">
        <v>38</v>
      </c>
      <c r="B47" s="18" t="s">
        <v>42</v>
      </c>
      <c r="C47" s="19">
        <v>0</v>
      </c>
      <c r="D47" s="19">
        <v>0</v>
      </c>
      <c r="E47" s="19">
        <v>-138213</v>
      </c>
      <c r="F47" s="32">
        <v>0</v>
      </c>
    </row>
    <row r="48" spans="1:6" s="4" customFormat="1" ht="14.25" thickBot="1" thickTop="1">
      <c r="A48" s="9">
        <v>39</v>
      </c>
      <c r="B48" s="21" t="s">
        <v>15</v>
      </c>
      <c r="C48" s="22">
        <f>SUM(C46+C47)</f>
        <v>580235</v>
      </c>
      <c r="D48" s="22">
        <f>SUM(D46+D47)</f>
        <v>498198</v>
      </c>
      <c r="E48" s="22">
        <f>SUM(E46+E47)</f>
        <v>352748</v>
      </c>
      <c r="F48" s="33">
        <f>E48/D48</f>
        <v>0.708047804286649</v>
      </c>
    </row>
    <row r="49" spans="1:6" ht="13.5" thickTop="1">
      <c r="A49" s="12">
        <v>40</v>
      </c>
      <c r="B49" s="23" t="s">
        <v>16</v>
      </c>
      <c r="C49" s="24">
        <v>12717</v>
      </c>
      <c r="D49" s="24">
        <v>15645</v>
      </c>
      <c r="E49" s="24">
        <v>13447</v>
      </c>
      <c r="F49" s="34">
        <f>E49/D49</f>
        <v>0.8595078299776286</v>
      </c>
    </row>
    <row r="50" spans="1:6" ht="12.75">
      <c r="A50" s="12">
        <v>41</v>
      </c>
      <c r="B50" s="13" t="s">
        <v>52</v>
      </c>
      <c r="C50" s="14">
        <v>3390</v>
      </c>
      <c r="D50" s="14">
        <v>4033</v>
      </c>
      <c r="E50" s="14">
        <v>3057</v>
      </c>
      <c r="F50" s="34">
        <f aca="true" t="shared" si="2" ref="F50:F65">E50/D50</f>
        <v>0.7579965286387305</v>
      </c>
    </row>
    <row r="51" spans="1:6" ht="12.75">
      <c r="A51" s="12">
        <v>42</v>
      </c>
      <c r="B51" s="13" t="s">
        <v>17</v>
      </c>
      <c r="C51" s="14">
        <v>46256</v>
      </c>
      <c r="D51" s="14">
        <v>47992</v>
      </c>
      <c r="E51" s="14">
        <v>40607</v>
      </c>
      <c r="F51" s="34">
        <f t="shared" si="2"/>
        <v>0.846120186697783</v>
      </c>
    </row>
    <row r="52" spans="1:6" ht="12.75">
      <c r="A52" s="12">
        <v>43</v>
      </c>
      <c r="B52" s="13" t="s">
        <v>32</v>
      </c>
      <c r="C52" s="14">
        <v>160848</v>
      </c>
      <c r="D52" s="14">
        <v>177940</v>
      </c>
      <c r="E52" s="14">
        <v>178278</v>
      </c>
      <c r="F52" s="34">
        <f t="shared" si="2"/>
        <v>1.0018995166910194</v>
      </c>
    </row>
    <row r="53" spans="1:6" ht="12.75">
      <c r="A53" s="12">
        <v>44</v>
      </c>
      <c r="B53" s="13" t="s">
        <v>33</v>
      </c>
      <c r="C53" s="14"/>
      <c r="D53" s="14"/>
      <c r="E53" s="14"/>
      <c r="F53" s="34">
        <v>0</v>
      </c>
    </row>
    <row r="54" spans="1:6" ht="12.75">
      <c r="A54" s="12">
        <v>45</v>
      </c>
      <c r="B54" s="13" t="s">
        <v>35</v>
      </c>
      <c r="C54" s="14">
        <v>6249</v>
      </c>
      <c r="D54" s="14">
        <v>6746</v>
      </c>
      <c r="E54" s="14">
        <v>5030</v>
      </c>
      <c r="F54" s="34">
        <f t="shared" si="2"/>
        <v>0.7456270382448859</v>
      </c>
    </row>
    <row r="55" spans="1:6" ht="12.75">
      <c r="A55" s="12">
        <v>46</v>
      </c>
      <c r="B55" s="13" t="s">
        <v>34</v>
      </c>
      <c r="C55" s="14"/>
      <c r="D55" s="14"/>
      <c r="E55" s="14"/>
      <c r="F55" s="34">
        <v>0</v>
      </c>
    </row>
    <row r="56" spans="1:6" ht="12.75">
      <c r="A56" s="12">
        <v>47</v>
      </c>
      <c r="B56" s="13" t="s">
        <v>36</v>
      </c>
      <c r="C56" s="14">
        <v>13299</v>
      </c>
      <c r="D56" s="14">
        <v>15361</v>
      </c>
      <c r="E56" s="14">
        <v>14610</v>
      </c>
      <c r="F56" s="34">
        <f t="shared" si="2"/>
        <v>0.9511099537790508</v>
      </c>
    </row>
    <row r="57" spans="1:6" ht="12.75">
      <c r="A57" s="12">
        <v>48</v>
      </c>
      <c r="B57" s="13" t="s">
        <v>37</v>
      </c>
      <c r="C57" s="14">
        <v>20503</v>
      </c>
      <c r="D57" s="14">
        <v>24441</v>
      </c>
      <c r="E57" s="15">
        <v>24441</v>
      </c>
      <c r="F57" s="34">
        <v>0</v>
      </c>
    </row>
    <row r="58" spans="1:6" ht="12.75">
      <c r="A58" s="12">
        <v>49</v>
      </c>
      <c r="B58" s="13" t="s">
        <v>38</v>
      </c>
      <c r="C58" s="14">
        <v>278900</v>
      </c>
      <c r="D58" s="14">
        <v>180408</v>
      </c>
      <c r="E58" s="15">
        <v>180579</v>
      </c>
      <c r="F58" s="34">
        <v>0</v>
      </c>
    </row>
    <row r="59" spans="1:6" ht="12.75">
      <c r="A59" s="12">
        <v>50</v>
      </c>
      <c r="B59" s="13" t="s">
        <v>53</v>
      </c>
      <c r="C59" s="14">
        <v>38073</v>
      </c>
      <c r="D59" s="14">
        <v>25532</v>
      </c>
      <c r="E59" s="14"/>
      <c r="F59" s="34">
        <v>0</v>
      </c>
    </row>
    <row r="60" spans="1:6" ht="12.75">
      <c r="A60" s="12">
        <v>51</v>
      </c>
      <c r="B60" s="13" t="s">
        <v>54</v>
      </c>
      <c r="C60" s="14"/>
      <c r="D60" s="19"/>
      <c r="E60" s="19"/>
      <c r="F60" s="34">
        <v>0</v>
      </c>
    </row>
    <row r="61" spans="1:6" ht="12.75">
      <c r="A61" s="12">
        <v>52</v>
      </c>
      <c r="B61" s="18" t="s">
        <v>55</v>
      </c>
      <c r="C61" s="19"/>
      <c r="D61" s="19">
        <v>100</v>
      </c>
      <c r="E61" s="19">
        <v>100</v>
      </c>
      <c r="F61" s="34">
        <f t="shared" si="2"/>
        <v>1</v>
      </c>
    </row>
    <row r="62" spans="1:6" ht="12.75">
      <c r="A62" s="12">
        <v>53</v>
      </c>
      <c r="B62" s="18" t="s">
        <v>56</v>
      </c>
      <c r="C62" s="19"/>
      <c r="D62" s="19"/>
      <c r="E62" s="19"/>
      <c r="F62" s="34"/>
    </row>
    <row r="63" spans="1:6" s="4" customFormat="1" ht="12.75">
      <c r="A63" s="9">
        <v>54</v>
      </c>
      <c r="B63" s="10" t="s">
        <v>58</v>
      </c>
      <c r="C63" s="11">
        <f>SUM(C49:C62)</f>
        <v>580235</v>
      </c>
      <c r="D63" s="11">
        <f>SUM(D49:D62)</f>
        <v>498198</v>
      </c>
      <c r="E63" s="11">
        <f>SUM(E49:E62)</f>
        <v>460149</v>
      </c>
      <c r="F63" s="44">
        <f t="shared" si="2"/>
        <v>0.923626750809919</v>
      </c>
    </row>
    <row r="64" spans="1:6" ht="13.5" thickBot="1">
      <c r="A64" s="12">
        <v>55</v>
      </c>
      <c r="B64" s="18" t="s">
        <v>43</v>
      </c>
      <c r="C64" s="19">
        <v>0</v>
      </c>
      <c r="D64" s="19">
        <v>0</v>
      </c>
      <c r="E64" s="19">
        <v>-137125</v>
      </c>
      <c r="F64" s="36">
        <v>0</v>
      </c>
    </row>
    <row r="65" spans="1:6" s="4" customFormat="1" ht="14.25" thickBot="1" thickTop="1">
      <c r="A65" s="9">
        <v>56</v>
      </c>
      <c r="B65" s="21" t="s">
        <v>18</v>
      </c>
      <c r="C65" s="22">
        <f>SUM(C63+C64)</f>
        <v>580235</v>
      </c>
      <c r="D65" s="22">
        <f>SUM(D63+D64)</f>
        <v>498198</v>
      </c>
      <c r="E65" s="22">
        <f>SUM(E63+E64)</f>
        <v>323024</v>
      </c>
      <c r="F65" s="33">
        <f t="shared" si="2"/>
        <v>0.6483847787425883</v>
      </c>
    </row>
    <row r="66" ht="13.5" thickTop="1">
      <c r="F66" s="37"/>
    </row>
  </sheetData>
  <sheetProtection/>
  <mergeCells count="5">
    <mergeCell ref="A8:A9"/>
    <mergeCell ref="A2:D2"/>
    <mergeCell ref="A4:F4"/>
    <mergeCell ref="A5:F5"/>
    <mergeCell ref="A6:F6"/>
  </mergeCells>
  <printOptions/>
  <pageMargins left="0.75" right="0.75" top="1" bottom="1" header="0.5" footer="0.5"/>
  <pageSetup horizontalDpi="600" verticalDpi="600" orientation="portrait" paperSize="9" scale="83" r:id="rId1"/>
  <rowBreaks count="12" manualBreakCount="12">
    <brk id="68" max="255" man="1"/>
    <brk id="132" max="255" man="1"/>
    <brk id="193" max="255" man="1"/>
    <brk id="254" max="255" man="1"/>
    <brk id="315" max="255" man="1"/>
    <brk id="376" max="255" man="1"/>
    <brk id="437" max="255" man="1"/>
    <brk id="498" max="255" man="1"/>
    <brk id="559" max="255" man="1"/>
    <brk id="620" max="255" man="1"/>
    <brk id="681" max="255" man="1"/>
    <brk id="7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Polg. Hiv. Bicske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Hivatal</cp:lastModifiedBy>
  <cp:lastPrinted>2014-04-22T13:51:03Z</cp:lastPrinted>
  <dcterms:created xsi:type="dcterms:W3CDTF">2003-05-05T08:40:32Z</dcterms:created>
  <dcterms:modified xsi:type="dcterms:W3CDTF">2014-05-06T07:13:40Z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