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3980" windowHeight="7860" activeTab="0"/>
  </bookViews>
  <sheets>
    <sheet name="Munka1" sheetId="1" r:id="rId1"/>
    <sheet name="Munka3" sheetId="2" r:id="rId2"/>
  </sheets>
  <definedNames>
    <definedName name="_xlnm.Print_Titles" localSheetId="0">'Munka1'!$6:$6</definedName>
    <definedName name="_xlnm.Print_Area" localSheetId="0">'Munka1'!$A$1:$M$70</definedName>
  </definedNames>
  <calcPr fullCalcOnLoad="1"/>
</workbook>
</file>

<file path=xl/sharedStrings.xml><?xml version="1.0" encoding="utf-8"?>
<sst xmlns="http://schemas.openxmlformats.org/spreadsheetml/2006/main" count="89" uniqueCount="74">
  <si>
    <t>MEGNEVEZÉS</t>
  </si>
  <si>
    <t>a)</t>
  </si>
  <si>
    <t>b)</t>
  </si>
  <si>
    <t>c)</t>
  </si>
  <si>
    <t>d)</t>
  </si>
  <si>
    <t>II.</t>
  </si>
  <si>
    <t>adatok e Ft-ban</t>
  </si>
  <si>
    <t>(1. melléklet)</t>
  </si>
  <si>
    <t>(2. melléklet)</t>
  </si>
  <si>
    <t>(3. melléklet)</t>
  </si>
  <si>
    <t>Polgármesteri Hivatal</t>
  </si>
  <si>
    <t>Segítő Kezek Szoc. Szolg. Központ</t>
  </si>
  <si>
    <t>Egyesített Óvodai Intézmény</t>
  </si>
  <si>
    <t>Dorogi Márton Városi Könyvtár és Műv.Kp</t>
  </si>
  <si>
    <t>III.</t>
  </si>
  <si>
    <t>e)</t>
  </si>
  <si>
    <t>ebből:</t>
  </si>
  <si>
    <t xml:space="preserve">   - működési hiány</t>
  </si>
  <si>
    <t xml:space="preserve">   - fejlesztési hiány</t>
  </si>
  <si>
    <t>IV.</t>
  </si>
  <si>
    <t>1. Működési pénzmaradvány</t>
  </si>
  <si>
    <t>2. Fejlesztési pénzmaradvány</t>
  </si>
  <si>
    <t>Gazdasági Ellátó Szervezet</t>
  </si>
  <si>
    <t>Önkormányzat és intézmények összesen</t>
  </si>
  <si>
    <t>4.   melléklet</t>
  </si>
  <si>
    <t>Önkormányzat és intézmények összesen intézményfinan-szírozás nélkül</t>
  </si>
  <si>
    <t>f)</t>
  </si>
  <si>
    <t xml:space="preserve">     (a-f-ig)</t>
  </si>
  <si>
    <t>Karacs Ferenc Múzeum</t>
  </si>
  <si>
    <t>Eredeti előirányzat</t>
  </si>
  <si>
    <t>Módosított előirányzat 2013. május 31-én</t>
  </si>
  <si>
    <t>Irányító szervtől kapott intézményfinanszírozás   eredeti előirányzat</t>
  </si>
  <si>
    <t>Irányító szervtől kapott intézményfinanszírozás   módosított előirányzat május 31-én</t>
  </si>
  <si>
    <t>BEVÉTELEK ÖSSZESEN Módosított előirányzat május 31-én</t>
  </si>
  <si>
    <t>Püspökladány Város Önkormányzatának 2013. évre jóváhagyott  működési, fenntartási kiadási előirányzatai   eredeti előirányzat</t>
  </si>
  <si>
    <t>Püspökladány Város Önkormányzata 2013. évre jóváhagyott fejlesztési, illetve fejlesztési jellegű kiadásai   eredeti előirányzat</t>
  </si>
  <si>
    <t>Püspökladány Város Önkormányzata 2013. évre jóváhagyott fejlesztési, illetve fejlesztési jellegű kiadásai módosított előirányzat május 31-én</t>
  </si>
  <si>
    <t>Általános tartalék módosított előirányzat május 31-én</t>
  </si>
  <si>
    <t>Általános tartalék   eredeti előirányzat</t>
  </si>
  <si>
    <t>Irányító szerv alá tartozó költségvetési szervnek folyósított működési támogatás   eredeti előirányzat</t>
  </si>
  <si>
    <t>Irányító szerv alá tartozó költségvetési szervnek folyósított működési támogatás módosított előirányzat május 31-én</t>
  </si>
  <si>
    <t>Finanszírozási kiadás   eredeti előirányzat</t>
  </si>
  <si>
    <t>Finanszírozási kiadás módosított előirányzat május 31-én</t>
  </si>
  <si>
    <t>KÖLTSÉGVETÉSI BEVÉTELEK ÉS KIADÁSOK EGYENLEGE   eredeti előirányzat</t>
  </si>
  <si>
    <t>KÖLTSÉGVETÉSI BEVÉTELEK ÉS KIADÁSOK EGYENLEGE módosított előirányzat május 31-én</t>
  </si>
  <si>
    <t>KÖLTSÉGVETÉSI HIÁNY BELSŐ FINANSZÍROZÁSÁRA SZOLGÁLÓ PÉNZMARADVÁNY   eredeti előirányzat</t>
  </si>
  <si>
    <t>KÖLTSÉGVETÉSI HIÁNY BELSŐ FINANSZÍROZÁSÁRA SZOLGÁLÓ PÉNZMARADVÁNY módosított előirányzat május 31-én</t>
  </si>
  <si>
    <t xml:space="preserve">           I.</t>
  </si>
  <si>
    <t>BEVÉTELEK ÖSSZESEN Eredeti előirányzat</t>
  </si>
  <si>
    <t>ÖSSZESÍTŐ  PÜSPÖKLADÁNY VÁROS ÖNKORMÁNYZATA</t>
  </si>
  <si>
    <t>Püspökladány Város Önkormányzata</t>
  </si>
  <si>
    <t>PÜSPÖKLADÁNY VÁROS ÖNKORMÁNYZATA 2013. ÉVRE JÓVÁHAGYOTT KÖLTSÉGVETÉSI BEVÉTELEI:</t>
  </si>
  <si>
    <t>PÜSPÖKLADÁNY VÁROS ÖNKORMÁNYZATA 2013. ÉVRE JÓVÁHAGYOTT KIADÁSAINAK RÉSZLETEZÉSE:</t>
  </si>
  <si>
    <t>Püspökladány Város Önkormányzata intézményei által 2013. évre jóváhagyott fejlesztési kiadásai   eredeti előirányzat</t>
  </si>
  <si>
    <t>Püspökladány Város Önkormányzata intézményei által 2013. évre jóváhagyott fejlesztési kiadásai módosított előirányzat május 31-én</t>
  </si>
  <si>
    <t>PÜSPÖKLADÁNY VÁROS ÖNKORMÁNYZATA 2013. ÉVRE JÓVÁHAGYOTT KIADÁSAI ÖSSZESEN EREDETI ELŐIRÁNYZAT:</t>
  </si>
  <si>
    <t>PÜSPÖKLADÁNY VÁROS ÖNKORMÁNYZATA 2013. ÉVRE JÓVÁHAGYOTT KIADÁSAI ÖSSZESEN MÓDOSÍTOTT ELŐIRÁNYZAT MÁJUS 31-ÉN:</t>
  </si>
  <si>
    <t>Püspökladány Város Önkormányzatának 2013. évre jóváhagyott  működési, fenntartási kiadásai  módosított előirányzat május 31-én</t>
  </si>
  <si>
    <t>2013. ÉVRE JÓVÁHAGYOTT BEVÉTELEIRŐL ÉS KIADÁSAIRÓL   2013. SZEPTEMBER 30-IG</t>
  </si>
  <si>
    <t>Módosított előirányzat 2013. szeptember 30-án</t>
  </si>
  <si>
    <t>Irányító szervtől kapott intézményfinanszírozás   módosított előirányzat szeptember 30-án</t>
  </si>
  <si>
    <t>BEVÉTELEK ÖSSZESEN Módosított előirányzat szeptember 30-án</t>
  </si>
  <si>
    <t>Püspökladány Város Önkormányzatának 2013. évre jóváhagyott  működési, fenntartási kiadásai  módosított előirányzat szeptember 30-án</t>
  </si>
  <si>
    <t>Püspökladány Város Önkormányzata 2013. évre jóváhagyott fejlesztési, illetve fejlesztési jellegű kiadásai módosított előirányzat szeptember 30-án</t>
  </si>
  <si>
    <t>Püspökladány Város Önkormányzata intézményei által 2013. évre jóváhagyott fejlesztési kiadásai módosított előirányzat szeptember 30-án</t>
  </si>
  <si>
    <t>Általános tartalék módosított előirányzat szeptember 30-án</t>
  </si>
  <si>
    <t>Irányító szerv alá tartozó költségvetési szervnek folyósított működési támogatás módosított előirányzat szeptember 30-án</t>
  </si>
  <si>
    <t>Finanszírozási kiadás módosított előirányzat szeptember 30-án</t>
  </si>
  <si>
    <t>PÜSPÖKLADÁNY VÁROS ÖNKORMÁNYZATA 2013. ÉVRE JÓVÁHAGYOTT KIADÁSAI ÖSSZESEN MÓDOSÍTOTT ELŐIRÁNYZAT SZEPTEMBER 30-ÁN:</t>
  </si>
  <si>
    <t>KÖLTSÉGVETÉSI BEVÉTELEK ÉS KIADÁSOK EGYENLEGE módosított előirányzat szeptember 30-án</t>
  </si>
  <si>
    <t>KÖLTSÉGVETÉSI HIÁNY BELSŐ FINANSZÍROZÁSÁRA SZOLGÁLÓ PÉNZMARADVÁNY módosított előirányzat szeptember 30-án</t>
  </si>
  <si>
    <t>Püspökladányi Tájékoztató és Közművelődési Központ, Könyvtár, Múzeum</t>
  </si>
  <si>
    <t>(3/A. melléklet)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</si>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</sst>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double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3" fillId="4" borderId="0" applyNumberFormat="0" applyBorder="0" applyAlignment="0" applyProtection="0"/>
    <xf numFmtId="0" fontId="27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4" fillId="23" borderId="18" xfId="0" applyNumberFormat="1" applyFont="1" applyFill="1" applyBorder="1" applyAlignment="1">
      <alignment horizontal="center" vertical="center" wrapText="1"/>
    </xf>
    <xf numFmtId="3" fontId="4" fillId="23" borderId="35" xfId="0" applyNumberFormat="1" applyFont="1" applyFill="1" applyBorder="1" applyAlignment="1">
      <alignment horizontal="center" vertical="center" wrapText="1"/>
    </xf>
    <xf numFmtId="3" fontId="4" fillId="23" borderId="19" xfId="0" applyNumberFormat="1" applyFont="1" applyFill="1" applyBorder="1" applyAlignment="1">
      <alignment horizontal="center" vertical="center" wrapText="1"/>
    </xf>
    <xf numFmtId="3" fontId="10" fillId="23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 wrapText="1"/>
    </xf>
    <xf numFmtId="3" fontId="4" fillId="23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4" fillId="23" borderId="3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3" fontId="4" fillId="23" borderId="41" xfId="0" applyNumberFormat="1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3" fontId="4" fillId="23" borderId="27" xfId="0" applyNumberFormat="1" applyFont="1" applyFill="1" applyBorder="1" applyAlignment="1">
      <alignment horizontal="center" vertical="center" wrapText="1"/>
    </xf>
    <xf numFmtId="0" fontId="5" fillId="23" borderId="27" xfId="0" applyFont="1" applyFill="1" applyBorder="1" applyAlignment="1">
      <alignment horizontal="left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4" fillId="23" borderId="44" xfId="0" applyNumberFormat="1" applyFont="1" applyFill="1" applyBorder="1" applyAlignment="1">
      <alignment horizontal="center" vertical="center" wrapText="1"/>
    </xf>
    <xf numFmtId="3" fontId="11" fillId="23" borderId="45" xfId="0" applyNumberFormat="1" applyFont="1" applyFill="1" applyBorder="1" applyAlignment="1">
      <alignment horizontal="center" vertical="center" wrapText="1"/>
    </xf>
    <xf numFmtId="0" fontId="5" fillId="23" borderId="15" xfId="0" applyFont="1" applyFill="1" applyBorder="1" applyAlignment="1">
      <alignment horizontal="left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center" vertical="center"/>
    </xf>
    <xf numFmtId="3" fontId="11" fillId="23" borderId="36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5" fillId="23" borderId="22" xfId="0" applyFont="1" applyFill="1" applyBorder="1" applyAlignment="1">
      <alignment horizontal="center" vertical="center" wrapText="1"/>
    </xf>
    <xf numFmtId="0" fontId="5" fillId="23" borderId="33" xfId="0" applyFont="1" applyFill="1" applyBorder="1" applyAlignment="1">
      <alignment horizontal="left" vertical="center" wrapText="1"/>
    </xf>
    <xf numFmtId="3" fontId="10" fillId="23" borderId="35" xfId="0" applyNumberFormat="1" applyFont="1" applyFill="1" applyBorder="1" applyAlignment="1">
      <alignment horizontal="center" vertical="center" wrapText="1"/>
    </xf>
    <xf numFmtId="3" fontId="4" fillId="23" borderId="4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4" fillId="23" borderId="17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4" fillId="23" borderId="3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0" fillId="23" borderId="30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Border="1" applyAlignment="1">
      <alignment horizontal="center" vertical="center" wrapText="1"/>
    </xf>
    <xf numFmtId="0" fontId="5" fillId="23" borderId="53" xfId="0" applyFont="1" applyFill="1" applyBorder="1" applyAlignment="1">
      <alignment horizontal="center" vertical="center" wrapText="1"/>
    </xf>
    <xf numFmtId="0" fontId="4" fillId="23" borderId="54" xfId="0" applyFont="1" applyFill="1" applyBorder="1" applyAlignment="1">
      <alignment horizontal="center" vertical="center" wrapText="1"/>
    </xf>
    <xf numFmtId="3" fontId="4" fillId="23" borderId="55" xfId="0" applyNumberFormat="1" applyFont="1" applyFill="1" applyBorder="1" applyAlignment="1">
      <alignment horizontal="center" vertical="center" wrapText="1"/>
    </xf>
    <xf numFmtId="3" fontId="4" fillId="23" borderId="56" xfId="0" applyNumberFormat="1" applyFont="1" applyFill="1" applyBorder="1" applyAlignment="1">
      <alignment horizontal="center" vertical="center"/>
    </xf>
    <xf numFmtId="3" fontId="10" fillId="23" borderId="57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12" fillId="0" borderId="36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 vertical="center" wrapText="1"/>
    </xf>
    <xf numFmtId="3" fontId="4" fillId="23" borderId="33" xfId="0" applyNumberFormat="1" applyFont="1" applyFill="1" applyBorder="1" applyAlignment="1">
      <alignment horizontal="center" vertical="center" wrapText="1"/>
    </xf>
    <xf numFmtId="3" fontId="4" fillId="23" borderId="49" xfId="0" applyNumberFormat="1" applyFont="1" applyFill="1" applyBorder="1" applyAlignment="1">
      <alignment horizontal="center" vertical="center" wrapText="1"/>
    </xf>
    <xf numFmtId="3" fontId="4" fillId="23" borderId="57" xfId="0" applyNumberFormat="1" applyFont="1" applyFill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23" borderId="42" xfId="0" applyNumberFormat="1" applyFont="1" applyFill="1" applyBorder="1" applyAlignment="1">
      <alignment horizontal="center" vertical="center" wrapText="1"/>
    </xf>
    <xf numFmtId="3" fontId="4" fillId="23" borderId="38" xfId="0" applyNumberFormat="1" applyFont="1" applyFill="1" applyBorder="1" applyAlignment="1">
      <alignment horizontal="center" vertical="center" wrapText="1"/>
    </xf>
    <xf numFmtId="3" fontId="4" fillId="23" borderId="45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3" fontId="11" fillId="23" borderId="17" xfId="0" applyNumberFormat="1" applyFont="1" applyFill="1" applyBorder="1" applyAlignment="1">
      <alignment horizontal="center" vertical="center" wrapText="1"/>
    </xf>
    <xf numFmtId="3" fontId="11" fillId="23" borderId="44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3" fontId="11" fillId="0" borderId="3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" fillId="23" borderId="11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 wrapText="1"/>
    </xf>
    <xf numFmtId="3" fontId="11" fillId="23" borderId="57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3" fontId="11" fillId="0" borderId="6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/>
    </xf>
    <xf numFmtId="3" fontId="12" fillId="0" borderId="30" xfId="0" applyNumberFormat="1" applyFont="1" applyFill="1" applyBorder="1" applyAlignment="1">
      <alignment horizontal="center" vertical="center" wrapText="1"/>
    </xf>
    <xf numFmtId="3" fontId="11" fillId="23" borderId="36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 vertical="center" wrapText="1"/>
    </xf>
    <xf numFmtId="3" fontId="4" fillId="23" borderId="46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/>
    </xf>
    <xf numFmtId="3" fontId="4" fillId="23" borderId="62" xfId="0" applyNumberFormat="1" applyFont="1" applyFill="1" applyBorder="1" applyAlignment="1">
      <alignment horizontal="center" vertical="center" wrapText="1"/>
    </xf>
    <xf numFmtId="3" fontId="10" fillId="23" borderId="19" xfId="0" applyNumberFormat="1" applyFont="1" applyFill="1" applyBorder="1" applyAlignment="1">
      <alignment horizontal="center" vertical="center" wrapText="1"/>
    </xf>
    <xf numFmtId="3" fontId="4" fillId="23" borderId="6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23" borderId="65" xfId="0" applyFont="1" applyFill="1" applyBorder="1" applyAlignment="1">
      <alignment horizontal="left" vertical="center" wrapText="1"/>
    </xf>
    <xf numFmtId="0" fontId="5" fillId="23" borderId="5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5" fillId="23" borderId="3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5" fillId="23" borderId="47" xfId="0" applyFont="1" applyFill="1" applyBorder="1" applyAlignment="1">
      <alignment horizontal="left" vertical="center" wrapText="1"/>
    </xf>
    <xf numFmtId="0" fontId="5" fillId="23" borderId="2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3" fontId="12" fillId="0" borderId="71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14" fillId="23" borderId="31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vertical="center"/>
    </xf>
    <xf numFmtId="3" fontId="4" fillId="23" borderId="36" xfId="0" applyNumberFormat="1" applyFont="1" applyFill="1" applyBorder="1" applyAlignment="1">
      <alignment horizontal="center" vertical="center" wrapText="1"/>
    </xf>
    <xf numFmtId="3" fontId="11" fillId="23" borderId="45" xfId="0" applyNumberFormat="1" applyFont="1" applyFill="1" applyBorder="1" applyAlignment="1">
      <alignment horizontal="center" vertical="center" wrapText="1"/>
    </xf>
    <xf numFmtId="3" fontId="11" fillId="23" borderId="37" xfId="0" applyNumberFormat="1" applyFont="1" applyFill="1" applyBorder="1" applyAlignment="1">
      <alignment horizontal="center" vertical="center" wrapText="1"/>
    </xf>
    <xf numFmtId="3" fontId="11" fillId="0" borderId="73" xfId="0" applyNumberFormat="1" applyFont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3" fontId="12" fillId="0" borderId="75" xfId="0" applyNumberFormat="1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65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3" borderId="52" xfId="0" applyFont="1" applyFill="1" applyBorder="1" applyAlignment="1">
      <alignment horizontal="left" vertical="center" wrapText="1"/>
    </xf>
    <xf numFmtId="0" fontId="5" fillId="23" borderId="62" xfId="0" applyFont="1" applyFill="1" applyBorder="1" applyAlignment="1">
      <alignment horizontal="left" vertical="center" wrapText="1"/>
    </xf>
    <xf numFmtId="0" fontId="4" fillId="23" borderId="27" xfId="0" applyFont="1" applyFill="1" applyBorder="1" applyAlignment="1">
      <alignment horizontal="left" vertical="center"/>
    </xf>
    <xf numFmtId="0" fontId="16" fillId="23" borderId="17" xfId="0" applyFont="1" applyFill="1" applyBorder="1" applyAlignment="1">
      <alignment horizontal="left" vertical="center" wrapText="1"/>
    </xf>
    <xf numFmtId="0" fontId="17" fillId="23" borderId="16" xfId="0" applyFont="1" applyFill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60" zoomScaleNormal="75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M4"/>
    </sheetView>
  </sheetViews>
  <sheetFormatPr defaultColWidth="9.00390625" defaultRowHeight="12.75"/>
  <cols>
    <col min="1" max="1" width="7.125" style="2" customWidth="1"/>
    <col min="2" max="2" width="4.375" style="2" customWidth="1"/>
    <col min="3" max="3" width="89.75390625" style="2" customWidth="1"/>
    <col min="4" max="4" width="24.00390625" style="2" customWidth="1"/>
    <col min="5" max="11" width="18.25390625" style="2" customWidth="1"/>
    <col min="12" max="13" width="18.375" style="22" customWidth="1"/>
    <col min="14" max="14" width="13.75390625" style="105" customWidth="1"/>
    <col min="15" max="16384" width="9.125" style="2" customWidth="1"/>
  </cols>
  <sheetData>
    <row r="1" spans="4:13" ht="18.75">
      <c r="D1" s="4"/>
      <c r="E1" s="4"/>
      <c r="F1" s="4"/>
      <c r="G1" s="4"/>
      <c r="H1" s="4"/>
      <c r="I1" s="4"/>
      <c r="J1" s="4"/>
      <c r="K1" s="4"/>
      <c r="L1" s="23"/>
      <c r="M1" s="118" t="s">
        <v>24</v>
      </c>
    </row>
    <row r="2" spans="4:13" ht="18.75">
      <c r="D2" s="1"/>
      <c r="E2" s="1"/>
      <c r="F2" s="1"/>
      <c r="G2" s="1"/>
      <c r="H2" s="1"/>
      <c r="I2" s="1"/>
      <c r="J2" s="1"/>
      <c r="K2" s="1"/>
      <c r="L2" s="23"/>
      <c r="M2" s="119" t="s">
        <v>73</v>
      </c>
    </row>
    <row r="3" spans="1:13" ht="24.75" customHeight="1">
      <c r="A3" s="254" t="s">
        <v>49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9.25" customHeight="1">
      <c r="A4" s="254" t="s">
        <v>58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4:13" ht="24.75" customHeight="1" thickBot="1">
      <c r="D5" s="5"/>
      <c r="E5" s="5"/>
      <c r="F5" s="5"/>
      <c r="G5" s="5"/>
      <c r="H5" s="5"/>
      <c r="I5" s="5"/>
      <c r="J5" s="5"/>
      <c r="K5" s="5"/>
      <c r="L5" s="23"/>
      <c r="M5" s="23" t="s">
        <v>6</v>
      </c>
    </row>
    <row r="6" spans="1:13" ht="97.5" customHeight="1" thickBot="1">
      <c r="A6" s="256" t="s">
        <v>0</v>
      </c>
      <c r="B6" s="257"/>
      <c r="C6" s="258"/>
      <c r="D6" s="41" t="s">
        <v>50</v>
      </c>
      <c r="E6" s="41" t="s">
        <v>10</v>
      </c>
      <c r="F6" s="41" t="s">
        <v>11</v>
      </c>
      <c r="G6" s="41" t="s">
        <v>12</v>
      </c>
      <c r="H6" s="41" t="s">
        <v>28</v>
      </c>
      <c r="I6" s="41" t="s">
        <v>22</v>
      </c>
      <c r="J6" s="41" t="s">
        <v>13</v>
      </c>
      <c r="K6" s="184" t="s">
        <v>71</v>
      </c>
      <c r="L6" s="56" t="s">
        <v>23</v>
      </c>
      <c r="M6" s="98" t="s">
        <v>25</v>
      </c>
    </row>
    <row r="7" spans="1:13" ht="19.5" thickTop="1">
      <c r="A7" s="26"/>
      <c r="B7" s="27"/>
      <c r="C7" s="28"/>
      <c r="D7" s="29"/>
      <c r="E7" s="29"/>
      <c r="F7" s="29"/>
      <c r="G7" s="29"/>
      <c r="H7" s="29"/>
      <c r="I7" s="29"/>
      <c r="J7" s="29"/>
      <c r="K7" s="29"/>
      <c r="L7" s="27"/>
      <c r="M7" s="99"/>
    </row>
    <row r="8" spans="1:14" s="6" customFormat="1" ht="39.75" customHeight="1">
      <c r="A8" s="185" t="s">
        <v>47</v>
      </c>
      <c r="B8" s="269" t="s">
        <v>51</v>
      </c>
      <c r="C8" s="269"/>
      <c r="D8" s="255"/>
      <c r="E8" s="255"/>
      <c r="F8" s="255"/>
      <c r="G8" s="255"/>
      <c r="H8" s="255"/>
      <c r="I8" s="255"/>
      <c r="J8" s="255"/>
      <c r="K8" s="255"/>
      <c r="L8" s="268"/>
      <c r="M8" s="234"/>
      <c r="N8" s="106"/>
    </row>
    <row r="9" spans="1:14" s="6" customFormat="1" ht="18" customHeight="1">
      <c r="A9" s="185"/>
      <c r="B9" s="59"/>
      <c r="C9" s="60" t="s">
        <v>7</v>
      </c>
      <c r="D9" s="255"/>
      <c r="E9" s="255"/>
      <c r="F9" s="255"/>
      <c r="G9" s="255"/>
      <c r="H9" s="255"/>
      <c r="I9" s="255"/>
      <c r="J9" s="255"/>
      <c r="K9" s="255"/>
      <c r="L9" s="268"/>
      <c r="M9" s="234"/>
      <c r="N9" s="106"/>
    </row>
    <row r="10" spans="1:14" s="6" customFormat="1" ht="25.5" customHeight="1">
      <c r="A10" s="185"/>
      <c r="B10" s="196" t="s">
        <v>29</v>
      </c>
      <c r="C10" s="196"/>
      <c r="D10" s="47">
        <v>4417811</v>
      </c>
      <c r="E10" s="47">
        <v>7760</v>
      </c>
      <c r="F10" s="47">
        <v>64486</v>
      </c>
      <c r="G10" s="47">
        <v>40520</v>
      </c>
      <c r="H10" s="47">
        <v>357</v>
      </c>
      <c r="I10" s="47">
        <v>79182</v>
      </c>
      <c r="J10" s="47">
        <v>1326</v>
      </c>
      <c r="K10" s="47">
        <v>18000</v>
      </c>
      <c r="L10" s="84">
        <f aca="true" t="shared" si="0" ref="L10:L15">SUM(D10:K10)</f>
        <v>4629442</v>
      </c>
      <c r="M10" s="72">
        <f>SUM(D10:K10)</f>
        <v>4629442</v>
      </c>
      <c r="N10" s="106"/>
    </row>
    <row r="11" spans="1:14" s="121" customFormat="1" ht="30.75" customHeight="1">
      <c r="A11" s="185"/>
      <c r="B11" s="197" t="s">
        <v>30</v>
      </c>
      <c r="C11" s="197"/>
      <c r="D11" s="125">
        <v>4687273</v>
      </c>
      <c r="E11" s="125">
        <v>7760</v>
      </c>
      <c r="F11" s="125">
        <v>66378</v>
      </c>
      <c r="G11" s="125">
        <v>41940</v>
      </c>
      <c r="H11" s="125">
        <v>357</v>
      </c>
      <c r="I11" s="125">
        <v>79182</v>
      </c>
      <c r="J11" s="125">
        <v>8346</v>
      </c>
      <c r="K11" s="125">
        <v>18000</v>
      </c>
      <c r="L11" s="126">
        <f t="shared" si="0"/>
        <v>4909236</v>
      </c>
      <c r="M11" s="72">
        <f>SUM(D11:K11)</f>
        <v>4909236</v>
      </c>
      <c r="N11" s="120"/>
    </row>
    <row r="12" spans="1:14" s="17" customFormat="1" ht="30.75" customHeight="1">
      <c r="A12" s="185"/>
      <c r="B12" s="265" t="s">
        <v>59</v>
      </c>
      <c r="C12" s="265"/>
      <c r="D12" s="61">
        <v>4972773</v>
      </c>
      <c r="E12" s="61">
        <v>12175</v>
      </c>
      <c r="F12" s="61">
        <v>34455</v>
      </c>
      <c r="G12" s="61">
        <v>48787</v>
      </c>
      <c r="H12" s="61">
        <v>399</v>
      </c>
      <c r="I12" s="61">
        <v>90842</v>
      </c>
      <c r="J12" s="61">
        <v>19169</v>
      </c>
      <c r="K12" s="61">
        <v>36940</v>
      </c>
      <c r="L12" s="128">
        <f>SUM(D12:K12)</f>
        <v>5215540</v>
      </c>
      <c r="M12" s="72">
        <f>SUM(D12:K12)</f>
        <v>5215540</v>
      </c>
      <c r="N12" s="107"/>
    </row>
    <row r="13" spans="1:14" s="6" customFormat="1" ht="32.25" customHeight="1">
      <c r="A13" s="185"/>
      <c r="B13" s="209" t="s">
        <v>31</v>
      </c>
      <c r="C13" s="223"/>
      <c r="D13" s="47"/>
      <c r="E13" s="47">
        <v>690295</v>
      </c>
      <c r="F13" s="47">
        <v>230961</v>
      </c>
      <c r="G13" s="47">
        <v>285745</v>
      </c>
      <c r="H13" s="47">
        <v>9027</v>
      </c>
      <c r="I13" s="47">
        <v>228510</v>
      </c>
      <c r="J13" s="47">
        <v>38406</v>
      </c>
      <c r="K13" s="47">
        <v>20157</v>
      </c>
      <c r="L13" s="84">
        <f t="shared" si="0"/>
        <v>1503101</v>
      </c>
      <c r="M13" s="48"/>
      <c r="N13" s="106"/>
    </row>
    <row r="14" spans="1:14" s="121" customFormat="1" ht="32.25" customHeight="1">
      <c r="A14" s="185"/>
      <c r="B14" s="224" t="s">
        <v>32</v>
      </c>
      <c r="C14" s="225"/>
      <c r="D14" s="125"/>
      <c r="E14" s="125">
        <v>656451</v>
      </c>
      <c r="F14" s="125">
        <v>225218</v>
      </c>
      <c r="G14" s="125">
        <v>291898</v>
      </c>
      <c r="H14" s="125">
        <v>9014</v>
      </c>
      <c r="I14" s="125">
        <v>231934</v>
      </c>
      <c r="J14" s="125">
        <v>39773</v>
      </c>
      <c r="K14" s="125">
        <v>20276</v>
      </c>
      <c r="L14" s="126">
        <f t="shared" si="0"/>
        <v>1474564</v>
      </c>
      <c r="M14" s="72"/>
      <c r="N14" s="120"/>
    </row>
    <row r="15" spans="1:14" s="17" customFormat="1" ht="32.25" customHeight="1">
      <c r="A15" s="186"/>
      <c r="B15" s="266" t="s">
        <v>60</v>
      </c>
      <c r="C15" s="267"/>
      <c r="D15" s="122"/>
      <c r="E15" s="122">
        <v>668073</v>
      </c>
      <c r="F15" s="122">
        <v>114142</v>
      </c>
      <c r="G15" s="122">
        <v>306096</v>
      </c>
      <c r="H15" s="122">
        <v>7203</v>
      </c>
      <c r="I15" s="122">
        <v>262026</v>
      </c>
      <c r="J15" s="122">
        <v>33226</v>
      </c>
      <c r="K15" s="122">
        <v>36014</v>
      </c>
      <c r="L15" s="128">
        <f t="shared" si="0"/>
        <v>1426780</v>
      </c>
      <c r="M15" s="124"/>
      <c r="N15" s="107"/>
    </row>
    <row r="16" spans="1:14" s="6" customFormat="1" ht="32.25" customHeight="1">
      <c r="A16" s="186"/>
      <c r="B16" s="230" t="s">
        <v>48</v>
      </c>
      <c r="C16" s="231"/>
      <c r="D16" s="63">
        <f aca="true" t="shared" si="1" ref="D16:F18">SUM(D10,D13)</f>
        <v>4417811</v>
      </c>
      <c r="E16" s="63">
        <f t="shared" si="1"/>
        <v>698055</v>
      </c>
      <c r="F16" s="63">
        <f t="shared" si="1"/>
        <v>295447</v>
      </c>
      <c r="G16" s="63">
        <f>SUM(G10,G13)</f>
        <v>326265</v>
      </c>
      <c r="H16" s="63">
        <f>SUM(H10,H13)</f>
        <v>9384</v>
      </c>
      <c r="I16" s="63">
        <f>SUM(I10,I13)</f>
        <v>307692</v>
      </c>
      <c r="J16" s="63">
        <f>SUM(J10,J13)</f>
        <v>39732</v>
      </c>
      <c r="K16" s="63">
        <f>SUM(K10,K13)</f>
        <v>38157</v>
      </c>
      <c r="L16" s="86">
        <f aca="true" t="shared" si="2" ref="L16:M18">SUM(L10,L13)</f>
        <v>6132543</v>
      </c>
      <c r="M16" s="66">
        <f t="shared" si="2"/>
        <v>4629442</v>
      </c>
      <c r="N16" s="106"/>
    </row>
    <row r="17" spans="1:14" s="136" customFormat="1" ht="32.25" customHeight="1" thickBot="1">
      <c r="A17" s="132"/>
      <c r="B17" s="226" t="s">
        <v>33</v>
      </c>
      <c r="C17" s="227"/>
      <c r="D17" s="63">
        <f t="shared" si="1"/>
        <v>4687273</v>
      </c>
      <c r="E17" s="133">
        <f t="shared" si="1"/>
        <v>664211</v>
      </c>
      <c r="F17" s="133">
        <f t="shared" si="1"/>
        <v>291596</v>
      </c>
      <c r="G17" s="133">
        <f aca="true" t="shared" si="3" ref="G17:K18">SUM(G11,G14)</f>
        <v>333838</v>
      </c>
      <c r="H17" s="133">
        <f t="shared" si="3"/>
        <v>9371</v>
      </c>
      <c r="I17" s="133">
        <f t="shared" si="3"/>
        <v>311116</v>
      </c>
      <c r="J17" s="133">
        <f t="shared" si="3"/>
        <v>48119</v>
      </c>
      <c r="K17" s="133">
        <f t="shared" si="3"/>
        <v>38276</v>
      </c>
      <c r="L17" s="133">
        <f t="shared" si="2"/>
        <v>6383800</v>
      </c>
      <c r="M17" s="161">
        <f t="shared" si="2"/>
        <v>4909236</v>
      </c>
      <c r="N17" s="135"/>
    </row>
    <row r="18" spans="1:14" s="17" customFormat="1" ht="32.25" customHeight="1" thickBot="1">
      <c r="A18" s="64"/>
      <c r="B18" s="232" t="s">
        <v>61</v>
      </c>
      <c r="C18" s="233"/>
      <c r="D18" s="100">
        <f t="shared" si="1"/>
        <v>4972773</v>
      </c>
      <c r="E18" s="114">
        <f t="shared" si="1"/>
        <v>680248</v>
      </c>
      <c r="F18" s="114">
        <f t="shared" si="1"/>
        <v>148597</v>
      </c>
      <c r="G18" s="114">
        <f t="shared" si="3"/>
        <v>354883</v>
      </c>
      <c r="H18" s="114">
        <f t="shared" si="3"/>
        <v>7602</v>
      </c>
      <c r="I18" s="114">
        <f t="shared" si="3"/>
        <v>352868</v>
      </c>
      <c r="J18" s="114">
        <f t="shared" si="3"/>
        <v>52395</v>
      </c>
      <c r="K18" s="114">
        <f t="shared" si="3"/>
        <v>72954</v>
      </c>
      <c r="L18" s="114">
        <f t="shared" si="2"/>
        <v>6642320</v>
      </c>
      <c r="M18" s="116">
        <f t="shared" si="2"/>
        <v>5215540</v>
      </c>
      <c r="N18" s="107"/>
    </row>
    <row r="19" spans="1:14" s="6" customFormat="1" ht="10.5" customHeight="1">
      <c r="A19" s="9"/>
      <c r="B19" s="10"/>
      <c r="C19" s="14"/>
      <c r="D19" s="20"/>
      <c r="E19" s="20"/>
      <c r="F19" s="20"/>
      <c r="G19" s="20"/>
      <c r="H19" s="20"/>
      <c r="I19" s="20"/>
      <c r="J19" s="20"/>
      <c r="K19" s="20"/>
      <c r="L19" s="88"/>
      <c r="M19" s="53"/>
      <c r="N19" s="106"/>
    </row>
    <row r="20" spans="1:14" s="6" customFormat="1" ht="47.25" customHeight="1">
      <c r="A20" s="3" t="s">
        <v>5</v>
      </c>
      <c r="B20" s="189" t="s">
        <v>52</v>
      </c>
      <c r="C20" s="190"/>
      <c r="D20" s="19"/>
      <c r="E20" s="19"/>
      <c r="F20" s="19"/>
      <c r="G20" s="19"/>
      <c r="H20" s="19"/>
      <c r="I20" s="19"/>
      <c r="J20" s="19"/>
      <c r="K20" s="19"/>
      <c r="L20" s="89"/>
      <c r="M20" s="53"/>
      <c r="N20" s="106"/>
    </row>
    <row r="21" spans="1:14" s="6" customFormat="1" ht="39" customHeight="1">
      <c r="A21" s="9"/>
      <c r="B21" s="193" t="s">
        <v>1</v>
      </c>
      <c r="C21" s="13" t="s">
        <v>34</v>
      </c>
      <c r="D21" s="194">
        <v>523093</v>
      </c>
      <c r="E21" s="220">
        <v>698055</v>
      </c>
      <c r="F21" s="220">
        <v>298321</v>
      </c>
      <c r="G21" s="220">
        <v>326265</v>
      </c>
      <c r="H21" s="220">
        <v>9384</v>
      </c>
      <c r="I21" s="220">
        <v>307692</v>
      </c>
      <c r="J21" s="220">
        <v>39732</v>
      </c>
      <c r="K21" s="220">
        <v>38157</v>
      </c>
      <c r="L21" s="237">
        <f>SUM(D21:K22)</f>
        <v>2240699</v>
      </c>
      <c r="M21" s="235">
        <f>SUM(D21:K22)</f>
        <v>2240699</v>
      </c>
      <c r="N21" s="106"/>
    </row>
    <row r="22" spans="1:14" s="6" customFormat="1" ht="18" customHeight="1">
      <c r="A22" s="9"/>
      <c r="B22" s="222"/>
      <c r="C22" s="14" t="s">
        <v>8</v>
      </c>
      <c r="D22" s="195"/>
      <c r="E22" s="221"/>
      <c r="F22" s="221"/>
      <c r="G22" s="221"/>
      <c r="H22" s="221"/>
      <c r="I22" s="221"/>
      <c r="J22" s="221"/>
      <c r="K22" s="221"/>
      <c r="L22" s="238"/>
      <c r="M22" s="236"/>
      <c r="N22" s="106"/>
    </row>
    <row r="23" spans="1:14" s="121" customFormat="1" ht="39" customHeight="1">
      <c r="A23" s="137"/>
      <c r="B23" s="138"/>
      <c r="C23" s="144" t="s">
        <v>57</v>
      </c>
      <c r="D23" s="140">
        <v>852624</v>
      </c>
      <c r="E23" s="141">
        <v>706078</v>
      </c>
      <c r="F23" s="141">
        <v>294854</v>
      </c>
      <c r="G23" s="141">
        <v>339988</v>
      </c>
      <c r="H23" s="141">
        <v>9371</v>
      </c>
      <c r="I23" s="141">
        <v>311676</v>
      </c>
      <c r="J23" s="141">
        <v>51050</v>
      </c>
      <c r="K23" s="141">
        <v>39270</v>
      </c>
      <c r="L23" s="145">
        <f>SUM(D23:K23)</f>
        <v>2604911</v>
      </c>
      <c r="M23" s="72">
        <f>SUM(D23:K23)</f>
        <v>2604911</v>
      </c>
      <c r="N23" s="120"/>
    </row>
    <row r="24" spans="1:14" s="17" customFormat="1" ht="39" customHeight="1">
      <c r="A24" s="142"/>
      <c r="B24" s="143"/>
      <c r="C24" s="58" t="s">
        <v>62</v>
      </c>
      <c r="D24" s="43">
        <v>1030856</v>
      </c>
      <c r="E24" s="48">
        <v>722115</v>
      </c>
      <c r="F24" s="48">
        <v>151855</v>
      </c>
      <c r="G24" s="48">
        <v>361033</v>
      </c>
      <c r="H24" s="48">
        <v>7602</v>
      </c>
      <c r="I24" s="48">
        <v>353428</v>
      </c>
      <c r="J24" s="48">
        <v>55326</v>
      </c>
      <c r="K24" s="48">
        <v>73258</v>
      </c>
      <c r="L24" s="123">
        <f>SUM(D24:K24)</f>
        <v>2755473</v>
      </c>
      <c r="M24" s="65">
        <f>SUM(D24:K24)</f>
        <v>2755473</v>
      </c>
      <c r="N24" s="107"/>
    </row>
    <row r="25" spans="1:14" s="6" customFormat="1" ht="35.25" customHeight="1">
      <c r="A25" s="9"/>
      <c r="B25" s="193" t="s">
        <v>2</v>
      </c>
      <c r="C25" s="55" t="s">
        <v>35</v>
      </c>
      <c r="D25" s="194">
        <v>3087185</v>
      </c>
      <c r="E25" s="220"/>
      <c r="F25" s="220"/>
      <c r="G25" s="220"/>
      <c r="H25" s="220"/>
      <c r="I25" s="220"/>
      <c r="J25" s="220"/>
      <c r="K25" s="220"/>
      <c r="L25" s="237">
        <f>SUM(D25:K26)</f>
        <v>3087185</v>
      </c>
      <c r="M25" s="235">
        <f>SUM(E25:L26)</f>
        <v>3087185</v>
      </c>
      <c r="N25" s="106"/>
    </row>
    <row r="26" spans="1:14" s="6" customFormat="1" ht="18" customHeight="1">
      <c r="A26" s="9"/>
      <c r="B26" s="222"/>
      <c r="C26" s="12" t="s">
        <v>9</v>
      </c>
      <c r="D26" s="195"/>
      <c r="E26" s="221"/>
      <c r="F26" s="221"/>
      <c r="G26" s="221"/>
      <c r="H26" s="221"/>
      <c r="I26" s="221"/>
      <c r="J26" s="221"/>
      <c r="K26" s="221"/>
      <c r="L26" s="238"/>
      <c r="M26" s="236"/>
      <c r="N26" s="106"/>
    </row>
    <row r="27" spans="1:14" s="121" customFormat="1" ht="39" customHeight="1">
      <c r="A27" s="137"/>
      <c r="B27" s="138"/>
      <c r="C27" s="139" t="s">
        <v>36</v>
      </c>
      <c r="D27" s="140">
        <v>3082070</v>
      </c>
      <c r="E27" s="141"/>
      <c r="F27" s="141"/>
      <c r="G27" s="141"/>
      <c r="H27" s="141"/>
      <c r="I27" s="141"/>
      <c r="J27" s="141"/>
      <c r="K27" s="141"/>
      <c r="L27" s="145">
        <f>SUM(D27:K27)</f>
        <v>3082070</v>
      </c>
      <c r="M27" s="129">
        <f>SUM(D27:K27)</f>
        <v>3082070</v>
      </c>
      <c r="N27" s="120"/>
    </row>
    <row r="28" spans="1:14" s="17" customFormat="1" ht="39" customHeight="1">
      <c r="A28" s="142"/>
      <c r="B28" s="143"/>
      <c r="C28" s="58" t="s">
        <v>63</v>
      </c>
      <c r="D28" s="43">
        <v>3096833</v>
      </c>
      <c r="E28" s="48"/>
      <c r="F28" s="48"/>
      <c r="G28" s="48"/>
      <c r="H28" s="48"/>
      <c r="I28" s="48"/>
      <c r="J28" s="48"/>
      <c r="K28" s="48"/>
      <c r="L28" s="85">
        <f>SUM(D28:K28)</f>
        <v>3096833</v>
      </c>
      <c r="M28" s="48">
        <f>SUM(D28:K28)</f>
        <v>3096833</v>
      </c>
      <c r="N28" s="107"/>
    </row>
    <row r="29" spans="1:14" s="6" customFormat="1" ht="36.75" customHeight="1">
      <c r="A29" s="9"/>
      <c r="B29" s="54" t="s">
        <v>3</v>
      </c>
      <c r="C29" s="55" t="s">
        <v>53</v>
      </c>
      <c r="D29" s="194"/>
      <c r="E29" s="220"/>
      <c r="F29" s="220"/>
      <c r="G29" s="220"/>
      <c r="H29" s="220"/>
      <c r="I29" s="220"/>
      <c r="J29" s="220"/>
      <c r="K29" s="220"/>
      <c r="L29" s="237">
        <f>SUM(D29:K30)</f>
        <v>0</v>
      </c>
      <c r="M29" s="235">
        <f>SUM(E29:K30)</f>
        <v>0</v>
      </c>
      <c r="N29" s="106"/>
    </row>
    <row r="30" spans="1:14" s="6" customFormat="1" ht="18" customHeight="1">
      <c r="A30" s="9"/>
      <c r="B30" s="10"/>
      <c r="C30" s="12" t="s">
        <v>72</v>
      </c>
      <c r="D30" s="195"/>
      <c r="E30" s="221"/>
      <c r="F30" s="221"/>
      <c r="G30" s="221"/>
      <c r="H30" s="221"/>
      <c r="I30" s="221"/>
      <c r="J30" s="221"/>
      <c r="K30" s="221"/>
      <c r="L30" s="238"/>
      <c r="M30" s="236"/>
      <c r="N30" s="106"/>
    </row>
    <row r="31" spans="1:14" s="121" customFormat="1" ht="39" customHeight="1">
      <c r="A31" s="137"/>
      <c r="B31" s="138"/>
      <c r="C31" s="139" t="s">
        <v>54</v>
      </c>
      <c r="D31" s="148"/>
      <c r="E31" s="127"/>
      <c r="F31" s="127"/>
      <c r="G31" s="127"/>
      <c r="H31" s="127"/>
      <c r="I31" s="127"/>
      <c r="J31" s="127"/>
      <c r="K31" s="127"/>
      <c r="L31" s="126">
        <f>SUM(D31:K31)</f>
        <v>0</v>
      </c>
      <c r="M31" s="66">
        <f>SUM(E31:K31)</f>
        <v>0</v>
      </c>
      <c r="N31" s="120"/>
    </row>
    <row r="32" spans="1:14" s="6" customFormat="1" ht="39" customHeight="1">
      <c r="A32" s="9"/>
      <c r="B32" s="68"/>
      <c r="C32" s="67" t="s">
        <v>64</v>
      </c>
      <c r="D32" s="57"/>
      <c r="E32" s="65"/>
      <c r="F32" s="65"/>
      <c r="G32" s="65"/>
      <c r="H32" s="65"/>
      <c r="I32" s="65"/>
      <c r="J32" s="65"/>
      <c r="K32" s="65">
        <v>690</v>
      </c>
      <c r="L32" s="147">
        <f>SUM(D32:K32)</f>
        <v>690</v>
      </c>
      <c r="M32" s="124">
        <f>SUM(E32:K32)</f>
        <v>690</v>
      </c>
      <c r="N32" s="106"/>
    </row>
    <row r="33" spans="1:14" s="6" customFormat="1" ht="18" customHeight="1">
      <c r="A33" s="9"/>
      <c r="B33" s="193" t="s">
        <v>4</v>
      </c>
      <c r="C33" s="252" t="s">
        <v>38</v>
      </c>
      <c r="D33" s="194"/>
      <c r="E33" s="220"/>
      <c r="F33" s="220"/>
      <c r="G33" s="220"/>
      <c r="H33" s="220"/>
      <c r="I33" s="220"/>
      <c r="J33" s="220"/>
      <c r="K33" s="220"/>
      <c r="L33" s="237">
        <f>SUM(D33:K34)</f>
        <v>0</v>
      </c>
      <c r="M33" s="235">
        <f>SUM(D33:K34)</f>
        <v>0</v>
      </c>
      <c r="N33" s="106"/>
    </row>
    <row r="34" spans="1:14" s="6" customFormat="1" ht="18" customHeight="1">
      <c r="A34" s="9"/>
      <c r="B34" s="222"/>
      <c r="C34" s="253"/>
      <c r="D34" s="195"/>
      <c r="E34" s="221"/>
      <c r="F34" s="221"/>
      <c r="G34" s="221"/>
      <c r="H34" s="221"/>
      <c r="I34" s="221"/>
      <c r="J34" s="221"/>
      <c r="K34" s="221"/>
      <c r="L34" s="238"/>
      <c r="M34" s="236"/>
      <c r="N34" s="106"/>
    </row>
    <row r="35" spans="1:14" s="121" customFormat="1" ht="33.75" customHeight="1">
      <c r="A35" s="137"/>
      <c r="B35" s="149"/>
      <c r="C35" s="150" t="s">
        <v>37</v>
      </c>
      <c r="D35" s="151"/>
      <c r="E35" s="152"/>
      <c r="F35" s="152"/>
      <c r="G35" s="152"/>
      <c r="H35" s="152"/>
      <c r="I35" s="152"/>
      <c r="J35" s="152"/>
      <c r="K35" s="152"/>
      <c r="L35" s="126">
        <f aca="true" t="shared" si="4" ref="L35:L42">SUM(D35:K35)</f>
        <v>0</v>
      </c>
      <c r="M35" s="66">
        <f>SUM(D35:K35)</f>
        <v>0</v>
      </c>
      <c r="N35" s="120"/>
    </row>
    <row r="36" spans="1:14" s="17" customFormat="1" ht="33.75" customHeight="1">
      <c r="A36" s="142"/>
      <c r="B36" s="69"/>
      <c r="C36" s="70" t="s">
        <v>65</v>
      </c>
      <c r="D36" s="42"/>
      <c r="E36" s="44"/>
      <c r="F36" s="44"/>
      <c r="G36" s="44"/>
      <c r="H36" s="44"/>
      <c r="I36" s="44"/>
      <c r="J36" s="44"/>
      <c r="K36" s="44"/>
      <c r="L36" s="85">
        <f t="shared" si="4"/>
        <v>0</v>
      </c>
      <c r="M36" s="124">
        <f>SUM(D36:K36)</f>
        <v>0</v>
      </c>
      <c r="N36" s="107"/>
    </row>
    <row r="37" spans="1:256" s="6" customFormat="1" ht="39" customHeight="1">
      <c r="A37" s="8"/>
      <c r="B37" s="7" t="s">
        <v>15</v>
      </c>
      <c r="C37" s="15" t="s">
        <v>39</v>
      </c>
      <c r="D37" s="20">
        <v>1503101</v>
      </c>
      <c r="E37" s="18"/>
      <c r="F37" s="18"/>
      <c r="G37" s="18"/>
      <c r="H37" s="18"/>
      <c r="I37" s="18"/>
      <c r="J37" s="18"/>
      <c r="K37" s="18"/>
      <c r="L37" s="90">
        <f t="shared" si="4"/>
        <v>1503101</v>
      </c>
      <c r="M37" s="72"/>
      <c r="N37" s="106"/>
      <c r="IV37" s="46">
        <f>SUM(L37)</f>
        <v>1503101</v>
      </c>
    </row>
    <row r="38" spans="1:256" s="121" customFormat="1" ht="39" customHeight="1">
      <c r="A38" s="153"/>
      <c r="B38" s="154"/>
      <c r="C38" s="139" t="s">
        <v>40</v>
      </c>
      <c r="D38" s="151">
        <v>1474564</v>
      </c>
      <c r="E38" s="155"/>
      <c r="F38" s="155"/>
      <c r="G38" s="155"/>
      <c r="H38" s="155"/>
      <c r="I38" s="155"/>
      <c r="J38" s="155"/>
      <c r="K38" s="155"/>
      <c r="L38" s="126">
        <f t="shared" si="4"/>
        <v>1474564</v>
      </c>
      <c r="M38" s="175"/>
      <c r="N38" s="120"/>
      <c r="IV38" s="156"/>
    </row>
    <row r="39" spans="1:256" s="6" customFormat="1" ht="39" customHeight="1">
      <c r="A39" s="8"/>
      <c r="B39" s="71"/>
      <c r="C39" s="58" t="s">
        <v>66</v>
      </c>
      <c r="D39" s="42">
        <v>1426988</v>
      </c>
      <c r="E39" s="45"/>
      <c r="F39" s="45"/>
      <c r="G39" s="45"/>
      <c r="H39" s="45"/>
      <c r="I39" s="45"/>
      <c r="J39" s="45"/>
      <c r="K39" s="45"/>
      <c r="L39" s="128">
        <f t="shared" si="4"/>
        <v>1426988</v>
      </c>
      <c r="M39" s="175"/>
      <c r="N39" s="106"/>
      <c r="IV39" s="46"/>
    </row>
    <row r="40" spans="1:256" s="6" customFormat="1" ht="39" customHeight="1">
      <c r="A40" s="8"/>
      <c r="B40" s="16" t="s">
        <v>26</v>
      </c>
      <c r="C40" s="15" t="s">
        <v>41</v>
      </c>
      <c r="D40" s="20">
        <v>12278</v>
      </c>
      <c r="E40" s="18"/>
      <c r="F40" s="18"/>
      <c r="G40" s="18"/>
      <c r="H40" s="18"/>
      <c r="I40" s="18"/>
      <c r="J40" s="18"/>
      <c r="K40" s="18"/>
      <c r="L40" s="90">
        <f t="shared" si="4"/>
        <v>12278</v>
      </c>
      <c r="M40" s="72">
        <f>SUM(E40:L40)</f>
        <v>12278</v>
      </c>
      <c r="N40" s="106"/>
      <c r="IV40" s="46"/>
    </row>
    <row r="41" spans="1:256" s="121" customFormat="1" ht="39" customHeight="1">
      <c r="A41" s="153"/>
      <c r="B41" s="154"/>
      <c r="C41" s="139" t="s">
        <v>42</v>
      </c>
      <c r="D41" s="148">
        <v>9208</v>
      </c>
      <c r="E41" s="157"/>
      <c r="F41" s="157"/>
      <c r="G41" s="157"/>
      <c r="H41" s="157"/>
      <c r="I41" s="157"/>
      <c r="J41" s="157"/>
      <c r="K41" s="157"/>
      <c r="L41" s="126">
        <f t="shared" si="4"/>
        <v>9208</v>
      </c>
      <c r="M41" s="72">
        <f>SUM(E41:L41)</f>
        <v>9208</v>
      </c>
      <c r="N41" s="120"/>
      <c r="IV41" s="156"/>
    </row>
    <row r="42" spans="1:256" s="6" customFormat="1" ht="39" customHeight="1">
      <c r="A42" s="8"/>
      <c r="B42" s="71"/>
      <c r="C42" s="58" t="s">
        <v>67</v>
      </c>
      <c r="D42" s="43">
        <v>149497</v>
      </c>
      <c r="E42" s="77"/>
      <c r="F42" s="77"/>
      <c r="G42" s="77"/>
      <c r="H42" s="77"/>
      <c r="I42" s="77"/>
      <c r="J42" s="77"/>
      <c r="K42" s="77"/>
      <c r="L42" s="85">
        <f t="shared" si="4"/>
        <v>149497</v>
      </c>
      <c r="M42" s="48">
        <f>SUM(E42:L42)</f>
        <v>149497</v>
      </c>
      <c r="N42" s="106"/>
      <c r="IV42" s="46"/>
    </row>
    <row r="43" spans="1:14" s="6" customFormat="1" ht="18" customHeight="1" thickBot="1">
      <c r="A43" s="9"/>
      <c r="B43" s="34"/>
      <c r="C43" s="33"/>
      <c r="D43" s="21"/>
      <c r="E43" s="21"/>
      <c r="F43" s="21"/>
      <c r="G43" s="21"/>
      <c r="H43" s="21"/>
      <c r="I43" s="21"/>
      <c r="J43" s="21"/>
      <c r="K43" s="21"/>
      <c r="L43" s="91"/>
      <c r="M43" s="101"/>
      <c r="N43" s="106"/>
    </row>
    <row r="44" spans="1:14" s="6" customFormat="1" ht="36.75" customHeight="1">
      <c r="A44" s="244" t="s">
        <v>5</v>
      </c>
      <c r="B44" s="191" t="s">
        <v>55</v>
      </c>
      <c r="C44" s="192"/>
      <c r="D44" s="218">
        <f>SUM(D21,D25,D29,D33,D37,D40)</f>
        <v>5125657</v>
      </c>
      <c r="E44" s="218">
        <f>SUM(E21,E25,E29,E33,E37,E40)</f>
        <v>698055</v>
      </c>
      <c r="F44" s="218">
        <f aca="true" t="shared" si="5" ref="F44:K44">SUM(F21,F25,F29,F33,F37,F40)</f>
        <v>298321</v>
      </c>
      <c r="G44" s="218">
        <f t="shared" si="5"/>
        <v>326265</v>
      </c>
      <c r="H44" s="218">
        <f t="shared" si="5"/>
        <v>9384</v>
      </c>
      <c r="I44" s="218">
        <f t="shared" si="5"/>
        <v>307692</v>
      </c>
      <c r="J44" s="218">
        <f t="shared" si="5"/>
        <v>39732</v>
      </c>
      <c r="K44" s="218">
        <f t="shared" si="5"/>
        <v>38157</v>
      </c>
      <c r="L44" s="250">
        <f>SUM(L21,L25,L29,L33,L37,L40)</f>
        <v>6843263</v>
      </c>
      <c r="M44" s="248">
        <f>SUM(M21,M25,M29,M33,M37,M40)</f>
        <v>5340162</v>
      </c>
      <c r="N44" s="108">
        <f>SUM(M21,M25,M40)</f>
        <v>5340162</v>
      </c>
    </row>
    <row r="45" spans="1:14" s="6" customFormat="1" ht="18" customHeight="1" thickBot="1">
      <c r="A45" s="245"/>
      <c r="B45" s="25"/>
      <c r="C45" s="73" t="s">
        <v>27</v>
      </c>
      <c r="D45" s="219"/>
      <c r="E45" s="219"/>
      <c r="F45" s="219"/>
      <c r="G45" s="219"/>
      <c r="H45" s="219"/>
      <c r="I45" s="219"/>
      <c r="J45" s="219"/>
      <c r="K45" s="219"/>
      <c r="L45" s="251"/>
      <c r="M45" s="249"/>
      <c r="N45" s="106"/>
    </row>
    <row r="46" spans="1:14" s="121" customFormat="1" ht="36.75" customHeight="1" thickBot="1">
      <c r="A46" s="159"/>
      <c r="B46" s="228" t="s">
        <v>56</v>
      </c>
      <c r="C46" s="229"/>
      <c r="D46" s="131">
        <f>SUM(D23,D27,D31,D35,D38,D41)</f>
        <v>5418466</v>
      </c>
      <c r="E46" s="160">
        <f>SUM(E23,E27,E31,E35,E38,E41)</f>
        <v>706078</v>
      </c>
      <c r="F46" s="160">
        <f aca="true" t="shared" si="6" ref="F46:K47">SUM(F23,F27,F31,F35,F38,F41)</f>
        <v>294854</v>
      </c>
      <c r="G46" s="160">
        <f t="shared" si="6"/>
        <v>339988</v>
      </c>
      <c r="H46" s="160">
        <f t="shared" si="6"/>
        <v>9371</v>
      </c>
      <c r="I46" s="160">
        <f t="shared" si="6"/>
        <v>311676</v>
      </c>
      <c r="J46" s="131">
        <f t="shared" si="6"/>
        <v>51050</v>
      </c>
      <c r="K46" s="160">
        <f t="shared" si="6"/>
        <v>39270</v>
      </c>
      <c r="L46" s="130">
        <f>SUM(L23,L27,L31,L35,L38,L41)</f>
        <v>7170753</v>
      </c>
      <c r="M46" s="131">
        <f>SUM(M23,M27,M31,M35,M41)</f>
        <v>5696189</v>
      </c>
      <c r="N46" s="158">
        <f>SUM(M23,M27,M41)</f>
        <v>5696189</v>
      </c>
    </row>
    <row r="47" spans="1:14" s="6" customFormat="1" ht="36.75" customHeight="1" thickBot="1">
      <c r="A47" s="81"/>
      <c r="B47" s="187" t="s">
        <v>68</v>
      </c>
      <c r="C47" s="188"/>
      <c r="D47" s="100">
        <f>SUM(D24,D28,D32,D36,D39,D42)</f>
        <v>5704174</v>
      </c>
      <c r="E47" s="115">
        <f>SUM(E24,E28,E32,E36,E39,E42)</f>
        <v>722115</v>
      </c>
      <c r="F47" s="115">
        <f t="shared" si="6"/>
        <v>151855</v>
      </c>
      <c r="G47" s="115">
        <f t="shared" si="6"/>
        <v>361033</v>
      </c>
      <c r="H47" s="115">
        <f t="shared" si="6"/>
        <v>7602</v>
      </c>
      <c r="I47" s="115">
        <f t="shared" si="6"/>
        <v>353428</v>
      </c>
      <c r="J47" s="100">
        <f t="shared" si="6"/>
        <v>55326</v>
      </c>
      <c r="K47" s="115">
        <f t="shared" si="6"/>
        <v>73948</v>
      </c>
      <c r="L47" s="87">
        <f>SUM(L24,L28,L32,L36,L39,L42)</f>
        <v>7429481</v>
      </c>
      <c r="M47" s="100">
        <f>SUM(M24,M28,M32,M36,M42)</f>
        <v>6002493</v>
      </c>
      <c r="N47" s="108">
        <f>SUM(M24,M28,M42)</f>
        <v>6001803</v>
      </c>
    </row>
    <row r="48" spans="1:14" s="6" customFormat="1" ht="11.25" customHeight="1" thickBot="1">
      <c r="A48" s="82"/>
      <c r="B48" s="37"/>
      <c r="C48" s="38"/>
      <c r="D48" s="83"/>
      <c r="E48" s="83"/>
      <c r="F48" s="83"/>
      <c r="G48" s="83"/>
      <c r="H48" s="83"/>
      <c r="I48" s="83"/>
      <c r="J48" s="83"/>
      <c r="K48" s="83"/>
      <c r="L48" s="92"/>
      <c r="M48" s="104"/>
      <c r="N48" s="106"/>
    </row>
    <row r="49" spans="1:14" s="6" customFormat="1" ht="36.75" customHeight="1">
      <c r="A49" s="239" t="s">
        <v>14</v>
      </c>
      <c r="B49" s="242" t="s">
        <v>43</v>
      </c>
      <c r="C49" s="243"/>
      <c r="D49" s="74">
        <f aca="true" t="shared" si="7" ref="D49:M49">SUM(D16-D44)</f>
        <v>-707846</v>
      </c>
      <c r="E49" s="74">
        <f t="shared" si="7"/>
        <v>0</v>
      </c>
      <c r="F49" s="74">
        <f t="shared" si="7"/>
        <v>-2874</v>
      </c>
      <c r="G49" s="74">
        <f t="shared" si="7"/>
        <v>0</v>
      </c>
      <c r="H49" s="74">
        <f t="shared" si="7"/>
        <v>0</v>
      </c>
      <c r="I49" s="74">
        <f t="shared" si="7"/>
        <v>0</v>
      </c>
      <c r="J49" s="74">
        <f t="shared" si="7"/>
        <v>0</v>
      </c>
      <c r="K49" s="74">
        <f t="shared" si="7"/>
        <v>0</v>
      </c>
      <c r="L49" s="93">
        <f t="shared" si="7"/>
        <v>-710720</v>
      </c>
      <c r="M49" s="103">
        <f t="shared" si="7"/>
        <v>-710720</v>
      </c>
      <c r="N49" s="106"/>
    </row>
    <row r="50" spans="1:14" s="6" customFormat="1" ht="19.5" customHeight="1">
      <c r="A50" s="240"/>
      <c r="B50" s="11"/>
      <c r="C50" s="30" t="s">
        <v>16</v>
      </c>
      <c r="D50" s="36"/>
      <c r="E50" s="36"/>
      <c r="F50" s="36"/>
      <c r="G50" s="36"/>
      <c r="H50" s="36"/>
      <c r="I50" s="36"/>
      <c r="J50" s="36"/>
      <c r="K50" s="36"/>
      <c r="L50" s="94"/>
      <c r="M50" s="111"/>
      <c r="N50" s="109"/>
    </row>
    <row r="51" spans="1:14" s="6" customFormat="1" ht="25.5" customHeight="1">
      <c r="A51" s="240"/>
      <c r="B51" s="11"/>
      <c r="C51" s="30" t="s">
        <v>17</v>
      </c>
      <c r="D51" s="36">
        <v>-9334</v>
      </c>
      <c r="E51" s="36"/>
      <c r="F51" s="36">
        <v>-2874</v>
      </c>
      <c r="G51" s="36"/>
      <c r="H51" s="36"/>
      <c r="I51" s="36"/>
      <c r="J51" s="36"/>
      <c r="K51" s="36"/>
      <c r="L51" s="90">
        <f>SUM(D51:K51)</f>
        <v>-12208</v>
      </c>
      <c r="M51" s="112">
        <f>SUM(D51:K51)</f>
        <v>-12208</v>
      </c>
      <c r="N51" s="106"/>
    </row>
    <row r="52" spans="1:14" s="6" customFormat="1" ht="30" customHeight="1" thickBot="1">
      <c r="A52" s="241"/>
      <c r="B52" s="25"/>
      <c r="C52" s="39" t="s">
        <v>18</v>
      </c>
      <c r="D52" s="40">
        <v>-698512</v>
      </c>
      <c r="E52" s="40"/>
      <c r="F52" s="40"/>
      <c r="G52" s="40"/>
      <c r="H52" s="40"/>
      <c r="I52" s="40"/>
      <c r="J52" s="40"/>
      <c r="K52" s="40"/>
      <c r="L52" s="95">
        <f>SUM(D52:K52)</f>
        <v>-698512</v>
      </c>
      <c r="M52" s="113">
        <f>SUM(E52:L52)</f>
        <v>-698512</v>
      </c>
      <c r="N52" s="106"/>
    </row>
    <row r="53" spans="1:14" s="121" customFormat="1" ht="32.25" customHeight="1">
      <c r="A53" s="202" t="s">
        <v>14</v>
      </c>
      <c r="B53" s="205" t="s">
        <v>44</v>
      </c>
      <c r="C53" s="206"/>
      <c r="D53" s="162">
        <f>SUM(D17-D46)</f>
        <v>-731193</v>
      </c>
      <c r="E53" s="162">
        <f>SUM(E17-E46)</f>
        <v>-41867</v>
      </c>
      <c r="F53" s="162">
        <f aca="true" t="shared" si="8" ref="F53:K53">SUM(F17-F46)</f>
        <v>-3258</v>
      </c>
      <c r="G53" s="162">
        <f t="shared" si="8"/>
        <v>-6150</v>
      </c>
      <c r="H53" s="162">
        <f t="shared" si="8"/>
        <v>0</v>
      </c>
      <c r="I53" s="162">
        <f>SUM(I17-I46)</f>
        <v>-560</v>
      </c>
      <c r="J53" s="162">
        <f t="shared" si="8"/>
        <v>-2931</v>
      </c>
      <c r="K53" s="162">
        <f t="shared" si="8"/>
        <v>-994</v>
      </c>
      <c r="L53" s="177">
        <f>SUM(L17-L46)</f>
        <v>-786953</v>
      </c>
      <c r="M53" s="178">
        <f>SUM(M17-M46)</f>
        <v>-786953</v>
      </c>
      <c r="N53" s="158">
        <f>SUM(M55:M56)</f>
        <v>-786953</v>
      </c>
    </row>
    <row r="54" spans="1:14" s="121" customFormat="1" ht="18.75" customHeight="1">
      <c r="A54" s="203"/>
      <c r="B54" s="146"/>
      <c r="C54" s="164" t="s">
        <v>16</v>
      </c>
      <c r="D54" s="125"/>
      <c r="E54" s="125"/>
      <c r="F54" s="125"/>
      <c r="G54" s="125"/>
      <c r="H54" s="125"/>
      <c r="I54" s="125"/>
      <c r="J54" s="125"/>
      <c r="K54" s="125"/>
      <c r="L54" s="176"/>
      <c r="M54" s="165"/>
      <c r="N54" s="120"/>
    </row>
    <row r="55" spans="1:14" s="121" customFormat="1" ht="30" customHeight="1">
      <c r="A55" s="203"/>
      <c r="B55" s="146"/>
      <c r="C55" s="164" t="s">
        <v>17</v>
      </c>
      <c r="D55" s="125">
        <v>-32681</v>
      </c>
      <c r="E55" s="125">
        <v>-41867</v>
      </c>
      <c r="F55" s="125">
        <v>-3258</v>
      </c>
      <c r="G55" s="125">
        <v>-6150</v>
      </c>
      <c r="H55" s="125">
        <v>0</v>
      </c>
      <c r="I55" s="125">
        <v>-560</v>
      </c>
      <c r="J55" s="125">
        <v>-2931</v>
      </c>
      <c r="K55" s="125">
        <v>-994</v>
      </c>
      <c r="L55" s="126">
        <f>SUM(D55:K55)</f>
        <v>-88441</v>
      </c>
      <c r="M55" s="165">
        <f>SUM(D55:K55)</f>
        <v>-88441</v>
      </c>
      <c r="N55" s="120"/>
    </row>
    <row r="56" spans="1:14" s="121" customFormat="1" ht="30" customHeight="1" thickBot="1">
      <c r="A56" s="204"/>
      <c r="B56" s="166"/>
      <c r="C56" s="167" t="s">
        <v>18</v>
      </c>
      <c r="D56" s="133">
        <v>-698512</v>
      </c>
      <c r="E56" s="133"/>
      <c r="F56" s="133"/>
      <c r="G56" s="133"/>
      <c r="H56" s="133"/>
      <c r="I56" s="133"/>
      <c r="J56" s="133"/>
      <c r="K56" s="133"/>
      <c r="L56" s="168">
        <f>SUM(D56:K56)</f>
        <v>-698512</v>
      </c>
      <c r="M56" s="134">
        <f>SUM(E56:L56)</f>
        <v>-698512</v>
      </c>
      <c r="N56" s="120"/>
    </row>
    <row r="57" spans="1:14" s="6" customFormat="1" ht="32.25" customHeight="1">
      <c r="A57" s="260" t="s">
        <v>14</v>
      </c>
      <c r="B57" s="263" t="s">
        <v>69</v>
      </c>
      <c r="C57" s="264"/>
      <c r="D57" s="179">
        <f>SUM(D18-D47)</f>
        <v>-731401</v>
      </c>
      <c r="E57" s="179">
        <f aca="true" t="shared" si="9" ref="E57:K57">SUM(E18-E47)</f>
        <v>-41867</v>
      </c>
      <c r="F57" s="179">
        <f t="shared" si="9"/>
        <v>-3258</v>
      </c>
      <c r="G57" s="179">
        <f t="shared" si="9"/>
        <v>-6150</v>
      </c>
      <c r="H57" s="179">
        <f>SUM(H18-H47)</f>
        <v>0</v>
      </c>
      <c r="I57" s="179">
        <f t="shared" si="9"/>
        <v>-560</v>
      </c>
      <c r="J57" s="179">
        <f t="shared" si="9"/>
        <v>-2931</v>
      </c>
      <c r="K57" s="179">
        <f t="shared" si="9"/>
        <v>-994</v>
      </c>
      <c r="L57" s="179">
        <f>SUM(L18-L47)</f>
        <v>-787161</v>
      </c>
      <c r="M57" s="65">
        <f>SUM(M18-M47)</f>
        <v>-786953</v>
      </c>
      <c r="N57" s="108">
        <f>SUM(M59:M60)</f>
        <v>-786953</v>
      </c>
    </row>
    <row r="58" spans="1:14" s="6" customFormat="1" ht="18.75" customHeight="1">
      <c r="A58" s="261"/>
      <c r="B58" s="68"/>
      <c r="C58" s="62" t="s">
        <v>16</v>
      </c>
      <c r="D58" s="61"/>
      <c r="E58" s="61"/>
      <c r="F58" s="61"/>
      <c r="G58" s="61"/>
      <c r="H58" s="61"/>
      <c r="I58" s="61"/>
      <c r="J58" s="61"/>
      <c r="K58" s="61"/>
      <c r="L58" s="85"/>
      <c r="M58" s="48"/>
      <c r="N58" s="106"/>
    </row>
    <row r="59" spans="1:14" s="6" customFormat="1" ht="30" customHeight="1">
      <c r="A59" s="261"/>
      <c r="B59" s="68"/>
      <c r="C59" s="62" t="s">
        <v>17</v>
      </c>
      <c r="D59" s="61">
        <v>-32681</v>
      </c>
      <c r="E59" s="61">
        <f>SUM(E57)</f>
        <v>-41867</v>
      </c>
      <c r="F59" s="61">
        <f aca="true" t="shared" si="10" ref="F59:K59">SUM(F57)</f>
        <v>-3258</v>
      </c>
      <c r="G59" s="61">
        <f t="shared" si="10"/>
        <v>-6150</v>
      </c>
      <c r="H59" s="61">
        <f t="shared" si="10"/>
        <v>0</v>
      </c>
      <c r="I59" s="61">
        <f t="shared" si="10"/>
        <v>-560</v>
      </c>
      <c r="J59" s="61">
        <f t="shared" si="10"/>
        <v>-2931</v>
      </c>
      <c r="K59" s="61">
        <f t="shared" si="10"/>
        <v>-994</v>
      </c>
      <c r="L59" s="85">
        <f>SUM(D59:K59)</f>
        <v>-88441</v>
      </c>
      <c r="M59" s="53">
        <f>SUM(D59:K59)</f>
        <v>-88441</v>
      </c>
      <c r="N59" s="106"/>
    </row>
    <row r="60" spans="1:14" s="6" customFormat="1" ht="30" customHeight="1" thickBot="1">
      <c r="A60" s="262"/>
      <c r="B60" s="75"/>
      <c r="C60" s="76" t="s">
        <v>18</v>
      </c>
      <c r="D60" s="114">
        <v>-698512</v>
      </c>
      <c r="E60" s="114"/>
      <c r="F60" s="114"/>
      <c r="G60" s="114"/>
      <c r="H60" s="114"/>
      <c r="I60" s="114"/>
      <c r="J60" s="114"/>
      <c r="K60" s="114"/>
      <c r="L60" s="85">
        <f>SUM(D60:K60)</f>
        <v>-698512</v>
      </c>
      <c r="M60" s="116">
        <f>SUM(E60:L60)</f>
        <v>-698512</v>
      </c>
      <c r="N60" s="106"/>
    </row>
    <row r="61" spans="1:14" s="22" customFormat="1" ht="10.5" customHeight="1" thickBot="1">
      <c r="A61" s="24"/>
      <c r="B61" s="211"/>
      <c r="C61" s="212"/>
      <c r="D61" s="35"/>
      <c r="E61" s="35"/>
      <c r="F61" s="35"/>
      <c r="G61" s="35"/>
      <c r="H61" s="35"/>
      <c r="I61" s="35"/>
      <c r="J61" s="35"/>
      <c r="K61" s="35"/>
      <c r="L61" s="91"/>
      <c r="M61" s="180"/>
      <c r="N61" s="110"/>
    </row>
    <row r="62" spans="1:14" s="6" customFormat="1" ht="51.75" customHeight="1">
      <c r="A62" s="239" t="s">
        <v>19</v>
      </c>
      <c r="B62" s="242" t="s">
        <v>45</v>
      </c>
      <c r="C62" s="243"/>
      <c r="D62" s="74">
        <f>SUM(D63,D64)</f>
        <v>707846</v>
      </c>
      <c r="E62" s="74">
        <f>SUM(E63,E64)</f>
        <v>0</v>
      </c>
      <c r="F62" s="74">
        <f>SUM(F63,F64)</f>
        <v>2874</v>
      </c>
      <c r="G62" s="74">
        <f aca="true" t="shared" si="11" ref="G62:M62">SUM(G63,G64)</f>
        <v>0</v>
      </c>
      <c r="H62" s="74">
        <f t="shared" si="11"/>
        <v>0</v>
      </c>
      <c r="I62" s="80">
        <f t="shared" si="11"/>
        <v>0</v>
      </c>
      <c r="J62" s="80">
        <f t="shared" si="11"/>
        <v>0</v>
      </c>
      <c r="K62" s="80">
        <f t="shared" si="11"/>
        <v>0</v>
      </c>
      <c r="L62" s="97">
        <f t="shared" si="11"/>
        <v>710720</v>
      </c>
      <c r="M62" s="117">
        <f t="shared" si="11"/>
        <v>710720</v>
      </c>
      <c r="N62" s="106"/>
    </row>
    <row r="63" spans="1:14" s="6" customFormat="1" ht="25.5" customHeight="1">
      <c r="A63" s="240"/>
      <c r="B63" s="209" t="s">
        <v>20</v>
      </c>
      <c r="C63" s="210"/>
      <c r="D63" s="31">
        <v>9334</v>
      </c>
      <c r="E63" s="31">
        <v>0</v>
      </c>
      <c r="F63" s="31">
        <v>2874</v>
      </c>
      <c r="G63" s="31"/>
      <c r="H63" s="31"/>
      <c r="I63" s="47"/>
      <c r="J63" s="47"/>
      <c r="K63" s="47"/>
      <c r="L63" s="90">
        <f>SUM(D63:K63)</f>
        <v>12208</v>
      </c>
      <c r="M63" s="112">
        <f>SUM(D63:K63)</f>
        <v>12208</v>
      </c>
      <c r="N63" s="106"/>
    </row>
    <row r="64" spans="1:14" s="6" customFormat="1" ht="26.25" customHeight="1" thickBot="1">
      <c r="A64" s="241"/>
      <c r="B64" s="246" t="s">
        <v>21</v>
      </c>
      <c r="C64" s="247"/>
      <c r="D64" s="32">
        <v>698512</v>
      </c>
      <c r="E64" s="32">
        <v>0</v>
      </c>
      <c r="F64" s="32">
        <v>0</v>
      </c>
      <c r="G64" s="32"/>
      <c r="H64" s="32"/>
      <c r="I64" s="32"/>
      <c r="J64" s="32"/>
      <c r="K64" s="32"/>
      <c r="L64" s="95">
        <f>SUM(D64:K64)</f>
        <v>698512</v>
      </c>
      <c r="M64" s="113">
        <f>SUM(E64:L64)</f>
        <v>698512</v>
      </c>
      <c r="N64" s="106"/>
    </row>
    <row r="65" spans="1:14" s="121" customFormat="1" ht="51.75" customHeight="1">
      <c r="A65" s="214" t="s">
        <v>19</v>
      </c>
      <c r="B65" s="213" t="s">
        <v>46</v>
      </c>
      <c r="C65" s="213"/>
      <c r="D65" s="162">
        <f>SUM(D66,D67)</f>
        <v>731193</v>
      </c>
      <c r="E65" s="162">
        <f aca="true" t="shared" si="12" ref="E65:K65">SUM(E66,E67)</f>
        <v>41867</v>
      </c>
      <c r="F65" s="162">
        <f t="shared" si="12"/>
        <v>3258</v>
      </c>
      <c r="G65" s="162">
        <f t="shared" si="12"/>
        <v>6150</v>
      </c>
      <c r="H65" s="162">
        <f t="shared" si="12"/>
        <v>0</v>
      </c>
      <c r="I65" s="162">
        <f t="shared" si="12"/>
        <v>560</v>
      </c>
      <c r="J65" s="162">
        <f t="shared" si="12"/>
        <v>2931</v>
      </c>
      <c r="K65" s="162">
        <f t="shared" si="12"/>
        <v>994</v>
      </c>
      <c r="L65" s="163">
        <f>SUM(L66,L67)</f>
        <v>786953</v>
      </c>
      <c r="M65" s="117">
        <f>SUM(M66,M67)</f>
        <v>786953</v>
      </c>
      <c r="N65" s="120"/>
    </row>
    <row r="66" spans="1:14" s="121" customFormat="1" ht="26.25" customHeight="1">
      <c r="A66" s="215"/>
      <c r="B66" s="259" t="s">
        <v>20</v>
      </c>
      <c r="C66" s="259"/>
      <c r="D66" s="125">
        <v>32681</v>
      </c>
      <c r="E66" s="125">
        <v>41867</v>
      </c>
      <c r="F66" s="125">
        <v>3258</v>
      </c>
      <c r="G66" s="125">
        <v>6150</v>
      </c>
      <c r="H66" s="125">
        <v>0</v>
      </c>
      <c r="I66" s="125">
        <v>560</v>
      </c>
      <c r="J66" s="125">
        <v>2931</v>
      </c>
      <c r="K66" s="125">
        <v>994</v>
      </c>
      <c r="L66" s="172">
        <f>SUM(D66:K66)</f>
        <v>88441</v>
      </c>
      <c r="M66" s="112">
        <f>SUM(D66:K66)</f>
        <v>88441</v>
      </c>
      <c r="N66" s="120"/>
    </row>
    <row r="67" spans="1:14" s="171" customFormat="1" ht="26.25" customHeight="1" thickBot="1">
      <c r="A67" s="216"/>
      <c r="B67" s="217" t="s">
        <v>21</v>
      </c>
      <c r="C67" s="217"/>
      <c r="D67" s="133">
        <v>698512</v>
      </c>
      <c r="E67" s="173"/>
      <c r="F67" s="173"/>
      <c r="G67" s="173"/>
      <c r="H67" s="173"/>
      <c r="I67" s="173"/>
      <c r="J67" s="173"/>
      <c r="K67" s="173"/>
      <c r="L67" s="174">
        <f>SUM(D67:K67)</f>
        <v>698512</v>
      </c>
      <c r="M67" s="113">
        <f>SUM(E67:L67)</f>
        <v>698512</v>
      </c>
      <c r="N67" s="170"/>
    </row>
    <row r="68" spans="1:14" s="6" customFormat="1" ht="51.75" customHeight="1">
      <c r="A68" s="199" t="s">
        <v>19</v>
      </c>
      <c r="B68" s="207" t="s">
        <v>70</v>
      </c>
      <c r="C68" s="207"/>
      <c r="D68" s="78">
        <f>SUM(D69,D70)</f>
        <v>731193</v>
      </c>
      <c r="E68" s="78">
        <f aca="true" t="shared" si="13" ref="E68:L68">SUM(E69,E70)</f>
        <v>41867</v>
      </c>
      <c r="F68" s="78">
        <f t="shared" si="13"/>
        <v>3258</v>
      </c>
      <c r="G68" s="78">
        <f t="shared" si="13"/>
        <v>6150</v>
      </c>
      <c r="H68" s="78">
        <f t="shared" si="13"/>
        <v>0</v>
      </c>
      <c r="I68" s="78">
        <f t="shared" si="13"/>
        <v>560</v>
      </c>
      <c r="J68" s="78">
        <f t="shared" si="13"/>
        <v>2931</v>
      </c>
      <c r="K68" s="78">
        <f>SUM(K69,K70)</f>
        <v>994</v>
      </c>
      <c r="L68" s="183">
        <f t="shared" si="13"/>
        <v>786953</v>
      </c>
      <c r="M68" s="181">
        <f>SUM(M69,M70)</f>
        <v>786953</v>
      </c>
      <c r="N68" s="106"/>
    </row>
    <row r="69" spans="1:14" s="6" customFormat="1" ht="26.25" customHeight="1">
      <c r="A69" s="200"/>
      <c r="B69" s="208" t="s">
        <v>20</v>
      </c>
      <c r="C69" s="208"/>
      <c r="D69" s="61">
        <v>32681</v>
      </c>
      <c r="E69" s="61">
        <v>41867</v>
      </c>
      <c r="F69" s="61">
        <v>3258</v>
      </c>
      <c r="G69" s="61">
        <v>6150</v>
      </c>
      <c r="H69" s="61">
        <v>0</v>
      </c>
      <c r="I69" s="61">
        <v>560</v>
      </c>
      <c r="J69" s="61">
        <v>2931</v>
      </c>
      <c r="K69" s="61">
        <v>994</v>
      </c>
      <c r="L69" s="45">
        <f>SUM(D69:K69)</f>
        <v>88441</v>
      </c>
      <c r="M69" s="182">
        <f>SUM(D69:K69)</f>
        <v>88441</v>
      </c>
      <c r="N69" s="106"/>
    </row>
    <row r="70" spans="1:13" ht="26.25" customHeight="1" thickBot="1">
      <c r="A70" s="201"/>
      <c r="B70" s="198" t="s">
        <v>21</v>
      </c>
      <c r="C70" s="198"/>
      <c r="D70" s="61">
        <v>698512</v>
      </c>
      <c r="E70" s="61"/>
      <c r="F70" s="61"/>
      <c r="G70" s="61"/>
      <c r="H70" s="61"/>
      <c r="I70" s="61"/>
      <c r="J70" s="61"/>
      <c r="K70" s="61"/>
      <c r="L70" s="96">
        <f>SUM(D70:K70)</f>
        <v>698512</v>
      </c>
      <c r="M70" s="102">
        <f>SUM(E70:L70)</f>
        <v>698512</v>
      </c>
    </row>
    <row r="71" spans="1:14" s="6" customFormat="1" ht="30" customHeight="1">
      <c r="A71" s="169"/>
      <c r="B71" s="51"/>
      <c r="C71" s="49"/>
      <c r="D71" s="52"/>
      <c r="E71" s="52"/>
      <c r="F71" s="52"/>
      <c r="G71" s="52"/>
      <c r="H71" s="52"/>
      <c r="I71" s="52"/>
      <c r="J71" s="52"/>
      <c r="K71" s="52"/>
      <c r="L71" s="50"/>
      <c r="M71" s="79"/>
      <c r="N71" s="106"/>
    </row>
  </sheetData>
  <sheetProtection/>
  <mergeCells count="102">
    <mergeCell ref="L8:L9"/>
    <mergeCell ref="B8:C8"/>
    <mergeCell ref="D25:D26"/>
    <mergeCell ref="E25:E26"/>
    <mergeCell ref="F25:F26"/>
    <mergeCell ref="I25:I26"/>
    <mergeCell ref="I8:I9"/>
    <mergeCell ref="D21:D22"/>
    <mergeCell ref="E21:E22"/>
    <mergeCell ref="G25:G26"/>
    <mergeCell ref="A6:C6"/>
    <mergeCell ref="B66:C66"/>
    <mergeCell ref="D8:D9"/>
    <mergeCell ref="E8:E9"/>
    <mergeCell ref="A57:A60"/>
    <mergeCell ref="B57:C57"/>
    <mergeCell ref="D33:D34"/>
    <mergeCell ref="E33:E34"/>
    <mergeCell ref="B12:C12"/>
    <mergeCell ref="B15:C15"/>
    <mergeCell ref="H25:H26"/>
    <mergeCell ref="K25:K26"/>
    <mergeCell ref="A3:M3"/>
    <mergeCell ref="K8:K9"/>
    <mergeCell ref="F8:F9"/>
    <mergeCell ref="G8:G9"/>
    <mergeCell ref="H8:H9"/>
    <mergeCell ref="J8:J9"/>
    <mergeCell ref="A4:M4"/>
    <mergeCell ref="L21:L22"/>
    <mergeCell ref="J21:J22"/>
    <mergeCell ref="K21:K22"/>
    <mergeCell ref="F21:F22"/>
    <mergeCell ref="G21:G22"/>
    <mergeCell ref="H21:H22"/>
    <mergeCell ref="I21:I22"/>
    <mergeCell ref="L29:L30"/>
    <mergeCell ref="F29:F30"/>
    <mergeCell ref="G29:G30"/>
    <mergeCell ref="I29:I30"/>
    <mergeCell ref="H29:H30"/>
    <mergeCell ref="J29:J30"/>
    <mergeCell ref="K29:K30"/>
    <mergeCell ref="M33:M34"/>
    <mergeCell ref="M44:M45"/>
    <mergeCell ref="L44:L45"/>
    <mergeCell ref="C33:C34"/>
    <mergeCell ref="L33:L34"/>
    <mergeCell ref="G44:G45"/>
    <mergeCell ref="I33:I34"/>
    <mergeCell ref="K33:K34"/>
    <mergeCell ref="K44:K45"/>
    <mergeCell ref="I44:I45"/>
    <mergeCell ref="L25:L26"/>
    <mergeCell ref="J25:J26"/>
    <mergeCell ref="A49:A52"/>
    <mergeCell ref="A62:A64"/>
    <mergeCell ref="B49:C49"/>
    <mergeCell ref="B62:C62"/>
    <mergeCell ref="A44:A45"/>
    <mergeCell ref="B64:C64"/>
    <mergeCell ref="J33:J34"/>
    <mergeCell ref="E44:E45"/>
    <mergeCell ref="M8:M9"/>
    <mergeCell ref="M21:M22"/>
    <mergeCell ref="M25:M26"/>
    <mergeCell ref="M29:M30"/>
    <mergeCell ref="B17:C17"/>
    <mergeCell ref="B46:C46"/>
    <mergeCell ref="B16:C16"/>
    <mergeCell ref="B18:C18"/>
    <mergeCell ref="B33:B34"/>
    <mergeCell ref="B10:C10"/>
    <mergeCell ref="B11:C11"/>
    <mergeCell ref="A8:A16"/>
    <mergeCell ref="B47:C47"/>
    <mergeCell ref="B20:C20"/>
    <mergeCell ref="B44:C44"/>
    <mergeCell ref="B21:B22"/>
    <mergeCell ref="B25:B26"/>
    <mergeCell ref="B13:C13"/>
    <mergeCell ref="B14:C14"/>
    <mergeCell ref="J44:J45"/>
    <mergeCell ref="D29:D30"/>
    <mergeCell ref="E29:E30"/>
    <mergeCell ref="D44:D45"/>
    <mergeCell ref="B67:C67"/>
    <mergeCell ref="H44:H45"/>
    <mergeCell ref="F33:F34"/>
    <mergeCell ref="G33:G34"/>
    <mergeCell ref="H33:H34"/>
    <mergeCell ref="F44:F45"/>
    <mergeCell ref="B70:C70"/>
    <mergeCell ref="A68:A70"/>
    <mergeCell ref="A53:A56"/>
    <mergeCell ref="B53:C53"/>
    <mergeCell ref="B68:C68"/>
    <mergeCell ref="B69:C69"/>
    <mergeCell ref="B63:C63"/>
    <mergeCell ref="B61:C61"/>
    <mergeCell ref="B65:C65"/>
    <mergeCell ref="A65:A67"/>
  </mergeCells>
  <printOptions/>
  <pageMargins left="0.51" right="0.37" top="0.33" bottom="0.48" header="0.26" footer="0.38"/>
  <pageSetup horizontalDpi="600" verticalDpi="600" orientation="landscape" paperSize="9" scale="47" r:id="rId1"/>
  <headerFooter alignWithMargins="0">
    <oddFooter>&amp;C&amp;P. oldal</oddFooter>
  </headerFooter>
  <rowBreaks count="1" manualBreakCount="1">
    <brk id="37" max="12" man="1"/>
  </rowBreaks>
  <ignoredErrors>
    <ignoredError sqref="L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2013-09-16T09:07:37Z</cp:lastPrinted>
  <dcterms:created xsi:type="dcterms:W3CDTF">2005-02-10T14:05:00Z</dcterms:created>
  <dcterms:modified xsi:type="dcterms:W3CDTF">2013-10-02T10:50:33Z</dcterms:modified>
  <cp:category/>
  <cp:version/>
  <cp:contentType/>
  <cp:contentStatus/>
</cp:coreProperties>
</file>