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925" tabRatio="890" firstSheet="4" activeTab="9"/>
  </bookViews>
  <sheets>
    <sheet name="1.sz. mell. összesített mérleg" sheetId="43" r:id="rId1"/>
    <sheet name="2.sz. m. kiadás intézményenként" sheetId="84" r:id="rId2"/>
    <sheet name="3.sz. mell. bev.intézményenként" sheetId="83" r:id="rId3"/>
    <sheet name="4.sz.mell. létszámadatok" sheetId="86" r:id="rId4"/>
    <sheet name="5.sz. mell.normatívák" sheetId="62" r:id="rId5"/>
    <sheet name="6.sz. m. támogatott szervezetek" sheetId="87" r:id="rId6"/>
    <sheet name="7.sz.Maradványkimutatás" sheetId="88" r:id="rId7"/>
    <sheet name="8.sz.melléklet kiemelt korm.fun" sheetId="89" r:id="rId8"/>
    <sheet name="9.sz.Beruházások" sheetId="90" r:id="rId9"/>
    <sheet name="Munka4" sheetId="97" r:id="rId10"/>
    <sheet name="Munka2" sheetId="95" r:id="rId11"/>
    <sheet name="Munka1" sheetId="94" r:id="rId12"/>
    <sheet name="10.sz.mell.vagyonmérleg" sheetId="91" r:id="rId13"/>
    <sheet name="11.sz.melléklet, adósságot kele" sheetId="92" r:id="rId14"/>
    <sheet name="12.sz.melléklet vagyonkimutatás" sheetId="93" r:id="rId15"/>
    <sheet name="Munka3" sheetId="96" r:id="rId16"/>
  </sheets>
  <calcPr calcId="125725"/>
</workbook>
</file>

<file path=xl/calcChain.xml><?xml version="1.0" encoding="utf-8"?>
<calcChain xmlns="http://schemas.openxmlformats.org/spreadsheetml/2006/main">
  <c r="S6" i="83"/>
  <c r="S7"/>
  <c r="S8"/>
  <c r="S10"/>
  <c r="S11"/>
  <c r="S12"/>
  <c r="S14"/>
  <c r="S16"/>
  <c r="S17"/>
  <c r="M6"/>
  <c r="M7"/>
  <c r="M8"/>
  <c r="M10"/>
  <c r="M12"/>
  <c r="M16"/>
  <c r="M19"/>
  <c r="M21"/>
  <c r="G24"/>
  <c r="G6"/>
  <c r="G7"/>
  <c r="G8"/>
  <c r="S9" i="84"/>
  <c r="S10"/>
  <c r="S11"/>
  <c r="S13"/>
  <c r="S14"/>
  <c r="S15"/>
  <c r="S16"/>
  <c r="S19"/>
  <c r="S20"/>
  <c r="S21"/>
  <c r="M19" l="1"/>
  <c r="M21"/>
  <c r="M14"/>
  <c r="M15"/>
  <c r="M16"/>
  <c r="M8"/>
  <c r="M9"/>
  <c r="M10"/>
  <c r="M11"/>
  <c r="M13"/>
  <c r="C23"/>
  <c r="G6"/>
  <c r="P11" i="89" l="1"/>
  <c r="P9"/>
  <c r="P7"/>
  <c r="P6"/>
  <c r="P10"/>
  <c r="F7" i="62" l="1"/>
  <c r="C12"/>
  <c r="S6" i="84" l="1"/>
  <c r="M6"/>
  <c r="G9"/>
  <c r="S8" l="1"/>
  <c r="G8"/>
  <c r="S7"/>
  <c r="M7"/>
  <c r="G7"/>
  <c r="E12" i="62" l="1"/>
  <c r="D12"/>
  <c r="F6" l="1"/>
  <c r="F5"/>
  <c r="F9" i="86"/>
  <c r="F10"/>
  <c r="F11"/>
  <c r="F13"/>
  <c r="F17"/>
  <c r="F5"/>
  <c r="G5" i="87" l="1"/>
  <c r="F13"/>
  <c r="F12" i="62"/>
  <c r="D22" i="86"/>
  <c r="E22"/>
  <c r="D18"/>
  <c r="E18"/>
  <c r="D16"/>
  <c r="E16"/>
  <c r="D12"/>
  <c r="E12"/>
  <c r="D7"/>
  <c r="E7"/>
  <c r="F7" l="1"/>
  <c r="F12"/>
  <c r="F16"/>
  <c r="F18"/>
  <c r="D23"/>
  <c r="E23"/>
  <c r="C18"/>
  <c r="E33" i="43" l="1"/>
  <c r="F23" i="86"/>
  <c r="F33" i="43" l="1"/>
  <c r="C22" i="86" l="1"/>
  <c r="C16"/>
  <c r="C12"/>
  <c r="C7"/>
  <c r="C23" l="1"/>
  <c r="E13" i="87" l="1"/>
  <c r="G13" s="1"/>
  <c r="D13"/>
  <c r="D33" i="43" l="1"/>
  <c r="C26" l="1"/>
  <c r="C20" l="1"/>
  <c r="C9" l="1"/>
  <c r="C7" s="1"/>
  <c r="C10"/>
  <c r="C12"/>
  <c r="C11" s="1"/>
  <c r="C14"/>
  <c r="C13" s="1"/>
  <c r="C16"/>
  <c r="C24"/>
  <c r="C23" s="1"/>
  <c r="C19" s="1"/>
  <c r="C25"/>
  <c r="C6"/>
  <c r="C5" l="1"/>
  <c r="C31" s="1"/>
  <c r="C33" l="1"/>
  <c r="AE25" i="89"/>
  <c r="AE6"/>
  <c r="AB8"/>
  <c r="AB25"/>
  <c r="X25"/>
  <c r="X8"/>
  <c r="S25"/>
  <c r="S7"/>
  <c r="Q25"/>
  <c r="Q8"/>
  <c r="AA8"/>
  <c r="AA25"/>
  <c r="T7"/>
  <c r="T25"/>
  <c r="W6"/>
  <c r="W25"/>
  <c r="AI8"/>
  <c r="AI25"/>
  <c r="Z6"/>
  <c r="Z25"/>
  <c r="AG25"/>
  <c r="AG6"/>
  <c r="U6"/>
  <c r="U25"/>
  <c r="AF25"/>
  <c r="AF7"/>
  <c r="V8"/>
  <c r="V25"/>
  <c r="Y8"/>
  <c r="Y25"/>
  <c r="AD25"/>
  <c r="AD7"/>
  <c r="AC25"/>
  <c r="AC6"/>
  <c r="R8"/>
  <c r="R25"/>
  <c r="AH6"/>
  <c r="AH25"/>
  <c r="AD17"/>
  <c r="V11"/>
  <c r="Z20"/>
  <c r="S8"/>
  <c r="W15"/>
  <c r="AA16"/>
  <c r="AG16"/>
  <c r="AF20"/>
  <c r="AF15"/>
  <c r="R17"/>
  <c r="X13"/>
  <c r="S9"/>
  <c r="AE12"/>
  <c r="X19"/>
  <c r="AH13"/>
  <c r="T10"/>
  <c r="Y20"/>
  <c r="S16"/>
  <c r="Z8"/>
  <c r="S20"/>
  <c r="W18"/>
  <c r="V15"/>
  <c r="AI13"/>
  <c r="Q18"/>
  <c r="AC16"/>
  <c r="S12"/>
  <c r="W10"/>
  <c r="AB21"/>
  <c r="AE21"/>
  <c r="Z10"/>
  <c r="AF21"/>
  <c r="AD19"/>
  <c r="AA20"/>
  <c r="AD8"/>
  <c r="Z21"/>
  <c r="AH19"/>
  <c r="AD15"/>
  <c r="AA12"/>
  <c r="Y13"/>
  <c r="AH16"/>
  <c r="AB19"/>
  <c r="R19"/>
  <c r="AA17"/>
  <c r="AF11"/>
  <c r="Y21"/>
  <c r="AD13"/>
  <c r="V16"/>
  <c r="Q13"/>
  <c r="W16"/>
  <c r="AC12"/>
  <c r="AE10"/>
  <c r="T8"/>
  <c r="AF13"/>
  <c r="AC14"/>
  <c r="AB15"/>
  <c r="Z15"/>
  <c r="V13"/>
  <c r="U13"/>
  <c r="X11"/>
  <c r="AD21"/>
  <c r="AE13"/>
  <c r="AF9"/>
  <c r="AH8"/>
  <c r="R21"/>
  <c r="X12"/>
  <c r="AB13"/>
  <c r="U11"/>
  <c r="AC10"/>
  <c r="R16"/>
  <c r="Z12"/>
  <c r="R13"/>
  <c r="AH15"/>
  <c r="AH14"/>
  <c r="AB20"/>
  <c r="T15"/>
  <c r="AC13"/>
  <c r="X21"/>
  <c r="AF19"/>
  <c r="AH17"/>
  <c r="T17"/>
  <c r="AI18"/>
  <c r="AB12"/>
  <c r="AH18"/>
  <c r="AH20"/>
  <c r="AH21"/>
  <c r="T18"/>
  <c r="X14"/>
  <c r="Z17"/>
  <c r="AH7"/>
  <c r="Y18"/>
  <c r="T21"/>
  <c r="AF10"/>
  <c r="W7"/>
  <c r="AH11"/>
  <c r="U20"/>
  <c r="AG21"/>
  <c r="AF8"/>
  <c r="AD14"/>
  <c r="Y15"/>
  <c r="T14"/>
  <c r="AG8"/>
  <c r="AE8"/>
  <c r="AG17"/>
  <c r="AD18"/>
  <c r="W9"/>
  <c r="AC20"/>
  <c r="AA11"/>
  <c r="U12"/>
  <c r="Z9"/>
  <c r="AC7"/>
  <c r="T11"/>
  <c r="AH12"/>
  <c r="Z7"/>
  <c r="AD11"/>
  <c r="Y12"/>
  <c r="R14"/>
  <c r="S15"/>
  <c r="AE7"/>
  <c r="S17"/>
  <c r="Q14"/>
  <c r="Y14"/>
  <c r="Z11"/>
  <c r="AE15"/>
  <c r="Z18"/>
  <c r="AD16"/>
  <c r="AF16"/>
  <c r="T16"/>
  <c r="X17"/>
  <c r="S14"/>
  <c r="AC9"/>
  <c r="AG19"/>
  <c r="Y11"/>
  <c r="T9"/>
  <c r="W19"/>
  <c r="AH9"/>
  <c r="AG7"/>
  <c r="AE16"/>
  <c r="R12"/>
  <c r="V20"/>
  <c r="U14"/>
  <c r="AG12"/>
  <c r="AC17"/>
  <c r="AE20"/>
  <c r="AE19"/>
  <c r="AE14"/>
  <c r="AA18"/>
  <c r="V18"/>
  <c r="W21"/>
  <c r="V12"/>
  <c r="U8"/>
  <c r="Y19"/>
  <c r="AC18"/>
  <c r="AG9"/>
  <c r="Z16"/>
  <c r="AA21"/>
  <c r="AC21"/>
  <c r="AG15"/>
  <c r="AE18"/>
  <c r="X16"/>
  <c r="AA13"/>
  <c r="AG18"/>
  <c r="S19"/>
  <c r="V17"/>
  <c r="U18"/>
  <c r="AB11"/>
  <c r="AB17"/>
  <c r="X20"/>
  <c r="W8"/>
  <c r="V19"/>
  <c r="S13"/>
  <c r="AC8"/>
  <c r="AB16"/>
  <c r="R18"/>
  <c r="W13"/>
  <c r="U7"/>
  <c r="AC15"/>
  <c r="AC11"/>
  <c r="AG11"/>
  <c r="AG20"/>
  <c r="AE11"/>
  <c r="S18"/>
  <c r="W11"/>
  <c r="AE17"/>
  <c r="AF18"/>
  <c r="AG13"/>
  <c r="AG10"/>
  <c r="U10"/>
  <c r="V21"/>
  <c r="V14"/>
  <c r="Y16"/>
  <c r="AH10"/>
  <c r="AB18"/>
  <c r="S11"/>
  <c r="X18"/>
  <c r="AD12"/>
  <c r="AA14"/>
  <c r="X15"/>
  <c r="AA15"/>
  <c r="U9"/>
  <c r="U15"/>
  <c r="AF17"/>
  <c r="W20"/>
  <c r="R20"/>
  <c r="AF12"/>
  <c r="R11"/>
  <c r="W14"/>
  <c r="S21"/>
  <c r="R15"/>
  <c r="AG14"/>
  <c r="AB14"/>
  <c r="W17"/>
  <c r="T13"/>
  <c r="AA19"/>
  <c r="Z13"/>
  <c r="Z14"/>
  <c r="AD9"/>
  <c r="Y17"/>
  <c r="AC19"/>
  <c r="U17"/>
  <c r="W12"/>
  <c r="AD20"/>
  <c r="AE9"/>
  <c r="U16"/>
</calcChain>
</file>

<file path=xl/sharedStrings.xml><?xml version="1.0" encoding="utf-8"?>
<sst xmlns="http://schemas.openxmlformats.org/spreadsheetml/2006/main" count="474" uniqueCount="369">
  <si>
    <t>Kiadási jogcímek</t>
  </si>
  <si>
    <t>Bevételi jogcím</t>
  </si>
  <si>
    <t>I</t>
  </si>
  <si>
    <t>II.</t>
  </si>
  <si>
    <t>IV.</t>
  </si>
  <si>
    <t>V.</t>
  </si>
  <si>
    <t>I.</t>
  </si>
  <si>
    <t>VI.</t>
  </si>
  <si>
    <t>1.Személyi  juttatások</t>
  </si>
  <si>
    <t>2.Munkaadókat terhelő járulékok</t>
  </si>
  <si>
    <t>1.1.Tárgyi eszk, immateriális javak értékesítése</t>
  </si>
  <si>
    <t>3.Egyéb felhalmozási kiadások:</t>
  </si>
  <si>
    <t>%</t>
  </si>
  <si>
    <t>Összesen</t>
  </si>
  <si>
    <t>Megnevezés</t>
  </si>
  <si>
    <t>1.</t>
  </si>
  <si>
    <t>3.</t>
  </si>
  <si>
    <t>4.</t>
  </si>
  <si>
    <t>5.</t>
  </si>
  <si>
    <t>VII.</t>
  </si>
  <si>
    <t>Helyi önkorm. ált.fenntartott intézmények támogatása</t>
  </si>
  <si>
    <t>Helyi önkorm. Ált.fenntartott intézményeknek átadott támogatás</t>
  </si>
  <si>
    <t>1. Intézményi működési bevételek</t>
  </si>
  <si>
    <t>1.Felhalmozási saját bevételek</t>
  </si>
  <si>
    <t>Függő, átfutó bevételek</t>
  </si>
  <si>
    <t>Függő, átfutó kiadások</t>
  </si>
  <si>
    <t>1.2. Pénzügyi befektetések bevételei</t>
  </si>
  <si>
    <t>1.1. Tárgyi eszköz, immateriális javak értékesítése</t>
  </si>
  <si>
    <t>II. Felhalmozási  bevételek:</t>
  </si>
  <si>
    <t xml:space="preserve"> I. Működési bevételek</t>
  </si>
  <si>
    <t>ÖSSZESEN</t>
  </si>
  <si>
    <t>Önkormányzat</t>
  </si>
  <si>
    <t>Óvoda</t>
  </si>
  <si>
    <t>3. Egyéb felhalmozási kiadások (támogatásértékű, pénzeszközátadás, ei.-maradvány)</t>
  </si>
  <si>
    <t>2. Intézményi beruházási kiadások ÁFÁ-val</t>
  </si>
  <si>
    <t>1. Felújítási kiadások ÁFÁ-val</t>
  </si>
  <si>
    <t xml:space="preserve"> II. Felhalmozási  kiadások</t>
  </si>
  <si>
    <t>7. Ellátottak pénzbeli juttatása</t>
  </si>
  <si>
    <t>6. Tervezett maradvány és tartalék előirányzata</t>
  </si>
  <si>
    <t>4.Egyéb működési célú támogatások</t>
  </si>
  <si>
    <t>3.Dologi kiadások (dologi és dologi jellegű kiadások)</t>
  </si>
  <si>
    <t>I. Működési kiadások</t>
  </si>
  <si>
    <t>BEVÉTELEK ÖSSZESEN község  szinten</t>
  </si>
  <si>
    <t>KIADÁSOK ÖSSZESEN község szinten</t>
  </si>
  <si>
    <t xml:space="preserve"> BEVÉTELEK ÖSSZESEN:</t>
  </si>
  <si>
    <t xml:space="preserve"> KIADÁSOK ÖSSZESEN:</t>
  </si>
  <si>
    <t>2.Munkaadókat terhelő járulékok és szochó</t>
  </si>
  <si>
    <t>3.Dologi kiadások</t>
  </si>
  <si>
    <t>4.Egyéb működési célú kiadások</t>
  </si>
  <si>
    <t>5.Ellátottak pénzbeli juttatásai</t>
  </si>
  <si>
    <t>1.Felújítási kiadások Áfá-val</t>
  </si>
  <si>
    <t>2.Beruházási kiadások ÁFÁ-val</t>
  </si>
  <si>
    <t>2. Működési célú támogatások áll.házt.-on belülről</t>
  </si>
  <si>
    <t>2.1.Önkormányzatok műk. célú ktgvetési tám.</t>
  </si>
  <si>
    <t>2.3. Működési célú tám. értékű bev.</t>
  </si>
  <si>
    <t>2.2. Előző évi ktgvetési visszatérülések</t>
  </si>
  <si>
    <t>3. Működési célú átvett pénzeszközök</t>
  </si>
  <si>
    <t>3.1.Működési célú visszatér. Tám., kölcsönök visszatér. Áh-on kívülről</t>
  </si>
  <si>
    <t>4. Közhatalmi bevételek</t>
  </si>
  <si>
    <t>4.1 Igazgatási szolg. Díj</t>
  </si>
  <si>
    <t>4.2.Gépjárműadó</t>
  </si>
  <si>
    <t>4.5. Egyéb közhatalmi bevételek</t>
  </si>
  <si>
    <t>1.Felhalmozási bevételek</t>
  </si>
  <si>
    <t xml:space="preserve"> Működési bevételek összesen</t>
  </si>
  <si>
    <t>Működési kiadások összesen</t>
  </si>
  <si>
    <t xml:space="preserve"> Felhalmozási  kiadások összesen</t>
  </si>
  <si>
    <t>Felhalmozási  bevételek összesen</t>
  </si>
  <si>
    <t>3. Felhalmozási célú átvett pénzeszközök</t>
  </si>
  <si>
    <t>3.1. Felhalmozási célú visszatér. Tám, kölcsön visszatér áh-on kívülről</t>
  </si>
  <si>
    <t>Finanszírozási bevételek</t>
  </si>
  <si>
    <t>Finanszírozási kiadások:</t>
  </si>
  <si>
    <t>1. Maradvány működési célú igénybevétele</t>
  </si>
  <si>
    <t>2. Működési célú támogatások államháztartáson belülről</t>
  </si>
  <si>
    <t>3.Felhalmozási célú átvett pénzeszközök</t>
  </si>
  <si>
    <t>III. Finanszírozási kiadások</t>
  </si>
  <si>
    <t>IV. Függő átfutó kiadások</t>
  </si>
  <si>
    <t>III. Finanszírozási bevételek</t>
  </si>
  <si>
    <t>IV. Függő, átfutó bevételek</t>
  </si>
  <si>
    <t>III.</t>
  </si>
  <si>
    <t>V</t>
  </si>
  <si>
    <t>V.  KIADÁSOK ÖSSZESEN:</t>
  </si>
  <si>
    <t>V. KÖLTSÉGVETÉSI BEVÉTELEK ÖSSZESEN:</t>
  </si>
  <si>
    <t>2.</t>
  </si>
  <si>
    <t>2013. eredeti előirányzat</t>
  </si>
  <si>
    <t>2. Központi irányítószervi támogatás</t>
  </si>
  <si>
    <t>Mindösszesen:</t>
  </si>
  <si>
    <t>S.sz.</t>
  </si>
  <si>
    <t>Támogatott tevékenység</t>
  </si>
  <si>
    <t>Támogatott szervezet</t>
  </si>
  <si>
    <t>6.</t>
  </si>
  <si>
    <t>Összesen:</t>
  </si>
  <si>
    <t>változás %</t>
  </si>
  <si>
    <t xml:space="preserve"> Önkormányzat összesen:</t>
  </si>
  <si>
    <t>Adatok Fő</t>
  </si>
  <si>
    <t>2..Felhalmozási célú támogatásértékű bevétel</t>
  </si>
  <si>
    <t>2. Felhalmozási célú támogatások</t>
  </si>
  <si>
    <t>Sorsz.</t>
  </si>
  <si>
    <t>Adatok E Ft-ban</t>
  </si>
  <si>
    <t xml:space="preserve">Adatok Ft- ban  </t>
  </si>
  <si>
    <t>Önkormányzat egyéb szakfeladati</t>
  </si>
  <si>
    <t>ÖNKORMÁNYZAT</t>
  </si>
  <si>
    <t xml:space="preserve">  3.2.Felhalmozási célú pénzeszközök átvétel </t>
  </si>
  <si>
    <t>1</t>
  </si>
  <si>
    <t>2</t>
  </si>
  <si>
    <t>3</t>
  </si>
  <si>
    <t>5.Elvonások befizetések</t>
  </si>
  <si>
    <t xml:space="preserve">  4.1 Elvonások, befizetések</t>
  </si>
  <si>
    <t>5. Elvonások, befizetések</t>
  </si>
  <si>
    <t>6.Tervezett maradvány és tartalék előirányzata</t>
  </si>
  <si>
    <t>1. Államháztartáson belüli megelőlegezések visszafizetése</t>
  </si>
  <si>
    <t>2. Központi irányítószervi kiadások</t>
  </si>
  <si>
    <t>Előző évi állományi érték</t>
  </si>
  <si>
    <t>Tárgyévi állományi érték</t>
  </si>
  <si>
    <t>Eszközök</t>
  </si>
  <si>
    <t>A/I.</t>
  </si>
  <si>
    <t>Immateriális javak</t>
  </si>
  <si>
    <t>A/II.</t>
  </si>
  <si>
    <t>Tárgyi eszközök</t>
  </si>
  <si>
    <t>A/III.</t>
  </si>
  <si>
    <t>Befektetett pénzügyi eszközök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</si>
  <si>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</si>
  <si>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</si>
  <si>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</si>
  <si>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</si>
  <si>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</si>
  <si>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</si>
  <si>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</si>
  <si>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</si>
  <si>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</si>
  <si>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</si>
  <si>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</si>
  <si>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</si>
  <si>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</si>
  <si>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</si>
  <si>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</si>
  <si>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</si>
  <si>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</si>
  <si>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</si>
  <si>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</si>
  <si>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</si>
  <si>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</si>
  <si>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</si>
  <si>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</si>
  <si>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</si>
  <si>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</si>
  <si>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Költségvetés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</si>
  <si>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</si>
  <si>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</si>
  <si>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</si>
  <si>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</si>
  <si>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</si>
  <si>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</si>
  <si>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</si>
  <si>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</si>
  <si>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</si>
  <si>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</si>
  <si>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</si>
  <si>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</si>
  <si>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</si>
  <si>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</si>
  <si>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</si>
  <si>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</si>
  <si>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</si>
  <si>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forrásai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</si>
  <si>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</si>
  <si>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</si>
  <si>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</si>
  <si>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</si>
  <si>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</si>
  <si>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</si>
  <si>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</si>
  <si>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</si>
  <si>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>H/III.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</si>
  <si>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</si>
  <si>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</si>
  <si>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</si>
  <si>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</si>
  <si>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</si>
  <si>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</si>
  <si>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 xml:space="preserve">Passzív időbeli elhatárolások </t>
  </si>
  <si>
    <t>Források összesen</t>
  </si>
  <si>
    <t>Adatok forintban</t>
  </si>
  <si>
    <t>Műk.támog.áht belülre</t>
  </si>
  <si>
    <t>Műk.támog. Áh.tkivülre</t>
  </si>
  <si>
    <t>részesedések vásárlása</t>
  </si>
  <si>
    <t>2.Áht. Belüli megelőlegezések</t>
  </si>
  <si>
    <t>Önkorm.</t>
  </si>
  <si>
    <t>3.. Központi irányítószervi kiadások</t>
  </si>
  <si>
    <t xml:space="preserve">2.Hitelek </t>
  </si>
  <si>
    <t>Sáta Községi Önkormányzat kiadásai intézményenként</t>
  </si>
  <si>
    <t xml:space="preserve">Óvoda </t>
  </si>
  <si>
    <t>3.Közhatalmi bevételek</t>
  </si>
  <si>
    <t>4. Egyéb működési bevétel</t>
  </si>
  <si>
    <t>3.Államházt.megelőlegezések</t>
  </si>
  <si>
    <t>4.Hitel felvétel</t>
  </si>
  <si>
    <t>Napköziotthonos óvoda</t>
  </si>
  <si>
    <t>Közfoglalkoztatottak</t>
  </si>
  <si>
    <t>Napköziotthonos óvoda összesen</t>
  </si>
  <si>
    <t>Önkormányzat összesen</t>
  </si>
  <si>
    <t>Közfoglalkoztatottak összesen</t>
  </si>
  <si>
    <t>Háziorvosi szolgálat</t>
  </si>
  <si>
    <t>Védőnői szolgálat</t>
  </si>
  <si>
    <t>Háziorvosi, védőnői szolgálat összesen</t>
  </si>
  <si>
    <t>Polgármester</t>
  </si>
  <si>
    <t>Alpolgármester</t>
  </si>
  <si>
    <t>Testületi tagok</t>
  </si>
  <si>
    <t>1.1</t>
  </si>
  <si>
    <t>1.2.</t>
  </si>
  <si>
    <t>1.3.</t>
  </si>
  <si>
    <t>Helyi önkormányzatok általános támogatása</t>
  </si>
  <si>
    <t>Települési önk.egyes köznev.fea.támog.</t>
  </si>
  <si>
    <t>települ.önk.szociális,gyjóléti és gyermekétkeztetési fea.tllát.</t>
  </si>
  <si>
    <t>Települési önkormányzatok kulturális fea.támogatása</t>
  </si>
  <si>
    <t>Működ.ktg.vetési támog és kiegészitő támogatások</t>
  </si>
  <si>
    <t>Elszámolásból származó bevételek</t>
  </si>
  <si>
    <t>01-</t>
  </si>
  <si>
    <t>Alaptevékenység költségvetési bevételei</t>
  </si>
  <si>
    <t>02.</t>
  </si>
  <si>
    <t>Alaptevékenység költségvetési kiadásai</t>
  </si>
  <si>
    <t>Alaptevékenység költségvetési egyenlege</t>
  </si>
  <si>
    <t>03.</t>
  </si>
  <si>
    <t>Alaptevékenység finanszirozási bevétele</t>
  </si>
  <si>
    <t>04.</t>
  </si>
  <si>
    <t>Alaptevékenység finanszirozási kiadása</t>
  </si>
  <si>
    <t>Alaptevékenység finanszirozási egyenlege</t>
  </si>
  <si>
    <t>Alaptevékenység maradványa</t>
  </si>
  <si>
    <t>Összes maradvány</t>
  </si>
  <si>
    <t>Alaptevékenység szabad maradványa</t>
  </si>
  <si>
    <t>Sáta Községi önkormányzat beruházási célú kiadásai feladatonként</t>
  </si>
  <si>
    <t>Beruházás</t>
  </si>
  <si>
    <t>Megnevezése</t>
  </si>
  <si>
    <t>Eredeti ei.</t>
  </si>
  <si>
    <t>Módos.ei.</t>
  </si>
  <si>
    <t>Teljesités</t>
  </si>
  <si>
    <t>3. Egyéb felhalmozási kiadások (részesedés vásárlása)</t>
  </si>
  <si>
    <t>Működési támogatás</t>
  </si>
  <si>
    <t>F.lyuki nyugdíjas bányász szakszervezet</t>
  </si>
  <si>
    <t>011130 Önk.ig</t>
  </si>
  <si>
    <t>013320 Köztemető</t>
  </si>
  <si>
    <t>013350 Önk.vagyon</t>
  </si>
  <si>
    <t>018010 Önk.elsz.ktg.el</t>
  </si>
  <si>
    <t>041233 Közfogl.</t>
  </si>
  <si>
    <t>072111 Háziorv.</t>
  </si>
  <si>
    <t>074031 Család ,nőv.</t>
  </si>
  <si>
    <t>082091 Közműv.</t>
  </si>
  <si>
    <t>091110 Óvoda</t>
  </si>
  <si>
    <t>096015 Gyermek.étk.</t>
  </si>
  <si>
    <t>096025 M.helyi  étk.</t>
  </si>
  <si>
    <t>104037 Int.kiv.gy.étk</t>
  </si>
  <si>
    <t>107051 Szoc.étk.</t>
  </si>
  <si>
    <t>107060 szoc.ellát.</t>
  </si>
  <si>
    <t>900060 Forg.célú műv.</t>
  </si>
  <si>
    <t>018030 Támog.</t>
  </si>
  <si>
    <t>064010 Közvil.</t>
  </si>
  <si>
    <t>104051 gyermekvéd.</t>
  </si>
  <si>
    <t>Hitel visszafiz.</t>
  </si>
  <si>
    <t>011130 önk.ig.tev</t>
  </si>
  <si>
    <t>018030 támog.</t>
  </si>
  <si>
    <t>041233 Közfoglalk.</t>
  </si>
  <si>
    <t>074211 Háziorv.</t>
  </si>
  <si>
    <t>074031 Család,nőv.</t>
  </si>
  <si>
    <t>096015 Gy.étk.</t>
  </si>
  <si>
    <t>107051 szoc.étk.</t>
  </si>
  <si>
    <t>104037 Szünidei gy.ét,</t>
  </si>
  <si>
    <t>011130  önk.ig.</t>
  </si>
  <si>
    <t>018010 Önk.elsz.</t>
  </si>
  <si>
    <t>041233 Közfog.</t>
  </si>
  <si>
    <t>074031 Család,nv.</t>
  </si>
  <si>
    <t>096025 M.helyi étk.</t>
  </si>
  <si>
    <t>104037 Int.kiv.étk.</t>
  </si>
  <si>
    <t>900060 Forg.cél</t>
  </si>
  <si>
    <t>A 6/2017/V.26.sz.rendelethez</t>
  </si>
  <si>
    <t>12.sz.melléklet</t>
  </si>
  <si>
    <t>VAGYONKIMUTATÁS</t>
  </si>
  <si>
    <t>A könyvviteli mérlegben szereplő eszközökről, forrásokról</t>
  </si>
  <si>
    <t>Adatok ezer forintban</t>
  </si>
  <si>
    <t>ESZKÖZÖK</t>
  </si>
  <si>
    <t>Bruttó érték</t>
  </si>
  <si>
    <t>Écs,értékvesztés</t>
  </si>
  <si>
    <t>Állományi érték</t>
  </si>
  <si>
    <t>I.  Immateriális javak összesen</t>
  </si>
  <si>
    <t xml:space="preserve">    1. Immat.javak</t>
  </si>
  <si>
    <t xml:space="preserve">II. Tárgyi eszközök </t>
  </si>
  <si>
    <t xml:space="preserve">    1. Utak</t>
  </si>
  <si>
    <t xml:space="preserve">    2. Épületek</t>
  </si>
  <si>
    <t>b./ Korl.forg.képes ingatlanok</t>
  </si>
  <si>
    <t>II/2.Forgalomképes ingatlanok</t>
  </si>
  <si>
    <t xml:space="preserve">     1. Földterületek</t>
  </si>
  <si>
    <t xml:space="preserve">     2.Telkek</t>
  </si>
  <si>
    <t xml:space="preserve">     3. Épületek</t>
  </si>
  <si>
    <t>a./ Forgalomképtelen ingatlanok</t>
  </si>
  <si>
    <t xml:space="preserve">     4. Építmények</t>
  </si>
  <si>
    <t>II/3. Egyéb tárgyi eszközök ö.</t>
  </si>
  <si>
    <t xml:space="preserve">     1. Gépek, berend.</t>
  </si>
  <si>
    <t xml:space="preserve">     2. Járművek</t>
  </si>
  <si>
    <t xml:space="preserve">     3. Beruházások</t>
  </si>
  <si>
    <t>III. Befektetett eszközök</t>
  </si>
  <si>
    <t xml:space="preserve">     1. Tartós részesedések</t>
  </si>
  <si>
    <t>II/1. Törzsvagyon</t>
  </si>
  <si>
    <t>B.Nemzeti vagyoba tart.forgóe.</t>
  </si>
  <si>
    <t>I. Készletek</t>
  </si>
  <si>
    <t>C. Pénzeszközök</t>
  </si>
  <si>
    <t>D. Követelések</t>
  </si>
  <si>
    <t>követelések közhatalmi bevételre</t>
  </si>
  <si>
    <t>követelésk működ.bevételre</t>
  </si>
  <si>
    <t>egyéb követelések</t>
  </si>
  <si>
    <t>E.Egyéb eszközoldali elsz.</t>
  </si>
  <si>
    <t>F.Aktiv időbeni elhat.</t>
  </si>
  <si>
    <t>E S Z K Ö Z Ö K   Ö S S Z E S</t>
  </si>
  <si>
    <t>FORRÁSOK</t>
  </si>
  <si>
    <t>Nemzeti vagyon és egyéb eszk</t>
  </si>
  <si>
    <t>indulás kori értéke és vált.</t>
  </si>
  <si>
    <t>G/IV. Felhalm.eredmény</t>
  </si>
  <si>
    <t>G/VI.Mérleg szerinti eredmény</t>
  </si>
  <si>
    <t>G. Saját tőke</t>
  </si>
  <si>
    <t>H/I.ktg.vet.évben esed.követ.</t>
  </si>
  <si>
    <t>H/II.ktg.vet.évet követően es.köv.</t>
  </si>
  <si>
    <t>J.Passziv időbeni elhat</t>
  </si>
  <si>
    <t>F O R R Á S O K  Ö S S Z E S</t>
  </si>
  <si>
    <t>Állami hozzájárulás és támogatás  2017. eredeti előirányzat</t>
  </si>
  <si>
    <t xml:space="preserve">                                                                 SÁTA KÖZSÉG ÖNKORMÁNYZATÁNAK 2017. ÉVI ÖSSZESÍTETT MÉRLEGE                                                                                   </t>
  </si>
  <si>
    <t>4.3. Vagyoni tipusu adók</t>
  </si>
  <si>
    <t>4.4. Értékesitési és forgalmi adók</t>
  </si>
  <si>
    <t>2017. eredeti előirányzat</t>
  </si>
  <si>
    <t>2017. módosított előirányzat</t>
  </si>
  <si>
    <t>2017. év teljesítés</t>
  </si>
  <si>
    <t>tartalék</t>
  </si>
  <si>
    <t>Előző évi hitel visszafizetése</t>
  </si>
  <si>
    <t>2017. év eredeti előirányzat</t>
  </si>
  <si>
    <t>2017. év módosított előirányzat</t>
  </si>
  <si>
    <t>Sáta Községi Önkormányzat 2017.év bevételei intézményenként</t>
  </si>
  <si>
    <t>Sáta Községi Önkormányzat létszámadatai 2017.évben</t>
  </si>
  <si>
    <t xml:space="preserve"> eredeti tervezett létszám             2017. évre</t>
  </si>
  <si>
    <t>módosított tervezett létszám 2017. évre</t>
  </si>
  <si>
    <t>2017. év tény létszám</t>
  </si>
  <si>
    <t>SÁTA KÖZSÉGI ÖNKORMÁNYZAT 2017. ÉVRE VONATKOZÓ ÁLLAMI TÁMOGATÁSOK</t>
  </si>
  <si>
    <t>Állami hozzájárulás és támogatás  2017. módosított előirányzat</t>
  </si>
  <si>
    <t>Állami hozzájárulás és támogatás  2017. év teljesítés</t>
  </si>
  <si>
    <t xml:space="preserve"> SÁTA KÖZSÉG ÖNKORMÁNYZATA ÁLTAL 2017. ÉVBEN TÁMOGATOTT SZERVEZETEK</t>
  </si>
  <si>
    <t>2017. évi teljeesítés</t>
  </si>
  <si>
    <t>Római Katólikus Plébánia</t>
  </si>
  <si>
    <t>MARADVÁNYKIMUTATÁS 2017.</t>
  </si>
  <si>
    <t>Kötelezettséggel terhelt maradvány</t>
  </si>
  <si>
    <t>2017. ÉV KIADÁSAI AZ ÖNKORMÁNYZAT KIEMELT KORMÁNYZATI FUNKCIÓNKÉNT</t>
  </si>
  <si>
    <t>SÁTA  ÖNKORMÁNYZAT ÉS INTÉZMÉNYE ÖSSZEVONT  VAGYONMÉRLEGE 2017. ÉVBEN</t>
  </si>
  <si>
    <t>2017.december 31.</t>
  </si>
  <si>
    <t>Sáta Község adósságot keletkeztető ügyeletei 2017. évben</t>
  </si>
  <si>
    <t>N E M L E G E S !</t>
  </si>
  <si>
    <t>082091:közmüv.</t>
  </si>
  <si>
    <t>107060 Szoc.ell.</t>
  </si>
  <si>
    <t>Hitel vissz.</t>
  </si>
  <si>
    <t>106020Lakásfennt.</t>
  </si>
  <si>
    <t>Használt számítógép vásárlása</t>
  </si>
  <si>
    <t>TOP pályázatokkal kapcsolatos felújitás</t>
  </si>
  <si>
    <t>TOP pályázatokkal kapcsolatos beruházás</t>
  </si>
  <si>
    <t xml:space="preserve">                                                                                                                                                                  </t>
  </si>
  <si>
    <t>Likvid hitel felvétele</t>
  </si>
  <si>
    <t>Likvid hitel visszafizetése</t>
  </si>
  <si>
    <t>1.sz. melléklet a 3/2018/V.28.rendelethez</t>
  </si>
  <si>
    <t>A 3/2018/V.28/sz.rendelet 4.sz. melléklete</t>
  </si>
  <si>
    <t>A 3/2018/V.28/sz. rendelet 5.sz. melléklete</t>
  </si>
  <si>
    <t>A  3/2018/V.28.sz.rendelet 6..sz.melléklete</t>
  </si>
  <si>
    <t>A 3/2018/V.28/. sz. rendelet 7.sz.melléklete</t>
  </si>
  <si>
    <t xml:space="preserve">A 3/2018/V.28sz. rendelet 8.sz. melléklete </t>
  </si>
  <si>
    <t>A 3/2018/V.28.sz.rendelet 9.sz. melléklete</t>
  </si>
  <si>
    <t>A  3/2018V.28 sz. rendelet  10.sz.melléklete</t>
  </si>
  <si>
    <t>A 3/2018/V.28.rendelet 11.sz.melléklete</t>
  </si>
  <si>
    <t>A 3/2018/V.28. /3.sz.rendelet melléklete</t>
  </si>
  <si>
    <t>A 3/2018/V.28. /sz.rendelet  2. sz.melléklete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</si>
</sst>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0.0"/>
    <numFmt numFmtId="166" formatCode="_-* #,##0\ _F_t_-;\-* #,##0\ _F_t_-;_-* &quot;-&quot;??\ _F_t_-;_-@_-"/>
    <numFmt numFmtId="167" formatCode="#,##0\ &quot;Ft&quot;"/>
  </numFmts>
  <fonts count="16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3" fontId="5" fillId="0" borderId="1" xfId="1" applyNumberFormat="1" applyFont="1" applyFill="1" applyBorder="1" applyAlignment="1" applyProtection="1">
      <alignment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center" wrapText="1" inden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16" fontId="6" fillId="0" borderId="1" xfId="1" applyNumberFormat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0" xfId="0" applyFont="1"/>
    <xf numFmtId="3" fontId="5" fillId="0" borderId="0" xfId="1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/>
    <xf numFmtId="0" fontId="5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164" fontId="3" fillId="0" borderId="0" xfId="1" applyNumberFormat="1" applyFont="1" applyFill="1" applyBorder="1" applyAlignment="1" applyProtection="1">
      <alignment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  <xf numFmtId="2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6" fillId="0" borderId="1" xfId="1" applyFont="1" applyFill="1" applyBorder="1" applyAlignment="1" applyProtection="1">
      <alignment horizontal="left" indent="1"/>
    </xf>
    <xf numFmtId="3" fontId="5" fillId="0" borderId="1" xfId="0" applyNumberFormat="1" applyFont="1" applyFill="1" applyBorder="1"/>
    <xf numFmtId="3" fontId="6" fillId="0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3" fillId="5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3" fontId="5" fillId="4" borderId="1" xfId="1" applyNumberFormat="1" applyFont="1" applyFill="1" applyBorder="1" applyAlignment="1" applyProtection="1">
      <alignment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2" fontId="5" fillId="4" borderId="1" xfId="1" applyNumberFormat="1" applyFont="1" applyFill="1" applyBorder="1" applyAlignment="1" applyProtection="1">
      <alignment vertical="center" wrapText="1"/>
    </xf>
    <xf numFmtId="2" fontId="5" fillId="4" borderId="1" xfId="1" applyNumberFormat="1" applyFont="1" applyFill="1" applyBorder="1" applyAlignment="1" applyProtection="1">
      <alignment horizontal="left" vertical="center" wrapText="1" indent="1"/>
    </xf>
    <xf numFmtId="3" fontId="5" fillId="4" borderId="1" xfId="1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1" applyFont="1" applyFill="1" applyBorder="1" applyAlignment="1" applyProtection="1">
      <alignment horizontal="left" vertical="center" wrapText="1" indent="1"/>
    </xf>
    <xf numFmtId="2" fontId="5" fillId="4" borderId="2" xfId="1" applyNumberFormat="1" applyFont="1" applyFill="1" applyBorder="1" applyAlignment="1" applyProtection="1">
      <alignment horizontal="left" vertical="center" wrapText="1" indent="1"/>
    </xf>
    <xf numFmtId="3" fontId="5" fillId="4" borderId="2" xfId="1" applyNumberFormat="1" applyFont="1" applyFill="1" applyBorder="1" applyAlignment="1" applyProtection="1">
      <alignment vertical="center" wrapText="1"/>
      <protection locked="0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 indent="1"/>
    </xf>
    <xf numFmtId="2" fontId="3" fillId="5" borderId="1" xfId="1" applyNumberFormat="1" applyFont="1" applyFill="1" applyBorder="1" applyAlignment="1" applyProtection="1">
      <alignment vertical="center" wrapText="1"/>
    </xf>
    <xf numFmtId="3" fontId="3" fillId="5" borderId="1" xfId="1" applyNumberFormat="1" applyFont="1" applyFill="1" applyBorder="1" applyAlignment="1" applyProtection="1">
      <alignment vertical="center" wrapText="1"/>
    </xf>
    <xf numFmtId="0" fontId="3" fillId="5" borderId="1" xfId="1" applyFont="1" applyFill="1" applyBorder="1" applyAlignment="1" applyProtection="1">
      <alignment vertical="center" wrapText="1"/>
    </xf>
    <xf numFmtId="164" fontId="3" fillId="5" borderId="1" xfId="1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4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horizontal="left" indent="1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4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3" fontId="6" fillId="3" borderId="1" xfId="0" applyNumberFormat="1" applyFont="1" applyFill="1" applyBorder="1"/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5" borderId="1" xfId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/>
    </xf>
    <xf numFmtId="3" fontId="6" fillId="0" borderId="1" xfId="2" applyNumberFormat="1" applyFont="1" applyBorder="1" applyAlignment="1">
      <alignment horizontal="center" vertical="center"/>
    </xf>
    <xf numFmtId="0" fontId="5" fillId="4" borderId="1" xfId="1" applyNumberFormat="1" applyFont="1" applyFill="1" applyBorder="1" applyAlignment="1" applyProtection="1">
      <alignment horizontal="left" vertical="center" wrapText="1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164" fontId="5" fillId="5" borderId="1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>
      <alignment horizontal="left" vertical="center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2" applyFont="1" applyFill="1" applyBorder="1" applyAlignment="1">
      <alignment horizontal="center" vertical="center" textRotation="90"/>
    </xf>
    <xf numFmtId="0" fontId="3" fillId="5" borderId="1" xfId="1" applyFont="1" applyFill="1" applyBorder="1" applyAlignment="1" applyProtection="1">
      <alignment horizontal="center" vertical="center" textRotation="90" wrapText="1"/>
    </xf>
    <xf numFmtId="0" fontId="6" fillId="0" borderId="0" xfId="2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right" vertical="center" wrapText="1"/>
    </xf>
    <xf numFmtId="3" fontId="5" fillId="4" borderId="3" xfId="1" applyNumberFormat="1" applyFont="1" applyFill="1" applyBorder="1" applyAlignment="1" applyProtection="1">
      <alignment horizontal="right" vertical="center" wrapText="1"/>
    </xf>
    <xf numFmtId="0" fontId="5" fillId="0" borderId="0" xfId="2" applyFont="1" applyAlignment="1">
      <alignment horizontal="left" vertical="center"/>
    </xf>
    <xf numFmtId="2" fontId="6" fillId="0" borderId="1" xfId="1" applyNumberFormat="1" applyFont="1" applyFill="1" applyBorder="1" applyAlignment="1" applyProtection="1">
      <alignment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</xf>
    <xf numFmtId="3" fontId="6" fillId="3" borderId="3" xfId="1" applyNumberFormat="1" applyFont="1" applyFill="1" applyBorder="1" applyAlignment="1" applyProtection="1">
      <alignment horizontal="right" vertical="center" wrapText="1"/>
    </xf>
    <xf numFmtId="3" fontId="6" fillId="4" borderId="1" xfId="1" applyNumberFormat="1" applyFont="1" applyFill="1" applyBorder="1" applyAlignment="1" applyProtection="1">
      <alignment horizontal="right" vertical="center" wrapText="1"/>
    </xf>
    <xf numFmtId="0" fontId="6" fillId="3" borderId="0" xfId="2" applyFont="1" applyFill="1" applyAlignment="1">
      <alignment horizontal="left" vertical="center"/>
    </xf>
    <xf numFmtId="2" fontId="6" fillId="3" borderId="1" xfId="1" applyNumberFormat="1" applyFont="1" applyFill="1" applyBorder="1" applyAlignment="1" applyProtection="1">
      <alignment horizontal="left"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1" xfId="1" applyNumberFormat="1" applyFont="1" applyFill="1" applyBorder="1" applyAlignment="1" applyProtection="1">
      <alignment horizontal="left" vertical="center" wrapText="1"/>
    </xf>
    <xf numFmtId="3" fontId="10" fillId="3" borderId="1" xfId="1" applyNumberFormat="1" applyFont="1" applyFill="1" applyBorder="1" applyAlignment="1" applyProtection="1">
      <alignment horizontal="right" vertical="center" wrapText="1"/>
    </xf>
    <xf numFmtId="3" fontId="10" fillId="3" borderId="3" xfId="1" applyNumberFormat="1" applyFont="1" applyFill="1" applyBorder="1" applyAlignment="1" applyProtection="1">
      <alignment horizontal="right" vertical="center" wrapText="1"/>
    </xf>
    <xf numFmtId="3" fontId="10" fillId="4" borderId="1" xfId="1" applyNumberFormat="1" applyFont="1" applyFill="1" applyBorder="1" applyAlignment="1" applyProtection="1">
      <alignment horizontal="right" vertical="center" wrapText="1"/>
    </xf>
    <xf numFmtId="0" fontId="10" fillId="3" borderId="0" xfId="2" applyFont="1" applyFill="1" applyAlignment="1">
      <alignment horizontal="left" vertical="center"/>
    </xf>
    <xf numFmtId="3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 applyAlignment="1">
      <alignment horizontal="left" vertical="center"/>
    </xf>
    <xf numFmtId="2" fontId="5" fillId="5" borderId="1" xfId="1" applyNumberFormat="1" applyFont="1" applyFill="1" applyBorder="1" applyAlignment="1" applyProtection="1">
      <alignment horizontal="left" vertical="center" wrapText="1"/>
    </xf>
    <xf numFmtId="3" fontId="5" fillId="5" borderId="1" xfId="1" applyNumberFormat="1" applyFont="1" applyFill="1" applyBorder="1" applyAlignment="1" applyProtection="1">
      <alignment horizontal="right" vertical="center" wrapText="1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2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6" xfId="2" applyFont="1" applyFill="1" applyBorder="1" applyAlignment="1">
      <alignment horizontal="center" vertical="center" textRotation="90"/>
    </xf>
    <xf numFmtId="2" fontId="3" fillId="5" borderId="6" xfId="2" applyNumberFormat="1" applyFont="1" applyFill="1" applyBorder="1" applyAlignment="1">
      <alignment horizontal="center" vertical="center" textRotation="90" wrapText="1"/>
    </xf>
    <xf numFmtId="0" fontId="3" fillId="5" borderId="7" xfId="2" applyFont="1" applyFill="1" applyBorder="1" applyAlignment="1">
      <alignment horizontal="center" vertical="center" textRotation="90"/>
    </xf>
    <xf numFmtId="0" fontId="3" fillId="5" borderId="6" xfId="1" applyFont="1" applyFill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4" borderId="1" xfId="2" applyFont="1" applyFill="1" applyBorder="1" applyAlignment="1" applyProtection="1">
      <alignment horizontal="center" vertical="center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Fill="1" applyBorder="1" applyAlignment="1">
      <alignment vertical="center" wrapText="1"/>
    </xf>
    <xf numFmtId="0" fontId="11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 wrapText="1" shrinkToFit="1"/>
    </xf>
    <xf numFmtId="3" fontId="11" fillId="0" borderId="1" xfId="0" applyNumberFormat="1" applyFont="1" applyFill="1" applyBorder="1" applyAlignment="1">
      <alignment horizontal="right" vertical="center" wrapText="1" shrinkToFi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 shrinkToFit="1"/>
    </xf>
    <xf numFmtId="0" fontId="11" fillId="0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 shrinkToFi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3" borderId="0" xfId="0" applyFont="1" applyFill="1"/>
    <xf numFmtId="3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/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right" vertical="center"/>
    </xf>
    <xf numFmtId="1" fontId="5" fillId="4" borderId="1" xfId="1" applyNumberFormat="1" applyFont="1" applyFill="1" applyBorder="1" applyAlignment="1" applyProtection="1">
      <alignment vertical="center" wrapText="1"/>
    </xf>
    <xf numFmtId="1" fontId="5" fillId="5" borderId="1" xfId="1" applyNumberFormat="1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>
      <alignment horizontal="right" vertical="center"/>
    </xf>
    <xf numFmtId="0" fontId="3" fillId="5" borderId="3" xfId="1" applyFont="1" applyFill="1" applyBorder="1" applyAlignment="1" applyProtection="1">
      <alignment horizontal="center" vertical="center" textRotation="90" wrapText="1"/>
    </xf>
    <xf numFmtId="3" fontId="5" fillId="4" borderId="3" xfId="1" applyNumberFormat="1" applyFont="1" applyFill="1" applyBorder="1" applyAlignment="1" applyProtection="1">
      <alignment horizontal="center" vertical="center" wrapText="1"/>
    </xf>
    <xf numFmtId="164" fontId="5" fillId="5" borderId="3" xfId="1" applyNumberFormat="1" applyFont="1" applyFill="1" applyBorder="1" applyAlignment="1" applyProtection="1">
      <alignment horizontal="center" vertical="center" wrapText="1"/>
    </xf>
    <xf numFmtId="0" fontId="3" fillId="5" borderId="10" xfId="2" applyFont="1" applyFill="1" applyBorder="1" applyAlignment="1">
      <alignment horizontal="center" vertical="center" textRotation="90"/>
    </xf>
    <xf numFmtId="3" fontId="5" fillId="4" borderId="10" xfId="1" applyNumberFormat="1" applyFont="1" applyFill="1" applyBorder="1" applyAlignment="1" applyProtection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2" applyNumberFormat="1" applyFont="1" applyBorder="1" applyAlignment="1">
      <alignment horizontal="center" vertical="center"/>
    </xf>
    <xf numFmtId="3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1" applyNumberFormat="1" applyFont="1" applyFill="1" applyBorder="1" applyAlignment="1" applyProtection="1">
      <alignment horizontal="center" vertical="center" wrapText="1"/>
    </xf>
    <xf numFmtId="164" fontId="5" fillId="5" borderId="10" xfId="1" applyNumberFormat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textRotation="90" wrapText="1"/>
    </xf>
    <xf numFmtId="3" fontId="6" fillId="4" borderId="3" xfId="1" applyNumberFormat="1" applyFont="1" applyFill="1" applyBorder="1" applyAlignment="1" applyProtection="1">
      <alignment horizontal="right" vertical="center" wrapText="1"/>
    </xf>
    <xf numFmtId="3" fontId="5" fillId="5" borderId="3" xfId="1" applyNumberFormat="1" applyFont="1" applyFill="1" applyBorder="1" applyAlignment="1" applyProtection="1">
      <alignment horizontal="right" vertical="center" wrapText="1"/>
    </xf>
    <xf numFmtId="0" fontId="3" fillId="5" borderId="12" xfId="2" applyFont="1" applyFill="1" applyBorder="1" applyAlignment="1">
      <alignment horizontal="center" vertical="center" textRotation="90" wrapText="1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3" fontId="10" fillId="3" borderId="10" xfId="1" applyNumberFormat="1" applyFont="1" applyFill="1" applyBorder="1" applyAlignment="1" applyProtection="1">
      <alignment horizontal="right" vertical="center" wrapText="1"/>
    </xf>
    <xf numFmtId="3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0" xfId="1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wrapText="1"/>
    </xf>
    <xf numFmtId="0" fontId="6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 wrapText="1"/>
    </xf>
    <xf numFmtId="0" fontId="0" fillId="0" borderId="0" xfId="0" applyAlignment="1">
      <alignment wrapText="1"/>
    </xf>
    <xf numFmtId="0" fontId="9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3" fontId="6" fillId="0" borderId="10" xfId="2" applyNumberFormat="1" applyFont="1" applyBorder="1" applyAlignment="1">
      <alignment horizontal="center" vertical="center" wrapText="1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3" fillId="4" borderId="10" xfId="2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 applyProtection="1">
      <alignment horizontal="center" vertical="center" wrapText="1"/>
    </xf>
    <xf numFmtId="0" fontId="6" fillId="4" borderId="10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1" fontId="5" fillId="4" borderId="10" xfId="2" applyNumberFormat="1" applyFont="1" applyFill="1" applyBorder="1" applyAlignment="1">
      <alignment horizontal="center" vertical="center"/>
    </xf>
    <xf numFmtId="1" fontId="5" fillId="5" borderId="10" xfId="2" applyNumberFormat="1" applyFont="1" applyFill="1" applyBorder="1" applyAlignment="1">
      <alignment horizontal="center" vertical="center"/>
    </xf>
    <xf numFmtId="3" fontId="10" fillId="4" borderId="3" xfId="1" applyNumberFormat="1" applyFont="1" applyFill="1" applyBorder="1" applyAlignment="1" applyProtection="1">
      <alignment horizontal="right" vertical="center" wrapText="1"/>
    </xf>
    <xf numFmtId="0" fontId="3" fillId="5" borderId="12" xfId="1" applyFont="1" applyFill="1" applyBorder="1" applyAlignment="1" applyProtection="1">
      <alignment horizontal="center" vertical="center" textRotation="90" wrapText="1"/>
    </xf>
    <xf numFmtId="166" fontId="11" fillId="0" borderId="1" xfId="3" applyNumberFormat="1" applyFont="1" applyBorder="1"/>
    <xf numFmtId="166" fontId="3" fillId="4" borderId="1" xfId="3" applyNumberFormat="1" applyFont="1" applyFill="1" applyBorder="1"/>
    <xf numFmtId="0" fontId="14" fillId="0" borderId="0" xfId="0" applyFont="1"/>
    <xf numFmtId="3" fontId="3" fillId="5" borderId="1" xfId="0" applyNumberFormat="1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>
      <alignment horizontal="center" vertical="center" wrapText="1"/>
    </xf>
    <xf numFmtId="3" fontId="5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5" fillId="3" borderId="0" xfId="2" applyFont="1" applyFill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 indent="1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0" xfId="2" applyNumberFormat="1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2" applyFont="1"/>
    <xf numFmtId="0" fontId="10" fillId="0" borderId="0" xfId="2" applyFont="1" applyAlignment="1">
      <alignment horizontal="right"/>
    </xf>
    <xf numFmtId="0" fontId="6" fillId="0" borderId="9" xfId="2" applyFont="1" applyBorder="1" applyAlignment="1">
      <alignment horizontal="center"/>
    </xf>
    <xf numFmtId="0" fontId="6" fillId="0" borderId="9" xfId="2" applyFont="1" applyBorder="1" applyAlignment="1">
      <alignment horizontal="right"/>
    </xf>
    <xf numFmtId="0" fontId="3" fillId="4" borderId="1" xfId="2" applyFont="1" applyFill="1" applyBorder="1"/>
    <xf numFmtId="1" fontId="3" fillId="4" borderId="1" xfId="2" applyNumberFormat="1" applyFont="1" applyFill="1" applyBorder="1" applyAlignment="1">
      <alignment horizontal="distributed"/>
    </xf>
    <xf numFmtId="0" fontId="11" fillId="0" borderId="1" xfId="2" applyFont="1" applyBorder="1"/>
    <xf numFmtId="166" fontId="11" fillId="0" borderId="1" xfId="4" applyNumberFormat="1" applyFont="1" applyBorder="1" applyAlignment="1"/>
    <xf numFmtId="166" fontId="3" fillId="4" borderId="1" xfId="4" applyNumberFormat="1" applyFont="1" applyFill="1" applyBorder="1" applyAlignment="1"/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right"/>
    </xf>
    <xf numFmtId="167" fontId="10" fillId="0" borderId="0" xfId="2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167" fontId="7" fillId="0" borderId="0" xfId="2" applyNumberFormat="1" applyFont="1" applyAlignment="1">
      <alignment horizontal="center" vertical="center"/>
    </xf>
    <xf numFmtId="167" fontId="6" fillId="0" borderId="0" xfId="2" applyNumberFormat="1" applyFont="1" applyAlignment="1">
      <alignment horizontal="right" vertical="center"/>
    </xf>
    <xf numFmtId="0" fontId="3" fillId="5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left" vertical="center"/>
    </xf>
    <xf numFmtId="167" fontId="3" fillId="5" borderId="1" xfId="2" applyNumberFormat="1" applyFont="1" applyFill="1" applyBorder="1"/>
    <xf numFmtId="166" fontId="3" fillId="4" borderId="1" xfId="4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 vertical="center"/>
    </xf>
    <xf numFmtId="166" fontId="11" fillId="0" borderId="1" xfId="4" applyNumberFormat="1" applyFont="1" applyBorder="1"/>
    <xf numFmtId="0" fontId="11" fillId="0" borderId="1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 vertical="center"/>
    </xf>
    <xf numFmtId="166" fontId="3" fillId="0" borderId="1" xfId="4" applyNumberFormat="1" applyFont="1" applyBorder="1"/>
    <xf numFmtId="166" fontId="3" fillId="5" borderId="1" xfId="4" applyNumberFormat="1" applyFont="1" applyFill="1" applyBorder="1"/>
    <xf numFmtId="166" fontId="3" fillId="4" borderId="1" xfId="4" applyNumberFormat="1" applyFont="1" applyFill="1" applyBorder="1"/>
    <xf numFmtId="166" fontId="11" fillId="0" borderId="1" xfId="4" applyNumberFormat="1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/>
    </xf>
    <xf numFmtId="167" fontId="6" fillId="0" borderId="0" xfId="2" applyNumberFormat="1" applyFont="1" applyBorder="1"/>
    <xf numFmtId="0" fontId="3" fillId="0" borderId="1" xfId="0" applyFont="1" applyBorder="1" applyAlignment="1">
      <alignment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5" fillId="5" borderId="4" xfId="1" applyFont="1" applyFill="1" applyBorder="1" applyAlignment="1" applyProtection="1">
      <alignment horizontal="left" vertical="center" wrapText="1"/>
    </xf>
    <xf numFmtId="0" fontId="5" fillId="4" borderId="4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4" xfId="1" applyFont="1" applyBorder="1" applyAlignment="1" applyProtection="1">
      <alignment horizontal="left" vertical="center" wrapText="1"/>
    </xf>
    <xf numFmtId="0" fontId="6" fillId="3" borderId="4" xfId="1" applyFont="1" applyFill="1" applyBorder="1" applyAlignment="1" applyProtection="1">
      <alignment horizontal="left" vertical="center" wrapText="1" indent="1"/>
    </xf>
    <xf numFmtId="0" fontId="6" fillId="0" borderId="4" xfId="1" applyFont="1" applyFill="1" applyBorder="1" applyAlignment="1" applyProtection="1">
      <alignment horizontal="left" vertical="center" wrapText="1" indent="1"/>
    </xf>
    <xf numFmtId="0" fontId="5" fillId="4" borderId="4" xfId="1" applyNumberFormat="1" applyFont="1" applyFill="1" applyBorder="1" applyAlignment="1" applyProtection="1">
      <alignment horizontal="left" vertical="center" wrapText="1"/>
    </xf>
    <xf numFmtId="3" fontId="5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2" applyNumberFormat="1" applyFont="1" applyBorder="1" applyAlignment="1">
      <alignment horizontal="center" vertical="center" wrapText="1"/>
    </xf>
    <xf numFmtId="164" fontId="5" fillId="5" borderId="0" xfId="1" applyNumberFormat="1" applyFont="1" applyFill="1" applyBorder="1" applyAlignment="1" applyProtection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15" fillId="0" borderId="0" xfId="0" applyFont="1"/>
    <xf numFmtId="3" fontId="0" fillId="0" borderId="0" xfId="0" applyNumberFormat="1" applyAlignment="1">
      <alignment wrapText="1"/>
    </xf>
    <xf numFmtId="166" fontId="0" fillId="0" borderId="0" xfId="0" applyNumberFormat="1"/>
    <xf numFmtId="0" fontId="0" fillId="0" borderId="0" xfId="0" applyAlignment="1">
      <alignment horizontal="right"/>
    </xf>
    <xf numFmtId="3" fontId="6" fillId="0" borderId="1" xfId="0" applyNumberFormat="1" applyFont="1" applyFill="1" applyBorder="1" applyAlignment="1"/>
    <xf numFmtId="164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3" fillId="4" borderId="10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3" fillId="4" borderId="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16" fontId="10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2" applyFont="1" applyAlignment="1">
      <alignment horizontal="right" vertical="center" wrapText="1"/>
    </xf>
    <xf numFmtId="0" fontId="12" fillId="3" borderId="0" xfId="0" applyNumberFormat="1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/>
    </xf>
    <xf numFmtId="0" fontId="3" fillId="5" borderId="3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left"/>
    </xf>
    <xf numFmtId="0" fontId="3" fillId="4" borderId="1" xfId="2" applyFont="1" applyFill="1" applyBorder="1" applyAlignment="1">
      <alignment horizontal="center"/>
    </xf>
  </cellXfs>
  <cellStyles count="5">
    <cellStyle name="Ezres" xfId="3" builtinId="3"/>
    <cellStyle name="Ezres 2" xfId="4"/>
    <cellStyle name="Normál" xfId="0" builtinId="0"/>
    <cellStyle name="Normál 2" xfId="2"/>
    <cellStyle name="Normál_KVRENMUNKA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577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25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57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13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85775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56</xdr:col>
      <xdr:colOff>0</xdr:colOff>
      <xdr:row>13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85775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opLeftCell="B1" zoomScale="120" zoomScaleNormal="120" workbookViewId="0">
      <selection activeCell="J1" sqref="J1:M1"/>
    </sheetView>
  </sheetViews>
  <sheetFormatPr defaultColWidth="9.140625" defaultRowHeight="13.5" customHeight="1"/>
  <cols>
    <col min="1" max="1" width="4" style="65" customWidth="1"/>
    <col min="2" max="2" width="33.5703125" style="35" customWidth="1"/>
    <col min="3" max="3" width="5.28515625" style="25" hidden="1" customWidth="1"/>
    <col min="4" max="4" width="10.85546875" style="25" customWidth="1"/>
    <col min="5" max="5" width="11.28515625" style="25" customWidth="1"/>
    <col min="6" max="6" width="11" style="25" customWidth="1"/>
    <col min="7" max="7" width="5.42578125" style="25" bestFit="1" customWidth="1"/>
    <col min="8" max="8" width="4.140625" style="65" customWidth="1"/>
    <col min="9" max="9" width="31.42578125" style="25" customWidth="1"/>
    <col min="10" max="10" width="10.5703125" style="25" customWidth="1"/>
    <col min="11" max="12" width="10.140625" style="25" customWidth="1"/>
    <col min="13" max="13" width="5.28515625" style="25" customWidth="1"/>
    <col min="14" max="14" width="6.42578125" style="25" customWidth="1"/>
    <col min="15" max="15" width="9.140625" style="25"/>
    <col min="16" max="16" width="11.140625" style="25" bestFit="1" customWidth="1"/>
    <col min="17" max="16384" width="9.140625" style="25"/>
  </cols>
  <sheetData>
    <row r="1" spans="1:16" ht="13.5" customHeight="1">
      <c r="A1" s="65">
        <v>7</v>
      </c>
      <c r="J1" s="297" t="s">
        <v>358</v>
      </c>
      <c r="K1" s="297"/>
      <c r="L1" s="297"/>
      <c r="M1" s="297"/>
    </row>
    <row r="2" spans="1:16" ht="13.5" customHeight="1">
      <c r="A2" s="294" t="s">
        <v>320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 ht="13.5" customHeight="1">
      <c r="A3" s="71"/>
      <c r="B3" s="72"/>
      <c r="C3" s="72"/>
      <c r="D3" s="162"/>
      <c r="E3" s="211"/>
      <c r="F3" s="211"/>
      <c r="G3" s="72"/>
      <c r="H3" s="72"/>
      <c r="I3" s="72"/>
      <c r="J3" s="296" t="s">
        <v>181</v>
      </c>
      <c r="K3" s="296"/>
      <c r="L3" s="296"/>
      <c r="M3" s="296"/>
    </row>
    <row r="4" spans="1:16" s="26" customFormat="1" ht="40.5" customHeight="1">
      <c r="A4" s="61"/>
      <c r="B4" s="36" t="s">
        <v>1</v>
      </c>
      <c r="C4" s="37" t="s">
        <v>83</v>
      </c>
      <c r="D4" s="37" t="s">
        <v>323</v>
      </c>
      <c r="E4" s="37" t="s">
        <v>324</v>
      </c>
      <c r="F4" s="37" t="s">
        <v>325</v>
      </c>
      <c r="G4" s="36"/>
      <c r="H4" s="36"/>
      <c r="I4" s="36" t="s">
        <v>0</v>
      </c>
      <c r="J4" s="36" t="s">
        <v>323</v>
      </c>
      <c r="K4" s="37" t="s">
        <v>324</v>
      </c>
      <c r="L4" s="37" t="s">
        <v>325</v>
      </c>
      <c r="M4" s="37"/>
      <c r="N4" s="18"/>
    </row>
    <row r="5" spans="1:16" s="27" customFormat="1" ht="13.5" customHeight="1">
      <c r="A5" s="62" t="s">
        <v>6</v>
      </c>
      <c r="B5" s="38" t="s">
        <v>63</v>
      </c>
      <c r="C5" s="39" t="e">
        <f>SUM(C6+C7+C11+C13)</f>
        <v>#REF!</v>
      </c>
      <c r="D5" s="39">
        <v>206616607</v>
      </c>
      <c r="E5" s="39">
        <v>242670462</v>
      </c>
      <c r="F5" s="39">
        <v>241987840</v>
      </c>
      <c r="G5" s="176"/>
      <c r="H5" s="40" t="s">
        <v>2</v>
      </c>
      <c r="I5" s="38" t="s">
        <v>64</v>
      </c>
      <c r="J5" s="39">
        <v>205204292</v>
      </c>
      <c r="K5" s="39">
        <v>259833482</v>
      </c>
      <c r="L5" s="39">
        <v>244888576</v>
      </c>
      <c r="M5" s="175"/>
      <c r="N5" s="10"/>
    </row>
    <row r="6" spans="1:16" s="27" customFormat="1" ht="13.5" customHeight="1">
      <c r="A6" s="63"/>
      <c r="B6" s="28" t="s">
        <v>22</v>
      </c>
      <c r="C6" s="41" t="e">
        <f>SUM(#REF!/#REF!)*100</f>
        <v>#REF!</v>
      </c>
      <c r="D6" s="3">
        <v>8580000</v>
      </c>
      <c r="E6" s="3">
        <v>10768100</v>
      </c>
      <c r="F6" s="3">
        <v>9896735</v>
      </c>
      <c r="G6" s="176"/>
      <c r="H6" s="19"/>
      <c r="I6" s="2" t="s">
        <v>8</v>
      </c>
      <c r="J6" s="3">
        <v>123213297</v>
      </c>
      <c r="K6" s="3">
        <v>139158144</v>
      </c>
      <c r="L6" s="3">
        <v>135588381</v>
      </c>
      <c r="M6" s="175"/>
      <c r="N6" s="11"/>
    </row>
    <row r="7" spans="1:16" s="27" customFormat="1" ht="13.5" customHeight="1">
      <c r="A7" s="63"/>
      <c r="B7" s="28" t="s">
        <v>52</v>
      </c>
      <c r="C7" s="23" t="e">
        <f t="shared" ref="C7" si="0">SUM(C8,C9,C10)</f>
        <v>#REF!</v>
      </c>
      <c r="D7" s="23"/>
      <c r="E7" s="23"/>
      <c r="F7" s="23"/>
      <c r="G7" s="176"/>
      <c r="H7" s="19"/>
      <c r="I7" s="2" t="s">
        <v>46</v>
      </c>
      <c r="J7" s="3">
        <v>19624900</v>
      </c>
      <c r="K7" s="3">
        <v>22809460</v>
      </c>
      <c r="L7" s="3">
        <v>20866324</v>
      </c>
      <c r="M7" s="175"/>
      <c r="N7" s="11"/>
    </row>
    <row r="8" spans="1:16" ht="13.5" customHeight="1">
      <c r="A8" s="64"/>
      <c r="B8" s="4" t="s">
        <v>53</v>
      </c>
      <c r="C8" s="24"/>
      <c r="D8" s="5">
        <v>79039445</v>
      </c>
      <c r="E8" s="5">
        <v>92273867</v>
      </c>
      <c r="F8" s="5">
        <v>92273867</v>
      </c>
      <c r="G8" s="176"/>
      <c r="H8" s="19"/>
      <c r="I8" s="2"/>
      <c r="J8" s="3"/>
      <c r="K8" s="3"/>
      <c r="L8" s="3"/>
      <c r="M8" s="175"/>
      <c r="N8" s="13"/>
    </row>
    <row r="9" spans="1:16" ht="13.5" customHeight="1">
      <c r="A9" s="64"/>
      <c r="B9" s="4" t="s">
        <v>55</v>
      </c>
      <c r="C9" s="24" t="e">
        <f>SUM(#REF!/#REF!)*100</f>
        <v>#REF!</v>
      </c>
      <c r="D9" s="5"/>
      <c r="E9" s="5"/>
      <c r="F9" s="5"/>
      <c r="G9" s="176"/>
      <c r="H9" s="1"/>
      <c r="I9" s="2"/>
      <c r="J9" s="3"/>
      <c r="K9" s="3"/>
      <c r="L9" s="3"/>
      <c r="M9" s="175"/>
      <c r="N9" s="13"/>
      <c r="P9" s="30"/>
    </row>
    <row r="10" spans="1:16" ht="13.5" customHeight="1">
      <c r="A10" s="64"/>
      <c r="B10" s="4" t="s">
        <v>54</v>
      </c>
      <c r="C10" s="24" t="e">
        <f>SUM(#REF!/#REF!)*100</f>
        <v>#REF!</v>
      </c>
      <c r="D10" s="5">
        <v>112015927</v>
      </c>
      <c r="E10" s="5">
        <v>131647260</v>
      </c>
      <c r="F10" s="5">
        <v>131647260</v>
      </c>
      <c r="G10" s="176"/>
      <c r="H10" s="1"/>
      <c r="I10" s="2"/>
      <c r="J10" s="3"/>
      <c r="K10" s="3"/>
      <c r="L10" s="3"/>
      <c r="M10" s="175"/>
      <c r="N10" s="13"/>
    </row>
    <row r="11" spans="1:16" ht="13.5" customHeight="1">
      <c r="A11" s="63"/>
      <c r="B11" s="28" t="s">
        <v>56</v>
      </c>
      <c r="C11" s="3" t="e">
        <f>SUM(C12:C12)</f>
        <v>#REF!</v>
      </c>
      <c r="D11" s="3"/>
      <c r="E11" s="3"/>
      <c r="F11" s="3">
        <v>32000</v>
      </c>
      <c r="G11" s="176"/>
      <c r="H11" s="1"/>
      <c r="I11" s="2" t="s">
        <v>47</v>
      </c>
      <c r="J11" s="3">
        <v>55213195</v>
      </c>
      <c r="K11" s="3">
        <v>75662021</v>
      </c>
      <c r="L11" s="3">
        <v>67189840</v>
      </c>
      <c r="M11" s="175"/>
      <c r="N11" s="13"/>
    </row>
    <row r="12" spans="1:16" ht="13.5" customHeight="1">
      <c r="A12" s="64"/>
      <c r="B12" s="4" t="s">
        <v>57</v>
      </c>
      <c r="C12" s="24" t="e">
        <f>SUM(#REF!/#REF!)*100</f>
        <v>#REF!</v>
      </c>
      <c r="D12" s="5"/>
      <c r="E12" s="5"/>
      <c r="F12" s="5">
        <v>32000</v>
      </c>
      <c r="G12" s="176"/>
      <c r="H12" s="1"/>
      <c r="I12" s="7"/>
      <c r="J12" s="29"/>
      <c r="K12" s="29"/>
      <c r="L12" s="29"/>
      <c r="M12" s="175"/>
      <c r="N12" s="13"/>
    </row>
    <row r="13" spans="1:16" ht="13.5" customHeight="1">
      <c r="A13" s="63"/>
      <c r="B13" s="28" t="s">
        <v>58</v>
      </c>
      <c r="C13" s="3" t="e">
        <f t="shared" ref="C13" si="1">SUM(C14:C18)</f>
        <v>#REF!</v>
      </c>
      <c r="D13" s="3">
        <v>6981235</v>
      </c>
      <c r="E13" s="3">
        <v>7981235</v>
      </c>
      <c r="F13" s="3">
        <v>8137978</v>
      </c>
      <c r="G13" s="176"/>
      <c r="H13" s="1"/>
      <c r="I13" s="66" t="s">
        <v>48</v>
      </c>
      <c r="J13" s="3">
        <v>4652900</v>
      </c>
      <c r="K13" s="3">
        <v>17153857</v>
      </c>
      <c r="L13" s="3">
        <v>16571871</v>
      </c>
      <c r="M13" s="175"/>
      <c r="N13" s="13"/>
    </row>
    <row r="14" spans="1:16" ht="13.5" customHeight="1">
      <c r="A14" s="64"/>
      <c r="B14" s="4" t="s">
        <v>59</v>
      </c>
      <c r="C14" s="24" t="e">
        <f>SUM(#REF!/#REF!)*100</f>
        <v>#REF!</v>
      </c>
      <c r="D14" s="5"/>
      <c r="E14" s="5"/>
      <c r="F14" s="5"/>
      <c r="G14" s="176"/>
      <c r="H14" s="1"/>
      <c r="I14" s="31" t="s">
        <v>106</v>
      </c>
      <c r="J14" s="5"/>
      <c r="K14" s="5">
        <v>3233084</v>
      </c>
      <c r="L14" s="5">
        <v>3233084</v>
      </c>
      <c r="M14" s="175"/>
      <c r="N14" s="13"/>
    </row>
    <row r="15" spans="1:16" ht="13.5" customHeight="1">
      <c r="A15" s="64"/>
      <c r="B15" s="4" t="s">
        <v>60</v>
      </c>
      <c r="C15" s="24"/>
      <c r="D15" s="5">
        <v>1413142</v>
      </c>
      <c r="E15" s="5">
        <v>1413142</v>
      </c>
      <c r="F15" s="5">
        <v>1424102</v>
      </c>
      <c r="G15" s="176"/>
      <c r="H15" s="1"/>
      <c r="I15" s="6" t="s">
        <v>182</v>
      </c>
      <c r="J15" s="29">
        <v>4042900</v>
      </c>
      <c r="K15" s="29">
        <v>6184573</v>
      </c>
      <c r="L15" s="29">
        <v>6102587</v>
      </c>
      <c r="M15" s="175"/>
      <c r="N15" s="13"/>
    </row>
    <row r="16" spans="1:16" ht="13.5" customHeight="1">
      <c r="A16" s="64"/>
      <c r="B16" s="4" t="s">
        <v>321</v>
      </c>
      <c r="C16" s="24" t="e">
        <f>SUM(#REF!/#REF!)*100</f>
        <v>#REF!</v>
      </c>
      <c r="D16" s="5">
        <v>2228499</v>
      </c>
      <c r="E16" s="5">
        <v>3228499</v>
      </c>
      <c r="F16" s="5">
        <v>2581977</v>
      </c>
      <c r="G16" s="176"/>
      <c r="H16" s="1"/>
      <c r="I16" s="7" t="s">
        <v>183</v>
      </c>
      <c r="J16" s="8">
        <v>110000</v>
      </c>
      <c r="K16" s="8">
        <v>7236200</v>
      </c>
      <c r="L16" s="8">
        <v>7236200</v>
      </c>
      <c r="M16" s="175"/>
      <c r="N16" s="13"/>
    </row>
    <row r="17" spans="1:14" ht="13.5" customHeight="1">
      <c r="A17" s="64"/>
      <c r="B17" s="4" t="s">
        <v>322</v>
      </c>
      <c r="C17" s="24"/>
      <c r="D17" s="5">
        <v>3339594</v>
      </c>
      <c r="E17" s="5">
        <v>3339594</v>
      </c>
      <c r="F17" s="5">
        <v>3620181</v>
      </c>
      <c r="G17" s="176"/>
      <c r="H17" s="1"/>
      <c r="I17" s="6" t="s">
        <v>326</v>
      </c>
      <c r="J17" s="293">
        <v>500000</v>
      </c>
      <c r="K17" s="293">
        <v>500000</v>
      </c>
      <c r="L17" s="293"/>
      <c r="M17" s="175"/>
      <c r="N17" s="13"/>
    </row>
    <row r="18" spans="1:14" ht="13.5" customHeight="1">
      <c r="A18" s="64"/>
      <c r="B18" s="4" t="s">
        <v>61</v>
      </c>
      <c r="C18" s="24"/>
      <c r="D18" s="5"/>
      <c r="E18" s="5"/>
      <c r="F18" s="5">
        <v>511718</v>
      </c>
      <c r="G18" s="176"/>
      <c r="H18" s="1"/>
      <c r="I18" s="2" t="s">
        <v>49</v>
      </c>
      <c r="J18" s="32">
        <v>2500000</v>
      </c>
      <c r="K18" s="32">
        <v>5050000</v>
      </c>
      <c r="L18" s="32">
        <v>4672160</v>
      </c>
      <c r="M18" s="175"/>
      <c r="N18" s="13"/>
    </row>
    <row r="19" spans="1:14" s="27" customFormat="1" ht="13.5" customHeight="1">
      <c r="A19" s="62" t="s">
        <v>3</v>
      </c>
      <c r="B19" s="43" t="s">
        <v>66</v>
      </c>
      <c r="C19" s="39" t="e">
        <f>SUM(C23+C22+C20)</f>
        <v>#REF!</v>
      </c>
      <c r="D19" s="39"/>
      <c r="E19" s="39">
        <v>169139580</v>
      </c>
      <c r="F19" s="39">
        <v>170674080</v>
      </c>
      <c r="G19" s="176"/>
      <c r="H19" s="40" t="s">
        <v>3</v>
      </c>
      <c r="I19" s="38" t="s">
        <v>65</v>
      </c>
      <c r="J19" s="39"/>
      <c r="K19" s="39">
        <v>150262274</v>
      </c>
      <c r="L19" s="39">
        <v>149760</v>
      </c>
      <c r="M19" s="175"/>
      <c r="N19" s="11"/>
    </row>
    <row r="20" spans="1:14" s="27" customFormat="1" ht="13.5" customHeight="1">
      <c r="A20" s="63"/>
      <c r="B20" s="28" t="s">
        <v>62</v>
      </c>
      <c r="C20" s="23">
        <f>SUM(C21:C21)</f>
        <v>0</v>
      </c>
      <c r="D20" s="23"/>
      <c r="E20" s="23"/>
      <c r="F20" s="23">
        <v>1510000</v>
      </c>
      <c r="G20" s="176"/>
      <c r="H20" s="19"/>
      <c r="I20" s="2" t="s">
        <v>50</v>
      </c>
      <c r="J20" s="32"/>
      <c r="K20" s="32">
        <v>129866000</v>
      </c>
      <c r="L20" s="32"/>
      <c r="M20" s="175"/>
      <c r="N20" s="11"/>
    </row>
    <row r="21" spans="1:14" ht="13.5" customHeight="1">
      <c r="A21" s="64"/>
      <c r="B21" s="4" t="s">
        <v>10</v>
      </c>
      <c r="C21" s="24">
        <v>0</v>
      </c>
      <c r="D21" s="33"/>
      <c r="E21" s="33"/>
      <c r="F21" s="33">
        <v>1510000</v>
      </c>
      <c r="G21" s="176"/>
      <c r="H21" s="19"/>
      <c r="I21" s="2" t="s">
        <v>51</v>
      </c>
      <c r="J21" s="32"/>
      <c r="K21" s="32">
        <v>20396274</v>
      </c>
      <c r="L21" s="32">
        <v>149760</v>
      </c>
      <c r="M21" s="175"/>
      <c r="N21" s="16"/>
    </row>
    <row r="22" spans="1:14" ht="13.5" customHeight="1">
      <c r="A22" s="63"/>
      <c r="B22" s="28" t="s">
        <v>94</v>
      </c>
      <c r="C22" s="41">
        <v>0</v>
      </c>
      <c r="D22" s="23"/>
      <c r="E22" s="23">
        <v>169139580</v>
      </c>
      <c r="F22" s="23">
        <v>169139580</v>
      </c>
      <c r="G22" s="176"/>
      <c r="H22" s="1"/>
      <c r="I22" s="8"/>
      <c r="J22" s="8"/>
      <c r="K22" s="8"/>
      <c r="L22" s="8"/>
      <c r="M22" s="175"/>
      <c r="N22" s="12"/>
    </row>
    <row r="23" spans="1:14" ht="13.5" customHeight="1">
      <c r="A23" s="63"/>
      <c r="B23" s="28" t="s">
        <v>67</v>
      </c>
      <c r="C23" s="23" t="e">
        <f>SUM(C24:C25)</f>
        <v>#REF!</v>
      </c>
      <c r="D23" s="23"/>
      <c r="E23" s="23"/>
      <c r="F23" s="23">
        <v>24500</v>
      </c>
      <c r="G23" s="176"/>
      <c r="H23" s="19"/>
      <c r="I23" s="2" t="s">
        <v>11</v>
      </c>
      <c r="J23" s="3"/>
      <c r="K23" s="3"/>
      <c r="L23" s="3"/>
      <c r="M23" s="175"/>
      <c r="N23" s="14"/>
    </row>
    <row r="24" spans="1:14" ht="13.5" customHeight="1">
      <c r="A24" s="64"/>
      <c r="B24" s="34" t="s">
        <v>68</v>
      </c>
      <c r="C24" s="24" t="e">
        <f>SUM(#REF!/#REF!)*100</f>
        <v>#REF!</v>
      </c>
      <c r="D24" s="33"/>
      <c r="E24" s="33"/>
      <c r="F24" s="33"/>
      <c r="G24" s="176"/>
      <c r="H24" s="1"/>
      <c r="I24" s="7" t="s">
        <v>184</v>
      </c>
      <c r="J24" s="29"/>
      <c r="K24" s="29"/>
      <c r="L24" s="29"/>
      <c r="M24" s="175"/>
      <c r="N24" s="14"/>
    </row>
    <row r="25" spans="1:14" ht="13.5" customHeight="1">
      <c r="A25" s="64"/>
      <c r="B25" s="34" t="s">
        <v>101</v>
      </c>
      <c r="C25" s="24" t="e">
        <f>SUM(#REF!/#REF!)*100</f>
        <v>#REF!</v>
      </c>
      <c r="D25" s="33"/>
      <c r="E25" s="33"/>
      <c r="F25" s="33">
        <v>24500</v>
      </c>
      <c r="G25" s="176"/>
      <c r="H25" s="1"/>
      <c r="I25" s="7"/>
      <c r="J25" s="29"/>
      <c r="K25" s="29"/>
      <c r="L25" s="29"/>
      <c r="M25" s="175"/>
      <c r="N25" s="13"/>
    </row>
    <row r="26" spans="1:14" s="27" customFormat="1" ht="13.5" customHeight="1">
      <c r="A26" s="62" t="s">
        <v>78</v>
      </c>
      <c r="B26" s="43" t="s">
        <v>69</v>
      </c>
      <c r="C26" s="39">
        <f t="shared" ref="C26" si="2">SUM(C27:C28)</f>
        <v>0</v>
      </c>
      <c r="D26" s="39"/>
      <c r="E26" s="39">
        <v>157864188</v>
      </c>
      <c r="F26" s="39">
        <v>151388620</v>
      </c>
      <c r="G26" s="176"/>
      <c r="H26" s="40" t="s">
        <v>78</v>
      </c>
      <c r="I26" s="38" t="s">
        <v>70</v>
      </c>
      <c r="J26" s="39">
        <v>1412315</v>
      </c>
      <c r="K26" s="39">
        <v>159578474</v>
      </c>
      <c r="L26" s="39">
        <v>150638147</v>
      </c>
      <c r="M26" s="175"/>
      <c r="N26" s="20"/>
    </row>
    <row r="27" spans="1:14" ht="13.5" customHeight="1">
      <c r="A27" s="64"/>
      <c r="B27" s="4" t="s">
        <v>71</v>
      </c>
      <c r="C27" s="24">
        <v>0</v>
      </c>
      <c r="D27" s="5"/>
      <c r="E27" s="5">
        <v>2299570</v>
      </c>
      <c r="F27" s="5">
        <v>2299570</v>
      </c>
      <c r="G27" s="176"/>
      <c r="H27" s="1"/>
      <c r="I27" s="7" t="s">
        <v>109</v>
      </c>
      <c r="J27" s="5"/>
      <c r="K27" s="5">
        <v>2601541</v>
      </c>
      <c r="L27" s="5">
        <v>2601541</v>
      </c>
      <c r="M27" s="175"/>
      <c r="N27" s="13"/>
    </row>
    <row r="28" spans="1:14" ht="13.5" customHeight="1">
      <c r="A28" s="64"/>
      <c r="B28" s="4" t="s">
        <v>356</v>
      </c>
      <c r="C28" s="24">
        <v>0</v>
      </c>
      <c r="D28" s="5"/>
      <c r="E28" s="5">
        <v>155564618</v>
      </c>
      <c r="F28" s="5">
        <v>146324291</v>
      </c>
      <c r="G28" s="176"/>
      <c r="H28" s="1"/>
      <c r="I28" s="7" t="s">
        <v>357</v>
      </c>
      <c r="J28" s="29"/>
      <c r="K28" s="29">
        <v>155564618</v>
      </c>
      <c r="L28" s="29">
        <v>146624291</v>
      </c>
      <c r="M28" s="175"/>
      <c r="N28" s="16"/>
    </row>
    <row r="29" spans="1:14" ht="13.5" customHeight="1">
      <c r="A29" s="64"/>
      <c r="B29" s="4" t="s">
        <v>185</v>
      </c>
      <c r="C29" s="24"/>
      <c r="D29" s="5"/>
      <c r="E29" s="5">
        <v>0</v>
      </c>
      <c r="F29" s="5">
        <v>2764759</v>
      </c>
      <c r="G29" s="176"/>
      <c r="H29" s="1"/>
      <c r="I29" s="7" t="s">
        <v>327</v>
      </c>
      <c r="J29" s="29">
        <v>1412315</v>
      </c>
      <c r="K29" s="29">
        <v>1412315</v>
      </c>
      <c r="L29" s="29">
        <v>1412315</v>
      </c>
      <c r="M29" s="175"/>
      <c r="N29" s="16"/>
    </row>
    <row r="30" spans="1:14" s="27" customFormat="1" ht="13.5" customHeight="1">
      <c r="A30" s="62" t="s">
        <v>4</v>
      </c>
      <c r="B30" s="44" t="s">
        <v>24</v>
      </c>
      <c r="C30" s="46">
        <v>0</v>
      </c>
      <c r="D30" s="45"/>
      <c r="E30" s="45"/>
      <c r="F30" s="45"/>
      <c r="G30" s="176"/>
      <c r="H30" s="40" t="s">
        <v>4</v>
      </c>
      <c r="I30" s="47" t="s">
        <v>25</v>
      </c>
      <c r="J30" s="38"/>
      <c r="K30" s="38"/>
      <c r="L30" s="38"/>
      <c r="M30" s="175"/>
      <c r="N30" s="11"/>
    </row>
    <row r="31" spans="1:14" s="26" customFormat="1" ht="13.5" customHeight="1">
      <c r="A31" s="61" t="s">
        <v>5</v>
      </c>
      <c r="B31" s="53" t="s">
        <v>44</v>
      </c>
      <c r="C31" s="54" t="e">
        <f t="shared" ref="C31" si="3">SUM(C5,C19,C26,C30)</f>
        <v>#REF!</v>
      </c>
      <c r="D31" s="54">
        <v>206616607</v>
      </c>
      <c r="E31" s="54">
        <v>569674230</v>
      </c>
      <c r="F31" s="54">
        <v>564050540</v>
      </c>
      <c r="G31" s="177"/>
      <c r="H31" s="36" t="s">
        <v>79</v>
      </c>
      <c r="I31" s="55" t="s">
        <v>45</v>
      </c>
      <c r="J31" s="56">
        <v>206616607</v>
      </c>
      <c r="K31" s="56">
        <v>569674230</v>
      </c>
      <c r="L31" s="56">
        <v>395676483</v>
      </c>
      <c r="M31" s="178"/>
      <c r="N31" s="21"/>
    </row>
    <row r="32" spans="1:14" s="27" customFormat="1" ht="13.5" customHeight="1">
      <c r="A32" s="62" t="s">
        <v>7</v>
      </c>
      <c r="B32" s="48" t="s">
        <v>20</v>
      </c>
      <c r="C32" s="50"/>
      <c r="D32" s="49">
        <v>39277104</v>
      </c>
      <c r="E32" s="49">
        <v>45591863</v>
      </c>
      <c r="F32" s="49">
        <v>40413413</v>
      </c>
      <c r="G32" s="176"/>
      <c r="H32" s="51" t="s">
        <v>7</v>
      </c>
      <c r="I32" s="52" t="s">
        <v>21</v>
      </c>
      <c r="J32" s="49">
        <v>39277104</v>
      </c>
      <c r="K32" s="49">
        <v>45591863</v>
      </c>
      <c r="L32" s="49">
        <v>40413413</v>
      </c>
      <c r="M32" s="175"/>
      <c r="N32" s="15"/>
    </row>
    <row r="33" spans="1:14" s="26" customFormat="1" ht="13.5" customHeight="1">
      <c r="A33" s="61" t="s">
        <v>19</v>
      </c>
      <c r="B33" s="57" t="s">
        <v>42</v>
      </c>
      <c r="C33" s="58" t="e">
        <f t="shared" ref="C33:F33" si="4">C31+C32</f>
        <v>#REF!</v>
      </c>
      <c r="D33" s="58">
        <f t="shared" si="4"/>
        <v>245893711</v>
      </c>
      <c r="E33" s="58">
        <f t="shared" si="4"/>
        <v>615266093</v>
      </c>
      <c r="F33" s="58">
        <f t="shared" si="4"/>
        <v>604463953</v>
      </c>
      <c r="G33" s="177"/>
      <c r="H33" s="36" t="s">
        <v>19</v>
      </c>
      <c r="I33" s="59" t="s">
        <v>43</v>
      </c>
      <c r="J33" s="60">
        <v>245893711</v>
      </c>
      <c r="K33" s="60">
        <v>615266093</v>
      </c>
      <c r="L33" s="60">
        <v>436089896</v>
      </c>
      <c r="M33" s="178"/>
      <c r="N33" s="22"/>
    </row>
    <row r="40" spans="1:14" ht="13.5" customHeight="1">
      <c r="C40" s="13"/>
      <c r="D40" s="42"/>
      <c r="E40" s="42"/>
      <c r="F40" s="42"/>
      <c r="G40" s="13"/>
    </row>
  </sheetData>
  <mergeCells count="3">
    <mergeCell ref="A2:M2"/>
    <mergeCell ref="J3:M3"/>
    <mergeCell ref="J1:M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34"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43"/>
  <sheetViews>
    <sheetView workbookViewId="0">
      <selection activeCell="C1" sqref="C1"/>
    </sheetView>
  </sheetViews>
  <sheetFormatPr defaultRowHeight="12.75"/>
  <cols>
    <col min="1" max="1" width="5.140625" bestFit="1" customWidth="1"/>
    <col min="2" max="2" width="42.85546875" bestFit="1" customWidth="1"/>
    <col min="3" max="3" width="22.28515625" bestFit="1" customWidth="1"/>
    <col min="4" max="4" width="25" bestFit="1" customWidth="1"/>
  </cols>
  <sheetData>
    <row r="1" spans="1:4">
      <c r="A1" s="250"/>
      <c r="B1" s="249"/>
      <c r="C1" s="251" t="s">
        <v>365</v>
      </c>
      <c r="D1" s="251"/>
    </row>
    <row r="2" spans="1:4" ht="15.75">
      <c r="A2" s="304" t="s">
        <v>344</v>
      </c>
      <c r="B2" s="304"/>
      <c r="C2" s="304"/>
      <c r="D2" s="304"/>
    </row>
    <row r="3" spans="1:4" ht="15.75">
      <c r="A3" s="252"/>
      <c r="B3" s="252"/>
      <c r="C3" s="253"/>
      <c r="D3" s="254" t="s">
        <v>181</v>
      </c>
    </row>
    <row r="4" spans="1:4">
      <c r="A4" s="255"/>
      <c r="B4" s="256" t="s">
        <v>14</v>
      </c>
      <c r="C4" s="257" t="s">
        <v>111</v>
      </c>
      <c r="D4" s="257" t="s">
        <v>112</v>
      </c>
    </row>
    <row r="5" spans="1:4">
      <c r="A5" s="329" t="s">
        <v>113</v>
      </c>
      <c r="B5" s="329"/>
      <c r="C5" s="258"/>
      <c r="D5" s="258"/>
    </row>
    <row r="6" spans="1:4">
      <c r="A6" s="259" t="s">
        <v>114</v>
      </c>
      <c r="B6" s="260" t="s">
        <v>115</v>
      </c>
      <c r="C6" s="261">
        <v>0</v>
      </c>
      <c r="D6" s="261">
        <v>0</v>
      </c>
    </row>
    <row r="7" spans="1:4">
      <c r="A7" s="259" t="s">
        <v>116</v>
      </c>
      <c r="B7" s="260" t="s">
        <v>117</v>
      </c>
      <c r="C7" s="261">
        <v>264464377</v>
      </c>
      <c r="D7" s="261">
        <v>253759331</v>
      </c>
    </row>
    <row r="8" spans="1:4">
      <c r="A8" s="259" t="s">
        <v>118</v>
      </c>
      <c r="B8" s="260" t="s">
        <v>119</v>
      </c>
      <c r="C8" s="261">
        <v>128500</v>
      </c>
      <c r="D8" s="261">
        <v>128500</v>
      </c>
    </row>
    <row r="9" spans="1:4">
      <c r="A9" s="259" t="s">
        <v>120</v>
      </c>
      <c r="B9" s="262" t="s">
        <v>121</v>
      </c>
      <c r="C9" s="261">
        <v>0</v>
      </c>
      <c r="D9" s="261">
        <v>0</v>
      </c>
    </row>
    <row r="10" spans="1:4">
      <c r="A10" s="263" t="s">
        <v>122</v>
      </c>
      <c r="B10" s="264" t="s">
        <v>123</v>
      </c>
      <c r="C10" s="265">
        <v>264592877</v>
      </c>
      <c r="D10" s="265">
        <v>253887831</v>
      </c>
    </row>
    <row r="11" spans="1:4">
      <c r="A11" s="259" t="s">
        <v>124</v>
      </c>
      <c r="B11" s="260" t="s">
        <v>125</v>
      </c>
      <c r="C11" s="261">
        <v>128171</v>
      </c>
      <c r="D11" s="261">
        <v>125393</v>
      </c>
    </row>
    <row r="12" spans="1:4">
      <c r="A12" s="259" t="s">
        <v>126</v>
      </c>
      <c r="B12" s="260" t="s">
        <v>127</v>
      </c>
      <c r="C12" s="261">
        <v>0</v>
      </c>
      <c r="D12" s="261">
        <v>0</v>
      </c>
    </row>
    <row r="13" spans="1:4">
      <c r="A13" s="263" t="s">
        <v>128</v>
      </c>
      <c r="B13" s="264" t="s">
        <v>129</v>
      </c>
      <c r="C13" s="265">
        <v>128171</v>
      </c>
      <c r="D13" s="265">
        <v>125393</v>
      </c>
    </row>
    <row r="14" spans="1:4">
      <c r="A14" s="259" t="s">
        <v>130</v>
      </c>
      <c r="B14" s="260" t="s">
        <v>131</v>
      </c>
      <c r="C14" s="261">
        <v>0</v>
      </c>
      <c r="D14" s="261">
        <v>0</v>
      </c>
    </row>
    <row r="15" spans="1:4">
      <c r="A15" s="259" t="s">
        <v>132</v>
      </c>
      <c r="B15" s="260" t="s">
        <v>133</v>
      </c>
      <c r="C15" s="261">
        <v>150105</v>
      </c>
      <c r="D15" s="261">
        <v>37205</v>
      </c>
    </row>
    <row r="16" spans="1:4">
      <c r="A16" s="259" t="s">
        <v>134</v>
      </c>
      <c r="B16" s="260" t="s">
        <v>135</v>
      </c>
      <c r="C16" s="261">
        <v>3694</v>
      </c>
      <c r="D16" s="261">
        <v>164629218</v>
      </c>
    </row>
    <row r="17" spans="1:4">
      <c r="A17" s="259" t="s">
        <v>136</v>
      </c>
      <c r="B17" s="260" t="s">
        <v>137</v>
      </c>
      <c r="C17" s="261">
        <v>0</v>
      </c>
      <c r="D17" s="261">
        <v>0</v>
      </c>
    </row>
    <row r="18" spans="1:4">
      <c r="A18" s="263" t="s">
        <v>138</v>
      </c>
      <c r="B18" s="264" t="s">
        <v>139</v>
      </c>
      <c r="C18" s="265">
        <v>153799</v>
      </c>
      <c r="D18" s="265">
        <v>164666423</v>
      </c>
    </row>
    <row r="19" spans="1:4">
      <c r="A19" s="259" t="s">
        <v>140</v>
      </c>
      <c r="B19" s="260" t="s">
        <v>141</v>
      </c>
      <c r="C19" s="261">
        <v>1377690</v>
      </c>
      <c r="D19" s="261">
        <v>8205157</v>
      </c>
    </row>
    <row r="20" spans="1:4">
      <c r="A20" s="259" t="s">
        <v>142</v>
      </c>
      <c r="B20" s="260" t="s">
        <v>143</v>
      </c>
      <c r="C20" s="261">
        <v>0</v>
      </c>
      <c r="D20" s="261">
        <v>0</v>
      </c>
    </row>
    <row r="21" spans="1:4">
      <c r="A21" s="259" t="s">
        <v>144</v>
      </c>
      <c r="B21" s="260" t="s">
        <v>145</v>
      </c>
      <c r="C21" s="261">
        <v>0</v>
      </c>
      <c r="D21" s="261">
        <v>2111000</v>
      </c>
    </row>
    <row r="22" spans="1:4">
      <c r="A22" s="263" t="s">
        <v>146</v>
      </c>
      <c r="B22" s="264" t="s">
        <v>147</v>
      </c>
      <c r="C22" s="265">
        <v>1377690</v>
      </c>
      <c r="D22" s="265">
        <v>10316157</v>
      </c>
    </row>
    <row r="23" spans="1:4">
      <c r="A23" s="263" t="s">
        <v>148</v>
      </c>
      <c r="B23" s="264" t="s">
        <v>149</v>
      </c>
      <c r="C23" s="265">
        <v>183</v>
      </c>
      <c r="D23" s="265">
        <v>3142555</v>
      </c>
    </row>
    <row r="24" spans="1:4">
      <c r="A24" s="263" t="s">
        <v>150</v>
      </c>
      <c r="B24" s="264" t="s">
        <v>151</v>
      </c>
      <c r="C24" s="265">
        <v>571274</v>
      </c>
      <c r="D24" s="265">
        <v>0</v>
      </c>
    </row>
    <row r="25" spans="1:4">
      <c r="A25" s="328" t="s">
        <v>152</v>
      </c>
      <c r="B25" s="328"/>
      <c r="C25" s="266">
        <v>266823994</v>
      </c>
      <c r="D25" s="266">
        <v>432138359</v>
      </c>
    </row>
    <row r="26" spans="1:4">
      <c r="A26" s="329" t="s">
        <v>153</v>
      </c>
      <c r="B26" s="329"/>
      <c r="C26" s="267"/>
      <c r="D26" s="267"/>
    </row>
    <row r="27" spans="1:4">
      <c r="A27" s="259" t="s">
        <v>154</v>
      </c>
      <c r="B27" s="260" t="s">
        <v>155</v>
      </c>
      <c r="C27" s="261">
        <v>476315517</v>
      </c>
      <c r="D27" s="261">
        <v>476315517</v>
      </c>
    </row>
    <row r="28" spans="1:4">
      <c r="A28" s="259" t="s">
        <v>156</v>
      </c>
      <c r="B28" s="260" t="s">
        <v>157</v>
      </c>
      <c r="C28" s="261">
        <v>0</v>
      </c>
      <c r="D28" s="261">
        <v>0</v>
      </c>
    </row>
    <row r="29" spans="1:4">
      <c r="A29" s="259" t="s">
        <v>158</v>
      </c>
      <c r="B29" s="260" t="s">
        <v>159</v>
      </c>
      <c r="C29" s="261">
        <v>23198472</v>
      </c>
      <c r="D29" s="261">
        <v>23198472</v>
      </c>
    </row>
    <row r="30" spans="1:4">
      <c r="A30" s="259" t="s">
        <v>160</v>
      </c>
      <c r="B30" s="260" t="s">
        <v>161</v>
      </c>
      <c r="C30" s="268">
        <v>-229000516</v>
      </c>
      <c r="D30" s="268">
        <v>-255678615</v>
      </c>
    </row>
    <row r="31" spans="1:4">
      <c r="A31" s="259" t="s">
        <v>162</v>
      </c>
      <c r="B31" s="260" t="s">
        <v>163</v>
      </c>
      <c r="C31" s="261">
        <v>0</v>
      </c>
      <c r="D31" s="261">
        <v>0</v>
      </c>
    </row>
    <row r="32" spans="1:4">
      <c r="A32" s="259" t="s">
        <v>164</v>
      </c>
      <c r="B32" s="260" t="s">
        <v>165</v>
      </c>
      <c r="C32" s="261">
        <v>-26678099</v>
      </c>
      <c r="D32" s="261">
        <v>10524655</v>
      </c>
    </row>
    <row r="33" spans="1:4">
      <c r="A33" s="263" t="s">
        <v>166</v>
      </c>
      <c r="B33" s="264" t="s">
        <v>167</v>
      </c>
      <c r="C33" s="265">
        <v>243835374</v>
      </c>
      <c r="D33" s="265">
        <v>254360029</v>
      </c>
    </row>
    <row r="34" spans="1:4">
      <c r="A34" s="259" t="s">
        <v>168</v>
      </c>
      <c r="B34" s="260" t="s">
        <v>169</v>
      </c>
      <c r="C34" s="261">
        <v>6303395</v>
      </c>
      <c r="D34" s="261">
        <v>4121068</v>
      </c>
    </row>
    <row r="35" spans="1:4">
      <c r="A35" s="259" t="s">
        <v>170</v>
      </c>
      <c r="B35" s="260" t="s">
        <v>171</v>
      </c>
      <c r="C35" s="261">
        <v>2652298</v>
      </c>
      <c r="D35" s="261">
        <v>2764759</v>
      </c>
    </row>
    <row r="36" spans="1:4">
      <c r="A36" s="259" t="s">
        <v>172</v>
      </c>
      <c r="B36" s="260" t="s">
        <v>173</v>
      </c>
      <c r="C36" s="261">
        <v>0</v>
      </c>
      <c r="D36" s="261">
        <v>0</v>
      </c>
    </row>
    <row r="37" spans="1:4">
      <c r="A37" s="263" t="s">
        <v>174</v>
      </c>
      <c r="B37" s="264" t="s">
        <v>175</v>
      </c>
      <c r="C37" s="265">
        <v>8955693</v>
      </c>
      <c r="D37" s="265">
        <v>7134964</v>
      </c>
    </row>
    <row r="38" spans="1:4">
      <c r="A38" s="263" t="s">
        <v>176</v>
      </c>
      <c r="B38" s="264" t="s">
        <v>177</v>
      </c>
      <c r="C38" s="265">
        <v>0</v>
      </c>
      <c r="D38" s="265">
        <v>0</v>
      </c>
    </row>
    <row r="39" spans="1:4">
      <c r="A39" s="263" t="s">
        <v>178</v>
      </c>
      <c r="B39" s="264" t="s">
        <v>179</v>
      </c>
      <c r="C39" s="265">
        <v>14032927</v>
      </c>
      <c r="D39" s="265">
        <v>170643366</v>
      </c>
    </row>
    <row r="40" spans="1:4">
      <c r="A40" s="328" t="s">
        <v>180</v>
      </c>
      <c r="B40" s="328"/>
      <c r="C40" s="266">
        <v>266823994</v>
      </c>
      <c r="D40" s="266">
        <v>432138359</v>
      </c>
    </row>
    <row r="41" spans="1:4">
      <c r="A41" s="269"/>
      <c r="B41" s="270"/>
      <c r="C41" s="271"/>
      <c r="D41" s="271"/>
    </row>
    <row r="42" spans="1:4">
      <c r="A42" s="269"/>
      <c r="B42" s="270"/>
      <c r="C42" s="271"/>
      <c r="D42" s="271"/>
    </row>
    <row r="43" spans="1:4">
      <c r="A43" s="269"/>
      <c r="B43" s="270"/>
      <c r="C43" s="271"/>
      <c r="D43" s="271"/>
    </row>
    <row r="44" spans="1:4">
      <c r="A44" s="269"/>
      <c r="B44" s="270"/>
      <c r="C44" s="271"/>
      <c r="D44" s="271"/>
    </row>
    <row r="45" spans="1:4">
      <c r="A45" s="269"/>
      <c r="B45" s="270"/>
      <c r="C45" s="271"/>
      <c r="D45" s="271"/>
    </row>
    <row r="46" spans="1:4">
      <c r="A46" s="269"/>
      <c r="B46" s="270"/>
      <c r="C46" s="271"/>
      <c r="D46" s="271"/>
    </row>
    <row r="47" spans="1:4">
      <c r="A47" s="269"/>
      <c r="B47" s="270"/>
      <c r="C47" s="271"/>
      <c r="D47" s="271"/>
    </row>
    <row r="48" spans="1:4">
      <c r="A48" s="269"/>
      <c r="B48" s="270"/>
      <c r="C48" s="271"/>
      <c r="D48" s="271"/>
    </row>
    <row r="49" spans="1:4">
      <c r="A49" s="269"/>
      <c r="B49" s="270"/>
      <c r="C49" s="271"/>
      <c r="D49" s="271"/>
    </row>
    <row r="50" spans="1:4">
      <c r="A50" s="269"/>
      <c r="B50" s="270"/>
      <c r="C50" s="271"/>
      <c r="D50" s="271"/>
    </row>
    <row r="51" spans="1:4">
      <c r="A51" s="269"/>
      <c r="B51" s="270"/>
      <c r="C51" s="271"/>
      <c r="D51" s="271"/>
    </row>
    <row r="52" spans="1:4">
      <c r="A52" s="269"/>
      <c r="B52" s="270"/>
      <c r="C52" s="271"/>
      <c r="D52" s="271"/>
    </row>
    <row r="53" spans="1:4">
      <c r="A53" s="269"/>
      <c r="B53" s="270"/>
      <c r="C53" s="271"/>
      <c r="D53" s="271"/>
    </row>
    <row r="54" spans="1:4">
      <c r="A54" s="269"/>
      <c r="B54" s="270"/>
      <c r="C54" s="271"/>
      <c r="D54" s="271"/>
    </row>
    <row r="55" spans="1:4">
      <c r="A55" s="269"/>
      <c r="B55" s="270"/>
      <c r="C55" s="271"/>
      <c r="D55" s="271"/>
    </row>
    <row r="56" spans="1:4">
      <c r="A56" s="269"/>
      <c r="B56" s="270"/>
      <c r="C56" s="271"/>
      <c r="D56" s="271"/>
    </row>
    <row r="57" spans="1:4">
      <c r="A57" s="269"/>
      <c r="B57" s="270"/>
      <c r="C57" s="271"/>
      <c r="D57" s="271"/>
    </row>
    <row r="58" spans="1:4">
      <c r="A58" s="269"/>
      <c r="B58" s="270"/>
      <c r="C58" s="271"/>
      <c r="D58" s="271"/>
    </row>
    <row r="59" spans="1:4">
      <c r="A59" s="269"/>
      <c r="B59" s="270"/>
      <c r="C59" s="271"/>
      <c r="D59" s="271"/>
    </row>
    <row r="60" spans="1:4">
      <c r="A60" s="269"/>
      <c r="B60" s="270"/>
      <c r="C60" s="271"/>
      <c r="D60" s="271"/>
    </row>
    <row r="61" spans="1:4">
      <c r="A61" s="269"/>
      <c r="B61" s="270"/>
      <c r="C61" s="271"/>
      <c r="D61" s="271"/>
    </row>
    <row r="62" spans="1:4">
      <c r="A62" s="269"/>
      <c r="B62" s="270"/>
      <c r="C62" s="271"/>
      <c r="D62" s="271"/>
    </row>
    <row r="63" spans="1:4">
      <c r="A63" s="269"/>
      <c r="B63" s="270"/>
      <c r="C63" s="271"/>
      <c r="D63" s="271"/>
    </row>
    <row r="64" spans="1:4">
      <c r="A64" s="269"/>
      <c r="B64" s="270"/>
      <c r="C64" s="271"/>
      <c r="D64" s="271"/>
    </row>
    <row r="65" spans="1:4">
      <c r="A65" s="269"/>
      <c r="B65" s="270"/>
      <c r="C65" s="271"/>
      <c r="D65" s="271"/>
    </row>
    <row r="66" spans="1:4">
      <c r="A66" s="269"/>
      <c r="B66" s="270"/>
      <c r="C66" s="271"/>
      <c r="D66" s="271"/>
    </row>
    <row r="67" spans="1:4">
      <c r="A67" s="269"/>
      <c r="B67" s="270"/>
      <c r="C67" s="271"/>
      <c r="D67" s="271"/>
    </row>
    <row r="68" spans="1:4">
      <c r="A68" s="269"/>
      <c r="B68" s="270"/>
      <c r="C68" s="271"/>
      <c r="D68" s="271"/>
    </row>
    <row r="69" spans="1:4">
      <c r="A69" s="269"/>
      <c r="B69" s="270"/>
      <c r="C69" s="271"/>
      <c r="D69" s="271"/>
    </row>
    <row r="70" spans="1:4">
      <c r="A70" s="269"/>
      <c r="B70" s="270"/>
      <c r="C70" s="271"/>
      <c r="D70" s="271"/>
    </row>
    <row r="71" spans="1:4">
      <c r="A71" s="269"/>
      <c r="B71" s="270"/>
      <c r="C71" s="271"/>
      <c r="D71" s="271"/>
    </row>
    <row r="72" spans="1:4">
      <c r="A72" s="269"/>
      <c r="B72" s="270"/>
      <c r="C72" s="271"/>
      <c r="D72" s="271"/>
    </row>
    <row r="73" spans="1:4">
      <c r="A73" s="269"/>
      <c r="B73" s="270"/>
      <c r="C73" s="271"/>
      <c r="D73" s="271"/>
    </row>
    <row r="74" spans="1:4">
      <c r="A74" s="269"/>
      <c r="B74" s="270"/>
      <c r="C74" s="271"/>
      <c r="D74" s="271"/>
    </row>
    <row r="75" spans="1:4">
      <c r="A75" s="269"/>
      <c r="B75" s="270"/>
      <c r="C75" s="271"/>
      <c r="D75" s="271"/>
    </row>
    <row r="76" spans="1:4">
      <c r="A76" s="269"/>
      <c r="B76" s="270"/>
      <c r="C76" s="271"/>
      <c r="D76" s="271"/>
    </row>
    <row r="77" spans="1:4">
      <c r="A77" s="269"/>
      <c r="B77" s="270"/>
      <c r="C77" s="271"/>
      <c r="D77" s="271"/>
    </row>
    <row r="78" spans="1:4">
      <c r="A78" s="269"/>
      <c r="B78" s="270"/>
      <c r="C78" s="271"/>
      <c r="D78" s="271"/>
    </row>
    <row r="79" spans="1:4">
      <c r="A79" s="269"/>
      <c r="B79" s="270"/>
      <c r="C79" s="271"/>
      <c r="D79" s="271"/>
    </row>
    <row r="80" spans="1:4">
      <c r="A80" s="269"/>
      <c r="B80" s="270"/>
      <c r="C80" s="271"/>
      <c r="D80" s="271"/>
    </row>
    <row r="81" spans="1:4">
      <c r="A81" s="269"/>
      <c r="B81" s="270"/>
      <c r="C81" s="271"/>
      <c r="D81" s="271"/>
    </row>
    <row r="82" spans="1:4">
      <c r="A82" s="269"/>
      <c r="B82" s="270"/>
      <c r="C82" s="271"/>
      <c r="D82" s="271"/>
    </row>
    <row r="83" spans="1:4">
      <c r="A83" s="269"/>
      <c r="B83" s="270"/>
      <c r="C83" s="271"/>
      <c r="D83" s="271"/>
    </row>
    <row r="84" spans="1:4">
      <c r="A84" s="269"/>
      <c r="B84" s="270"/>
      <c r="C84" s="271"/>
      <c r="D84" s="271"/>
    </row>
    <row r="85" spans="1:4">
      <c r="A85" s="269"/>
      <c r="B85" s="270"/>
      <c r="C85" s="271"/>
      <c r="D85" s="271"/>
    </row>
    <row r="86" spans="1:4">
      <c r="A86" s="269"/>
      <c r="B86" s="270"/>
      <c r="C86" s="271"/>
      <c r="D86" s="271"/>
    </row>
    <row r="87" spans="1:4">
      <c r="A87" s="269"/>
      <c r="B87" s="270"/>
      <c r="C87" s="271"/>
      <c r="D87" s="271"/>
    </row>
    <row r="88" spans="1:4">
      <c r="A88" s="269"/>
      <c r="B88" s="270"/>
      <c r="C88" s="271"/>
      <c r="D88" s="271"/>
    </row>
    <row r="89" spans="1:4">
      <c r="A89" s="269"/>
      <c r="B89" s="270"/>
      <c r="C89" s="271"/>
      <c r="D89" s="271"/>
    </row>
    <row r="90" spans="1:4">
      <c r="A90" s="269"/>
      <c r="B90" s="270"/>
      <c r="C90" s="271"/>
      <c r="D90" s="271"/>
    </row>
    <row r="91" spans="1:4">
      <c r="A91" s="269"/>
      <c r="B91" s="270"/>
      <c r="C91" s="271"/>
      <c r="D91" s="271"/>
    </row>
    <row r="92" spans="1:4">
      <c r="A92" s="269"/>
      <c r="B92" s="270"/>
      <c r="C92" s="271"/>
      <c r="D92" s="271"/>
    </row>
    <row r="93" spans="1:4">
      <c r="A93" s="269"/>
      <c r="B93" s="270"/>
      <c r="C93" s="271"/>
      <c r="D93" s="271"/>
    </row>
    <row r="94" spans="1:4">
      <c r="A94" s="269"/>
      <c r="B94" s="270"/>
      <c r="C94" s="271"/>
      <c r="D94" s="271"/>
    </row>
    <row r="95" spans="1:4">
      <c r="A95" s="269"/>
      <c r="B95" s="270"/>
      <c r="C95" s="271"/>
      <c r="D95" s="271"/>
    </row>
    <row r="96" spans="1:4">
      <c r="A96" s="269"/>
      <c r="B96" s="270"/>
      <c r="C96" s="271"/>
      <c r="D96" s="271"/>
    </row>
    <row r="97" spans="1:4">
      <c r="A97" s="269"/>
      <c r="B97" s="270"/>
      <c r="C97" s="271"/>
      <c r="D97" s="271"/>
    </row>
    <row r="98" spans="1:4">
      <c r="A98" s="269"/>
      <c r="B98" s="270"/>
      <c r="C98" s="271"/>
      <c r="D98" s="271"/>
    </row>
    <row r="99" spans="1:4">
      <c r="A99" s="269"/>
      <c r="B99" s="270"/>
      <c r="C99" s="271"/>
      <c r="D99" s="271"/>
    </row>
    <row r="100" spans="1:4">
      <c r="A100" s="269"/>
      <c r="B100" s="270"/>
      <c r="C100" s="271"/>
      <c r="D100" s="271"/>
    </row>
    <row r="101" spans="1:4">
      <c r="A101" s="269"/>
      <c r="B101" s="270"/>
      <c r="C101" s="271"/>
      <c r="D101" s="271"/>
    </row>
    <row r="102" spans="1:4">
      <c r="A102" s="269"/>
      <c r="B102" s="270"/>
      <c r="C102" s="271"/>
      <c r="D102" s="271"/>
    </row>
    <row r="103" spans="1:4">
      <c r="A103" s="269"/>
      <c r="B103" s="270"/>
      <c r="C103" s="271"/>
      <c r="D103" s="271"/>
    </row>
    <row r="104" spans="1:4">
      <c r="A104" s="269"/>
      <c r="B104" s="270"/>
      <c r="C104" s="271"/>
      <c r="D104" s="271"/>
    </row>
    <row r="105" spans="1:4">
      <c r="A105" s="269"/>
      <c r="B105" s="270"/>
      <c r="C105" s="271"/>
      <c r="D105" s="271"/>
    </row>
    <row r="106" spans="1:4">
      <c r="A106" s="269"/>
      <c r="B106" s="270"/>
      <c r="C106" s="271"/>
      <c r="D106" s="271"/>
    </row>
    <row r="107" spans="1:4">
      <c r="A107" s="269"/>
      <c r="B107" s="270"/>
      <c r="C107" s="271"/>
      <c r="D107" s="271"/>
    </row>
    <row r="108" spans="1:4">
      <c r="A108" s="269"/>
      <c r="B108" s="270"/>
      <c r="C108" s="271"/>
      <c r="D108" s="271"/>
    </row>
    <row r="109" spans="1:4">
      <c r="A109" s="269"/>
      <c r="B109" s="270"/>
      <c r="C109" s="271"/>
      <c r="D109" s="271"/>
    </row>
    <row r="110" spans="1:4">
      <c r="A110" s="269"/>
      <c r="B110" s="270"/>
      <c r="C110" s="271"/>
      <c r="D110" s="271"/>
    </row>
    <row r="111" spans="1:4">
      <c r="A111" s="269"/>
      <c r="B111" s="270"/>
      <c r="C111" s="271"/>
      <c r="D111" s="271"/>
    </row>
    <row r="112" spans="1:4">
      <c r="A112" s="269"/>
      <c r="B112" s="270"/>
      <c r="C112" s="271"/>
      <c r="D112" s="271"/>
    </row>
    <row r="113" spans="1:4">
      <c r="A113" s="269"/>
      <c r="B113" s="270"/>
      <c r="C113" s="271"/>
      <c r="D113" s="271"/>
    </row>
    <row r="114" spans="1:4">
      <c r="A114" s="269"/>
      <c r="B114" s="270"/>
      <c r="C114" s="271"/>
      <c r="D114" s="271"/>
    </row>
    <row r="115" spans="1:4">
      <c r="A115" s="269"/>
      <c r="B115" s="270"/>
      <c r="C115" s="271"/>
      <c r="D115" s="271"/>
    </row>
    <row r="116" spans="1:4">
      <c r="A116" s="269"/>
      <c r="B116" s="270"/>
      <c r="C116" s="271"/>
      <c r="D116" s="271"/>
    </row>
    <row r="117" spans="1:4">
      <c r="A117" s="269"/>
      <c r="B117" s="270"/>
      <c r="C117" s="271"/>
      <c r="D117" s="271"/>
    </row>
    <row r="118" spans="1:4">
      <c r="A118" s="269"/>
      <c r="B118" s="270"/>
      <c r="C118" s="271"/>
      <c r="D118" s="271"/>
    </row>
    <row r="119" spans="1:4">
      <c r="A119" s="269"/>
      <c r="B119" s="270"/>
      <c r="C119" s="271"/>
      <c r="D119" s="271"/>
    </row>
    <row r="120" spans="1:4">
      <c r="A120" s="269"/>
      <c r="B120" s="270"/>
      <c r="C120" s="271"/>
      <c r="D120" s="271"/>
    </row>
    <row r="121" spans="1:4">
      <c r="A121" s="269"/>
      <c r="B121" s="270"/>
      <c r="C121" s="271"/>
      <c r="D121" s="271"/>
    </row>
    <row r="122" spans="1:4">
      <c r="A122" s="269"/>
      <c r="B122" s="270"/>
      <c r="C122" s="271"/>
      <c r="D122" s="271"/>
    </row>
    <row r="123" spans="1:4">
      <c r="A123" s="269"/>
      <c r="B123" s="270"/>
      <c r="C123" s="271"/>
      <c r="D123" s="271"/>
    </row>
    <row r="124" spans="1:4">
      <c r="A124" s="269"/>
      <c r="B124" s="270"/>
      <c r="C124" s="271"/>
      <c r="D124" s="271"/>
    </row>
    <row r="125" spans="1:4">
      <c r="A125" s="269"/>
      <c r="B125" s="270"/>
      <c r="C125" s="271"/>
      <c r="D125" s="271"/>
    </row>
    <row r="126" spans="1:4">
      <c r="A126" s="269"/>
      <c r="B126" s="270"/>
      <c r="C126" s="271"/>
      <c r="D126" s="271"/>
    </row>
    <row r="127" spans="1:4">
      <c r="A127" s="269"/>
      <c r="B127" s="270"/>
      <c r="C127" s="271"/>
      <c r="D127" s="271"/>
    </row>
    <row r="128" spans="1:4">
      <c r="A128" s="269"/>
      <c r="B128" s="270"/>
      <c r="C128" s="271"/>
      <c r="D128" s="271"/>
    </row>
    <row r="129" spans="1:4">
      <c r="A129" s="269"/>
      <c r="B129" s="270"/>
      <c r="C129" s="271"/>
      <c r="D129" s="271"/>
    </row>
    <row r="130" spans="1:4">
      <c r="A130" s="269"/>
      <c r="B130" s="270"/>
      <c r="C130" s="271"/>
      <c r="D130" s="271"/>
    </row>
    <row r="131" spans="1:4">
      <c r="A131" s="269"/>
      <c r="B131" s="270"/>
      <c r="C131" s="271"/>
      <c r="D131" s="271"/>
    </row>
    <row r="132" spans="1:4">
      <c r="A132" s="269"/>
      <c r="B132" s="270"/>
      <c r="C132" s="271"/>
      <c r="D132" s="271"/>
    </row>
    <row r="133" spans="1:4">
      <c r="A133" s="269"/>
      <c r="B133" s="270"/>
      <c r="C133" s="271"/>
      <c r="D133" s="271"/>
    </row>
    <row r="134" spans="1:4">
      <c r="A134" s="269"/>
      <c r="B134" s="270"/>
      <c r="C134" s="271"/>
      <c r="D134" s="271"/>
    </row>
    <row r="135" spans="1:4">
      <c r="A135" s="269"/>
      <c r="B135" s="270"/>
      <c r="C135" s="271"/>
      <c r="D135" s="271"/>
    </row>
    <row r="136" spans="1:4">
      <c r="A136" s="269"/>
      <c r="B136" s="270"/>
      <c r="C136" s="271"/>
      <c r="D136" s="271"/>
    </row>
    <row r="137" spans="1:4">
      <c r="A137" s="269"/>
      <c r="B137" s="270"/>
      <c r="C137" s="271"/>
      <c r="D137" s="271"/>
    </row>
    <row r="138" spans="1:4">
      <c r="A138" s="269"/>
      <c r="B138" s="270"/>
      <c r="C138" s="271"/>
      <c r="D138" s="271"/>
    </row>
    <row r="139" spans="1:4">
      <c r="A139" s="269"/>
      <c r="B139" s="270"/>
      <c r="C139" s="271"/>
      <c r="D139" s="271"/>
    </row>
    <row r="140" spans="1:4">
      <c r="A140" s="269"/>
      <c r="B140" s="270"/>
      <c r="C140" s="271"/>
      <c r="D140" s="271"/>
    </row>
    <row r="141" spans="1:4">
      <c r="A141" s="269"/>
      <c r="B141" s="270"/>
      <c r="C141" s="271"/>
      <c r="D141" s="271"/>
    </row>
    <row r="142" spans="1:4">
      <c r="A142" s="269"/>
      <c r="B142" s="270"/>
      <c r="C142" s="271"/>
      <c r="D142" s="271"/>
    </row>
    <row r="143" spans="1:4">
      <c r="A143" s="269"/>
      <c r="B143" s="270"/>
      <c r="C143" s="271"/>
      <c r="D143" s="271"/>
    </row>
  </sheetData>
  <mergeCells count="5">
    <mergeCell ref="A25:B25"/>
    <mergeCell ref="A26:B26"/>
    <mergeCell ref="A40:B40"/>
    <mergeCell ref="A2:D2"/>
    <mergeCell ref="A5:B5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3:H17"/>
  <sheetViews>
    <sheetView workbookViewId="0">
      <selection activeCell="H3" sqref="H3"/>
    </sheetView>
  </sheetViews>
  <sheetFormatPr defaultRowHeight="12.75"/>
  <sheetData>
    <row r="3" spans="2:8">
      <c r="H3" t="s">
        <v>366</v>
      </c>
    </row>
    <row r="5" spans="2:8">
      <c r="B5" t="s">
        <v>346</v>
      </c>
    </row>
    <row r="9" spans="2:8">
      <c r="D9" t="s">
        <v>347</v>
      </c>
    </row>
    <row r="12" spans="2:8">
      <c r="F12" s="287"/>
    </row>
    <row r="17" spans="6:6">
      <c r="F17" s="287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L57"/>
  <sheetViews>
    <sheetView workbookViewId="0">
      <selection activeCell="R38" sqref="R38"/>
    </sheetView>
  </sheetViews>
  <sheetFormatPr defaultRowHeight="12.75"/>
  <sheetData>
    <row r="2" spans="1:10">
      <c r="B2" t="s">
        <v>272</v>
      </c>
      <c r="I2" t="s">
        <v>271</v>
      </c>
    </row>
    <row r="5" spans="1:10">
      <c r="I5" s="288" t="s">
        <v>275</v>
      </c>
    </row>
    <row r="7" spans="1:10">
      <c r="E7" s="222"/>
      <c r="F7" s="222" t="s">
        <v>273</v>
      </c>
      <c r="G7" s="222"/>
      <c r="H7" s="222"/>
    </row>
    <row r="8" spans="1:10">
      <c r="E8" s="222"/>
      <c r="F8" s="222"/>
      <c r="G8" s="222"/>
      <c r="H8" s="222"/>
    </row>
    <row r="9" spans="1:10">
      <c r="D9" s="288" t="s">
        <v>274</v>
      </c>
    </row>
    <row r="10" spans="1:10">
      <c r="F10" s="288" t="s">
        <v>345</v>
      </c>
    </row>
    <row r="12" spans="1:10">
      <c r="A12" s="222"/>
      <c r="B12" s="222" t="s">
        <v>276</v>
      </c>
      <c r="C12" s="222"/>
      <c r="D12" s="222"/>
      <c r="E12" s="222" t="s">
        <v>277</v>
      </c>
      <c r="F12" s="222"/>
      <c r="G12" s="222" t="s">
        <v>278</v>
      </c>
      <c r="H12" s="222"/>
      <c r="I12" s="222" t="s">
        <v>279</v>
      </c>
      <c r="J12" s="222"/>
    </row>
    <row r="15" spans="1:10">
      <c r="B15" s="288" t="s">
        <v>280</v>
      </c>
      <c r="D15" s="288"/>
      <c r="E15">
        <v>0</v>
      </c>
      <c r="G15">
        <v>0</v>
      </c>
      <c r="I15">
        <v>0</v>
      </c>
    </row>
    <row r="16" spans="1:10">
      <c r="B16" s="288" t="s">
        <v>281</v>
      </c>
    </row>
    <row r="18" spans="1:12" ht="15">
      <c r="A18" s="289"/>
      <c r="B18" s="289" t="s">
        <v>282</v>
      </c>
      <c r="C18" s="289"/>
      <c r="D18" s="289"/>
      <c r="E18" s="289">
        <v>452327</v>
      </c>
      <c r="F18" s="289"/>
      <c r="G18" s="289">
        <v>-198568</v>
      </c>
      <c r="H18" s="289"/>
      <c r="I18" s="289">
        <v>253759</v>
      </c>
    </row>
    <row r="19" spans="1:12">
      <c r="B19" s="288" t="s">
        <v>298</v>
      </c>
    </row>
    <row r="20" spans="1:12">
      <c r="B20" s="222" t="s">
        <v>290</v>
      </c>
      <c r="C20" s="222"/>
      <c r="D20" s="222"/>
      <c r="E20" s="222">
        <v>108885</v>
      </c>
      <c r="F20" s="222"/>
      <c r="G20" s="222">
        <v>-41587</v>
      </c>
      <c r="H20" s="222"/>
      <c r="I20" s="222">
        <v>67298</v>
      </c>
    </row>
    <row r="21" spans="1:12">
      <c r="B21" s="288" t="s">
        <v>283</v>
      </c>
      <c r="E21">
        <v>77553</v>
      </c>
      <c r="G21">
        <v>-30439</v>
      </c>
      <c r="I21">
        <v>47114</v>
      </c>
    </row>
    <row r="22" spans="1:12">
      <c r="B22" s="288" t="s">
        <v>284</v>
      </c>
      <c r="D22" s="292"/>
      <c r="E22" s="292">
        <v>31332</v>
      </c>
      <c r="G22">
        <v>-11148</v>
      </c>
      <c r="I22">
        <v>20184</v>
      </c>
    </row>
    <row r="23" spans="1:12">
      <c r="B23" s="288" t="s">
        <v>285</v>
      </c>
      <c r="E23">
        <v>0</v>
      </c>
      <c r="G23">
        <v>0</v>
      </c>
      <c r="I23">
        <v>0</v>
      </c>
    </row>
    <row r="24" spans="1:12">
      <c r="A24" s="222"/>
      <c r="B24" s="222" t="s">
        <v>286</v>
      </c>
      <c r="C24" s="222"/>
      <c r="D24" s="222"/>
      <c r="E24" s="222">
        <v>9922</v>
      </c>
      <c r="F24" s="222"/>
      <c r="G24" s="222">
        <v>-2424</v>
      </c>
      <c r="H24" s="222"/>
      <c r="I24" s="222">
        <v>7498</v>
      </c>
    </row>
    <row r="25" spans="1:12">
      <c r="B25" s="288" t="s">
        <v>287</v>
      </c>
      <c r="E25">
        <v>0</v>
      </c>
      <c r="G25">
        <v>0</v>
      </c>
      <c r="I25">
        <v>0</v>
      </c>
    </row>
    <row r="26" spans="1:12">
      <c r="B26" s="288" t="s">
        <v>288</v>
      </c>
      <c r="E26">
        <v>2998</v>
      </c>
      <c r="G26">
        <v>0</v>
      </c>
      <c r="I26">
        <v>2998</v>
      </c>
    </row>
    <row r="27" spans="1:12">
      <c r="B27" s="288" t="s">
        <v>289</v>
      </c>
      <c r="E27">
        <v>6924</v>
      </c>
      <c r="G27">
        <v>-2424</v>
      </c>
      <c r="I27" s="288">
        <v>4500</v>
      </c>
    </row>
    <row r="28" spans="1:12">
      <c r="B28" s="288" t="s">
        <v>291</v>
      </c>
    </row>
    <row r="29" spans="1:12">
      <c r="B29" s="222" t="s">
        <v>292</v>
      </c>
      <c r="C29" s="222"/>
      <c r="D29" s="222"/>
      <c r="E29" s="222">
        <v>333520</v>
      </c>
      <c r="F29" s="222"/>
      <c r="G29" s="222">
        <v>-154557</v>
      </c>
      <c r="H29" s="222"/>
      <c r="I29" s="222">
        <v>178963</v>
      </c>
      <c r="L29" t="s">
        <v>355</v>
      </c>
    </row>
    <row r="30" spans="1:12">
      <c r="B30" s="288" t="s">
        <v>293</v>
      </c>
      <c r="E30">
        <v>325482</v>
      </c>
      <c r="G30">
        <v>-151060</v>
      </c>
      <c r="I30">
        <v>174422</v>
      </c>
    </row>
    <row r="31" spans="1:12">
      <c r="B31" s="288" t="s">
        <v>294</v>
      </c>
      <c r="E31">
        <v>8038</v>
      </c>
      <c r="G31">
        <v>-3497</v>
      </c>
      <c r="I31">
        <v>4541</v>
      </c>
    </row>
    <row r="32" spans="1:12">
      <c r="B32" s="288" t="s">
        <v>295</v>
      </c>
    </row>
    <row r="33" spans="1:10">
      <c r="B33" s="222" t="s">
        <v>296</v>
      </c>
      <c r="C33" s="222"/>
      <c r="D33" s="222"/>
      <c r="E33" s="222">
        <v>129</v>
      </c>
      <c r="F33" s="222"/>
      <c r="G33" s="222">
        <v>0</v>
      </c>
      <c r="H33" s="222"/>
      <c r="I33" s="222">
        <v>129</v>
      </c>
    </row>
    <row r="34" spans="1:10">
      <c r="B34" s="288" t="s">
        <v>297</v>
      </c>
      <c r="E34">
        <v>129</v>
      </c>
      <c r="G34">
        <v>0</v>
      </c>
      <c r="I34">
        <v>129</v>
      </c>
    </row>
    <row r="35" spans="1:10">
      <c r="B35" s="222" t="s">
        <v>299</v>
      </c>
      <c r="C35" s="222"/>
      <c r="D35" s="222"/>
      <c r="E35" s="222">
        <v>125</v>
      </c>
      <c r="F35" s="222"/>
      <c r="G35" s="222">
        <v>0</v>
      </c>
      <c r="H35" s="222"/>
      <c r="I35" s="222">
        <v>125</v>
      </c>
    </row>
    <row r="36" spans="1:10">
      <c r="B36" s="288" t="s">
        <v>300</v>
      </c>
      <c r="E36">
        <v>125</v>
      </c>
      <c r="G36">
        <v>0</v>
      </c>
      <c r="I36">
        <v>125</v>
      </c>
    </row>
    <row r="37" spans="1:10">
      <c r="A37" s="222"/>
      <c r="B37" s="222" t="s">
        <v>301</v>
      </c>
      <c r="C37" s="222"/>
      <c r="D37" s="222"/>
      <c r="E37" s="222">
        <v>164666</v>
      </c>
      <c r="F37" s="222"/>
      <c r="G37" s="222">
        <v>0</v>
      </c>
      <c r="H37" s="222"/>
      <c r="I37" s="222">
        <v>164666</v>
      </c>
      <c r="J37" s="222"/>
    </row>
    <row r="38" spans="1:10">
      <c r="A38" s="222"/>
      <c r="B38" s="222" t="s">
        <v>302</v>
      </c>
      <c r="C38" s="222"/>
      <c r="D38" s="222"/>
      <c r="E38" s="222">
        <v>10316</v>
      </c>
      <c r="F38" s="222"/>
      <c r="G38" s="222">
        <v>0</v>
      </c>
      <c r="H38" s="222"/>
      <c r="I38" s="222">
        <v>10316</v>
      </c>
      <c r="J38" s="222"/>
    </row>
    <row r="39" spans="1:10">
      <c r="B39" s="288" t="s">
        <v>303</v>
      </c>
      <c r="E39" s="288">
        <v>1101</v>
      </c>
      <c r="G39" s="288">
        <v>0</v>
      </c>
      <c r="I39" s="288">
        <v>1101</v>
      </c>
    </row>
    <row r="40" spans="1:10">
      <c r="B40" s="288" t="s">
        <v>304</v>
      </c>
      <c r="E40" s="288">
        <v>7003</v>
      </c>
      <c r="G40" s="222">
        <v>0</v>
      </c>
      <c r="I40" s="288">
        <v>7003</v>
      </c>
    </row>
    <row r="41" spans="1:10">
      <c r="B41" s="288" t="s">
        <v>305</v>
      </c>
      <c r="E41">
        <v>2212</v>
      </c>
      <c r="G41" s="222">
        <v>0</v>
      </c>
      <c r="I41">
        <v>2213</v>
      </c>
    </row>
    <row r="42" spans="1:10">
      <c r="B42" s="222" t="s">
        <v>306</v>
      </c>
      <c r="C42" s="222"/>
      <c r="D42" s="222"/>
      <c r="E42" s="222">
        <v>3143</v>
      </c>
      <c r="F42" s="222"/>
      <c r="G42" s="222">
        <v>0</v>
      </c>
      <c r="H42" s="222"/>
      <c r="I42" s="222">
        <v>3143</v>
      </c>
    </row>
    <row r="43" spans="1:10">
      <c r="B43" s="288" t="s">
        <v>307</v>
      </c>
    </row>
    <row r="44" spans="1:10">
      <c r="B44" s="222" t="s">
        <v>308</v>
      </c>
      <c r="C44" s="222"/>
      <c r="D44" s="222"/>
      <c r="E44" s="222">
        <v>630705</v>
      </c>
      <c r="F44" s="222"/>
      <c r="G44" s="222">
        <v>-198568</v>
      </c>
      <c r="H44" s="222"/>
      <c r="I44" s="222">
        <v>432138</v>
      </c>
      <c r="J44" s="222"/>
    </row>
    <row r="47" spans="1:10">
      <c r="B47" s="222" t="s">
        <v>309</v>
      </c>
      <c r="C47" s="222"/>
    </row>
    <row r="49" spans="1:10">
      <c r="B49" s="288" t="s">
        <v>310</v>
      </c>
      <c r="E49">
        <v>499514</v>
      </c>
      <c r="G49">
        <v>0</v>
      </c>
      <c r="I49">
        <v>499514</v>
      </c>
    </row>
    <row r="50" spans="1:10">
      <c r="B50" s="288" t="s">
        <v>311</v>
      </c>
    </row>
    <row r="51" spans="1:10">
      <c r="B51" s="288" t="s">
        <v>312</v>
      </c>
      <c r="E51">
        <v>-240827</v>
      </c>
      <c r="G51">
        <v>11827</v>
      </c>
      <c r="I51">
        <v>-229000</v>
      </c>
    </row>
    <row r="52" spans="1:10">
      <c r="B52" s="288" t="s">
        <v>313</v>
      </c>
      <c r="E52">
        <v>11827</v>
      </c>
      <c r="G52">
        <v>-38505</v>
      </c>
      <c r="I52">
        <v>-26678</v>
      </c>
    </row>
    <row r="53" spans="1:10">
      <c r="A53" s="222"/>
      <c r="B53" s="222" t="s">
        <v>314</v>
      </c>
      <c r="C53" s="222"/>
      <c r="D53" s="222"/>
      <c r="E53" s="222">
        <v>270514</v>
      </c>
      <c r="F53" s="222"/>
      <c r="G53" s="222">
        <v>-26678</v>
      </c>
      <c r="H53" s="222"/>
      <c r="I53" s="222">
        <v>243835</v>
      </c>
      <c r="J53" s="222"/>
    </row>
    <row r="54" spans="1:10">
      <c r="A54" s="222"/>
      <c r="B54" s="222" t="s">
        <v>315</v>
      </c>
      <c r="C54" s="222"/>
      <c r="D54" s="222"/>
      <c r="E54" s="222">
        <v>4348</v>
      </c>
      <c r="F54" s="222"/>
      <c r="G54" s="222">
        <v>1956</v>
      </c>
      <c r="H54" s="222"/>
      <c r="I54" s="222">
        <v>6304</v>
      </c>
    </row>
    <row r="55" spans="1:10">
      <c r="B55" s="222" t="s">
        <v>316</v>
      </c>
      <c r="C55" s="222"/>
      <c r="D55" s="222"/>
      <c r="E55" s="222">
        <v>2134</v>
      </c>
      <c r="F55" s="222"/>
      <c r="G55" s="222">
        <v>518</v>
      </c>
      <c r="H55" s="222"/>
      <c r="I55" s="222">
        <v>2652</v>
      </c>
    </row>
    <row r="56" spans="1:10">
      <c r="B56" s="222" t="s">
        <v>317</v>
      </c>
      <c r="E56" s="222">
        <v>8719</v>
      </c>
      <c r="G56" s="222">
        <v>5314</v>
      </c>
      <c r="I56" s="222">
        <v>14033</v>
      </c>
    </row>
    <row r="57" spans="1:10">
      <c r="B57" s="222" t="s">
        <v>318</v>
      </c>
      <c r="E57" s="222">
        <v>285714</v>
      </c>
      <c r="G57" s="222">
        <v>-18890</v>
      </c>
      <c r="I57" s="222">
        <v>266824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3"/>
  <sheetViews>
    <sheetView zoomScale="120" zoomScaleNormal="120" workbookViewId="0">
      <selection activeCell="G1" sqref="G1:T1"/>
    </sheetView>
  </sheetViews>
  <sheetFormatPr defaultColWidth="9.140625" defaultRowHeight="11.25"/>
  <cols>
    <col min="1" max="1" width="28.5703125" style="90" customWidth="1"/>
    <col min="2" max="3" width="6.5703125" style="77" bestFit="1" customWidth="1"/>
    <col min="4" max="4" width="5.7109375" style="77" bestFit="1" customWidth="1"/>
    <col min="5" max="5" width="6.5703125" style="77" bestFit="1" customWidth="1"/>
    <col min="6" max="6" width="5.7109375" style="77" bestFit="1" customWidth="1"/>
    <col min="7" max="7" width="6.5703125" style="77" bestFit="1" customWidth="1"/>
    <col min="8" max="13" width="6.5703125" style="77" customWidth="1"/>
    <col min="14" max="14" width="6.5703125" style="77" bestFit="1" customWidth="1"/>
    <col min="15" max="16" width="5.7109375" style="77" bestFit="1" customWidth="1"/>
    <col min="17" max="17" width="6.5703125" style="77" bestFit="1" customWidth="1"/>
    <col min="18" max="18" width="5.7109375" style="77" bestFit="1" customWidth="1"/>
    <col min="19" max="19" width="6.5703125" style="77" bestFit="1" customWidth="1"/>
    <col min="20" max="20" width="6.42578125" style="77" customWidth="1"/>
    <col min="21" max="16384" width="9.140625" style="77"/>
  </cols>
  <sheetData>
    <row r="1" spans="1:20">
      <c r="G1" s="300" t="s">
        <v>368</v>
      </c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s="74" customFormat="1" ht="15.75">
      <c r="A2" s="303" t="s">
        <v>189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0" ht="12.75" customHeight="1">
      <c r="A3" s="75"/>
      <c r="B3" s="76"/>
      <c r="C3" s="76"/>
      <c r="D3" s="76"/>
      <c r="E3" s="76"/>
      <c r="F3" s="76"/>
      <c r="G3" s="301" t="s">
        <v>97</v>
      </c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</row>
    <row r="4" spans="1:20" ht="12.75">
      <c r="A4" s="131"/>
      <c r="B4" s="298" t="s">
        <v>328</v>
      </c>
      <c r="C4" s="299"/>
      <c r="D4" s="299"/>
      <c r="E4" s="299"/>
      <c r="F4" s="299"/>
      <c r="G4" s="299"/>
      <c r="H4" s="298" t="s">
        <v>329</v>
      </c>
      <c r="I4" s="299"/>
      <c r="J4" s="299"/>
      <c r="K4" s="299"/>
      <c r="L4" s="299"/>
      <c r="M4" s="299"/>
      <c r="N4" s="298" t="s">
        <v>325</v>
      </c>
      <c r="O4" s="299"/>
      <c r="P4" s="299"/>
      <c r="Q4" s="299"/>
      <c r="R4" s="299"/>
      <c r="S4" s="302"/>
      <c r="T4" s="214"/>
    </row>
    <row r="5" spans="1:20" s="74" customFormat="1" ht="75" customHeight="1">
      <c r="A5" s="91" t="s">
        <v>0</v>
      </c>
      <c r="B5" s="182" t="s">
        <v>186</v>
      </c>
      <c r="C5" s="92" t="s">
        <v>32</v>
      </c>
      <c r="D5" s="92"/>
      <c r="E5" s="92"/>
      <c r="F5" s="92"/>
      <c r="G5" s="93" t="s">
        <v>13</v>
      </c>
      <c r="H5" s="182" t="s">
        <v>186</v>
      </c>
      <c r="I5" s="92" t="s">
        <v>32</v>
      </c>
      <c r="J5" s="92"/>
      <c r="K5" s="92"/>
      <c r="L5" s="92"/>
      <c r="M5" s="93" t="s">
        <v>13</v>
      </c>
      <c r="N5" s="182" t="s">
        <v>186</v>
      </c>
      <c r="O5" s="92" t="s">
        <v>32</v>
      </c>
      <c r="P5" s="92"/>
      <c r="Q5" s="92"/>
      <c r="R5" s="92"/>
      <c r="S5" s="179" t="s">
        <v>13</v>
      </c>
      <c r="T5" s="215"/>
    </row>
    <row r="6" spans="1:20" s="74" customFormat="1" ht="10.5">
      <c r="A6" s="79" t="s">
        <v>41</v>
      </c>
      <c r="B6" s="183">
        <v>158847</v>
      </c>
      <c r="C6" s="80">
        <v>46357</v>
      </c>
      <c r="D6" s="80"/>
      <c r="E6" s="80"/>
      <c r="F6" s="80"/>
      <c r="G6" s="80">
        <f>SUM(B6:F6)</f>
        <v>205204</v>
      </c>
      <c r="H6" s="183">
        <v>205439</v>
      </c>
      <c r="I6" s="80">
        <v>54394</v>
      </c>
      <c r="J6" s="80"/>
      <c r="K6" s="80"/>
      <c r="L6" s="80"/>
      <c r="M6" s="80">
        <f t="shared" ref="M6:M11" si="0">SUM(H6:L6)</f>
        <v>259833</v>
      </c>
      <c r="N6" s="183">
        <v>197563</v>
      </c>
      <c r="O6" s="80">
        <v>47326</v>
      </c>
      <c r="P6" s="80"/>
      <c r="Q6" s="80"/>
      <c r="R6" s="80"/>
      <c r="S6" s="180">
        <f t="shared" ref="S6:S11" si="1">SUM(N6:R6)</f>
        <v>244889</v>
      </c>
      <c r="T6" s="216"/>
    </row>
    <row r="7" spans="1:20">
      <c r="A7" s="81" t="s">
        <v>8</v>
      </c>
      <c r="B7" s="184">
        <v>94987</v>
      </c>
      <c r="C7" s="82">
        <v>28226</v>
      </c>
      <c r="D7" s="82"/>
      <c r="E7" s="82"/>
      <c r="F7" s="82"/>
      <c r="G7" s="83">
        <f>SUM(B7:F7)</f>
        <v>123213</v>
      </c>
      <c r="H7" s="184">
        <v>106383</v>
      </c>
      <c r="I7" s="82">
        <v>32775</v>
      </c>
      <c r="J7" s="82"/>
      <c r="K7" s="82"/>
      <c r="L7" s="82"/>
      <c r="M7" s="83">
        <f t="shared" si="0"/>
        <v>139158</v>
      </c>
      <c r="N7" s="184">
        <v>105645</v>
      </c>
      <c r="O7" s="82">
        <v>29943</v>
      </c>
      <c r="P7" s="82"/>
      <c r="Q7" s="82"/>
      <c r="R7" s="82"/>
      <c r="S7" s="213">
        <f t="shared" si="1"/>
        <v>135588</v>
      </c>
      <c r="T7" s="216"/>
    </row>
    <row r="8" spans="1:20">
      <c r="A8" s="81" t="s">
        <v>9</v>
      </c>
      <c r="B8" s="184">
        <v>12439</v>
      </c>
      <c r="C8" s="82">
        <v>7186</v>
      </c>
      <c r="D8" s="82"/>
      <c r="E8" s="82"/>
      <c r="F8" s="82"/>
      <c r="G8" s="83">
        <f>SUM(B8:F8)</f>
        <v>19625</v>
      </c>
      <c r="H8" s="184">
        <v>14562</v>
      </c>
      <c r="I8" s="82">
        <v>8247</v>
      </c>
      <c r="J8" s="82"/>
      <c r="K8" s="82"/>
      <c r="L8" s="82"/>
      <c r="M8" s="83">
        <f t="shared" si="0"/>
        <v>22809</v>
      </c>
      <c r="N8" s="184">
        <v>14451</v>
      </c>
      <c r="O8" s="82">
        <v>6415</v>
      </c>
      <c r="P8" s="82"/>
      <c r="Q8" s="82"/>
      <c r="R8" s="82"/>
      <c r="S8" s="213">
        <f t="shared" si="1"/>
        <v>20866</v>
      </c>
      <c r="T8" s="216"/>
    </row>
    <row r="9" spans="1:20" ht="22.5">
      <c r="A9" s="81" t="s">
        <v>40</v>
      </c>
      <c r="B9" s="184">
        <v>44268</v>
      </c>
      <c r="C9" s="82">
        <v>10945</v>
      </c>
      <c r="D9" s="82"/>
      <c r="E9" s="82"/>
      <c r="F9" s="82"/>
      <c r="G9" s="83">
        <f>SUM(B9:F9)</f>
        <v>55213</v>
      </c>
      <c r="H9" s="184">
        <v>62290</v>
      </c>
      <c r="I9" s="82">
        <v>13372</v>
      </c>
      <c r="J9" s="82"/>
      <c r="K9" s="82"/>
      <c r="L9" s="82"/>
      <c r="M9" s="83">
        <f t="shared" si="0"/>
        <v>75662</v>
      </c>
      <c r="N9" s="184">
        <v>56223</v>
      </c>
      <c r="O9" s="82">
        <v>10968</v>
      </c>
      <c r="P9" s="82"/>
      <c r="Q9" s="82"/>
      <c r="R9" s="82"/>
      <c r="S9" s="213">
        <f t="shared" si="1"/>
        <v>67191</v>
      </c>
      <c r="T9" s="216"/>
    </row>
    <row r="10" spans="1:20">
      <c r="A10" s="84" t="s">
        <v>39</v>
      </c>
      <c r="B10" s="209">
        <v>4653</v>
      </c>
      <c r="C10" s="82"/>
      <c r="D10" s="210"/>
      <c r="E10" s="82"/>
      <c r="F10" s="82"/>
      <c r="G10" s="83">
        <v>4653</v>
      </c>
      <c r="H10" s="209">
        <v>13921</v>
      </c>
      <c r="I10" s="82"/>
      <c r="J10" s="210"/>
      <c r="K10" s="82"/>
      <c r="L10" s="82"/>
      <c r="M10" s="83">
        <f t="shared" si="0"/>
        <v>13921</v>
      </c>
      <c r="N10" s="209">
        <v>13339</v>
      </c>
      <c r="O10" s="82"/>
      <c r="P10" s="210"/>
      <c r="Q10" s="82"/>
      <c r="R10" s="82"/>
      <c r="S10" s="213">
        <f t="shared" si="1"/>
        <v>13339</v>
      </c>
      <c r="T10" s="216"/>
    </row>
    <row r="11" spans="1:20">
      <c r="A11" s="84" t="s">
        <v>105</v>
      </c>
      <c r="B11" s="209"/>
      <c r="C11" s="82"/>
      <c r="D11" s="210"/>
      <c r="E11" s="82"/>
      <c r="F11" s="82"/>
      <c r="G11" s="83"/>
      <c r="H11" s="209">
        <v>3233</v>
      </c>
      <c r="I11" s="82"/>
      <c r="J11" s="210"/>
      <c r="K11" s="82"/>
      <c r="L11" s="82"/>
      <c r="M11" s="83">
        <f t="shared" si="0"/>
        <v>3233</v>
      </c>
      <c r="N11" s="209">
        <v>3233</v>
      </c>
      <c r="O11" s="82"/>
      <c r="P11" s="210"/>
      <c r="Q11" s="82"/>
      <c r="R11" s="82"/>
      <c r="S11" s="213">
        <f t="shared" si="1"/>
        <v>3233</v>
      </c>
      <c r="T11" s="216"/>
    </row>
    <row r="12" spans="1:20">
      <c r="A12" s="84" t="s">
        <v>108</v>
      </c>
      <c r="B12" s="209"/>
      <c r="C12" s="82"/>
      <c r="D12" s="210"/>
      <c r="E12" s="82"/>
      <c r="F12" s="82"/>
      <c r="G12" s="83"/>
      <c r="H12" s="209"/>
      <c r="I12" s="82"/>
      <c r="J12" s="210"/>
      <c r="K12" s="82"/>
      <c r="L12" s="82"/>
      <c r="M12" s="83"/>
      <c r="N12" s="209"/>
      <c r="O12" s="82"/>
      <c r="P12" s="210"/>
      <c r="Q12" s="82"/>
      <c r="R12" s="82"/>
      <c r="S12" s="213"/>
      <c r="T12" s="216"/>
    </row>
    <row r="13" spans="1:20">
      <c r="A13" s="81" t="s">
        <v>37</v>
      </c>
      <c r="B13" s="209">
        <v>2500</v>
      </c>
      <c r="C13" s="82"/>
      <c r="D13" s="210"/>
      <c r="E13" s="85"/>
      <c r="F13" s="85"/>
      <c r="G13" s="83">
        <v>2500</v>
      </c>
      <c r="H13" s="209">
        <v>5050</v>
      </c>
      <c r="I13" s="82"/>
      <c r="J13" s="210"/>
      <c r="K13" s="85"/>
      <c r="L13" s="85"/>
      <c r="M13" s="83">
        <f>SUM(H13:L13)</f>
        <v>5050</v>
      </c>
      <c r="N13" s="209">
        <v>4672</v>
      </c>
      <c r="O13" s="82"/>
      <c r="P13" s="210"/>
      <c r="Q13" s="85"/>
      <c r="R13" s="85"/>
      <c r="S13" s="213">
        <f>SUM(N13:R13)</f>
        <v>4672</v>
      </c>
      <c r="T13" s="216"/>
    </row>
    <row r="14" spans="1:20" s="74" customFormat="1" ht="10.5">
      <c r="A14" s="79" t="s">
        <v>36</v>
      </c>
      <c r="B14" s="183"/>
      <c r="C14" s="80"/>
      <c r="D14" s="80"/>
      <c r="E14" s="80"/>
      <c r="F14" s="80"/>
      <c r="G14" s="80"/>
      <c r="H14" s="183">
        <v>150262</v>
      </c>
      <c r="I14" s="80"/>
      <c r="J14" s="80"/>
      <c r="K14" s="80"/>
      <c r="L14" s="80"/>
      <c r="M14" s="80">
        <f>SUM(H14:L14)</f>
        <v>150262</v>
      </c>
      <c r="N14" s="183">
        <v>150</v>
      </c>
      <c r="O14" s="80"/>
      <c r="P14" s="80"/>
      <c r="Q14" s="80"/>
      <c r="R14" s="80"/>
      <c r="S14" s="180">
        <f>SUM(N14:R14)</f>
        <v>150</v>
      </c>
      <c r="T14" s="216"/>
    </row>
    <row r="15" spans="1:20">
      <c r="A15" s="81" t="s">
        <v>35</v>
      </c>
      <c r="B15" s="185"/>
      <c r="C15" s="85"/>
      <c r="D15" s="85"/>
      <c r="E15" s="85"/>
      <c r="F15" s="85"/>
      <c r="G15" s="83"/>
      <c r="H15" s="185">
        <v>129866</v>
      </c>
      <c r="I15" s="85"/>
      <c r="J15" s="85"/>
      <c r="K15" s="85"/>
      <c r="L15" s="85"/>
      <c r="M15" s="83">
        <f>SUM(H15:L15)</f>
        <v>129866</v>
      </c>
      <c r="N15" s="185">
        <v>0</v>
      </c>
      <c r="O15" s="85"/>
      <c r="P15" s="85"/>
      <c r="Q15" s="85"/>
      <c r="R15" s="85"/>
      <c r="S15" s="213">
        <f>SUM(N15:R15)</f>
        <v>0</v>
      </c>
      <c r="T15" s="216"/>
    </row>
    <row r="16" spans="1:20" ht="22.5">
      <c r="A16" s="81" t="s">
        <v>34</v>
      </c>
      <c r="B16" s="185"/>
      <c r="C16" s="85"/>
      <c r="D16" s="85"/>
      <c r="E16" s="85"/>
      <c r="F16" s="85"/>
      <c r="G16" s="83"/>
      <c r="H16" s="185">
        <v>20396</v>
      </c>
      <c r="I16" s="85"/>
      <c r="J16" s="85"/>
      <c r="K16" s="85"/>
      <c r="L16" s="85"/>
      <c r="M16" s="83">
        <f>SUM(H16:L16)</f>
        <v>20396</v>
      </c>
      <c r="N16" s="185">
        <v>150</v>
      </c>
      <c r="O16" s="85"/>
      <c r="P16" s="85"/>
      <c r="Q16" s="85"/>
      <c r="R16" s="85"/>
      <c r="S16" s="213">
        <f>SUM(N16:R16)</f>
        <v>150</v>
      </c>
      <c r="T16" s="216"/>
    </row>
    <row r="17" spans="1:20" ht="22.5">
      <c r="A17" s="81" t="s">
        <v>234</v>
      </c>
      <c r="B17" s="185"/>
      <c r="C17" s="85"/>
      <c r="D17" s="85"/>
      <c r="E17" s="85"/>
      <c r="F17" s="85"/>
      <c r="G17" s="83"/>
      <c r="H17" s="185">
        <v>0</v>
      </c>
      <c r="I17" s="85"/>
      <c r="J17" s="85"/>
      <c r="K17" s="85"/>
      <c r="L17" s="85"/>
      <c r="M17" s="83">
        <v>0</v>
      </c>
      <c r="N17" s="185"/>
      <c r="O17" s="85"/>
      <c r="P17" s="85"/>
      <c r="Q17" s="85"/>
      <c r="R17" s="85"/>
      <c r="S17" s="213"/>
      <c r="T17" s="216"/>
    </row>
    <row r="18" spans="1:20" s="74" customFormat="1">
      <c r="A18" s="79" t="s">
        <v>74</v>
      </c>
      <c r="B18" s="186">
        <v>40690</v>
      </c>
      <c r="C18" s="186"/>
      <c r="D18" s="186"/>
      <c r="E18" s="186"/>
      <c r="F18" s="186"/>
      <c r="G18" s="186">
        <v>40690</v>
      </c>
      <c r="H18" s="186">
        <v>205171</v>
      </c>
      <c r="I18" s="186"/>
      <c r="J18" s="186"/>
      <c r="K18" s="186"/>
      <c r="L18" s="186"/>
      <c r="M18" s="83">
        <v>205171</v>
      </c>
      <c r="N18" s="186">
        <v>191051</v>
      </c>
      <c r="O18" s="186"/>
      <c r="P18" s="186"/>
      <c r="Q18" s="186"/>
      <c r="R18" s="186"/>
      <c r="S18" s="180">
        <v>191051</v>
      </c>
      <c r="T18" s="216"/>
    </row>
    <row r="19" spans="1:20" s="229" customFormat="1" ht="22.5">
      <c r="A19" s="230" t="s">
        <v>109</v>
      </c>
      <c r="B19" s="231"/>
      <c r="C19" s="231"/>
      <c r="D19" s="231"/>
      <c r="E19" s="231"/>
      <c r="F19" s="231"/>
      <c r="G19" s="233"/>
      <c r="H19" s="231">
        <v>2602</v>
      </c>
      <c r="I19" s="231"/>
      <c r="J19" s="231"/>
      <c r="K19" s="232"/>
      <c r="L19" s="232"/>
      <c r="M19" s="83">
        <f>SUM(H19:L19)</f>
        <v>2602</v>
      </c>
      <c r="N19" s="231">
        <v>2602</v>
      </c>
      <c r="O19" s="232"/>
      <c r="P19" s="232"/>
      <c r="Q19" s="232"/>
      <c r="R19" s="232"/>
      <c r="S19" s="213">
        <f>SUM(N19:R19)</f>
        <v>2602</v>
      </c>
      <c r="T19" s="234"/>
    </row>
    <row r="20" spans="1:20" s="229" customFormat="1">
      <c r="A20" s="230" t="s">
        <v>188</v>
      </c>
      <c r="B20" s="231">
        <v>1412</v>
      </c>
      <c r="C20" s="231"/>
      <c r="D20" s="231"/>
      <c r="E20" s="231"/>
      <c r="F20" s="231"/>
      <c r="G20" s="233">
        <v>1412</v>
      </c>
      <c r="H20" s="231">
        <v>156977</v>
      </c>
      <c r="I20" s="231"/>
      <c r="J20" s="231"/>
      <c r="K20" s="232"/>
      <c r="L20" s="232"/>
      <c r="M20" s="83">
        <v>156977</v>
      </c>
      <c r="N20" s="231">
        <v>146623</v>
      </c>
      <c r="O20" s="232"/>
      <c r="P20" s="232"/>
      <c r="Q20" s="232"/>
      <c r="R20" s="232"/>
      <c r="S20" s="213">
        <f>SUM(N20:R20)</f>
        <v>146623</v>
      </c>
      <c r="T20" s="234"/>
    </row>
    <row r="21" spans="1:20" s="229" customFormat="1">
      <c r="A21" s="7" t="s">
        <v>187</v>
      </c>
      <c r="B21" s="231">
        <v>39277</v>
      </c>
      <c r="C21" s="231"/>
      <c r="D21" s="231"/>
      <c r="E21" s="231"/>
      <c r="F21" s="231"/>
      <c r="G21" s="233">
        <v>39277</v>
      </c>
      <c r="H21" s="231">
        <v>45592</v>
      </c>
      <c r="I21" s="231"/>
      <c r="J21" s="231"/>
      <c r="K21" s="232"/>
      <c r="L21" s="232"/>
      <c r="M21" s="83">
        <f>SUM(H21:L21)</f>
        <v>45592</v>
      </c>
      <c r="N21" s="231">
        <v>40413</v>
      </c>
      <c r="O21" s="232"/>
      <c r="P21" s="232"/>
      <c r="Q21" s="232"/>
      <c r="R21" s="232"/>
      <c r="S21" s="213">
        <f>SUM(N21:R21)</f>
        <v>40413</v>
      </c>
      <c r="T21" s="234"/>
    </row>
    <row r="22" spans="1:20" s="88" customFormat="1">
      <c r="A22" s="86" t="s">
        <v>75</v>
      </c>
      <c r="B22" s="187"/>
      <c r="C22" s="87"/>
      <c r="D22" s="87"/>
      <c r="E22" s="87"/>
      <c r="F22" s="87"/>
      <c r="G22" s="80"/>
      <c r="H22" s="187"/>
      <c r="I22" s="87"/>
      <c r="J22" s="87"/>
      <c r="K22" s="87"/>
      <c r="L22" s="87"/>
      <c r="M22" s="83"/>
      <c r="N22" s="187"/>
      <c r="O22" s="87"/>
      <c r="P22" s="87"/>
      <c r="Q22" s="87"/>
      <c r="R22" s="87"/>
      <c r="S22" s="213"/>
      <c r="T22" s="216"/>
    </row>
    <row r="23" spans="1:20" s="74" customFormat="1" ht="10.5">
      <c r="A23" s="78" t="s">
        <v>80</v>
      </c>
      <c r="B23" s="188">
        <v>199537</v>
      </c>
      <c r="C23" s="89">
        <f>SUM(C7:C22)</f>
        <v>46357</v>
      </c>
      <c r="D23" s="89"/>
      <c r="E23" s="89"/>
      <c r="F23" s="89"/>
      <c r="G23" s="89">
        <v>245894</v>
      </c>
      <c r="H23" s="188">
        <v>560871</v>
      </c>
      <c r="I23" s="89">
        <v>54394</v>
      </c>
      <c r="J23" s="89"/>
      <c r="K23" s="89"/>
      <c r="L23" s="89"/>
      <c r="M23" s="89">
        <v>615266</v>
      </c>
      <c r="N23" s="188">
        <v>388764</v>
      </c>
      <c r="O23" s="89">
        <v>47326</v>
      </c>
      <c r="P23" s="89"/>
      <c r="Q23" s="89"/>
      <c r="R23" s="89"/>
      <c r="S23" s="181">
        <v>436090</v>
      </c>
      <c r="T23" s="217"/>
    </row>
  </sheetData>
  <mergeCells count="6">
    <mergeCell ref="B4:G4"/>
    <mergeCell ref="G1:T1"/>
    <mergeCell ref="G3:T3"/>
    <mergeCell ref="N4:S4"/>
    <mergeCell ref="H4:M4"/>
    <mergeCell ref="A2:T2"/>
  </mergeCells>
  <printOptions horizontalCentered="1" verticalCentered="1"/>
  <pageMargins left="0" right="0" top="0" bottom="0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4"/>
  <sheetViews>
    <sheetView zoomScale="120" zoomScaleNormal="120" workbookViewId="0">
      <selection activeCell="G1" sqref="G1:T1"/>
    </sheetView>
  </sheetViews>
  <sheetFormatPr defaultColWidth="9.140625" defaultRowHeight="11.25"/>
  <cols>
    <col min="1" max="1" width="23.28515625" style="90" customWidth="1"/>
    <col min="2" max="3" width="6.5703125" style="90" bestFit="1" customWidth="1"/>
    <col min="4" max="4" width="5.7109375" style="90" bestFit="1" customWidth="1"/>
    <col min="5" max="5" width="6.5703125" style="90" bestFit="1" customWidth="1"/>
    <col min="6" max="6" width="5.7109375" style="90" bestFit="1" customWidth="1"/>
    <col min="7" max="7" width="6.5703125" style="119" bestFit="1" customWidth="1"/>
    <col min="8" max="8" width="6.5703125" style="90" bestFit="1" customWidth="1"/>
    <col min="9" max="10" width="5.7109375" style="90" bestFit="1" customWidth="1"/>
    <col min="11" max="11" width="6.5703125" style="90" bestFit="1" customWidth="1"/>
    <col min="12" max="12" width="5.7109375" style="90" bestFit="1" customWidth="1"/>
    <col min="13" max="13" width="6.5703125" style="119" bestFit="1" customWidth="1"/>
    <col min="14" max="14" width="6.5703125" style="90" bestFit="1" customWidth="1"/>
    <col min="15" max="16" width="5.7109375" style="90" bestFit="1" customWidth="1"/>
    <col min="17" max="17" width="6.5703125" style="90" bestFit="1" customWidth="1"/>
    <col min="18" max="18" width="5.7109375" style="90" bestFit="1" customWidth="1"/>
    <col min="19" max="19" width="6.5703125" style="119" bestFit="1" customWidth="1"/>
    <col min="20" max="20" width="6.28515625" style="119" customWidth="1"/>
    <col min="21" max="16384" width="9.140625" style="90"/>
  </cols>
  <sheetData>
    <row r="1" spans="1:20">
      <c r="G1" s="309" t="s">
        <v>367</v>
      </c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10"/>
    </row>
    <row r="2" spans="1:20" ht="15.75">
      <c r="A2" s="304" t="s">
        <v>330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5"/>
    </row>
    <row r="3" spans="1:20" ht="12.75" customHeight="1">
      <c r="A3" s="74"/>
      <c r="B3" s="74"/>
      <c r="C3" s="74"/>
      <c r="D3" s="74"/>
      <c r="E3" s="74"/>
      <c r="F3" s="74"/>
      <c r="G3" s="301" t="s">
        <v>97</v>
      </c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</row>
    <row r="4" spans="1:20" s="94" customFormat="1" ht="12.75">
      <c r="A4" s="131"/>
      <c r="B4" s="306" t="s">
        <v>328</v>
      </c>
      <c r="C4" s="307"/>
      <c r="D4" s="307"/>
      <c r="E4" s="307"/>
      <c r="F4" s="307"/>
      <c r="G4" s="308"/>
      <c r="H4" s="306" t="s">
        <v>329</v>
      </c>
      <c r="I4" s="307"/>
      <c r="J4" s="307"/>
      <c r="K4" s="307"/>
      <c r="L4" s="307"/>
      <c r="M4" s="308"/>
      <c r="N4" s="306" t="s">
        <v>325</v>
      </c>
      <c r="O4" s="307"/>
      <c r="P4" s="307"/>
      <c r="Q4" s="307"/>
      <c r="R4" s="307"/>
      <c r="S4" s="307"/>
      <c r="T4" s="212"/>
    </row>
    <row r="5" spans="1:20" s="74" customFormat="1" ht="69.75" customHeight="1">
      <c r="A5" s="120" t="s">
        <v>1</v>
      </c>
      <c r="B5" s="192" t="s">
        <v>31</v>
      </c>
      <c r="C5" s="121" t="s">
        <v>190</v>
      </c>
      <c r="D5" s="121"/>
      <c r="E5" s="122"/>
      <c r="F5" s="123"/>
      <c r="G5" s="124" t="s">
        <v>30</v>
      </c>
      <c r="H5" s="192" t="s">
        <v>31</v>
      </c>
      <c r="I5" s="121" t="s">
        <v>32</v>
      </c>
      <c r="J5" s="121"/>
      <c r="K5" s="122"/>
      <c r="L5" s="123"/>
      <c r="M5" s="124" t="s">
        <v>30</v>
      </c>
      <c r="N5" s="192" t="s">
        <v>31</v>
      </c>
      <c r="O5" s="121" t="s">
        <v>32</v>
      </c>
      <c r="P5" s="121"/>
      <c r="Q5" s="122"/>
      <c r="R5" s="123"/>
      <c r="S5" s="189" t="s">
        <v>30</v>
      </c>
      <c r="T5" s="219" t="s">
        <v>12</v>
      </c>
    </row>
    <row r="6" spans="1:20" s="98" customFormat="1" ht="10.5">
      <c r="A6" s="95" t="s">
        <v>29</v>
      </c>
      <c r="B6" s="193">
        <v>199537</v>
      </c>
      <c r="C6" s="96">
        <v>7080</v>
      </c>
      <c r="D6" s="96"/>
      <c r="E6" s="96"/>
      <c r="F6" s="97"/>
      <c r="G6" s="96">
        <f>SUM(B6:F6)</f>
        <v>206617</v>
      </c>
      <c r="H6" s="193">
        <v>234002</v>
      </c>
      <c r="I6" s="96">
        <v>8668</v>
      </c>
      <c r="J6" s="96"/>
      <c r="K6" s="96"/>
      <c r="L6" s="97"/>
      <c r="M6" s="96">
        <f>SUM(H6:L6)</f>
        <v>242670</v>
      </c>
      <c r="N6" s="193">
        <v>235175</v>
      </c>
      <c r="O6" s="96">
        <v>6813</v>
      </c>
      <c r="P6" s="96"/>
      <c r="Q6" s="96"/>
      <c r="R6" s="97"/>
      <c r="S6" s="97">
        <f>SUM(N6:R6)</f>
        <v>241988</v>
      </c>
      <c r="T6" s="193"/>
    </row>
    <row r="7" spans="1:20" s="103" customFormat="1" ht="22.5">
      <c r="A7" s="99" t="s">
        <v>22</v>
      </c>
      <c r="B7" s="194">
        <v>1500</v>
      </c>
      <c r="C7" s="100">
        <v>7080</v>
      </c>
      <c r="D7" s="100"/>
      <c r="E7" s="100"/>
      <c r="F7" s="101"/>
      <c r="G7" s="102">
        <f>SUM(B7:F7)</f>
        <v>8580</v>
      </c>
      <c r="H7" s="194">
        <v>2100</v>
      </c>
      <c r="I7" s="100">
        <v>8668</v>
      </c>
      <c r="J7" s="100"/>
      <c r="K7" s="100"/>
      <c r="L7" s="101"/>
      <c r="M7" s="102">
        <f>SUM(H7:L7)</f>
        <v>10768</v>
      </c>
      <c r="N7" s="194">
        <v>3084</v>
      </c>
      <c r="O7" s="100">
        <v>6813</v>
      </c>
      <c r="P7" s="100"/>
      <c r="Q7" s="100"/>
      <c r="R7" s="101"/>
      <c r="S7" s="190">
        <f>SUM(N7:R7)</f>
        <v>9897</v>
      </c>
      <c r="T7" s="193"/>
    </row>
    <row r="8" spans="1:20" s="103" customFormat="1" ht="22.5">
      <c r="A8" s="99" t="s">
        <v>72</v>
      </c>
      <c r="B8" s="194">
        <v>191056</v>
      </c>
      <c r="C8" s="100">
        <v>0</v>
      </c>
      <c r="D8" s="100"/>
      <c r="E8" s="100"/>
      <c r="F8" s="101"/>
      <c r="G8" s="102">
        <f>SUM(B8:F8)</f>
        <v>191056</v>
      </c>
      <c r="H8" s="194">
        <v>223921</v>
      </c>
      <c r="I8" s="100"/>
      <c r="J8" s="100"/>
      <c r="K8" s="100"/>
      <c r="L8" s="101"/>
      <c r="M8" s="102">
        <f>SUM(H8:L8)</f>
        <v>223921</v>
      </c>
      <c r="N8" s="194">
        <v>223921</v>
      </c>
      <c r="O8" s="100"/>
      <c r="P8" s="100"/>
      <c r="Q8" s="100"/>
      <c r="R8" s="101"/>
      <c r="S8" s="190">
        <f>SUM(N8:R8)</f>
        <v>223921</v>
      </c>
      <c r="T8" s="193"/>
    </row>
    <row r="9" spans="1:20" s="103" customFormat="1" ht="22.5">
      <c r="A9" s="99" t="s">
        <v>56</v>
      </c>
      <c r="B9" s="194"/>
      <c r="C9" s="100"/>
      <c r="D9" s="100"/>
      <c r="E9" s="100"/>
      <c r="F9" s="101"/>
      <c r="G9" s="102"/>
      <c r="H9" s="194"/>
      <c r="I9" s="100"/>
      <c r="J9" s="100"/>
      <c r="K9" s="100"/>
      <c r="L9" s="101"/>
      <c r="M9" s="102"/>
      <c r="N9" s="194"/>
      <c r="O9" s="100"/>
      <c r="P9" s="100"/>
      <c r="Q9" s="100"/>
      <c r="R9" s="101"/>
      <c r="S9" s="190"/>
      <c r="T9" s="193"/>
    </row>
    <row r="10" spans="1:20" s="103" customFormat="1">
      <c r="A10" s="99" t="s">
        <v>191</v>
      </c>
      <c r="B10" s="194">
        <v>6981</v>
      </c>
      <c r="C10" s="100"/>
      <c r="D10" s="100"/>
      <c r="E10" s="100"/>
      <c r="F10" s="101"/>
      <c r="G10" s="102">
        <v>6981</v>
      </c>
      <c r="H10" s="194">
        <v>7981</v>
      </c>
      <c r="I10" s="100"/>
      <c r="J10" s="100"/>
      <c r="K10" s="100"/>
      <c r="L10" s="101"/>
      <c r="M10" s="102">
        <f>SUM(H10:L10)</f>
        <v>7981</v>
      </c>
      <c r="N10" s="194">
        <v>8138</v>
      </c>
      <c r="O10" s="100"/>
      <c r="P10" s="100"/>
      <c r="Q10" s="100"/>
      <c r="R10" s="101"/>
      <c r="S10" s="190">
        <f>SUM(N10:R10)</f>
        <v>8138</v>
      </c>
      <c r="T10" s="193"/>
    </row>
    <row r="11" spans="1:20" s="103" customFormat="1">
      <c r="A11" s="104" t="s">
        <v>192</v>
      </c>
      <c r="B11" s="195"/>
      <c r="C11" s="105"/>
      <c r="D11" s="105"/>
      <c r="E11" s="105"/>
      <c r="F11" s="106"/>
      <c r="G11" s="102"/>
      <c r="H11" s="195"/>
      <c r="I11" s="105"/>
      <c r="J11" s="105"/>
      <c r="K11" s="105"/>
      <c r="L11" s="106"/>
      <c r="M11" s="102"/>
      <c r="N11" s="195">
        <v>32</v>
      </c>
      <c r="O11" s="105"/>
      <c r="P11" s="105"/>
      <c r="Q11" s="105"/>
      <c r="R11" s="106"/>
      <c r="S11" s="190">
        <f>SUM(N11:R11)</f>
        <v>32</v>
      </c>
      <c r="T11" s="193"/>
    </row>
    <row r="12" spans="1:20" s="98" customFormat="1" ht="10.5">
      <c r="A12" s="95" t="s">
        <v>28</v>
      </c>
      <c r="B12" s="193"/>
      <c r="C12" s="96"/>
      <c r="D12" s="96"/>
      <c r="E12" s="96"/>
      <c r="F12" s="97"/>
      <c r="G12" s="96"/>
      <c r="H12" s="193">
        <v>169140</v>
      </c>
      <c r="I12" s="96"/>
      <c r="J12" s="96"/>
      <c r="K12" s="96"/>
      <c r="L12" s="97"/>
      <c r="M12" s="96">
        <f>SUM(H12:L12)</f>
        <v>169140</v>
      </c>
      <c r="N12" s="193">
        <v>170674</v>
      </c>
      <c r="O12" s="96"/>
      <c r="P12" s="96"/>
      <c r="Q12" s="96"/>
      <c r="R12" s="97"/>
      <c r="S12" s="97">
        <f>SUM(N12:R12)</f>
        <v>170674</v>
      </c>
      <c r="T12" s="193"/>
    </row>
    <row r="13" spans="1:20" s="103" customFormat="1">
      <c r="A13" s="104" t="s">
        <v>23</v>
      </c>
      <c r="B13" s="194"/>
      <c r="C13" s="100"/>
      <c r="D13" s="100"/>
      <c r="E13" s="100"/>
      <c r="F13" s="101"/>
      <c r="G13" s="102"/>
      <c r="H13" s="194"/>
      <c r="I13" s="100"/>
      <c r="J13" s="100"/>
      <c r="K13" s="100"/>
      <c r="L13" s="101"/>
      <c r="M13" s="102"/>
      <c r="N13" s="194"/>
      <c r="O13" s="100"/>
      <c r="P13" s="100"/>
      <c r="Q13" s="100"/>
      <c r="R13" s="101"/>
      <c r="S13" s="190"/>
      <c r="T13" s="193"/>
    </row>
    <row r="14" spans="1:20" s="111" customFormat="1" ht="22.5">
      <c r="A14" s="107" t="s">
        <v>27</v>
      </c>
      <c r="B14" s="196"/>
      <c r="C14" s="108"/>
      <c r="D14" s="108"/>
      <c r="E14" s="108"/>
      <c r="F14" s="109"/>
      <c r="G14" s="110"/>
      <c r="H14" s="196"/>
      <c r="I14" s="108"/>
      <c r="J14" s="108"/>
      <c r="K14" s="108"/>
      <c r="L14" s="109"/>
      <c r="M14" s="110"/>
      <c r="N14" s="196">
        <v>1510</v>
      </c>
      <c r="O14" s="108"/>
      <c r="P14" s="108"/>
      <c r="Q14" s="108"/>
      <c r="R14" s="109"/>
      <c r="S14" s="218">
        <f>SUM(N14:R14)</f>
        <v>1510</v>
      </c>
      <c r="T14" s="193"/>
    </row>
    <row r="15" spans="1:20" s="111" customFormat="1" ht="22.5">
      <c r="A15" s="107" t="s">
        <v>26</v>
      </c>
      <c r="B15" s="196"/>
      <c r="C15" s="108"/>
      <c r="D15" s="108"/>
      <c r="E15" s="108"/>
      <c r="F15" s="109"/>
      <c r="G15" s="110"/>
      <c r="H15" s="196"/>
      <c r="I15" s="108"/>
      <c r="J15" s="108"/>
      <c r="K15" s="108"/>
      <c r="L15" s="109"/>
      <c r="M15" s="110"/>
      <c r="N15" s="196"/>
      <c r="O15" s="108"/>
      <c r="P15" s="108"/>
      <c r="Q15" s="108"/>
      <c r="R15" s="109"/>
      <c r="S15" s="218"/>
      <c r="T15" s="193"/>
    </row>
    <row r="16" spans="1:20" s="103" customFormat="1" ht="22.5">
      <c r="A16" s="104" t="s">
        <v>95</v>
      </c>
      <c r="B16" s="194"/>
      <c r="C16" s="100"/>
      <c r="D16" s="100"/>
      <c r="E16" s="100"/>
      <c r="F16" s="101"/>
      <c r="G16" s="102"/>
      <c r="H16" s="194">
        <v>169140</v>
      </c>
      <c r="I16" s="100"/>
      <c r="J16" s="100"/>
      <c r="K16" s="100"/>
      <c r="L16" s="101"/>
      <c r="M16" s="102">
        <f>SUM(H16:L16)</f>
        <v>169140</v>
      </c>
      <c r="N16" s="194">
        <v>169140</v>
      </c>
      <c r="O16" s="100"/>
      <c r="P16" s="100"/>
      <c r="Q16" s="100"/>
      <c r="R16" s="101"/>
      <c r="S16" s="190">
        <f>SUM(N16:R16)</f>
        <v>169140</v>
      </c>
      <c r="T16" s="193"/>
    </row>
    <row r="17" spans="1:20" s="103" customFormat="1" ht="22.5">
      <c r="A17" s="104" t="s">
        <v>73</v>
      </c>
      <c r="B17" s="194"/>
      <c r="C17" s="100"/>
      <c r="D17" s="100"/>
      <c r="E17" s="100"/>
      <c r="F17" s="101"/>
      <c r="G17" s="102"/>
      <c r="H17" s="194"/>
      <c r="I17" s="100"/>
      <c r="J17" s="100"/>
      <c r="K17" s="100"/>
      <c r="L17" s="101"/>
      <c r="M17" s="102"/>
      <c r="N17" s="194">
        <v>24</v>
      </c>
      <c r="O17" s="100"/>
      <c r="P17" s="100"/>
      <c r="Q17" s="100"/>
      <c r="R17" s="101"/>
      <c r="S17" s="190">
        <f>SUM(N17:R17)</f>
        <v>24</v>
      </c>
      <c r="T17" s="193"/>
    </row>
    <row r="18" spans="1:20" s="98" customFormat="1" ht="10.5">
      <c r="A18" s="95" t="s">
        <v>76</v>
      </c>
      <c r="B18" s="193"/>
      <c r="C18" s="193">
        <v>39277</v>
      </c>
      <c r="D18" s="193"/>
      <c r="E18" s="193"/>
      <c r="F18" s="193"/>
      <c r="G18" s="96">
        <v>39277</v>
      </c>
      <c r="H18" s="193">
        <v>157730</v>
      </c>
      <c r="I18" s="193">
        <v>45726</v>
      </c>
      <c r="J18" s="193"/>
      <c r="K18" s="193"/>
      <c r="L18" s="193"/>
      <c r="M18" s="96">
        <v>205056</v>
      </c>
      <c r="N18" s="193">
        <v>151554</v>
      </c>
      <c r="O18" s="193">
        <v>40548</v>
      </c>
      <c r="P18" s="193"/>
      <c r="Q18" s="193"/>
      <c r="R18" s="193"/>
      <c r="S18" s="97">
        <v>192102</v>
      </c>
      <c r="T18" s="193"/>
    </row>
    <row r="19" spans="1:20" s="103" customFormat="1" ht="22.5">
      <c r="A19" s="104" t="s">
        <v>71</v>
      </c>
      <c r="B19" s="194"/>
      <c r="C19" s="100"/>
      <c r="D19" s="100"/>
      <c r="E19" s="100"/>
      <c r="F19" s="101"/>
      <c r="G19" s="102"/>
      <c r="H19" s="194">
        <v>2165</v>
      </c>
      <c r="I19" s="100">
        <v>134</v>
      </c>
      <c r="J19" s="100"/>
      <c r="K19" s="100"/>
      <c r="L19" s="101"/>
      <c r="M19" s="102">
        <f>SUM(H19:L19)</f>
        <v>2299</v>
      </c>
      <c r="N19" s="194">
        <v>2165</v>
      </c>
      <c r="O19" s="100">
        <v>135</v>
      </c>
      <c r="P19" s="100"/>
      <c r="Q19" s="100"/>
      <c r="R19" s="101"/>
      <c r="S19" s="190">
        <v>2300</v>
      </c>
      <c r="T19" s="193"/>
    </row>
    <row r="20" spans="1:20" s="103" customFormat="1" ht="22.5">
      <c r="A20" s="104" t="s">
        <v>84</v>
      </c>
      <c r="B20" s="194"/>
      <c r="C20" s="100">
        <v>39277</v>
      </c>
      <c r="D20" s="100"/>
      <c r="E20" s="100"/>
      <c r="F20" s="101"/>
      <c r="G20" s="102">
        <v>39277</v>
      </c>
      <c r="H20" s="194"/>
      <c r="I20" s="100">
        <v>45592</v>
      </c>
      <c r="J20" s="100"/>
      <c r="K20" s="100"/>
      <c r="L20" s="101"/>
      <c r="M20" s="102">
        <v>45592</v>
      </c>
      <c r="N20" s="194"/>
      <c r="O20" s="100">
        <v>40413</v>
      </c>
      <c r="P20" s="100"/>
      <c r="Q20" s="100"/>
      <c r="R20" s="101"/>
      <c r="S20" s="190">
        <v>40413</v>
      </c>
      <c r="T20" s="193"/>
    </row>
    <row r="21" spans="1:20" s="103" customFormat="1">
      <c r="A21" s="104" t="s">
        <v>193</v>
      </c>
      <c r="B21" s="194"/>
      <c r="C21" s="100"/>
      <c r="D21" s="100"/>
      <c r="E21" s="100"/>
      <c r="F21" s="101"/>
      <c r="G21" s="102"/>
      <c r="H21" s="194">
        <v>0</v>
      </c>
      <c r="I21" s="100"/>
      <c r="J21" s="100"/>
      <c r="K21" s="100"/>
      <c r="L21" s="101"/>
      <c r="M21" s="102">
        <f>SUM(H21:L21)</f>
        <v>0</v>
      </c>
      <c r="N21" s="194">
        <v>2765</v>
      </c>
      <c r="O21" s="100"/>
      <c r="P21" s="100"/>
      <c r="Q21" s="100"/>
      <c r="R21" s="101"/>
      <c r="S21" s="190">
        <v>2765</v>
      </c>
      <c r="T21" s="193"/>
    </row>
    <row r="22" spans="1:20" s="103" customFormat="1">
      <c r="A22" s="104" t="s">
        <v>194</v>
      </c>
      <c r="B22" s="194"/>
      <c r="C22" s="100"/>
      <c r="D22" s="100"/>
      <c r="E22" s="100"/>
      <c r="F22" s="101"/>
      <c r="G22" s="102"/>
      <c r="H22" s="194">
        <v>155565</v>
      </c>
      <c r="I22" s="100"/>
      <c r="J22" s="100"/>
      <c r="K22" s="100"/>
      <c r="L22" s="101"/>
      <c r="M22" s="102">
        <v>155565</v>
      </c>
      <c r="N22" s="194">
        <v>146324</v>
      </c>
      <c r="O22" s="100"/>
      <c r="P22" s="100"/>
      <c r="Q22" s="100"/>
      <c r="R22" s="101"/>
      <c r="S22" s="190">
        <v>146324</v>
      </c>
      <c r="T22" s="193"/>
    </row>
    <row r="23" spans="1:20" s="113" customFormat="1" ht="10.5">
      <c r="A23" s="95" t="s">
        <v>77</v>
      </c>
      <c r="B23" s="197"/>
      <c r="C23" s="112"/>
      <c r="D23" s="112"/>
      <c r="E23" s="112"/>
      <c r="F23" s="112"/>
      <c r="G23" s="96"/>
      <c r="H23" s="197"/>
      <c r="I23" s="112"/>
      <c r="J23" s="112"/>
      <c r="K23" s="112"/>
      <c r="L23" s="112"/>
      <c r="M23" s="96"/>
      <c r="N23" s="197"/>
      <c r="O23" s="112"/>
      <c r="P23" s="112"/>
      <c r="Q23" s="112"/>
      <c r="R23" s="112"/>
      <c r="S23" s="97"/>
      <c r="T23" s="193"/>
    </row>
    <row r="24" spans="1:20" s="98" customFormat="1" ht="21">
      <c r="A24" s="114" t="s">
        <v>81</v>
      </c>
      <c r="B24" s="198">
        <v>199537</v>
      </c>
      <c r="C24" s="115">
        <v>46357</v>
      </c>
      <c r="D24" s="115"/>
      <c r="E24" s="115"/>
      <c r="F24" s="115"/>
      <c r="G24" s="115">
        <f>SUM(B24:F24)</f>
        <v>245894</v>
      </c>
      <c r="H24" s="198">
        <v>560872</v>
      </c>
      <c r="I24" s="115">
        <v>54394</v>
      </c>
      <c r="J24" s="115"/>
      <c r="K24" s="115"/>
      <c r="L24" s="115"/>
      <c r="M24" s="115">
        <v>615266</v>
      </c>
      <c r="N24" s="198">
        <v>557403</v>
      </c>
      <c r="O24" s="115">
        <v>47360</v>
      </c>
      <c r="P24" s="115"/>
      <c r="Q24" s="115"/>
      <c r="R24" s="115"/>
      <c r="S24" s="191">
        <v>604764</v>
      </c>
      <c r="T24" s="198"/>
    </row>
    <row r="25" spans="1:20" s="116" customFormat="1">
      <c r="B25" s="117"/>
      <c r="C25" s="117"/>
      <c r="D25" s="117"/>
      <c r="E25" s="117"/>
      <c r="G25" s="118"/>
      <c r="H25" s="117"/>
      <c r="I25" s="117"/>
      <c r="J25" s="117"/>
      <c r="K25" s="117"/>
      <c r="M25" s="118"/>
      <c r="N25" s="117"/>
      <c r="O25" s="117"/>
      <c r="P25" s="117"/>
      <c r="Q25" s="117"/>
      <c r="S25" s="118"/>
      <c r="T25" s="118"/>
    </row>
    <row r="26" spans="1:20">
      <c r="A26" s="116"/>
      <c r="B26" s="116"/>
      <c r="C26" s="116"/>
      <c r="D26" s="116"/>
      <c r="E26" s="116"/>
      <c r="F26" s="116"/>
      <c r="H26" s="116"/>
      <c r="I26" s="116"/>
      <c r="J26" s="116"/>
      <c r="K26" s="116"/>
      <c r="L26" s="116"/>
      <c r="N26" s="116"/>
      <c r="O26" s="116"/>
      <c r="P26" s="116"/>
      <c r="Q26" s="116"/>
      <c r="R26" s="116"/>
    </row>
    <row r="27" spans="1:20">
      <c r="A27" s="116"/>
      <c r="B27" s="116"/>
      <c r="C27" s="116"/>
      <c r="D27" s="116"/>
      <c r="E27" s="116"/>
      <c r="F27" s="116"/>
      <c r="H27" s="116"/>
      <c r="I27" s="116"/>
      <c r="J27" s="116"/>
      <c r="K27" s="116"/>
      <c r="L27" s="116"/>
      <c r="N27" s="116"/>
      <c r="O27" s="116"/>
      <c r="P27" s="116"/>
      <c r="Q27" s="116"/>
      <c r="R27" s="116"/>
    </row>
    <row r="28" spans="1:20">
      <c r="A28" s="116"/>
      <c r="B28" s="116"/>
      <c r="C28" s="116"/>
      <c r="D28" s="116"/>
      <c r="E28" s="116"/>
      <c r="F28" s="116"/>
      <c r="H28" s="116"/>
      <c r="I28" s="116"/>
      <c r="J28" s="116"/>
      <c r="K28" s="116"/>
      <c r="L28" s="116"/>
      <c r="N28" s="116"/>
      <c r="O28" s="116"/>
      <c r="P28" s="116"/>
      <c r="Q28" s="116"/>
      <c r="R28" s="116"/>
    </row>
    <row r="29" spans="1:20">
      <c r="A29" s="116"/>
      <c r="B29" s="116"/>
      <c r="C29" s="116"/>
      <c r="D29" s="116"/>
      <c r="E29" s="116"/>
      <c r="F29" s="116"/>
      <c r="H29" s="116"/>
      <c r="I29" s="116"/>
      <c r="J29" s="116"/>
      <c r="K29" s="116"/>
      <c r="L29" s="116"/>
      <c r="N29" s="116"/>
      <c r="O29" s="116"/>
      <c r="P29" s="116"/>
      <c r="Q29" s="116"/>
      <c r="R29" s="116"/>
    </row>
    <row r="30" spans="1:20">
      <c r="A30" s="116"/>
      <c r="B30" s="116"/>
      <c r="C30" s="116"/>
      <c r="D30" s="116"/>
      <c r="E30" s="116"/>
      <c r="F30" s="116"/>
      <c r="H30" s="116"/>
      <c r="I30" s="116"/>
      <c r="J30" s="116"/>
      <c r="K30" s="116"/>
      <c r="L30" s="116"/>
      <c r="N30" s="116"/>
      <c r="O30" s="116"/>
      <c r="P30" s="116"/>
      <c r="Q30" s="116"/>
      <c r="R30" s="116"/>
      <c r="T30" s="98"/>
    </row>
    <row r="31" spans="1:20">
      <c r="A31" s="116"/>
      <c r="B31" s="116"/>
      <c r="C31" s="116"/>
      <c r="D31" s="116"/>
      <c r="E31" s="116"/>
      <c r="F31" s="116"/>
      <c r="H31" s="116"/>
      <c r="I31" s="116"/>
      <c r="J31" s="116"/>
      <c r="K31" s="116"/>
      <c r="L31" s="116"/>
      <c r="N31" s="116"/>
      <c r="O31" s="116"/>
      <c r="P31" s="116"/>
      <c r="Q31" s="116"/>
      <c r="R31" s="116"/>
      <c r="T31" s="98"/>
    </row>
    <row r="32" spans="1:20">
      <c r="A32" s="116"/>
      <c r="B32" s="116"/>
      <c r="C32" s="116"/>
      <c r="D32" s="116"/>
      <c r="E32" s="116"/>
      <c r="F32" s="116"/>
      <c r="H32" s="116"/>
      <c r="I32" s="116"/>
      <c r="J32" s="116"/>
      <c r="K32" s="116"/>
      <c r="L32" s="116"/>
      <c r="N32" s="116"/>
      <c r="O32" s="116"/>
      <c r="P32" s="116"/>
      <c r="Q32" s="116"/>
      <c r="R32" s="116"/>
      <c r="T32" s="98"/>
    </row>
    <row r="33" spans="1:20">
      <c r="A33" s="116"/>
      <c r="B33" s="116"/>
      <c r="C33" s="116"/>
      <c r="D33" s="116"/>
      <c r="E33" s="116"/>
      <c r="F33" s="116"/>
      <c r="H33" s="116"/>
      <c r="I33" s="116"/>
      <c r="J33" s="116"/>
      <c r="K33" s="116"/>
      <c r="L33" s="116"/>
      <c r="N33" s="116"/>
      <c r="O33" s="116"/>
      <c r="P33" s="116"/>
      <c r="Q33" s="116"/>
      <c r="R33" s="116"/>
      <c r="T33" s="98"/>
    </row>
    <row r="34" spans="1:20">
      <c r="A34" s="116"/>
      <c r="B34" s="116"/>
      <c r="C34" s="116"/>
      <c r="D34" s="116"/>
      <c r="E34" s="116"/>
      <c r="F34" s="116"/>
      <c r="H34" s="116"/>
      <c r="I34" s="116"/>
      <c r="J34" s="116"/>
      <c r="K34" s="116"/>
      <c r="L34" s="116"/>
      <c r="N34" s="116"/>
      <c r="O34" s="116"/>
      <c r="P34" s="116"/>
      <c r="Q34" s="116"/>
      <c r="R34" s="116"/>
      <c r="T34" s="98"/>
    </row>
  </sheetData>
  <mergeCells count="6">
    <mergeCell ref="A2:T2"/>
    <mergeCell ref="B4:G4"/>
    <mergeCell ref="G3:T3"/>
    <mergeCell ref="G1:T1"/>
    <mergeCell ref="H4:M4"/>
    <mergeCell ref="N4:S4"/>
  </mergeCells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C1" sqref="C1:F1"/>
    </sheetView>
  </sheetViews>
  <sheetFormatPr defaultRowHeight="12.75"/>
  <cols>
    <col min="1" max="1" width="5.140625" style="132" customWidth="1"/>
    <col min="2" max="2" width="55.5703125" style="132" customWidth="1"/>
    <col min="3" max="5" width="14.42578125" style="132" customWidth="1"/>
    <col min="6" max="6" width="12.85546875" style="132" bestFit="1" customWidth="1"/>
  </cols>
  <sheetData>
    <row r="1" spans="1:6">
      <c r="C1" s="314" t="s">
        <v>359</v>
      </c>
      <c r="D1" s="314"/>
      <c r="E1" s="314"/>
      <c r="F1" s="315"/>
    </row>
    <row r="2" spans="1:6" ht="15.75">
      <c r="A2" s="311" t="s">
        <v>331</v>
      </c>
      <c r="B2" s="311"/>
      <c r="C2" s="311"/>
      <c r="D2" s="311"/>
      <c r="E2" s="311"/>
      <c r="F2" s="312"/>
    </row>
    <row r="3" spans="1:6">
      <c r="A3" s="313" t="s">
        <v>93</v>
      </c>
      <c r="B3" s="313"/>
      <c r="C3" s="313"/>
      <c r="D3" s="313"/>
      <c r="E3" s="313"/>
      <c r="F3" s="313"/>
    </row>
    <row r="4" spans="1:6" ht="38.25">
      <c r="A4" s="142" t="s">
        <v>86</v>
      </c>
      <c r="B4" s="61" t="s">
        <v>14</v>
      </c>
      <c r="C4" s="143" t="s">
        <v>332</v>
      </c>
      <c r="D4" s="143" t="s">
        <v>333</v>
      </c>
      <c r="E4" s="143" t="s">
        <v>334</v>
      </c>
      <c r="F4" s="143" t="s">
        <v>91</v>
      </c>
    </row>
    <row r="5" spans="1:6">
      <c r="A5" s="144" t="s">
        <v>15</v>
      </c>
      <c r="B5" s="137" t="s">
        <v>195</v>
      </c>
      <c r="C5" s="145">
        <v>11</v>
      </c>
      <c r="D5" s="145">
        <v>11</v>
      </c>
      <c r="E5" s="145">
        <v>11</v>
      </c>
      <c r="F5" s="146">
        <f>E5/D5*100</f>
        <v>100</v>
      </c>
    </row>
    <row r="6" spans="1:6">
      <c r="A6" s="144" t="s">
        <v>82</v>
      </c>
      <c r="B6" s="137"/>
      <c r="C6" s="145">
        <v>0</v>
      </c>
      <c r="D6" s="145">
        <v>0</v>
      </c>
      <c r="E6" s="145">
        <v>0</v>
      </c>
      <c r="F6" s="146">
        <v>0</v>
      </c>
    </row>
    <row r="7" spans="1:6">
      <c r="A7" s="147" t="s">
        <v>6</v>
      </c>
      <c r="B7" s="148" t="s">
        <v>197</v>
      </c>
      <c r="C7" s="149">
        <f>SUM(C5:C6)</f>
        <v>11</v>
      </c>
      <c r="D7" s="149">
        <f t="shared" ref="D7:E7" si="0">SUM(D5:D6)</f>
        <v>11</v>
      </c>
      <c r="E7" s="149">
        <f t="shared" si="0"/>
        <v>11</v>
      </c>
      <c r="F7" s="149">
        <f t="shared" ref="F7:F23" si="1">E7/D7*100</f>
        <v>100</v>
      </c>
    </row>
    <row r="8" spans="1:6">
      <c r="A8" s="144" t="s">
        <v>15</v>
      </c>
      <c r="B8" s="272" t="s">
        <v>31</v>
      </c>
      <c r="C8" s="145">
        <v>0</v>
      </c>
      <c r="D8" s="145">
        <v>0</v>
      </c>
      <c r="E8" s="145">
        <v>0</v>
      </c>
      <c r="F8" s="146">
        <v>0</v>
      </c>
    </row>
    <row r="9" spans="1:6">
      <c r="A9" s="144" t="s">
        <v>206</v>
      </c>
      <c r="B9" s="137" t="s">
        <v>203</v>
      </c>
      <c r="C9" s="145">
        <v>1</v>
      </c>
      <c r="D9" s="145">
        <v>1</v>
      </c>
      <c r="E9" s="145">
        <v>1</v>
      </c>
      <c r="F9" s="146">
        <f t="shared" si="1"/>
        <v>100</v>
      </c>
    </row>
    <row r="10" spans="1:6">
      <c r="A10" s="144" t="s">
        <v>207</v>
      </c>
      <c r="B10" s="137" t="s">
        <v>204</v>
      </c>
      <c r="C10" s="145">
        <v>1</v>
      </c>
      <c r="D10" s="145">
        <v>1</v>
      </c>
      <c r="E10" s="145">
        <v>1</v>
      </c>
      <c r="F10" s="146">
        <f t="shared" si="1"/>
        <v>100</v>
      </c>
    </row>
    <row r="11" spans="1:6">
      <c r="A11" s="144" t="s">
        <v>208</v>
      </c>
      <c r="B11" s="137" t="s">
        <v>205</v>
      </c>
      <c r="C11" s="145">
        <v>5</v>
      </c>
      <c r="D11" s="145">
        <v>5</v>
      </c>
      <c r="E11" s="145">
        <v>5</v>
      </c>
      <c r="F11" s="146">
        <f t="shared" si="1"/>
        <v>100</v>
      </c>
    </row>
    <row r="12" spans="1:6">
      <c r="A12" s="147" t="s">
        <v>3</v>
      </c>
      <c r="B12" s="148" t="s">
        <v>198</v>
      </c>
      <c r="C12" s="149">
        <f>SUM(C8:C11)</f>
        <v>7</v>
      </c>
      <c r="D12" s="149">
        <f t="shared" ref="D12:E12" si="2">SUM(D8:D11)</f>
        <v>7</v>
      </c>
      <c r="E12" s="149">
        <f t="shared" si="2"/>
        <v>7</v>
      </c>
      <c r="F12" s="149">
        <f t="shared" si="1"/>
        <v>100</v>
      </c>
    </row>
    <row r="13" spans="1:6">
      <c r="A13" s="144" t="s">
        <v>15</v>
      </c>
      <c r="B13" s="137" t="s">
        <v>200</v>
      </c>
      <c r="C13" s="145">
        <v>1</v>
      </c>
      <c r="D13" s="145">
        <v>1</v>
      </c>
      <c r="E13" s="145">
        <v>1</v>
      </c>
      <c r="F13" s="146">
        <f t="shared" si="1"/>
        <v>100</v>
      </c>
    </row>
    <row r="14" spans="1:6">
      <c r="A14" s="144" t="s">
        <v>82</v>
      </c>
      <c r="B14" s="137" t="s">
        <v>201</v>
      </c>
      <c r="C14" s="145">
        <v>1</v>
      </c>
      <c r="D14" s="145">
        <v>1</v>
      </c>
      <c r="E14" s="145">
        <v>1</v>
      </c>
      <c r="F14" s="146">
        <v>0</v>
      </c>
    </row>
    <row r="15" spans="1:6">
      <c r="A15" s="144" t="s">
        <v>16</v>
      </c>
      <c r="B15" s="137"/>
      <c r="C15" s="145">
        <v>0</v>
      </c>
      <c r="D15" s="145">
        <v>0</v>
      </c>
      <c r="E15" s="145">
        <v>0</v>
      </c>
      <c r="F15" s="146">
        <v>0</v>
      </c>
    </row>
    <row r="16" spans="1:6">
      <c r="A16" s="147" t="s">
        <v>78</v>
      </c>
      <c r="B16" s="148" t="s">
        <v>202</v>
      </c>
      <c r="C16" s="149">
        <f>SUM(C13:C15)</f>
        <v>2</v>
      </c>
      <c r="D16" s="149">
        <f t="shared" ref="D16:E16" si="3">SUM(D13:D15)</f>
        <v>2</v>
      </c>
      <c r="E16" s="149">
        <f t="shared" si="3"/>
        <v>2</v>
      </c>
      <c r="F16" s="149">
        <f t="shared" si="1"/>
        <v>100</v>
      </c>
    </row>
    <row r="17" spans="1:6">
      <c r="A17" s="144" t="s">
        <v>15</v>
      </c>
      <c r="B17" s="150" t="s">
        <v>196</v>
      </c>
      <c r="C17" s="145">
        <v>81</v>
      </c>
      <c r="D17" s="145">
        <v>109</v>
      </c>
      <c r="E17" s="145">
        <v>109</v>
      </c>
      <c r="F17" s="146">
        <f t="shared" si="1"/>
        <v>100</v>
      </c>
    </row>
    <row r="18" spans="1:6">
      <c r="A18" s="147" t="s">
        <v>4</v>
      </c>
      <c r="B18" s="148" t="s">
        <v>199</v>
      </c>
      <c r="C18" s="151">
        <f>SUM(C17)</f>
        <v>81</v>
      </c>
      <c r="D18" s="151">
        <f t="shared" ref="D18:E18" si="4">SUM(D17)</f>
        <v>109</v>
      </c>
      <c r="E18" s="151">
        <f t="shared" si="4"/>
        <v>109</v>
      </c>
      <c r="F18" s="149">
        <f t="shared" si="1"/>
        <v>100</v>
      </c>
    </row>
    <row r="19" spans="1:6">
      <c r="A19" s="144" t="s">
        <v>102</v>
      </c>
      <c r="B19" s="150"/>
      <c r="C19" s="145"/>
      <c r="D19" s="145"/>
      <c r="E19" s="145"/>
      <c r="F19" s="146"/>
    </row>
    <row r="20" spans="1:6">
      <c r="A20" s="144" t="s">
        <v>103</v>
      </c>
      <c r="B20" s="150"/>
      <c r="C20" s="145"/>
      <c r="D20" s="145"/>
      <c r="E20" s="145"/>
      <c r="F20" s="146"/>
    </row>
    <row r="21" spans="1:6">
      <c r="A21" s="144" t="s">
        <v>104</v>
      </c>
      <c r="B21" s="150"/>
      <c r="C21" s="145"/>
      <c r="D21" s="145"/>
      <c r="E21" s="145"/>
      <c r="F21" s="146"/>
    </row>
    <row r="22" spans="1:6">
      <c r="A22" s="147" t="s">
        <v>5</v>
      </c>
      <c r="B22" s="148" t="s">
        <v>92</v>
      </c>
      <c r="C22" s="149">
        <f>SUM(C19:C21)</f>
        <v>0</v>
      </c>
      <c r="D22" s="149">
        <f t="shared" ref="D22:E22" si="5">SUM(D19:D21)</f>
        <v>0</v>
      </c>
      <c r="E22" s="149">
        <f t="shared" si="5"/>
        <v>0</v>
      </c>
      <c r="F22" s="149"/>
    </row>
    <row r="23" spans="1:6">
      <c r="A23" s="152" t="s">
        <v>7</v>
      </c>
      <c r="B23" s="153" t="s">
        <v>85</v>
      </c>
      <c r="C23" s="154">
        <f>SUM(C7+C12+C16+C18+C22)</f>
        <v>101</v>
      </c>
      <c r="D23" s="154">
        <f t="shared" ref="D23:E23" si="6">SUM(D7+D12+D16+D18+D22)</f>
        <v>129</v>
      </c>
      <c r="E23" s="154">
        <f t="shared" si="6"/>
        <v>129</v>
      </c>
      <c r="F23" s="154">
        <f t="shared" si="1"/>
        <v>100</v>
      </c>
    </row>
  </sheetData>
  <mergeCells count="3">
    <mergeCell ref="A2:F2"/>
    <mergeCell ref="A3:F3"/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1" sqref="C1:F1"/>
    </sheetView>
  </sheetViews>
  <sheetFormatPr defaultColWidth="9.140625" defaultRowHeight="11.25"/>
  <cols>
    <col min="1" max="1" width="5.140625" style="127" customWidth="1"/>
    <col min="2" max="2" width="42.5703125" style="9" customWidth="1"/>
    <col min="3" max="5" width="26.7109375" style="9" customWidth="1"/>
    <col min="6" max="6" width="10" style="9" customWidth="1"/>
    <col min="7" max="7" width="2.5703125" style="9" customWidth="1"/>
    <col min="8" max="16384" width="9.140625" style="9"/>
  </cols>
  <sheetData>
    <row r="1" spans="1:6">
      <c r="C1" s="318" t="s">
        <v>360</v>
      </c>
      <c r="D1" s="318"/>
      <c r="E1" s="318"/>
      <c r="F1" s="318"/>
    </row>
    <row r="2" spans="1:6" ht="15.75">
      <c r="A2" s="317" t="s">
        <v>335</v>
      </c>
      <c r="B2" s="317"/>
      <c r="C2" s="317"/>
      <c r="D2" s="317"/>
      <c r="E2" s="317"/>
      <c r="F2" s="317"/>
    </row>
    <row r="3" spans="1:6">
      <c r="B3" s="316" t="s">
        <v>181</v>
      </c>
      <c r="C3" s="316"/>
      <c r="D3" s="316"/>
      <c r="E3" s="316"/>
      <c r="F3" s="316"/>
    </row>
    <row r="4" spans="1:6" s="126" customFormat="1" ht="38.25">
      <c r="A4" s="128"/>
      <c r="B4" s="125" t="s">
        <v>14</v>
      </c>
      <c r="C4" s="125" t="s">
        <v>319</v>
      </c>
      <c r="D4" s="125" t="s">
        <v>336</v>
      </c>
      <c r="E4" s="125" t="s">
        <v>337</v>
      </c>
      <c r="F4" s="125" t="s">
        <v>12</v>
      </c>
    </row>
    <row r="5" spans="1:6" s="158" customFormat="1">
      <c r="A5" s="155" t="s">
        <v>15</v>
      </c>
      <c r="B5" s="156" t="s">
        <v>209</v>
      </c>
      <c r="C5" s="73">
        <v>20862789</v>
      </c>
      <c r="D5" s="73">
        <v>21994107</v>
      </c>
      <c r="E5" s="73">
        <v>21994107</v>
      </c>
      <c r="F5" s="157">
        <f>(E5/D5)*100</f>
        <v>100</v>
      </c>
    </row>
    <row r="6" spans="1:6" s="158" customFormat="1">
      <c r="A6" s="155" t="s">
        <v>82</v>
      </c>
      <c r="B6" s="156" t="s">
        <v>210</v>
      </c>
      <c r="C6" s="73">
        <v>22538989</v>
      </c>
      <c r="D6" s="73">
        <v>24189889</v>
      </c>
      <c r="E6" s="73">
        <v>24189889</v>
      </c>
      <c r="F6" s="157">
        <f>(E6/D6)*100</f>
        <v>100</v>
      </c>
    </row>
    <row r="7" spans="1:6" s="158" customFormat="1">
      <c r="A7" s="155" t="s">
        <v>16</v>
      </c>
      <c r="B7" s="199" t="s">
        <v>211</v>
      </c>
      <c r="C7" s="73">
        <v>27971276</v>
      </c>
      <c r="D7" s="73">
        <v>29651483</v>
      </c>
      <c r="E7" s="73">
        <v>29651483</v>
      </c>
      <c r="F7" s="157">
        <f>(E7/D7)*100</f>
        <v>100</v>
      </c>
    </row>
    <row r="8" spans="1:6" s="158" customFormat="1">
      <c r="A8" s="155" t="s">
        <v>17</v>
      </c>
      <c r="B8" s="199" t="s">
        <v>212</v>
      </c>
      <c r="C8" s="73">
        <v>1385100</v>
      </c>
      <c r="D8" s="73">
        <v>1385100</v>
      </c>
      <c r="E8" s="73">
        <v>1385100</v>
      </c>
      <c r="F8" s="157">
        <v>100</v>
      </c>
    </row>
    <row r="9" spans="1:6" s="158" customFormat="1">
      <c r="A9" s="155" t="s">
        <v>18</v>
      </c>
      <c r="B9" s="199" t="s">
        <v>213</v>
      </c>
      <c r="C9" s="73">
        <v>6281291</v>
      </c>
      <c r="D9" s="73">
        <v>13879656</v>
      </c>
      <c r="E9" s="73">
        <v>13879656</v>
      </c>
      <c r="F9" s="157">
        <v>100</v>
      </c>
    </row>
    <row r="10" spans="1:6" s="158" customFormat="1">
      <c r="A10" s="155" t="s">
        <v>89</v>
      </c>
      <c r="B10" s="199" t="s">
        <v>214</v>
      </c>
      <c r="C10" s="73">
        <v>0</v>
      </c>
      <c r="D10" s="73">
        <v>1173632</v>
      </c>
      <c r="E10" s="73">
        <v>1173632</v>
      </c>
      <c r="F10" s="157">
        <v>100</v>
      </c>
    </row>
    <row r="11" spans="1:6" s="158" customFormat="1">
      <c r="A11" s="155" t="s">
        <v>17</v>
      </c>
      <c r="B11" s="199" t="s">
        <v>214</v>
      </c>
      <c r="C11" s="73">
        <v>0</v>
      </c>
      <c r="D11" s="73">
        <v>0</v>
      </c>
      <c r="E11" s="73">
        <v>0</v>
      </c>
      <c r="F11" s="157"/>
    </row>
    <row r="12" spans="1:6" s="17" customFormat="1" ht="10.5">
      <c r="A12" s="129" t="s">
        <v>6</v>
      </c>
      <c r="B12" s="69" t="s">
        <v>13</v>
      </c>
      <c r="C12" s="70">
        <f>SUM(C5:C11)</f>
        <v>79039445</v>
      </c>
      <c r="D12" s="70">
        <f>SUM(D5:D11)</f>
        <v>92273867</v>
      </c>
      <c r="E12" s="70">
        <f>SUM(E5:E11)</f>
        <v>92273867</v>
      </c>
      <c r="F12" s="159">
        <f t="shared" ref="F12" si="0">(E12/D12)*100</f>
        <v>100</v>
      </c>
    </row>
    <row r="13" spans="1:6" s="158" customFormat="1">
      <c r="A13" s="155"/>
      <c r="B13" s="156"/>
      <c r="C13" s="73"/>
      <c r="D13" s="73"/>
      <c r="E13" s="73"/>
      <c r="F13" s="157"/>
    </row>
    <row r="14" spans="1:6" s="158" customFormat="1">
      <c r="A14" s="155"/>
      <c r="B14" s="199"/>
      <c r="C14" s="73"/>
      <c r="D14" s="73"/>
      <c r="E14" s="73"/>
      <c r="F14" s="157"/>
    </row>
    <row r="15" spans="1:6" s="158" customFormat="1">
      <c r="A15" s="155"/>
      <c r="B15" s="156"/>
      <c r="C15" s="73"/>
      <c r="D15" s="73"/>
      <c r="E15" s="73"/>
      <c r="F15" s="157"/>
    </row>
    <row r="16" spans="1:6" s="158" customFormat="1">
      <c r="A16" s="155"/>
      <c r="B16" s="156"/>
      <c r="C16" s="73"/>
      <c r="D16" s="73"/>
      <c r="E16" s="73"/>
      <c r="F16" s="157"/>
    </row>
    <row r="17" spans="1:6" s="158" customFormat="1">
      <c r="A17" s="155"/>
      <c r="B17" s="156"/>
      <c r="C17" s="73"/>
      <c r="D17" s="73"/>
      <c r="E17" s="73"/>
      <c r="F17" s="157"/>
    </row>
    <row r="18" spans="1:6" s="158" customFormat="1">
      <c r="A18" s="155"/>
      <c r="B18" s="156"/>
      <c r="C18" s="73"/>
      <c r="D18" s="73"/>
      <c r="E18" s="73"/>
      <c r="F18" s="157"/>
    </row>
    <row r="19" spans="1:6" s="158" customFormat="1">
      <c r="A19" s="155"/>
      <c r="B19" s="156"/>
      <c r="C19" s="73"/>
      <c r="D19" s="73"/>
      <c r="E19" s="73"/>
      <c r="F19" s="157"/>
    </row>
    <row r="20" spans="1:6" s="17" customFormat="1" ht="10.5">
      <c r="A20" s="129"/>
      <c r="B20" s="69"/>
      <c r="C20" s="70"/>
      <c r="D20" s="70"/>
      <c r="E20" s="70"/>
      <c r="F20" s="159"/>
    </row>
    <row r="21" spans="1:6" s="158" customFormat="1">
      <c r="A21" s="155"/>
      <c r="B21" s="156"/>
      <c r="C21" s="73"/>
      <c r="D21" s="73"/>
      <c r="E21" s="73"/>
      <c r="F21" s="157"/>
    </row>
    <row r="22" spans="1:6" s="17" customFormat="1" ht="10.5">
      <c r="A22" s="129"/>
      <c r="B22" s="69"/>
      <c r="C22" s="70"/>
      <c r="D22" s="70"/>
      <c r="E22" s="70"/>
      <c r="F22" s="159"/>
    </row>
    <row r="23" spans="1:6" s="158" customFormat="1">
      <c r="A23" s="155"/>
      <c r="B23" s="156"/>
      <c r="C23" s="156"/>
      <c r="D23" s="156"/>
      <c r="E23" s="156"/>
      <c r="F23" s="157"/>
    </row>
    <row r="24" spans="1:6" s="158" customFormat="1">
      <c r="A24" s="155"/>
      <c r="B24" s="156"/>
      <c r="C24" s="156"/>
      <c r="D24" s="156"/>
      <c r="E24" s="156"/>
      <c r="F24" s="157"/>
    </row>
    <row r="25" spans="1:6" s="158" customFormat="1">
      <c r="A25" s="155"/>
      <c r="B25" s="156"/>
      <c r="C25" s="156"/>
      <c r="D25" s="156"/>
      <c r="E25" s="156"/>
      <c r="F25" s="157"/>
    </row>
    <row r="26" spans="1:6" s="158" customFormat="1">
      <c r="A26" s="155"/>
      <c r="B26" s="156"/>
      <c r="C26" s="156"/>
      <c r="D26" s="156"/>
      <c r="E26" s="156"/>
      <c r="F26" s="157"/>
    </row>
    <row r="27" spans="1:6" s="158" customFormat="1">
      <c r="A27" s="155"/>
      <c r="B27" s="156"/>
      <c r="C27" s="156"/>
      <c r="D27" s="156"/>
      <c r="E27" s="156"/>
      <c r="F27" s="157"/>
    </row>
    <row r="28" spans="1:6" s="158" customFormat="1">
      <c r="A28" s="155"/>
      <c r="B28" s="156"/>
      <c r="C28" s="156"/>
      <c r="D28" s="156"/>
      <c r="E28" s="156"/>
      <c r="F28" s="157"/>
    </row>
    <row r="29" spans="1:6" s="17" customFormat="1" ht="10.5">
      <c r="A29" s="129"/>
      <c r="B29" s="69"/>
      <c r="C29" s="70"/>
      <c r="D29" s="70"/>
      <c r="E29" s="70"/>
      <c r="F29" s="159"/>
    </row>
    <row r="30" spans="1:6" s="17" customFormat="1" ht="10.5">
      <c r="A30" s="130"/>
      <c r="B30" s="67" t="s">
        <v>198</v>
      </c>
      <c r="C30" s="68">
        <v>79039445</v>
      </c>
      <c r="D30" s="68">
        <v>92273867</v>
      </c>
      <c r="E30" s="68">
        <v>92273867</v>
      </c>
      <c r="F30" s="160">
        <v>100</v>
      </c>
    </row>
  </sheetData>
  <mergeCells count="3">
    <mergeCell ref="B3:F3"/>
    <mergeCell ref="A2:F2"/>
    <mergeCell ref="C1:F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topLeftCell="B1" workbookViewId="0">
      <selection activeCell="E1" sqref="E1:G1"/>
    </sheetView>
  </sheetViews>
  <sheetFormatPr defaultRowHeight="12.75"/>
  <cols>
    <col min="1" max="1" width="4.7109375" style="132" bestFit="1" customWidth="1"/>
    <col min="2" max="2" width="20" style="132" bestFit="1" customWidth="1"/>
    <col min="3" max="3" width="41" style="132" customWidth="1"/>
    <col min="4" max="6" width="18.85546875" style="132" customWidth="1"/>
    <col min="7" max="7" width="9" style="132" customWidth="1"/>
  </cols>
  <sheetData>
    <row r="1" spans="1:8" ht="13.15" customHeight="1">
      <c r="D1" s="133"/>
      <c r="E1" s="319" t="s">
        <v>361</v>
      </c>
      <c r="F1" s="319"/>
      <c r="G1" s="319"/>
      <c r="H1" s="248"/>
    </row>
    <row r="2" spans="1:8" ht="15.75">
      <c r="A2" s="311" t="s">
        <v>338</v>
      </c>
      <c r="B2" s="311"/>
      <c r="C2" s="311"/>
      <c r="D2" s="311"/>
      <c r="E2" s="311"/>
      <c r="F2" s="311"/>
      <c r="G2" s="311"/>
    </row>
    <row r="3" spans="1:8">
      <c r="D3" s="134"/>
      <c r="E3" s="134"/>
      <c r="F3" s="134"/>
      <c r="G3" s="134" t="s">
        <v>98</v>
      </c>
    </row>
    <row r="4" spans="1:8" s="202" customFormat="1" ht="25.5">
      <c r="A4" s="141" t="s">
        <v>86</v>
      </c>
      <c r="B4" s="37" t="s">
        <v>87</v>
      </c>
      <c r="C4" s="37" t="s">
        <v>88</v>
      </c>
      <c r="D4" s="223" t="s">
        <v>323</v>
      </c>
      <c r="E4" s="223" t="s">
        <v>324</v>
      </c>
      <c r="F4" s="223" t="s">
        <v>339</v>
      </c>
      <c r="G4" s="37" t="s">
        <v>12</v>
      </c>
    </row>
    <row r="5" spans="1:8">
      <c r="A5" s="135" t="s">
        <v>15</v>
      </c>
      <c r="B5" s="136" t="s">
        <v>235</v>
      </c>
      <c r="C5" s="137" t="s">
        <v>236</v>
      </c>
      <c r="D5" s="138">
        <v>10000</v>
      </c>
      <c r="E5" s="138">
        <v>10000</v>
      </c>
      <c r="F5" s="138">
        <v>10000</v>
      </c>
      <c r="G5" s="138">
        <f>SUM(F5/E5)*100</f>
        <v>100</v>
      </c>
    </row>
    <row r="6" spans="1:8">
      <c r="A6" s="135">
        <v>2</v>
      </c>
      <c r="B6" s="137" t="s">
        <v>235</v>
      </c>
      <c r="C6" s="137" t="s">
        <v>340</v>
      </c>
      <c r="D6" s="138">
        <v>100000</v>
      </c>
      <c r="E6" s="138">
        <v>100000</v>
      </c>
      <c r="F6" s="138">
        <v>100000</v>
      </c>
      <c r="G6" s="138"/>
    </row>
    <row r="7" spans="1:8">
      <c r="A7" s="135"/>
      <c r="B7" s="137"/>
      <c r="C7" s="137"/>
      <c r="D7" s="138"/>
      <c r="E7" s="138"/>
      <c r="F7" s="138"/>
      <c r="G7" s="138"/>
    </row>
    <row r="8" spans="1:8">
      <c r="A8" s="135"/>
      <c r="B8" s="137"/>
      <c r="C8" s="137"/>
      <c r="D8" s="138"/>
      <c r="E8" s="138"/>
      <c r="F8" s="138"/>
      <c r="G8" s="138"/>
    </row>
    <row r="9" spans="1:8">
      <c r="A9" s="135"/>
      <c r="B9" s="137"/>
      <c r="C9" s="137"/>
      <c r="D9" s="138"/>
      <c r="E9" s="138"/>
      <c r="F9" s="138"/>
      <c r="G9" s="138"/>
    </row>
    <row r="10" spans="1:8">
      <c r="A10" s="135"/>
      <c r="B10" s="137"/>
      <c r="C10" s="137"/>
      <c r="D10" s="138"/>
      <c r="E10" s="138"/>
      <c r="F10" s="138"/>
      <c r="G10" s="138"/>
    </row>
    <row r="11" spans="1:8">
      <c r="A11" s="135"/>
      <c r="B11" s="137"/>
      <c r="C11" s="137"/>
      <c r="D11" s="138"/>
      <c r="E11" s="138"/>
      <c r="F11" s="138"/>
      <c r="G11" s="138"/>
    </row>
    <row r="12" spans="1:8">
      <c r="A12" s="135"/>
      <c r="B12" s="137"/>
      <c r="C12" s="139"/>
      <c r="D12" s="138"/>
      <c r="E12" s="138"/>
      <c r="F12" s="138"/>
      <c r="G12" s="138"/>
    </row>
    <row r="13" spans="1:8">
      <c r="A13" s="61" t="s">
        <v>6</v>
      </c>
      <c r="B13" s="140"/>
      <c r="C13" s="141" t="s">
        <v>90</v>
      </c>
      <c r="D13" s="161">
        <f>SUM(D5:D12)</f>
        <v>110000</v>
      </c>
      <c r="E13" s="161">
        <f>SUM(E5:E12)</f>
        <v>110000</v>
      </c>
      <c r="F13" s="161">
        <f>SUM(F5:F12)</f>
        <v>110000</v>
      </c>
      <c r="G13" s="161">
        <f t="shared" ref="G13" si="0">SUM(F13/E13)*100</f>
        <v>100</v>
      </c>
    </row>
    <row r="14" spans="1:8">
      <c r="D14" s="133"/>
      <c r="E14" s="133"/>
      <c r="F14" s="133"/>
      <c r="G14" s="133"/>
    </row>
  </sheetData>
  <mergeCells count="2">
    <mergeCell ref="A2:G2"/>
    <mergeCell ref="E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C1" sqref="C1:D1"/>
    </sheetView>
  </sheetViews>
  <sheetFormatPr defaultRowHeight="12.75"/>
  <cols>
    <col min="1" max="1" width="6" bestFit="1" customWidth="1"/>
    <col min="2" max="2" width="41.5703125" customWidth="1"/>
    <col min="3" max="3" width="22.7109375" customWidth="1"/>
    <col min="4" max="4" width="22.85546875" customWidth="1"/>
  </cols>
  <sheetData>
    <row r="1" spans="1:5" ht="13.15" customHeight="1">
      <c r="A1" s="163"/>
      <c r="B1" s="164"/>
      <c r="C1" s="319" t="s">
        <v>362</v>
      </c>
      <c r="D1" s="319"/>
      <c r="E1" s="248"/>
    </row>
    <row r="2" spans="1:5" ht="14.25">
      <c r="A2" s="320" t="s">
        <v>341</v>
      </c>
      <c r="B2" s="320"/>
      <c r="C2" s="320"/>
      <c r="D2" s="320"/>
    </row>
    <row r="3" spans="1:5" ht="14.25">
      <c r="A3" s="165"/>
      <c r="B3" s="166"/>
      <c r="C3" s="166"/>
      <c r="D3" s="167" t="s">
        <v>181</v>
      </c>
    </row>
    <row r="4" spans="1:5">
      <c r="A4" s="168" t="s">
        <v>96</v>
      </c>
      <c r="B4" s="169" t="s">
        <v>14</v>
      </c>
      <c r="C4" s="170" t="s">
        <v>31</v>
      </c>
      <c r="D4" s="170" t="s">
        <v>32</v>
      </c>
    </row>
    <row r="5" spans="1:5">
      <c r="A5" s="171" t="s">
        <v>215</v>
      </c>
      <c r="B5" s="172" t="s">
        <v>216</v>
      </c>
      <c r="C5" s="220">
        <v>405849003</v>
      </c>
      <c r="D5" s="220">
        <v>6812917</v>
      </c>
    </row>
    <row r="6" spans="1:5" s="222" customFormat="1">
      <c r="A6" s="171" t="s">
        <v>217</v>
      </c>
      <c r="B6" s="172" t="s">
        <v>218</v>
      </c>
      <c r="C6" s="220">
        <v>183352329</v>
      </c>
      <c r="D6" s="220">
        <v>47325566</v>
      </c>
    </row>
    <row r="7" spans="1:5">
      <c r="A7" s="171" t="s">
        <v>6</v>
      </c>
      <c r="B7" s="172" t="s">
        <v>219</v>
      </c>
      <c r="C7" s="220">
        <v>208136233</v>
      </c>
      <c r="D7" s="220">
        <v>-40512649</v>
      </c>
    </row>
    <row r="8" spans="1:5" s="222" customFormat="1">
      <c r="A8" s="171" t="s">
        <v>220</v>
      </c>
      <c r="B8" s="172" t="s">
        <v>221</v>
      </c>
      <c r="C8" s="220">
        <v>151553940</v>
      </c>
      <c r="D8" s="220">
        <v>40548093</v>
      </c>
    </row>
    <row r="9" spans="1:5" s="222" customFormat="1">
      <c r="A9" s="171" t="s">
        <v>222</v>
      </c>
      <c r="B9" s="172" t="s">
        <v>223</v>
      </c>
      <c r="C9" s="220">
        <v>191051560</v>
      </c>
      <c r="D9" s="220">
        <v>0</v>
      </c>
    </row>
    <row r="10" spans="1:5">
      <c r="A10" s="171" t="s">
        <v>3</v>
      </c>
      <c r="B10" s="172" t="s">
        <v>224</v>
      </c>
      <c r="C10" s="220">
        <v>-39497620</v>
      </c>
      <c r="D10" s="220">
        <v>40548093</v>
      </c>
    </row>
    <row r="11" spans="1:5">
      <c r="A11" s="171" t="s">
        <v>122</v>
      </c>
      <c r="B11" s="172" t="s">
        <v>225</v>
      </c>
      <c r="C11" s="220">
        <v>168638613</v>
      </c>
      <c r="D11" s="220">
        <v>35444</v>
      </c>
    </row>
    <row r="12" spans="1:5">
      <c r="A12" s="171" t="s">
        <v>138</v>
      </c>
      <c r="B12" s="172" t="s">
        <v>226</v>
      </c>
      <c r="C12" s="220">
        <v>168638613</v>
      </c>
      <c r="D12" s="220">
        <v>35444</v>
      </c>
    </row>
    <row r="13" spans="1:5">
      <c r="A13" s="171"/>
      <c r="B13" s="172" t="s">
        <v>342</v>
      </c>
      <c r="C13" s="220">
        <v>168638613</v>
      </c>
      <c r="D13" s="220">
        <v>35444</v>
      </c>
    </row>
    <row r="14" spans="1:5">
      <c r="A14" s="173" t="s">
        <v>138</v>
      </c>
      <c r="B14" s="174" t="s">
        <v>227</v>
      </c>
      <c r="C14" s="221">
        <v>0</v>
      </c>
      <c r="D14" s="221">
        <v>0</v>
      </c>
    </row>
  </sheetData>
  <mergeCells count="2">
    <mergeCell ref="A2:D2"/>
    <mergeCell ref="C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D25"/>
  <sheetViews>
    <sheetView topLeftCell="H1" workbookViewId="0">
      <selection activeCell="AO1" sqref="AO1:BD1"/>
    </sheetView>
  </sheetViews>
  <sheetFormatPr defaultColWidth="9.140625" defaultRowHeight="12.75"/>
  <cols>
    <col min="1" max="3" width="13.7109375" style="202" customWidth="1"/>
    <col min="4" max="4" width="6.5703125" style="202" customWidth="1"/>
    <col min="5" max="5" width="6.28515625" style="202" customWidth="1"/>
    <col min="6" max="14" width="8.85546875" style="202" customWidth="1"/>
    <col min="15" max="15" width="9.7109375" style="202" customWidth="1"/>
    <col min="16" max="16" width="12.7109375" style="202" customWidth="1"/>
    <col min="17" max="17" width="7.140625" style="202" customWidth="1"/>
    <col min="18" max="19" width="6.28515625" style="202" customWidth="1"/>
    <col min="20" max="33" width="9.140625" style="202" customWidth="1"/>
    <col min="34" max="34" width="9.7109375" style="202" customWidth="1"/>
    <col min="35" max="35" width="13" style="202" customWidth="1"/>
    <col min="36" max="36" width="6.28515625" style="202" customWidth="1"/>
    <col min="37" max="40" width="6.5703125" style="202" customWidth="1"/>
    <col min="41" max="54" width="9.42578125" style="202" customWidth="1"/>
    <col min="55" max="55" width="9.7109375" style="202" customWidth="1"/>
    <col min="56" max="56" width="13.28515625" style="202" customWidth="1"/>
    <col min="57" max="16384" width="9.140625" style="202"/>
  </cols>
  <sheetData>
    <row r="1" spans="1:56" ht="13.15" customHeight="1">
      <c r="A1" s="200"/>
      <c r="B1" s="200"/>
      <c r="C1" s="200"/>
      <c r="P1" s="201"/>
      <c r="AI1" s="201"/>
      <c r="AO1" s="319" t="s">
        <v>363</v>
      </c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</row>
    <row r="2" spans="1:56" ht="15.75" customHeight="1">
      <c r="A2" s="323" t="s">
        <v>343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</row>
    <row r="3" spans="1:56">
      <c r="A3" s="203"/>
      <c r="B3" s="203"/>
      <c r="C3" s="203"/>
      <c r="P3" s="204"/>
      <c r="AI3" s="204"/>
      <c r="BD3" s="204" t="s">
        <v>97</v>
      </c>
    </row>
    <row r="4" spans="1:56" ht="12.75" customHeight="1">
      <c r="A4" s="205"/>
      <c r="B4" s="274"/>
      <c r="C4" s="274"/>
      <c r="D4" s="321" t="s">
        <v>328</v>
      </c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1" t="s">
        <v>329</v>
      </c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1" t="s">
        <v>325</v>
      </c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</row>
    <row r="5" spans="1:56" s="238" customFormat="1" ht="42">
      <c r="A5" s="78" t="s">
        <v>0</v>
      </c>
      <c r="B5" s="275" t="s">
        <v>256</v>
      </c>
      <c r="C5" s="275" t="s">
        <v>238</v>
      </c>
      <c r="D5" s="235" t="s">
        <v>348</v>
      </c>
      <c r="E5" s="236" t="s">
        <v>257</v>
      </c>
      <c r="F5" s="286" t="s">
        <v>258</v>
      </c>
      <c r="G5" s="236" t="s">
        <v>253</v>
      </c>
      <c r="H5" s="236" t="s">
        <v>259</v>
      </c>
      <c r="I5" s="236" t="s">
        <v>260</v>
      </c>
      <c r="J5" s="236" t="s">
        <v>245</v>
      </c>
      <c r="K5" s="236" t="s">
        <v>261</v>
      </c>
      <c r="L5" s="236" t="s">
        <v>262</v>
      </c>
      <c r="M5" s="236" t="s">
        <v>250</v>
      </c>
      <c r="N5" s="236" t="s">
        <v>263</v>
      </c>
      <c r="O5" s="236" t="s">
        <v>99</v>
      </c>
      <c r="P5" s="237" t="s">
        <v>100</v>
      </c>
      <c r="Q5" s="235" t="s">
        <v>264</v>
      </c>
      <c r="R5" s="236" t="s">
        <v>238</v>
      </c>
      <c r="S5" s="236" t="s">
        <v>244</v>
      </c>
      <c r="T5" s="236" t="s">
        <v>265</v>
      </c>
      <c r="U5" s="236" t="s">
        <v>257</v>
      </c>
      <c r="V5" s="236" t="s">
        <v>266</v>
      </c>
      <c r="W5" s="236" t="s">
        <v>253</v>
      </c>
      <c r="X5" s="236" t="s">
        <v>242</v>
      </c>
      <c r="Y5" s="236" t="s">
        <v>267</v>
      </c>
      <c r="Z5" s="236" t="s">
        <v>350</v>
      </c>
      <c r="AA5" s="236" t="s">
        <v>245</v>
      </c>
      <c r="AB5" s="236" t="s">
        <v>261</v>
      </c>
      <c r="AC5" s="236" t="s">
        <v>268</v>
      </c>
      <c r="AD5" s="236" t="s">
        <v>269</v>
      </c>
      <c r="AE5" s="236" t="s">
        <v>249</v>
      </c>
      <c r="AF5" s="236" t="s">
        <v>349</v>
      </c>
      <c r="AG5" s="236" t="s">
        <v>270</v>
      </c>
      <c r="AH5" s="236">
        <v>900020</v>
      </c>
      <c r="AI5" s="237" t="s">
        <v>100</v>
      </c>
      <c r="AJ5" s="235" t="s">
        <v>237</v>
      </c>
      <c r="AK5" s="236" t="s">
        <v>238</v>
      </c>
      <c r="AL5" s="236" t="s">
        <v>239</v>
      </c>
      <c r="AM5" s="236" t="s">
        <v>240</v>
      </c>
      <c r="AN5" s="236" t="s">
        <v>252</v>
      </c>
      <c r="AO5" s="236" t="s">
        <v>241</v>
      </c>
      <c r="AP5" s="236" t="s">
        <v>253</v>
      </c>
      <c r="AQ5" s="236" t="s">
        <v>242</v>
      </c>
      <c r="AR5" s="273" t="s">
        <v>243</v>
      </c>
      <c r="AS5" s="273" t="s">
        <v>244</v>
      </c>
      <c r="AT5" s="273" t="s">
        <v>245</v>
      </c>
      <c r="AU5" s="273" t="s">
        <v>246</v>
      </c>
      <c r="AV5" s="273" t="s">
        <v>247</v>
      </c>
      <c r="AW5" s="273" t="s">
        <v>248</v>
      </c>
      <c r="AX5" s="273" t="s">
        <v>249</v>
      </c>
      <c r="AY5" s="273" t="s">
        <v>254</v>
      </c>
      <c r="AZ5" s="273" t="s">
        <v>250</v>
      </c>
      <c r="BA5" s="273" t="s">
        <v>251</v>
      </c>
      <c r="BB5" s="273" t="s">
        <v>351</v>
      </c>
      <c r="BC5" s="236"/>
      <c r="BD5" s="237" t="s">
        <v>100</v>
      </c>
    </row>
    <row r="6" spans="1:56" ht="21">
      <c r="A6" s="79" t="s">
        <v>41</v>
      </c>
      <c r="B6" s="276">
        <v>31611</v>
      </c>
      <c r="C6" s="276">
        <v>2606</v>
      </c>
      <c r="D6" s="183">
        <v>1385</v>
      </c>
      <c r="E6" s="80"/>
      <c r="F6" s="80">
        <v>97066</v>
      </c>
      <c r="G6" s="80">
        <v>2944</v>
      </c>
      <c r="H6" s="80">
        <v>11353</v>
      </c>
      <c r="I6" s="80">
        <v>4886</v>
      </c>
      <c r="J6" s="80">
        <v>14002</v>
      </c>
      <c r="K6" s="80">
        <v>32355</v>
      </c>
      <c r="L6" s="80"/>
      <c r="M6" s="80">
        <v>2500</v>
      </c>
      <c r="N6" s="80">
        <v>4496</v>
      </c>
      <c r="O6" s="80"/>
      <c r="P6" s="80">
        <f>SUM(B6:O6)</f>
        <v>205204</v>
      </c>
      <c r="Q6" s="183">
        <v>58330</v>
      </c>
      <c r="R6" s="80">
        <v>2606</v>
      </c>
      <c r="S6" s="80">
        <v>1385</v>
      </c>
      <c r="T6" s="80">
        <v>3233</v>
      </c>
      <c r="U6" s="80">
        <f ca="1">+U6:AU6:AM21</f>
        <v>0</v>
      </c>
      <c r="V6" s="80">
        <v>114100</v>
      </c>
      <c r="W6" s="80">
        <f ca="1">+W6:AW6:AO21</f>
        <v>0</v>
      </c>
      <c r="X6" s="80">
        <v>11353</v>
      </c>
      <c r="Y6" s="80">
        <v>4886</v>
      </c>
      <c r="Z6" s="80">
        <f ca="1">+Z6:AZ6:AR21</f>
        <v>0</v>
      </c>
      <c r="AA6" s="80">
        <v>19613</v>
      </c>
      <c r="AB6" s="80">
        <v>34781</v>
      </c>
      <c r="AC6" s="80">
        <f ca="1">+AC6:BC6:AU21</f>
        <v>0</v>
      </c>
      <c r="AD6" s="80">
        <v>4496</v>
      </c>
      <c r="AE6" s="236">
        <f ca="1">+AE6:BE6:AW21</f>
        <v>0</v>
      </c>
      <c r="AF6" s="236">
        <v>5050</v>
      </c>
      <c r="AG6" s="80">
        <f ca="1">+AG6:BG6:AY21</f>
        <v>0</v>
      </c>
      <c r="AH6" s="80">
        <f ca="1">+AH6:BH6:AZ21</f>
        <v>0</v>
      </c>
      <c r="AI6" s="80">
        <v>259833</v>
      </c>
      <c r="AJ6" s="183">
        <v>52541</v>
      </c>
      <c r="AK6" s="80">
        <v>153</v>
      </c>
      <c r="AL6" s="80"/>
      <c r="AM6" s="80">
        <v>3233</v>
      </c>
      <c r="AN6" s="80"/>
      <c r="AO6" s="80">
        <v>109364</v>
      </c>
      <c r="AP6" s="80">
        <v>930</v>
      </c>
      <c r="AQ6" s="80">
        <v>10961</v>
      </c>
      <c r="AR6" s="236">
        <v>4052</v>
      </c>
      <c r="AS6" s="236">
        <v>1657</v>
      </c>
      <c r="AT6" s="236">
        <v>24681</v>
      </c>
      <c r="AU6" s="236">
        <v>6367</v>
      </c>
      <c r="AV6" s="236">
        <v>2972</v>
      </c>
      <c r="AW6" s="236">
        <v>5314</v>
      </c>
      <c r="AX6" s="236">
        <v>13306</v>
      </c>
      <c r="AY6" s="236">
        <v>1950</v>
      </c>
      <c r="AZ6" s="236">
        <v>2722</v>
      </c>
      <c r="BA6" s="236">
        <v>2428</v>
      </c>
      <c r="BB6" s="236">
        <v>2258</v>
      </c>
      <c r="BC6" s="80"/>
      <c r="BD6" s="80">
        <v>244889</v>
      </c>
    </row>
    <row r="7" spans="1:56" ht="22.5">
      <c r="A7" s="81" t="s">
        <v>8</v>
      </c>
      <c r="B7" s="277">
        <v>8393</v>
      </c>
      <c r="C7" s="277">
        <v>204</v>
      </c>
      <c r="D7" s="184"/>
      <c r="E7" s="82"/>
      <c r="F7" s="82">
        <v>79430</v>
      </c>
      <c r="G7" s="82"/>
      <c r="H7" s="82">
        <v>3531</v>
      </c>
      <c r="I7" s="82">
        <v>3429</v>
      </c>
      <c r="J7" s="82">
        <v>11049</v>
      </c>
      <c r="K7" s="82">
        <v>17177</v>
      </c>
      <c r="L7" s="82"/>
      <c r="M7" s="82"/>
      <c r="N7" s="82"/>
      <c r="O7" s="82"/>
      <c r="P7" s="83">
        <f>SUM(B7:O7)</f>
        <v>123213</v>
      </c>
      <c r="Q7" s="184">
        <v>11046</v>
      </c>
      <c r="R7" s="82">
        <v>204</v>
      </c>
      <c r="S7" s="82">
        <f ca="1">+S7:AS7:AK22</f>
        <v>0</v>
      </c>
      <c r="T7" s="82">
        <f ca="1">+T7:AT7:AL22</f>
        <v>0</v>
      </c>
      <c r="U7" s="82">
        <f ca="1">+U7:AU7:AM22</f>
        <v>0</v>
      </c>
      <c r="V7" s="82">
        <v>88173</v>
      </c>
      <c r="W7" s="82">
        <f ca="1">+W7:AW7:AO22</f>
        <v>0</v>
      </c>
      <c r="X7" s="82">
        <v>3531</v>
      </c>
      <c r="Y7" s="82">
        <v>3429</v>
      </c>
      <c r="Z7" s="82">
        <f ca="1">+Z7:AZ7:AR22</f>
        <v>0</v>
      </c>
      <c r="AA7" s="82">
        <v>15598</v>
      </c>
      <c r="AB7" s="82">
        <v>17177</v>
      </c>
      <c r="AC7" s="82">
        <f ca="1">+AC7:BC7:AU22</f>
        <v>0</v>
      </c>
      <c r="AD7" s="82">
        <f ca="1">+AD7:BD7:AV22</f>
        <v>0</v>
      </c>
      <c r="AE7" s="80">
        <f ca="1">+AE7:BE7:AW22</f>
        <v>0</v>
      </c>
      <c r="AF7" s="80">
        <f ca="1">+AF7:BF7:AX22</f>
        <v>0</v>
      </c>
      <c r="AG7" s="82">
        <f ca="1">+AG7:BG7:AY22</f>
        <v>0</v>
      </c>
      <c r="AH7" s="82">
        <f ca="1">+AH7:BH7:AZ22</f>
        <v>0</v>
      </c>
      <c r="AI7" s="83">
        <v>139158</v>
      </c>
      <c r="AJ7" s="184">
        <v>9248</v>
      </c>
      <c r="AK7" s="82">
        <v>68</v>
      </c>
      <c r="AL7" s="82"/>
      <c r="AM7" s="82"/>
      <c r="AN7" s="82"/>
      <c r="AO7" s="82">
        <v>89106</v>
      </c>
      <c r="AP7" s="82"/>
      <c r="AQ7" s="82">
        <v>4204</v>
      </c>
      <c r="AR7" s="80">
        <v>3019</v>
      </c>
      <c r="AS7" s="80"/>
      <c r="AT7" s="80">
        <v>18520</v>
      </c>
      <c r="AU7" s="80">
        <v>3140</v>
      </c>
      <c r="AV7" s="80">
        <v>1476</v>
      </c>
      <c r="AW7" s="80"/>
      <c r="AX7" s="80">
        <v>6807</v>
      </c>
      <c r="AY7" s="80"/>
      <c r="AZ7" s="80"/>
      <c r="BA7" s="80"/>
      <c r="BB7" s="80"/>
      <c r="BC7" s="82"/>
      <c r="BD7" s="83">
        <v>135588</v>
      </c>
    </row>
    <row r="8" spans="1:56">
      <c r="A8" s="81"/>
      <c r="B8" s="277"/>
      <c r="C8" s="277"/>
      <c r="D8" s="184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Q8" s="184">
        <f ca="1">+Q8:AQ8:AI23</f>
        <v>0</v>
      </c>
      <c r="R8" s="82">
        <f ca="1">+R8:AR8:AJ23</f>
        <v>0</v>
      </c>
      <c r="S8" s="82">
        <f ca="1">+S8:AS8:AK23</f>
        <v>0</v>
      </c>
      <c r="T8" s="82">
        <f ca="1">+T8:AT8:AL23</f>
        <v>0</v>
      </c>
      <c r="U8" s="82">
        <f ca="1">+U8:AU8:AM23</f>
        <v>0</v>
      </c>
      <c r="V8" s="82">
        <f ca="1">+V8:AV8:AN23</f>
        <v>0</v>
      </c>
      <c r="W8" s="82">
        <f ca="1">+W8:AW8:AO23</f>
        <v>0</v>
      </c>
      <c r="X8" s="82">
        <f ca="1">+X8:AX8:AP23</f>
        <v>0</v>
      </c>
      <c r="Y8" s="82">
        <f ca="1">+Y8:AY8:AQ23</f>
        <v>0</v>
      </c>
      <c r="Z8" s="82">
        <f ca="1">+Z8:AZ8:AR23</f>
        <v>0</v>
      </c>
      <c r="AA8" s="82">
        <f ca="1">+AA8:BA8:AS23</f>
        <v>0</v>
      </c>
      <c r="AB8" s="82">
        <f ca="1">+AB8:BB8:AT23</f>
        <v>0</v>
      </c>
      <c r="AC8" s="82">
        <f ca="1">+AC8:BC8:AU23</f>
        <v>0</v>
      </c>
      <c r="AD8" s="82">
        <f ca="1">+AD8:BD8:AV23</f>
        <v>0</v>
      </c>
      <c r="AE8" s="82">
        <f ca="1">+AE8:BE8:AW23</f>
        <v>0</v>
      </c>
      <c r="AF8" s="82">
        <f ca="1">+AF8:BF8:AX23</f>
        <v>0</v>
      </c>
      <c r="AG8" s="82">
        <f ca="1">+AG8:BG8:AY23</f>
        <v>0</v>
      </c>
      <c r="AH8" s="82">
        <f ca="1">+AH8:BH8:AZ23</f>
        <v>0</v>
      </c>
      <c r="AI8" s="83">
        <f ca="1">+AI8:BI8:BA23</f>
        <v>0</v>
      </c>
      <c r="AJ8" s="184"/>
      <c r="AK8" s="82"/>
      <c r="AL8" s="82"/>
      <c r="AM8" s="82"/>
      <c r="AN8" s="82"/>
      <c r="AO8" s="82"/>
      <c r="AP8" s="82"/>
      <c r="AQ8" s="82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2"/>
      <c r="BD8" s="83"/>
    </row>
    <row r="9" spans="1:56" ht="22.5">
      <c r="A9" s="81" t="s">
        <v>9</v>
      </c>
      <c r="B9" s="277">
        <v>1996</v>
      </c>
      <c r="C9" s="277">
        <v>48</v>
      </c>
      <c r="D9" s="184"/>
      <c r="E9" s="82"/>
      <c r="F9" s="82">
        <v>8737</v>
      </c>
      <c r="G9" s="82"/>
      <c r="H9" s="82">
        <v>853</v>
      </c>
      <c r="I9" s="82">
        <v>806</v>
      </c>
      <c r="J9" s="82">
        <v>2677</v>
      </c>
      <c r="K9" s="82">
        <v>4508</v>
      </c>
      <c r="L9" s="82"/>
      <c r="M9" s="82"/>
      <c r="N9" s="82"/>
      <c r="O9" s="82"/>
      <c r="P9" s="83">
        <f>SUM(B9:O9)</f>
        <v>19625</v>
      </c>
      <c r="Q9" s="184">
        <v>1995</v>
      </c>
      <c r="R9" s="82">
        <v>48</v>
      </c>
      <c r="S9" s="82">
        <f ca="1">+S9:AS9:AK24</f>
        <v>0</v>
      </c>
      <c r="T9" s="82">
        <f ca="1">+T9:AT9:AL24</f>
        <v>0</v>
      </c>
      <c r="U9" s="82">
        <f ca="1">+U9:AU9:AM24</f>
        <v>0</v>
      </c>
      <c r="V9" s="82">
        <v>10860</v>
      </c>
      <c r="W9" s="82">
        <f ca="1">+W9:AW9:AO24</f>
        <v>0</v>
      </c>
      <c r="X9" s="82">
        <v>853</v>
      </c>
      <c r="Y9" s="82">
        <v>806</v>
      </c>
      <c r="Z9" s="82">
        <f ca="1">+Z9:AZ9:AR24</f>
        <v>0</v>
      </c>
      <c r="AA9" s="82">
        <v>3739</v>
      </c>
      <c r="AB9" s="82">
        <v>4508</v>
      </c>
      <c r="AC9" s="82">
        <f ca="1">+AC9:BC9:AU24</f>
        <v>0</v>
      </c>
      <c r="AD9" s="82">
        <f ca="1">+AD9:BD9:AV24</f>
        <v>0</v>
      </c>
      <c r="AE9" s="82">
        <f ca="1">+AE9:BE9:AW24</f>
        <v>0</v>
      </c>
      <c r="AF9" s="82">
        <f ca="1">+AF9:BF9:AX24</f>
        <v>0</v>
      </c>
      <c r="AG9" s="82">
        <f ca="1">+AG9:BG9:AY24</f>
        <v>0</v>
      </c>
      <c r="AH9" s="82">
        <f ca="1">+AH9:BH9:AZ24</f>
        <v>0</v>
      </c>
      <c r="AI9" s="83">
        <v>22809</v>
      </c>
      <c r="AJ9" s="184">
        <v>2071</v>
      </c>
      <c r="AK9" s="82">
        <v>56</v>
      </c>
      <c r="AL9" s="82"/>
      <c r="AM9" s="82"/>
      <c r="AN9" s="82"/>
      <c r="AO9" s="82">
        <v>11071</v>
      </c>
      <c r="AP9" s="82"/>
      <c r="AQ9" s="82">
        <v>598</v>
      </c>
      <c r="AR9" s="82">
        <v>655</v>
      </c>
      <c r="AS9" s="82"/>
      <c r="AT9" s="82">
        <v>4130</v>
      </c>
      <c r="AU9" s="82">
        <v>566</v>
      </c>
      <c r="AV9" s="82">
        <v>305</v>
      </c>
      <c r="AW9" s="82"/>
      <c r="AX9" s="82">
        <v>1414</v>
      </c>
      <c r="AY9" s="82"/>
      <c r="AZ9" s="82"/>
      <c r="BA9" s="82"/>
      <c r="BB9" s="82"/>
      <c r="BC9" s="82"/>
      <c r="BD9" s="83">
        <v>20866</v>
      </c>
    </row>
    <row r="10" spans="1:56" ht="33.75">
      <c r="A10" s="81" t="s">
        <v>40</v>
      </c>
      <c r="B10" s="277">
        <v>16569</v>
      </c>
      <c r="C10" s="277">
        <v>2354</v>
      </c>
      <c r="D10" s="184">
        <v>1385</v>
      </c>
      <c r="E10" s="82"/>
      <c r="F10" s="82">
        <v>8899</v>
      </c>
      <c r="G10" s="82">
        <v>2944</v>
      </c>
      <c r="H10" s="82">
        <v>6969</v>
      </c>
      <c r="I10" s="82">
        <v>651</v>
      </c>
      <c r="J10" s="82">
        <v>276</v>
      </c>
      <c r="K10" s="82">
        <v>10670</v>
      </c>
      <c r="L10" s="82"/>
      <c r="M10" s="82"/>
      <c r="N10" s="82">
        <v>4496</v>
      </c>
      <c r="O10" s="82"/>
      <c r="P10" s="83">
        <f>SUM(B10:O10)</f>
        <v>55213</v>
      </c>
      <c r="Q10" s="184">
        <v>31368</v>
      </c>
      <c r="R10" s="82">
        <v>2354</v>
      </c>
      <c r="S10" s="82">
        <v>1385</v>
      </c>
      <c r="T10" s="82">
        <f ca="1">+T10:AT10:AL25</f>
        <v>0</v>
      </c>
      <c r="U10" s="82">
        <f ca="1">+U10:AU10:AM25</f>
        <v>0</v>
      </c>
      <c r="V10" s="82">
        <v>15067</v>
      </c>
      <c r="W10" s="82">
        <f ca="1">+W10:AW10:AO25</f>
        <v>0</v>
      </c>
      <c r="X10" s="82">
        <v>6969</v>
      </c>
      <c r="Y10" s="82">
        <v>651</v>
      </c>
      <c r="Z10" s="82">
        <f ca="1">+Z10:AZ10:AR25</f>
        <v>0</v>
      </c>
      <c r="AA10" s="82">
        <v>276</v>
      </c>
      <c r="AB10" s="82">
        <v>13096</v>
      </c>
      <c r="AC10" s="82">
        <f ca="1">+AC10:BC10:AU25</f>
        <v>0</v>
      </c>
      <c r="AD10" s="82">
        <v>4496</v>
      </c>
      <c r="AE10" s="82">
        <f ca="1">+AE10:BE10:AW25</f>
        <v>0</v>
      </c>
      <c r="AF10" s="82">
        <f ca="1">+AF10:BF10:AX25</f>
        <v>0</v>
      </c>
      <c r="AG10" s="82">
        <f ca="1">+AG10:BG10:AY25</f>
        <v>0</v>
      </c>
      <c r="AH10" s="82">
        <f ca="1">+AH10:BH10:AZ25</f>
        <v>0</v>
      </c>
      <c r="AI10" s="83">
        <v>75662</v>
      </c>
      <c r="AJ10" s="184">
        <v>28047</v>
      </c>
      <c r="AK10" s="82">
        <v>29</v>
      </c>
      <c r="AL10" s="82"/>
      <c r="AM10" s="82"/>
      <c r="AN10" s="82"/>
      <c r="AO10" s="82">
        <v>9023</v>
      </c>
      <c r="AP10" s="82">
        <v>930</v>
      </c>
      <c r="AQ10" s="82">
        <v>6159</v>
      </c>
      <c r="AR10" s="82">
        <v>378</v>
      </c>
      <c r="AS10" s="82">
        <v>1657</v>
      </c>
      <c r="AT10" s="82">
        <v>2031</v>
      </c>
      <c r="AU10" s="82">
        <v>2661</v>
      </c>
      <c r="AV10" s="82">
        <v>1191</v>
      </c>
      <c r="AW10" s="82">
        <v>5314</v>
      </c>
      <c r="AX10" s="82">
        <v>5085</v>
      </c>
      <c r="AY10" s="82"/>
      <c r="AZ10" s="82"/>
      <c r="BA10" s="82">
        <v>2428</v>
      </c>
      <c r="BB10" s="82">
        <v>2258</v>
      </c>
      <c r="BC10" s="82"/>
      <c r="BD10" s="83">
        <v>67191</v>
      </c>
    </row>
    <row r="11" spans="1:56" ht="22.5">
      <c r="A11" s="206" t="s">
        <v>39</v>
      </c>
      <c r="B11" s="278">
        <v>4653</v>
      </c>
      <c r="C11" s="278"/>
      <c r="D11" s="184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>SUM(B11:O11)</f>
        <v>4653</v>
      </c>
      <c r="Q11" s="184">
        <v>13921</v>
      </c>
      <c r="R11" s="82">
        <f ca="1">+R11:AR11:AJ26</f>
        <v>0</v>
      </c>
      <c r="S11" s="82">
        <f ca="1">+S11:AS11:AK26</f>
        <v>0</v>
      </c>
      <c r="T11" s="82">
        <f ca="1">+T11:AT11:AL26</f>
        <v>0</v>
      </c>
      <c r="U11" s="82">
        <f ca="1">+U11:AU11:AM26</f>
        <v>0</v>
      </c>
      <c r="V11" s="82">
        <f ca="1">+V11:AV11:AN26</f>
        <v>0</v>
      </c>
      <c r="W11" s="82">
        <f ca="1">+W11:AW11:AO26</f>
        <v>0</v>
      </c>
      <c r="X11" s="82">
        <f ca="1">+X11:AX11:AP26</f>
        <v>0</v>
      </c>
      <c r="Y11" s="82">
        <f ca="1">+Y11:AY11:AQ26</f>
        <v>0</v>
      </c>
      <c r="Z11" s="82">
        <f ca="1">+Z11:AZ11:AR26</f>
        <v>0</v>
      </c>
      <c r="AA11" s="82">
        <f ca="1">+AA11:BA11:AS26</f>
        <v>0</v>
      </c>
      <c r="AB11" s="82">
        <f ca="1">+AB11:BB11:AT26</f>
        <v>0</v>
      </c>
      <c r="AC11" s="82">
        <f ca="1">+AC11:BC11:AU26</f>
        <v>0</v>
      </c>
      <c r="AD11" s="82">
        <f ca="1">+AD11:BD11:AV26</f>
        <v>0</v>
      </c>
      <c r="AE11" s="82">
        <f ca="1">+AE11:BE11:AW26</f>
        <v>0</v>
      </c>
      <c r="AF11" s="82">
        <f ca="1">+AF11:BF11:AX26</f>
        <v>0</v>
      </c>
      <c r="AG11" s="82">
        <f ca="1">+AG11:BG11:AY26</f>
        <v>0</v>
      </c>
      <c r="AH11" s="82">
        <f ca="1">+AH11:BH11:AZ26</f>
        <v>0</v>
      </c>
      <c r="AI11" s="83">
        <v>13921</v>
      </c>
      <c r="AJ11" s="184">
        <v>13175</v>
      </c>
      <c r="AK11" s="82"/>
      <c r="AL11" s="82"/>
      <c r="AM11" s="82"/>
      <c r="AN11" s="82"/>
      <c r="AO11" s="82">
        <v>164</v>
      </c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3">
        <v>13339</v>
      </c>
    </row>
    <row r="12" spans="1:56" ht="22.5">
      <c r="A12" s="206" t="s">
        <v>107</v>
      </c>
      <c r="B12" s="278"/>
      <c r="C12" s="278"/>
      <c r="D12" s="184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184">
        <v>0</v>
      </c>
      <c r="R12" s="82">
        <f ca="1">+R12:AR12:AJ27</f>
        <v>0</v>
      </c>
      <c r="S12" s="82">
        <f ca="1">+S12:AS12:AK27</f>
        <v>0</v>
      </c>
      <c r="T12" s="82">
        <v>3233</v>
      </c>
      <c r="U12" s="82">
        <f ca="1">+U12:AU12:AM27</f>
        <v>0</v>
      </c>
      <c r="V12" s="82">
        <f ca="1">+V12:AV12:AN27</f>
        <v>0</v>
      </c>
      <c r="W12" s="82">
        <f ca="1">+W12:AW12:AO27</f>
        <v>0</v>
      </c>
      <c r="X12" s="82">
        <f ca="1">+X12:AX12:AP27</f>
        <v>0</v>
      </c>
      <c r="Y12" s="82">
        <f ca="1">+Y12:AY12:AQ27</f>
        <v>0</v>
      </c>
      <c r="Z12" s="82">
        <f ca="1">+Z12:AZ12:AR27</f>
        <v>0</v>
      </c>
      <c r="AA12" s="82">
        <f ca="1">+AA12:BA12:AS27</f>
        <v>0</v>
      </c>
      <c r="AB12" s="82">
        <f ca="1">+AB12:BB12:AT27</f>
        <v>0</v>
      </c>
      <c r="AC12" s="82">
        <f ca="1">+AC12:BC12:AU27</f>
        <v>0</v>
      </c>
      <c r="AD12" s="82">
        <f ca="1">+AD12:BD12:AV27</f>
        <v>0</v>
      </c>
      <c r="AE12" s="82">
        <f ca="1">+AE12:BE12:AW27</f>
        <v>0</v>
      </c>
      <c r="AF12" s="82">
        <f ca="1">+AF12:BF12:AX27</f>
        <v>0</v>
      </c>
      <c r="AG12" s="82">
        <f ca="1">+AG12:BG12:AY27</f>
        <v>0</v>
      </c>
      <c r="AH12" s="82">
        <f ca="1">+AH12:BH12:AZ27</f>
        <v>0</v>
      </c>
      <c r="AI12" s="83">
        <v>3233</v>
      </c>
      <c r="AJ12" s="184"/>
      <c r="AK12" s="82"/>
      <c r="AL12" s="82"/>
      <c r="AM12" s="82">
        <v>3233</v>
      </c>
      <c r="AN12" s="82">
        <v>0</v>
      </c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3">
        <v>3233</v>
      </c>
    </row>
    <row r="13" spans="1:56" ht="45">
      <c r="A13" s="206" t="s">
        <v>38</v>
      </c>
      <c r="B13" s="278"/>
      <c r="C13" s="278"/>
      <c r="D13" s="184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  <c r="Q13" s="184">
        <f ca="1">+Q13:AQ13:AI28</f>
        <v>0</v>
      </c>
      <c r="R13" s="82">
        <f ca="1">+R13:AR13:AJ28</f>
        <v>0</v>
      </c>
      <c r="S13" s="82">
        <f ca="1">+S13:AS13:AK28</f>
        <v>0</v>
      </c>
      <c r="T13" s="82">
        <f ca="1">+T13:AT13:AL28</f>
        <v>0</v>
      </c>
      <c r="U13" s="82">
        <f ca="1">+U13:AU13:AM28</f>
        <v>0</v>
      </c>
      <c r="V13" s="82">
        <f ca="1">+V13:AV13:AN28</f>
        <v>0</v>
      </c>
      <c r="W13" s="82">
        <f ca="1">+W13:AW13:AO28</f>
        <v>0</v>
      </c>
      <c r="X13" s="82">
        <f ca="1">+X13:AX13:AP28</f>
        <v>0</v>
      </c>
      <c r="Y13" s="82">
        <f ca="1">+Y13:AY13:AQ28</f>
        <v>0</v>
      </c>
      <c r="Z13" s="82">
        <f ca="1">+Z13:AZ13:AR28</f>
        <v>0</v>
      </c>
      <c r="AA13" s="82">
        <f ca="1">+AA13:BA13:AS28</f>
        <v>0</v>
      </c>
      <c r="AB13" s="82">
        <f ca="1">+AB13:BB13:AT28</f>
        <v>0</v>
      </c>
      <c r="AC13" s="82">
        <f ca="1">+AC13:BC13:AU28</f>
        <v>0</v>
      </c>
      <c r="AD13" s="82">
        <f ca="1">+AD13:BD13:AV28</f>
        <v>0</v>
      </c>
      <c r="AE13" s="82">
        <f ca="1">+AE13:BE13:AW28</f>
        <v>0</v>
      </c>
      <c r="AF13" s="82">
        <f ca="1">+AF13:BF13:AX28</f>
        <v>0</v>
      </c>
      <c r="AG13" s="82">
        <f ca="1">+AG13:BG13:AY28</f>
        <v>0</v>
      </c>
      <c r="AH13" s="82">
        <f ca="1">+AH13:BH13:AZ28</f>
        <v>0</v>
      </c>
      <c r="AI13" s="83">
        <f ca="1">+AI13:BI13:BA28</f>
        <v>0</v>
      </c>
      <c r="AJ13" s="184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3"/>
    </row>
    <row r="14" spans="1:56" ht="22.5">
      <c r="A14" s="81" t="s">
        <v>37</v>
      </c>
      <c r="B14" s="277"/>
      <c r="C14" s="277"/>
      <c r="D14" s="208"/>
      <c r="E14" s="207"/>
      <c r="F14" s="207"/>
      <c r="G14" s="207"/>
      <c r="H14" s="207"/>
      <c r="I14" s="207"/>
      <c r="J14" s="207"/>
      <c r="K14" s="207"/>
      <c r="L14" s="207"/>
      <c r="M14" s="207">
        <v>2500</v>
      </c>
      <c r="N14" s="207"/>
      <c r="O14" s="207"/>
      <c r="P14" s="83">
        <v>2500</v>
      </c>
      <c r="Q14" s="208">
        <f ca="1">+Q14:AQ14:AI29</f>
        <v>0</v>
      </c>
      <c r="R14" s="207">
        <f ca="1">+R14:AR14:AJ29</f>
        <v>0</v>
      </c>
      <c r="S14" s="207">
        <f ca="1">+S14:AS14:AK29</f>
        <v>0</v>
      </c>
      <c r="T14" s="207">
        <f ca="1">+T14:AT14:AL29</f>
        <v>0</v>
      </c>
      <c r="U14" s="207">
        <f ca="1">+U14:AU14:AM29</f>
        <v>0</v>
      </c>
      <c r="V14" s="207">
        <f ca="1">+V14:AV14:AN29</f>
        <v>0</v>
      </c>
      <c r="W14" s="207">
        <f ca="1">+W14:AW14:AO29</f>
        <v>0</v>
      </c>
      <c r="X14" s="207">
        <f ca="1">+X14:AX14:AP29</f>
        <v>0</v>
      </c>
      <c r="Y14" s="207">
        <f ca="1">+Y14:AY14:AQ29</f>
        <v>0</v>
      </c>
      <c r="Z14" s="207">
        <f ca="1">+Z14:AZ14:AR29</f>
        <v>0</v>
      </c>
      <c r="AA14" s="207">
        <f ca="1">+AA14:BA14:AS29</f>
        <v>0</v>
      </c>
      <c r="AB14" s="207">
        <f ca="1">+AB14:BB14:AT29</f>
        <v>0</v>
      </c>
      <c r="AC14" s="207">
        <f ca="1">+AC14:BC14:AU29</f>
        <v>0</v>
      </c>
      <c r="AD14" s="207">
        <f ca="1">+AD14:BD14:AV29</f>
        <v>0</v>
      </c>
      <c r="AE14" s="82">
        <f ca="1">+AE14:BE14:AW29</f>
        <v>0</v>
      </c>
      <c r="AF14" s="82">
        <v>5050</v>
      </c>
      <c r="AG14" s="207">
        <f ca="1">+AG14:BG14:AY29</f>
        <v>0</v>
      </c>
      <c r="AH14" s="82">
        <f ca="1">+AH14:BH14:AZ29</f>
        <v>0</v>
      </c>
      <c r="AI14" s="83">
        <v>5050</v>
      </c>
      <c r="AJ14" s="208"/>
      <c r="AK14" s="207"/>
      <c r="AL14" s="207"/>
      <c r="AM14" s="207"/>
      <c r="AN14" s="207"/>
      <c r="AO14" s="207"/>
      <c r="AP14" s="207"/>
      <c r="AQ14" s="207"/>
      <c r="AR14" s="82"/>
      <c r="AS14" s="82"/>
      <c r="AT14" s="82"/>
      <c r="AU14" s="82"/>
      <c r="AV14" s="82"/>
      <c r="AW14" s="82"/>
      <c r="AX14" s="82"/>
      <c r="AY14" s="82">
        <v>1950</v>
      </c>
      <c r="AZ14" s="82">
        <v>2722</v>
      </c>
      <c r="BA14" s="82"/>
      <c r="BB14" s="82"/>
      <c r="BC14" s="82"/>
      <c r="BD14" s="83">
        <v>4672</v>
      </c>
    </row>
    <row r="15" spans="1:56" ht="21">
      <c r="A15" s="79" t="s">
        <v>36</v>
      </c>
      <c r="B15" s="276"/>
      <c r="C15" s="276"/>
      <c r="D15" s="183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>
        <v>0</v>
      </c>
      <c r="Q15" s="183">
        <v>150262</v>
      </c>
      <c r="R15" s="80">
        <f ca="1">+R15:AR15:AJ30</f>
        <v>0</v>
      </c>
      <c r="S15" s="80">
        <f ca="1">+S15:AS15:AK30</f>
        <v>0</v>
      </c>
      <c r="T15" s="80">
        <f ca="1">+T15:AT15:AL30</f>
        <v>0</v>
      </c>
      <c r="U15" s="80">
        <f ca="1">+U15:AU15:AM30</f>
        <v>0</v>
      </c>
      <c r="V15" s="80">
        <f ca="1">+V15:AV15:AN30</f>
        <v>0</v>
      </c>
      <c r="W15" s="80">
        <f ca="1">+W15:AW15:AO30</f>
        <v>0</v>
      </c>
      <c r="X15" s="80">
        <f ca="1">+X15:AX15:AP30</f>
        <v>0</v>
      </c>
      <c r="Y15" s="80">
        <f ca="1">+Y15:AY15:AQ30</f>
        <v>0</v>
      </c>
      <c r="Z15" s="80">
        <f ca="1">+Z15:AZ15:AR30</f>
        <v>0</v>
      </c>
      <c r="AA15" s="80">
        <f ca="1">+AA15:BA15:AS30</f>
        <v>0</v>
      </c>
      <c r="AB15" s="80">
        <f ca="1">+AB15:BB15:AT30</f>
        <v>0</v>
      </c>
      <c r="AC15" s="80">
        <f ca="1">+AC15:BC15:AU30</f>
        <v>0</v>
      </c>
      <c r="AD15" s="80">
        <f ca="1">+AD15:BD15:AV30</f>
        <v>0</v>
      </c>
      <c r="AE15" s="207">
        <f ca="1">+AE15:BE15:AW30</f>
        <v>0</v>
      </c>
      <c r="AF15" s="207">
        <f ca="1">+AF15:BF15:AX30</f>
        <v>0</v>
      </c>
      <c r="AG15" s="80">
        <f ca="1">+AG15:BG15:AY30</f>
        <v>0</v>
      </c>
      <c r="AH15" s="80">
        <f ca="1">+AH15:BH15:AZ30</f>
        <v>0</v>
      </c>
      <c r="AI15" s="80">
        <v>150262</v>
      </c>
      <c r="AJ15" s="183">
        <v>150</v>
      </c>
      <c r="AK15" s="80"/>
      <c r="AL15" s="80"/>
      <c r="AM15" s="80"/>
      <c r="AN15" s="80"/>
      <c r="AO15" s="80"/>
      <c r="AP15" s="80"/>
      <c r="AQ15" s="80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80"/>
      <c r="BD15" s="80">
        <v>150</v>
      </c>
    </row>
    <row r="16" spans="1:56" ht="22.5">
      <c r="A16" s="81" t="s">
        <v>35</v>
      </c>
      <c r="B16" s="277"/>
      <c r="C16" s="277"/>
      <c r="D16" s="208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83"/>
      <c r="Q16" s="208">
        <v>129866</v>
      </c>
      <c r="R16" s="207">
        <f ca="1">+R16:AR16:AJ31</f>
        <v>0</v>
      </c>
      <c r="S16" s="207">
        <f ca="1">+S16:AS16:AK31</f>
        <v>0</v>
      </c>
      <c r="T16" s="207">
        <f ca="1">+T16:AT16:AL31</f>
        <v>0</v>
      </c>
      <c r="U16" s="207">
        <f ca="1">+U16:AU16:AM31</f>
        <v>0</v>
      </c>
      <c r="V16" s="207">
        <f ca="1">+V16:AV16:AN31</f>
        <v>0</v>
      </c>
      <c r="W16" s="207">
        <f ca="1">+W16:AW16:AO31</f>
        <v>0</v>
      </c>
      <c r="X16" s="207">
        <f ca="1">+X16:AX16:AP31</f>
        <v>0</v>
      </c>
      <c r="Y16" s="207">
        <f ca="1">+Y16:AY16:AQ31</f>
        <v>0</v>
      </c>
      <c r="Z16" s="207">
        <f ca="1">+Z16:AZ16:AR31</f>
        <v>0</v>
      </c>
      <c r="AA16" s="207">
        <f ca="1">+AA16:BA16:AS31</f>
        <v>0</v>
      </c>
      <c r="AB16" s="207">
        <f ca="1">+AB16:BB16:AT31</f>
        <v>0</v>
      </c>
      <c r="AC16" s="207">
        <f ca="1">+AC16:BC16:AU31</f>
        <v>0</v>
      </c>
      <c r="AD16" s="207">
        <f ca="1">+AD16:BD16:AV31</f>
        <v>0</v>
      </c>
      <c r="AE16" s="80">
        <f ca="1">+AE16:BE16:AW31</f>
        <v>0</v>
      </c>
      <c r="AF16" s="80">
        <f ca="1">+AF16:BF16:AX31</f>
        <v>0</v>
      </c>
      <c r="AG16" s="207">
        <f ca="1">+AG16:BG16:AY31</f>
        <v>0</v>
      </c>
      <c r="AH16" s="207">
        <f ca="1">+AH16:BH16:AZ31</f>
        <v>0</v>
      </c>
      <c r="AI16" s="83">
        <v>129866</v>
      </c>
      <c r="AJ16" s="208"/>
      <c r="AK16" s="207"/>
      <c r="AL16" s="207"/>
      <c r="AM16" s="207"/>
      <c r="AN16" s="207"/>
      <c r="AO16" s="207"/>
      <c r="AP16" s="207"/>
      <c r="AQ16" s="207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207"/>
      <c r="BD16" s="83"/>
    </row>
    <row r="17" spans="1:56" ht="33.75">
      <c r="A17" s="81" t="s">
        <v>34</v>
      </c>
      <c r="B17" s="277"/>
      <c r="C17" s="277"/>
      <c r="D17" s="208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83">
        <v>0</v>
      </c>
      <c r="Q17" s="208">
        <v>20396</v>
      </c>
      <c r="R17" s="207">
        <f ca="1">+R17:AR17:AJ32</f>
        <v>0</v>
      </c>
      <c r="S17" s="207">
        <f ca="1">+S17:AS17:AK32</f>
        <v>0</v>
      </c>
      <c r="T17" s="207">
        <f ca="1">+T17:AT17:AL32</f>
        <v>0</v>
      </c>
      <c r="U17" s="207">
        <f ca="1">+U17:AU17:AM32</f>
        <v>0</v>
      </c>
      <c r="V17" s="207">
        <f ca="1">+V17:AV17:AN32</f>
        <v>0</v>
      </c>
      <c r="W17" s="207">
        <f ca="1">+W17:AW17:AO32</f>
        <v>0</v>
      </c>
      <c r="X17" s="207">
        <f ca="1">+X17:AX17:AP32</f>
        <v>0</v>
      </c>
      <c r="Y17" s="207">
        <f ca="1">+Y17:AY17:AQ32</f>
        <v>0</v>
      </c>
      <c r="Z17" s="207">
        <f ca="1">+Z17:AZ17:AR32</f>
        <v>0</v>
      </c>
      <c r="AA17" s="207">
        <f ca="1">+AA17:BA17:AS32</f>
        <v>0</v>
      </c>
      <c r="AB17" s="207">
        <f ca="1">+AB17:BB17:AT32</f>
        <v>0</v>
      </c>
      <c r="AC17" s="207">
        <f ca="1">+AC17:BC17:AU32</f>
        <v>0</v>
      </c>
      <c r="AD17" s="207">
        <f ca="1">+AD17:BD17:AV32</f>
        <v>0</v>
      </c>
      <c r="AE17" s="207">
        <f ca="1">+AE17:BE17:AW32</f>
        <v>0</v>
      </c>
      <c r="AF17" s="207">
        <f ca="1">+AF17:BF17:AX32</f>
        <v>0</v>
      </c>
      <c r="AG17" s="207">
        <f ca="1">+AG17:BG17:AY32</f>
        <v>0</v>
      </c>
      <c r="AH17" s="207">
        <f ca="1">+AH17:BH17:AZ32</f>
        <v>0</v>
      </c>
      <c r="AI17" s="83">
        <v>20396</v>
      </c>
      <c r="AJ17" s="208">
        <v>150</v>
      </c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83">
        <v>150</v>
      </c>
    </row>
    <row r="18" spans="1:56" ht="67.5">
      <c r="A18" s="81" t="s">
        <v>33</v>
      </c>
      <c r="B18" s="277"/>
      <c r="C18" s="277"/>
      <c r="D18" s="208">
        <v>0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83">
        <v>0</v>
      </c>
      <c r="Q18" s="208">
        <f ca="1">+Q18:AQ18:AI33</f>
        <v>0</v>
      </c>
      <c r="R18" s="207">
        <f ca="1">+R18:AR18:AJ33</f>
        <v>0</v>
      </c>
      <c r="S18" s="207">
        <f ca="1">+S18:AS18:AK33</f>
        <v>0</v>
      </c>
      <c r="T18" s="207">
        <f ca="1">+T18:AT18:AL33</f>
        <v>0</v>
      </c>
      <c r="U18" s="207">
        <f ca="1">+U18:AU18:AM33</f>
        <v>0</v>
      </c>
      <c r="V18" s="207">
        <f ca="1">+V18:AV18:AN33</f>
        <v>0</v>
      </c>
      <c r="W18" s="207">
        <f ca="1">+W18:AW18:AO33</f>
        <v>0</v>
      </c>
      <c r="X18" s="207">
        <f ca="1">+X18:AX18:AP33</f>
        <v>0</v>
      </c>
      <c r="Y18" s="207">
        <f ca="1">+Y18:AY18:AQ33</f>
        <v>0</v>
      </c>
      <c r="Z18" s="207">
        <f ca="1">+Z18:AZ18:AR33</f>
        <v>0</v>
      </c>
      <c r="AA18" s="207">
        <f ca="1">+AA18:BA18:AS33</f>
        <v>0</v>
      </c>
      <c r="AB18" s="207">
        <f ca="1">+AB18:BB18:AT33</f>
        <v>0</v>
      </c>
      <c r="AC18" s="207">
        <f ca="1">+AC18:BC18:AU33</f>
        <v>0</v>
      </c>
      <c r="AD18" s="207">
        <f ca="1">+AD18:BD18:AV33</f>
        <v>0</v>
      </c>
      <c r="AE18" s="207">
        <f ca="1">+AE18:BE18:AW33</f>
        <v>0</v>
      </c>
      <c r="AF18" s="207">
        <f ca="1">+AF18:BF18:AX33</f>
        <v>0</v>
      </c>
      <c r="AG18" s="207">
        <f ca="1">+AG18:BG18:AY33</f>
        <v>0</v>
      </c>
      <c r="AH18" s="207">
        <f ca="1">+AH18:BH18:AZ33</f>
        <v>0</v>
      </c>
      <c r="AI18" s="83">
        <f ca="1">+AI18:BI18:BA33</f>
        <v>0</v>
      </c>
      <c r="AJ18" s="208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83"/>
    </row>
    <row r="19" spans="1:56" ht="31.5">
      <c r="A19" s="79" t="s">
        <v>74</v>
      </c>
      <c r="B19" s="276"/>
      <c r="C19" s="276"/>
      <c r="D19" s="186"/>
      <c r="E19" s="186">
        <v>39677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>
        <v>1412</v>
      </c>
      <c r="P19" s="80">
        <v>40690</v>
      </c>
      <c r="Q19" s="186">
        <v>0</v>
      </c>
      <c r="R19" s="186">
        <f ca="1">+R19:AR19:AJ34</f>
        <v>0</v>
      </c>
      <c r="S19" s="186">
        <f ca="1">+S19:AS19:AK34</f>
        <v>0</v>
      </c>
      <c r="T19" s="186">
        <v>2602</v>
      </c>
      <c r="U19" s="186">
        <v>45592</v>
      </c>
      <c r="V19" s="186">
        <f ca="1">+V19:AV19:AN34</f>
        <v>0</v>
      </c>
      <c r="W19" s="186">
        <f ca="1">+W19:AW19:AO34</f>
        <v>0</v>
      </c>
      <c r="X19" s="186">
        <f ca="1">+X19:AX19:AP34</f>
        <v>0</v>
      </c>
      <c r="Y19" s="186">
        <f ca="1">+Y19:AY19:AQ34</f>
        <v>0</v>
      </c>
      <c r="Z19" s="186">
        <v>156977</v>
      </c>
      <c r="AA19" s="186">
        <f ca="1">+AA19:BA19:AS34</f>
        <v>0</v>
      </c>
      <c r="AB19" s="186">
        <f ca="1">+AB19:BB19:AT34</f>
        <v>0</v>
      </c>
      <c r="AC19" s="186">
        <f ca="1">+AC19:BC19:AU34</f>
        <v>0</v>
      </c>
      <c r="AD19" s="186">
        <f ca="1">+AD19:BD19:AV34</f>
        <v>0</v>
      </c>
      <c r="AE19" s="207">
        <f ca="1">+AE19:BE19:AW34</f>
        <v>0</v>
      </c>
      <c r="AF19" s="284">
        <f ca="1">+AF19:BF19:AX34</f>
        <v>0</v>
      </c>
      <c r="AG19" s="186">
        <f ca="1">+AG19:BG19:AY34</f>
        <v>0</v>
      </c>
      <c r="AH19" s="186">
        <f ca="1">+AH19:BH19:AZ34</f>
        <v>0</v>
      </c>
      <c r="AI19" s="80">
        <v>205171</v>
      </c>
      <c r="AJ19" s="186"/>
      <c r="AK19" s="186"/>
      <c r="AL19" s="186"/>
      <c r="AM19" s="186">
        <v>2602</v>
      </c>
      <c r="AN19" s="186">
        <v>40413</v>
      </c>
      <c r="AO19" s="186"/>
      <c r="AP19" s="282"/>
      <c r="AQ19" s="282"/>
      <c r="AR19" s="207"/>
      <c r="AS19" s="284"/>
      <c r="AT19" s="284"/>
      <c r="AU19" s="284"/>
      <c r="AV19" s="284"/>
      <c r="AW19" s="284"/>
      <c r="AX19" s="284"/>
      <c r="AY19" s="284"/>
      <c r="AZ19" s="284"/>
      <c r="BA19" s="284">
        <v>148036</v>
      </c>
      <c r="BB19" s="284"/>
      <c r="BC19" s="186"/>
      <c r="BD19" s="80">
        <v>191051</v>
      </c>
    </row>
    <row r="20" spans="1:56" s="228" customFormat="1" ht="56.25">
      <c r="A20" s="230" t="s">
        <v>109</v>
      </c>
      <c r="B20" s="279"/>
      <c r="C20" s="279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80"/>
      <c r="Q20" s="225">
        <v>0</v>
      </c>
      <c r="R20" s="226">
        <f ca="1">+R20:AR20:AJ35</f>
        <v>0</v>
      </c>
      <c r="S20" s="226">
        <f ca="1">+S20:AS20:AK35</f>
        <v>0</v>
      </c>
      <c r="T20" s="226">
        <v>2602</v>
      </c>
      <c r="U20" s="226">
        <f ca="1">+U20:AU20:AM35</f>
        <v>0</v>
      </c>
      <c r="V20" s="226">
        <f ca="1">+V20:AV20:AN35</f>
        <v>0</v>
      </c>
      <c r="W20" s="226">
        <f ca="1">+W20:AW20:AO35</f>
        <v>0</v>
      </c>
      <c r="X20" s="226">
        <f ca="1">+X20:AX20:AP35</f>
        <v>0</v>
      </c>
      <c r="Y20" s="226">
        <f ca="1">+Y20:AY20:AQ35</f>
        <v>0</v>
      </c>
      <c r="Z20" s="226">
        <f ca="1">+Z20:AZ20:AR35</f>
        <v>0</v>
      </c>
      <c r="AA20" s="226">
        <f ca="1">+AA20:BA20:AS35</f>
        <v>0</v>
      </c>
      <c r="AB20" s="226">
        <f ca="1">+AB20:BB20:AT35</f>
        <v>0</v>
      </c>
      <c r="AC20" s="226">
        <f ca="1">+AC20:BC20:AU35</f>
        <v>0</v>
      </c>
      <c r="AD20" s="226">
        <f ca="1">+AD20:BD20:AV35</f>
        <v>0</v>
      </c>
      <c r="AE20" s="186">
        <f ca="1">+AE20:BE20:AW35</f>
        <v>0</v>
      </c>
      <c r="AF20" s="282">
        <f ca="1">+AF20:BF20:AX35</f>
        <v>0</v>
      </c>
      <c r="AG20" s="226">
        <f ca="1">+AG20:BG20:AY35</f>
        <v>0</v>
      </c>
      <c r="AH20" s="227">
        <f ca="1">+AH20:BH20:AZ35</f>
        <v>0</v>
      </c>
      <c r="AI20" s="80">
        <v>2602</v>
      </c>
      <c r="AJ20" s="225">
        <v>0</v>
      </c>
      <c r="AK20" s="226"/>
      <c r="AL20" s="226"/>
      <c r="AM20" s="226">
        <v>2602</v>
      </c>
      <c r="AN20" s="226"/>
      <c r="AO20" s="226"/>
      <c r="AP20" s="283"/>
      <c r="AQ20" s="283"/>
      <c r="AR20" s="186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27"/>
      <c r="BD20" s="80">
        <v>2602</v>
      </c>
    </row>
    <row r="21" spans="1:56" s="228" customFormat="1" ht="33.75">
      <c r="A21" s="7" t="s">
        <v>110</v>
      </c>
      <c r="B21" s="280"/>
      <c r="C21" s="280"/>
      <c r="D21" s="225"/>
      <c r="E21" s="226">
        <v>39677</v>
      </c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80">
        <v>39677</v>
      </c>
      <c r="Q21" s="225">
        <v>0</v>
      </c>
      <c r="R21" s="226">
        <f ca="1">+R21:AR21:AJ36</f>
        <v>0</v>
      </c>
      <c r="S21" s="226">
        <f ca="1">+S21:AS21:AK36</f>
        <v>0</v>
      </c>
      <c r="T21" s="226">
        <f ca="1">+T21:AT21:AL36</f>
        <v>0</v>
      </c>
      <c r="U21" s="226">
        <v>45592</v>
      </c>
      <c r="V21" s="226">
        <f ca="1">+V21:AV21:AN36</f>
        <v>0</v>
      </c>
      <c r="W21" s="226">
        <f ca="1">+W21:AW21:AO36</f>
        <v>0</v>
      </c>
      <c r="X21" s="226">
        <f ca="1">+X21:AX21:AP36</f>
        <v>0</v>
      </c>
      <c r="Y21" s="226">
        <f ca="1">+Y21:AY21:AQ36</f>
        <v>0</v>
      </c>
      <c r="Z21" s="226">
        <f ca="1">+Z21:AZ21:AR36</f>
        <v>0</v>
      </c>
      <c r="AA21" s="226">
        <f ca="1">+AA21:BA21:AS36</f>
        <v>0</v>
      </c>
      <c r="AB21" s="226">
        <f ca="1">+AB21:BB21:AT36</f>
        <v>0</v>
      </c>
      <c r="AC21" s="226">
        <f ca="1">+AC21:BC21:AU36</f>
        <v>0</v>
      </c>
      <c r="AD21" s="226">
        <f ca="1">+AD21:BD21:AV36</f>
        <v>0</v>
      </c>
      <c r="AE21" s="226">
        <f ca="1">+AE21:BE21:AW36</f>
        <v>0</v>
      </c>
      <c r="AF21" s="226">
        <f ca="1">+AF21:BF21:AX36</f>
        <v>0</v>
      </c>
      <c r="AG21" s="226">
        <f ca="1">+AG21:BG21:AY36</f>
        <v>0</v>
      </c>
      <c r="AH21" s="227">
        <f ca="1">+AH21:BH21:AZ36</f>
        <v>0</v>
      </c>
      <c r="AI21" s="80">
        <v>45595</v>
      </c>
      <c r="AJ21" s="225">
        <v>0</v>
      </c>
      <c r="AK21" s="226"/>
      <c r="AL21" s="226"/>
      <c r="AM21" s="226"/>
      <c r="AN21" s="226">
        <v>40413</v>
      </c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7"/>
      <c r="BD21" s="80">
        <v>40413</v>
      </c>
    </row>
    <row r="22" spans="1:56" s="228" customFormat="1">
      <c r="A22" s="7" t="s">
        <v>255</v>
      </c>
      <c r="B22" s="280"/>
      <c r="C22" s="280"/>
      <c r="D22" s="225"/>
      <c r="E22" s="226">
        <v>0</v>
      </c>
      <c r="F22" s="226"/>
      <c r="G22" s="226"/>
      <c r="H22" s="226"/>
      <c r="I22" s="226"/>
      <c r="J22" s="226"/>
      <c r="K22" s="226"/>
      <c r="L22" s="226"/>
      <c r="M22" s="226"/>
      <c r="N22" s="226"/>
      <c r="O22" s="226">
        <v>1412</v>
      </c>
      <c r="P22" s="80">
        <v>1412</v>
      </c>
      <c r="Q22" s="225">
        <v>0</v>
      </c>
      <c r="R22" s="226"/>
      <c r="S22" s="226"/>
      <c r="T22" s="226"/>
      <c r="U22" s="226"/>
      <c r="V22" s="226"/>
      <c r="W22" s="226"/>
      <c r="X22" s="226"/>
      <c r="Y22" s="226"/>
      <c r="Z22" s="226">
        <v>156977</v>
      </c>
      <c r="AA22" s="226"/>
      <c r="AB22" s="226"/>
      <c r="AC22" s="226"/>
      <c r="AD22" s="226"/>
      <c r="AE22" s="226"/>
      <c r="AF22" s="226"/>
      <c r="AG22" s="226"/>
      <c r="AH22" s="227"/>
      <c r="AI22" s="80">
        <v>1412</v>
      </c>
      <c r="AJ22" s="225">
        <v>0</v>
      </c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>
        <v>148036</v>
      </c>
      <c r="BB22" s="226"/>
      <c r="BC22" s="227"/>
      <c r="BD22" s="80">
        <v>148036</v>
      </c>
    </row>
    <row r="23" spans="1:56" ht="21">
      <c r="A23" s="86" t="s">
        <v>75</v>
      </c>
      <c r="B23" s="281"/>
      <c r="C23" s="281"/>
      <c r="D23" s="1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0"/>
      <c r="Q23" s="1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226"/>
      <c r="AF23" s="226"/>
      <c r="AG23" s="87"/>
      <c r="AH23" s="224"/>
      <c r="AI23" s="80"/>
      <c r="AJ23" s="187"/>
      <c r="AK23" s="87"/>
      <c r="AL23" s="87"/>
      <c r="AM23" s="87"/>
      <c r="AN23" s="87"/>
      <c r="AO23" s="87"/>
      <c r="AP23" s="87"/>
      <c r="AQ23" s="87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C23" s="224"/>
      <c r="BD23" s="80"/>
    </row>
    <row r="24" spans="1:56" ht="21">
      <c r="A24" s="78" t="s">
        <v>80</v>
      </c>
      <c r="B24" s="275">
        <v>31611</v>
      </c>
      <c r="C24" s="275">
        <v>2606</v>
      </c>
      <c r="D24" s="188">
        <v>1385</v>
      </c>
      <c r="E24" s="89">
        <v>39677</v>
      </c>
      <c r="F24" s="89">
        <v>97066</v>
      </c>
      <c r="G24" s="89">
        <v>2944</v>
      </c>
      <c r="H24" s="89">
        <v>11353</v>
      </c>
      <c r="I24" s="89">
        <v>4886</v>
      </c>
      <c r="J24" s="89">
        <v>14002</v>
      </c>
      <c r="K24" s="89">
        <v>32355</v>
      </c>
      <c r="L24" s="89"/>
      <c r="M24" s="89">
        <v>2500</v>
      </c>
      <c r="N24" s="89">
        <v>4496</v>
      </c>
      <c r="O24" s="89">
        <v>1412</v>
      </c>
      <c r="P24" s="89">
        <v>245894</v>
      </c>
      <c r="Q24" s="188">
        <v>208592</v>
      </c>
      <c r="R24" s="89">
        <v>2606</v>
      </c>
      <c r="S24" s="89">
        <v>1385</v>
      </c>
      <c r="T24" s="89">
        <v>5835</v>
      </c>
      <c r="U24" s="89">
        <v>45592</v>
      </c>
      <c r="V24" s="89">
        <v>114100</v>
      </c>
      <c r="W24" s="89"/>
      <c r="X24" s="89">
        <v>11353</v>
      </c>
      <c r="Y24" s="89">
        <v>4886</v>
      </c>
      <c r="Z24" s="89">
        <v>156977</v>
      </c>
      <c r="AA24" s="89">
        <v>19613</v>
      </c>
      <c r="AB24" s="89">
        <v>34781</v>
      </c>
      <c r="AC24" s="89"/>
      <c r="AD24" s="89">
        <v>4496</v>
      </c>
      <c r="AE24" s="87"/>
      <c r="AF24" s="87">
        <v>5050</v>
      </c>
      <c r="AG24" s="89"/>
      <c r="AH24" s="89"/>
      <c r="AI24" s="89">
        <v>615266</v>
      </c>
      <c r="AJ24" s="188">
        <v>52691</v>
      </c>
      <c r="AK24" s="89">
        <v>153</v>
      </c>
      <c r="AL24" s="89"/>
      <c r="AM24" s="89">
        <v>5835</v>
      </c>
      <c r="AN24" s="89">
        <v>40413</v>
      </c>
      <c r="AO24" s="89">
        <v>109364</v>
      </c>
      <c r="AP24" s="89">
        <v>930</v>
      </c>
      <c r="AQ24" s="89">
        <v>10961</v>
      </c>
      <c r="AR24" s="87">
        <v>4052</v>
      </c>
      <c r="AS24" s="87">
        <v>1657</v>
      </c>
      <c r="AT24" s="87">
        <v>24681</v>
      </c>
      <c r="AU24" s="87">
        <v>6367</v>
      </c>
      <c r="AV24" s="87">
        <v>2972</v>
      </c>
      <c r="AW24" s="87">
        <v>5314</v>
      </c>
      <c r="AX24" s="87">
        <v>13306</v>
      </c>
      <c r="AY24" s="87">
        <v>1950</v>
      </c>
      <c r="AZ24" s="87">
        <v>2722</v>
      </c>
      <c r="BA24" s="87">
        <v>150464</v>
      </c>
      <c r="BB24" s="87">
        <v>2258</v>
      </c>
      <c r="BC24" s="89"/>
      <c r="BD24" s="89">
        <v>436090</v>
      </c>
    </row>
    <row r="25" spans="1:56">
      <c r="Q25" s="290">
        <f t="shared" ref="Q25:AI25" ca="1" si="0">SUM(Q6:Q24)</f>
        <v>0</v>
      </c>
      <c r="R25" s="290">
        <f t="shared" ca="1" si="0"/>
        <v>0</v>
      </c>
      <c r="S25" s="290">
        <f t="shared" ca="1" si="0"/>
        <v>0</v>
      </c>
      <c r="T25" s="290">
        <f t="shared" ca="1" si="0"/>
        <v>0</v>
      </c>
      <c r="U25" s="290">
        <f t="shared" ca="1" si="0"/>
        <v>0</v>
      </c>
      <c r="V25" s="290">
        <f t="shared" ca="1" si="0"/>
        <v>0</v>
      </c>
      <c r="W25" s="290">
        <f t="shared" ca="1" si="0"/>
        <v>0</v>
      </c>
      <c r="X25" s="290">
        <f t="shared" ca="1" si="0"/>
        <v>0</v>
      </c>
      <c r="Y25" s="290">
        <f t="shared" ca="1" si="0"/>
        <v>0</v>
      </c>
      <c r="Z25" s="290">
        <f t="shared" ca="1" si="0"/>
        <v>0</v>
      </c>
      <c r="AA25" s="290">
        <f t="shared" ca="1" si="0"/>
        <v>0</v>
      </c>
      <c r="AB25" s="290">
        <f t="shared" ca="1" si="0"/>
        <v>0</v>
      </c>
      <c r="AC25" s="290">
        <f t="shared" ca="1" si="0"/>
        <v>0</v>
      </c>
      <c r="AD25" s="290">
        <f t="shared" ca="1" si="0"/>
        <v>0</v>
      </c>
      <c r="AE25" s="89">
        <f t="shared" ca="1" si="0"/>
        <v>0</v>
      </c>
      <c r="AF25" s="285">
        <f t="shared" ca="1" si="0"/>
        <v>0</v>
      </c>
      <c r="AG25" s="290">
        <f t="shared" ca="1" si="0"/>
        <v>0</v>
      </c>
      <c r="AH25" s="290">
        <f t="shared" ca="1" si="0"/>
        <v>0</v>
      </c>
      <c r="AI25" s="290">
        <f t="shared" ca="1" si="0"/>
        <v>0</v>
      </c>
      <c r="AR25" s="89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</row>
  </sheetData>
  <mergeCells count="5">
    <mergeCell ref="AO1:BD1"/>
    <mergeCell ref="D4:P4"/>
    <mergeCell ref="Q4:AI4"/>
    <mergeCell ref="AJ4:BD4"/>
    <mergeCell ref="A2:BD2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2.75"/>
  <cols>
    <col min="1" max="1" width="44.42578125" bestFit="1" customWidth="1"/>
    <col min="2" max="2" width="11.140625" bestFit="1" customWidth="1"/>
    <col min="3" max="3" width="12" bestFit="1" customWidth="1"/>
    <col min="4" max="4" width="24.28515625" bestFit="1" customWidth="1"/>
  </cols>
  <sheetData>
    <row r="1" spans="1:4">
      <c r="A1" s="240" t="s">
        <v>364</v>
      </c>
      <c r="B1" s="240"/>
      <c r="C1" s="240"/>
      <c r="D1" s="240"/>
    </row>
    <row r="2" spans="1:4" ht="15.75">
      <c r="A2" s="324" t="s">
        <v>228</v>
      </c>
      <c r="B2" s="324"/>
      <c r="C2" s="324"/>
      <c r="D2" s="324"/>
    </row>
    <row r="3" spans="1:4">
      <c r="A3" s="241"/>
      <c r="B3" s="239"/>
      <c r="C3" s="239"/>
      <c r="D3" s="242" t="s">
        <v>275</v>
      </c>
    </row>
    <row r="4" spans="1:4">
      <c r="A4" s="325" t="s">
        <v>229</v>
      </c>
      <c r="B4" s="326"/>
      <c r="C4" s="326"/>
      <c r="D4" s="327"/>
    </row>
    <row r="5" spans="1:4">
      <c r="A5" s="243" t="s">
        <v>230</v>
      </c>
      <c r="B5" s="244" t="s">
        <v>231</v>
      </c>
      <c r="C5" s="243" t="s">
        <v>232</v>
      </c>
      <c r="D5" s="243" t="s">
        <v>233</v>
      </c>
    </row>
    <row r="6" spans="1:4">
      <c r="A6" s="245" t="s">
        <v>353</v>
      </c>
      <c r="B6" s="246"/>
      <c r="C6" s="246">
        <v>129866</v>
      </c>
      <c r="D6" s="246">
        <v>0</v>
      </c>
    </row>
    <row r="7" spans="1:4">
      <c r="A7" s="245" t="s">
        <v>354</v>
      </c>
      <c r="B7" s="246"/>
      <c r="C7" s="246">
        <v>20396</v>
      </c>
      <c r="D7" s="246">
        <v>0</v>
      </c>
    </row>
    <row r="8" spans="1:4">
      <c r="A8" s="245" t="s">
        <v>352</v>
      </c>
      <c r="B8" s="246"/>
      <c r="C8" s="246">
        <v>0</v>
      </c>
      <c r="D8" s="246">
        <v>150</v>
      </c>
    </row>
    <row r="9" spans="1:4">
      <c r="A9" s="245"/>
      <c r="B9" s="246"/>
      <c r="C9" s="246"/>
      <c r="D9" s="246"/>
    </row>
    <row r="10" spans="1:4">
      <c r="A10" s="245"/>
      <c r="B10" s="246"/>
      <c r="C10" s="246"/>
      <c r="D10" s="246"/>
    </row>
    <row r="11" spans="1:4">
      <c r="A11" s="245"/>
      <c r="B11" s="246"/>
      <c r="C11" s="246"/>
      <c r="D11" s="246"/>
    </row>
    <row r="12" spans="1:4">
      <c r="A12" s="243"/>
      <c r="B12" s="247"/>
      <c r="C12" s="247">
        <v>150562</v>
      </c>
      <c r="D12" s="247">
        <v>150</v>
      </c>
    </row>
    <row r="13" spans="1:4">
      <c r="C13" s="291"/>
    </row>
  </sheetData>
  <mergeCells count="2">
    <mergeCell ref="A2:D2"/>
    <mergeCell ref="A4:D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1.sz. mell. összesített mérleg</vt:lpstr>
      <vt:lpstr>2.sz. m. kiadás intézményenként</vt:lpstr>
      <vt:lpstr>3.sz. mell. bev.intézményenként</vt:lpstr>
      <vt:lpstr>4.sz.mell. létszámadatok</vt:lpstr>
      <vt:lpstr>5.sz. mell.normatívák</vt:lpstr>
      <vt:lpstr>6.sz. m. támogatott szervezetek</vt:lpstr>
      <vt:lpstr>7.sz.Maradványkimutatás</vt:lpstr>
      <vt:lpstr>8.sz.melléklet kiemelt korm.fun</vt:lpstr>
      <vt:lpstr>9.sz.Beruházások</vt:lpstr>
      <vt:lpstr>Munka4</vt:lpstr>
      <vt:lpstr>Munka2</vt:lpstr>
      <vt:lpstr>Munka1</vt:lpstr>
      <vt:lpstr>10.sz.mell.vagyonmérleg</vt:lpstr>
      <vt:lpstr>11.sz.melléklet, adósságot kele</vt:lpstr>
      <vt:lpstr>12.sz.melléklet vagyonkimutatás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 Polghivatal</dc:creator>
  <cp:lastModifiedBy>-</cp:lastModifiedBy>
  <cp:lastPrinted>2018-05-25T08:10:20Z</cp:lastPrinted>
  <dcterms:created xsi:type="dcterms:W3CDTF">2005-11-17T09:48:03Z</dcterms:created>
  <dcterms:modified xsi:type="dcterms:W3CDTF">2018-06-05T06:09:15Z</dcterms:modified>
</cp:coreProperties>
</file>