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575" yWindow="240" windowWidth="12000" windowHeight="11160"/>
  </bookViews>
  <sheets>
    <sheet name="bevételek" sheetId="5" r:id="rId1"/>
  </sheets>
  <calcPr calcId="145621"/>
</workbook>
</file>

<file path=xl/calcChain.xml><?xml version="1.0" encoding="utf-8"?>
<calcChain xmlns="http://schemas.openxmlformats.org/spreadsheetml/2006/main">
  <c r="E31" i="5"/>
  <c r="D44"/>
  <c r="D43"/>
  <c r="C42"/>
  <c r="F47"/>
  <c r="F48"/>
  <c r="F49"/>
  <c r="F50"/>
  <c r="F51"/>
  <c r="F52"/>
  <c r="F53"/>
  <c r="F46"/>
  <c r="F34"/>
  <c r="F35"/>
  <c r="F37"/>
  <c r="F38"/>
  <c r="F40"/>
  <c r="F41"/>
  <c r="F33"/>
  <c r="F26"/>
  <c r="F27"/>
  <c r="F28"/>
  <c r="F29"/>
  <c r="F30"/>
  <c r="F31"/>
  <c r="F25"/>
  <c r="F23"/>
  <c r="F21"/>
  <c r="F18"/>
  <c r="F19"/>
  <c r="F20"/>
  <c r="F15"/>
  <c r="F16"/>
  <c r="F17"/>
  <c r="F14"/>
  <c r="F12"/>
  <c r="F7"/>
  <c r="F8"/>
  <c r="F10"/>
  <c r="F11"/>
  <c r="F6"/>
  <c r="E44"/>
  <c r="E43"/>
  <c r="C43"/>
  <c r="C54"/>
  <c r="E36"/>
  <c r="E39"/>
  <c r="F39"/>
  <c r="E23"/>
  <c r="E18"/>
  <c r="E15"/>
  <c r="E14"/>
  <c r="D9"/>
  <c r="E9"/>
  <c r="F9"/>
  <c r="E5"/>
  <c r="F5"/>
  <c r="D31"/>
  <c r="D23"/>
  <c r="C23"/>
  <c r="D18"/>
  <c r="C18"/>
  <c r="C9"/>
  <c r="C5"/>
  <c r="D39"/>
  <c r="C39"/>
  <c r="D36"/>
  <c r="C36"/>
  <c r="D15"/>
  <c r="D14"/>
  <c r="D5"/>
  <c r="C15"/>
  <c r="C14"/>
  <c r="C31"/>
  <c r="C44"/>
  <c r="C4"/>
  <c r="F36"/>
  <c r="D4"/>
  <c r="D42"/>
  <c r="D54"/>
  <c r="F43"/>
  <c r="F44"/>
  <c r="E4"/>
  <c r="E42"/>
  <c r="E54"/>
  <c r="F54"/>
  <c r="F4"/>
  <c r="F42"/>
</calcChain>
</file>

<file path=xl/sharedStrings.xml><?xml version="1.0" encoding="utf-8"?>
<sst xmlns="http://schemas.openxmlformats.org/spreadsheetml/2006/main" count="113" uniqueCount="103">
  <si>
    <t>Sorszám</t>
  </si>
  <si>
    <t>Bevételi jogcím</t>
  </si>
  <si>
    <t>1.</t>
  </si>
  <si>
    <t>2.</t>
  </si>
  <si>
    <t>3.</t>
  </si>
  <si>
    <t>4.</t>
  </si>
  <si>
    <t>5.</t>
  </si>
  <si>
    <t>3.1.</t>
  </si>
  <si>
    <t>3.2.</t>
  </si>
  <si>
    <t>3.3.</t>
  </si>
  <si>
    <t>Tárgyi eszk, immateriális javak értékesítése</t>
  </si>
  <si>
    <t>Pénzügyi befektetések bevételei</t>
  </si>
  <si>
    <t>5.1.</t>
  </si>
  <si>
    <t>5.2.</t>
  </si>
  <si>
    <t>6.</t>
  </si>
  <si>
    <t xml:space="preserve"> - ebből társadalombiztosítási alapból átvett</t>
  </si>
  <si>
    <t>7.</t>
  </si>
  <si>
    <t>Felhalmozási célú pénzeszk.átvétel államh.kivülrőlről</t>
  </si>
  <si>
    <t>8.</t>
  </si>
  <si>
    <t>9.</t>
  </si>
  <si>
    <t>10.</t>
  </si>
  <si>
    <t>11.</t>
  </si>
  <si>
    <t>13.</t>
  </si>
  <si>
    <t>14.</t>
  </si>
  <si>
    <t>16.</t>
  </si>
  <si>
    <t>Korrigált nyitó pénzkészlet</t>
  </si>
  <si>
    <t>17.</t>
  </si>
  <si>
    <t>Bírságok, pótlékok és egyéb saját bevételek</t>
  </si>
  <si>
    <t>7.1.</t>
  </si>
  <si>
    <t>7.2.</t>
  </si>
  <si>
    <t>7.3.</t>
  </si>
  <si>
    <t>Fejlesztési célú támogatások</t>
  </si>
  <si>
    <t>Műk.c. támog. kölcsön visszatérülése</t>
  </si>
  <si>
    <t>Felhalm.c. támog. kölcsön visszatérülése</t>
  </si>
  <si>
    <t>10.1</t>
  </si>
  <si>
    <t>10.2</t>
  </si>
  <si>
    <t>12.</t>
  </si>
  <si>
    <t>14.2.</t>
  </si>
  <si>
    <t>18.</t>
  </si>
  <si>
    <t xml:space="preserve"> - ebből EU-s támog.-ból megvalósuló</t>
  </si>
  <si>
    <t>Műk. célú pénzeszk. átv. áht.kivülről</t>
  </si>
  <si>
    <t xml:space="preserve">   projektek bevételei</t>
  </si>
  <si>
    <t>Önkorm.sajátos felhalm.és tőkebevételei</t>
  </si>
  <si>
    <t>2.1.</t>
  </si>
  <si>
    <t>2.2.</t>
  </si>
  <si>
    <t>B.1. Működési célú támogatások  ÁH-on belülről</t>
  </si>
  <si>
    <t>B.2. Felhalmozási célú támogatások ÁH-on belülről</t>
  </si>
  <si>
    <t>6.1</t>
  </si>
  <si>
    <t>6.2</t>
  </si>
  <si>
    <t>6.3</t>
  </si>
  <si>
    <t>B.3. Közhatalmi bevételek</t>
  </si>
  <si>
    <t>7.4.</t>
  </si>
  <si>
    <t>7.5.</t>
  </si>
  <si>
    <t>B.5. Felhalmozási és tőke jellegű bevételek</t>
  </si>
  <si>
    <t>9.1.</t>
  </si>
  <si>
    <t>9.2.</t>
  </si>
  <si>
    <t>9.3.</t>
  </si>
  <si>
    <t>B.6. Működési célú átvett pénzeszközök</t>
  </si>
  <si>
    <t>B.7. Felhalmozási célú átvett pénzeszközök</t>
  </si>
  <si>
    <t>11.2.</t>
  </si>
  <si>
    <t>11.1.</t>
  </si>
  <si>
    <t>B.8. Finanszírozási bevételek</t>
  </si>
  <si>
    <t>14.1.</t>
  </si>
  <si>
    <t>Költségvetési bevételek összesen (1+4+7+8+9+10+11)</t>
  </si>
  <si>
    <t>B.2./2. Egyéb felhalmozási bevételek (6.1.)</t>
  </si>
  <si>
    <t>Igazgatás szolgáltatási díj</t>
  </si>
  <si>
    <t>Egyéb közhatalmi bevételek</t>
  </si>
  <si>
    <t>Helyi önkormányzatok kiegészítő támogatása</t>
  </si>
  <si>
    <t xml:space="preserve">B.4. Működési bevételek </t>
  </si>
  <si>
    <t xml:space="preserve">B.8./1.Előző évek maradvány igénybevétele </t>
  </si>
  <si>
    <t>Működési célra maradvány igénybevétele</t>
  </si>
  <si>
    <t>Felhalmozási célra maradvány igénybevétele</t>
  </si>
  <si>
    <t>Egyéb sajátos forrásoldali elszámolások, kötelezettség jellegű sajátos elszámolások</t>
  </si>
  <si>
    <t>Finanszírozási célra maradvány igénybevétele</t>
  </si>
  <si>
    <t>14.3.</t>
  </si>
  <si>
    <t>15.</t>
  </si>
  <si>
    <t>19.</t>
  </si>
  <si>
    <t>B.8./2. Államháztartáson belüli megelőlegezések</t>
  </si>
  <si>
    <t>B.8./3. Betétek megszűntetése</t>
  </si>
  <si>
    <t>Helyi önkormányzatok ált. műk. és ágazati feladatainak támog.</t>
  </si>
  <si>
    <t>B.1./1. Önkormányzatok működési támogatásai (2.1+..2.2)</t>
  </si>
  <si>
    <t>2.3.</t>
  </si>
  <si>
    <t>Elszámolásból származó bevételek</t>
  </si>
  <si>
    <t xml:space="preserve">2016. évi </t>
  </si>
  <si>
    <t xml:space="preserve">Termékek és szolgáltatások adói </t>
  </si>
  <si>
    <t>Vagyoni tipusú adók</t>
  </si>
  <si>
    <t>Működési célú átvett pénzeszközök</t>
  </si>
  <si>
    <t>B.2./1.Felhalmozási célú önkormányzati támogatások (5.1+5.2)</t>
  </si>
  <si>
    <t>Helyi önkormányzatok felhalmozási támogatásai</t>
  </si>
  <si>
    <t>Felhalmozási célú támogatások ÁH-on belülről</t>
  </si>
  <si>
    <t>2016.évi</t>
  </si>
  <si>
    <t>eredeti ei.</t>
  </si>
  <si>
    <t>20.</t>
  </si>
  <si>
    <t>Belföldi értékpapírok bevételei</t>
  </si>
  <si>
    <t>Módósítási</t>
  </si>
  <si>
    <t>javaslat</t>
  </si>
  <si>
    <t>B.1./2. Egyéb működési bevételek (3.1)</t>
  </si>
  <si>
    <t>(7.1+ .. 7.5.)</t>
  </si>
  <si>
    <t>(9.1+..9.3)</t>
  </si>
  <si>
    <t>(14.1+..14.3)</t>
  </si>
  <si>
    <t>Bevételek összesen: (12+13+18+19)</t>
  </si>
  <si>
    <t>mód.ei.VIII.31.</t>
  </si>
  <si>
    <t>mód. ei. XI.30.</t>
  </si>
</sst>
</file>

<file path=xl/styles.xml><?xml version="1.0" encoding="utf-8"?>
<styleSheet xmlns="http://schemas.openxmlformats.org/spreadsheetml/2006/main">
  <fonts count="12">
    <font>
      <sz val="10"/>
      <name val="Arial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name val="Arial CE"/>
      <charset val="238"/>
    </font>
    <font>
      <b/>
      <i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1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  <xf numFmtId="3" fontId="0" fillId="0" borderId="3" xfId="0" applyNumberFormat="1" applyBorder="1"/>
    <xf numFmtId="0" fontId="0" fillId="0" borderId="1" xfId="0" applyBorder="1"/>
    <xf numFmtId="3" fontId="0" fillId="0" borderId="1" xfId="0" applyNumberFormat="1" applyBorder="1"/>
    <xf numFmtId="0" fontId="2" fillId="0" borderId="2" xfId="0" applyFont="1" applyBorder="1"/>
    <xf numFmtId="0" fontId="3" fillId="0" borderId="1" xfId="0" applyFont="1" applyBorder="1"/>
    <xf numFmtId="0" fontId="0" fillId="0" borderId="2" xfId="0" applyBorder="1"/>
    <xf numFmtId="49" fontId="0" fillId="0" borderId="0" xfId="0" applyNumberFormat="1"/>
    <xf numFmtId="0" fontId="5" fillId="0" borderId="2" xfId="0" applyFont="1" applyBorder="1"/>
    <xf numFmtId="0" fontId="5" fillId="0" borderId="3" xfId="0" applyFont="1" applyBorder="1"/>
    <xf numFmtId="0" fontId="7" fillId="0" borderId="2" xfId="0" applyFont="1" applyBorder="1"/>
    <xf numFmtId="0" fontId="3" fillId="0" borderId="2" xfId="0" applyFont="1" applyBorder="1"/>
    <xf numFmtId="0" fontId="6" fillId="0" borderId="1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0" xfId="0" applyFont="1" applyBorder="1"/>
    <xf numFmtId="3" fontId="8" fillId="0" borderId="2" xfId="0" applyNumberFormat="1" applyFont="1" applyFill="1" applyBorder="1" applyAlignment="1">
      <alignment horizontal="left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49" fontId="0" fillId="0" borderId="11" xfId="0" applyNumberFormat="1" applyBorder="1"/>
    <xf numFmtId="0" fontId="0" fillId="0" borderId="12" xfId="0" applyBorder="1"/>
    <xf numFmtId="0" fontId="0" fillId="0" borderId="13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6" fillId="0" borderId="13" xfId="0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49" fontId="6" fillId="0" borderId="8" xfId="0" quotePrefix="1" applyNumberFormat="1" applyFont="1" applyBorder="1" applyAlignment="1">
      <alignment horizontal="center"/>
    </xf>
    <xf numFmtId="49" fontId="6" fillId="0" borderId="9" xfId="0" quotePrefix="1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3" fontId="0" fillId="0" borderId="3" xfId="0" applyNumberFormat="1" applyFill="1" applyBorder="1"/>
    <xf numFmtId="49" fontId="0" fillId="0" borderId="16" xfId="0" applyNumberFormat="1" applyBorder="1" applyAlignment="1">
      <alignment horizontal="center"/>
    </xf>
    <xf numFmtId="3" fontId="0" fillId="0" borderId="17" xfId="0" applyNumberFormat="1" applyFill="1" applyBorder="1"/>
    <xf numFmtId="3" fontId="0" fillId="0" borderId="17" xfId="0" applyNumberFormat="1" applyBorder="1"/>
    <xf numFmtId="3" fontId="0" fillId="0" borderId="17" xfId="0" applyNumberFormat="1" applyFill="1" applyBorder="1" applyAlignment="1">
      <alignment horizontal="left"/>
    </xf>
    <xf numFmtId="3" fontId="8" fillId="0" borderId="17" xfId="0" applyNumberFormat="1" applyFont="1" applyFill="1" applyBorder="1" applyAlignment="1">
      <alignment horizontal="left"/>
    </xf>
    <xf numFmtId="3" fontId="0" fillId="0" borderId="18" xfId="0" applyNumberFormat="1" applyFill="1" applyBorder="1"/>
    <xf numFmtId="3" fontId="0" fillId="0" borderId="19" xfId="0" applyNumberFormat="1" applyFill="1" applyBorder="1"/>
    <xf numFmtId="3" fontId="0" fillId="0" borderId="18" xfId="0" applyNumberFormat="1" applyBorder="1"/>
    <xf numFmtId="3" fontId="9" fillId="0" borderId="19" xfId="0" applyNumberFormat="1" applyFont="1" applyBorder="1"/>
    <xf numFmtId="3" fontId="0" fillId="0" borderId="19" xfId="0" applyNumberFormat="1" applyBorder="1"/>
    <xf numFmtId="0" fontId="3" fillId="0" borderId="1" xfId="0" applyFont="1" applyFill="1" applyBorder="1"/>
    <xf numFmtId="0" fontId="1" fillId="0" borderId="1" xfId="0" applyFont="1" applyFill="1" applyBorder="1"/>
    <xf numFmtId="3" fontId="0" fillId="0" borderId="20" xfId="0" applyNumberFormat="1" applyFill="1" applyBorder="1"/>
    <xf numFmtId="3" fontId="5" fillId="0" borderId="20" xfId="0" applyNumberFormat="1" applyFont="1" applyFill="1" applyBorder="1"/>
    <xf numFmtId="3" fontId="0" fillId="0" borderId="21" xfId="0" applyNumberFormat="1" applyFill="1" applyBorder="1"/>
    <xf numFmtId="0" fontId="0" fillId="0" borderId="22" xfId="0" applyBorder="1"/>
    <xf numFmtId="3" fontId="0" fillId="0" borderId="0" xfId="0" applyNumberFormat="1"/>
    <xf numFmtId="3" fontId="0" fillId="0" borderId="2" xfId="0" applyNumberFormat="1" applyFill="1" applyBorder="1"/>
    <xf numFmtId="3" fontId="5" fillId="0" borderId="1" xfId="0" applyNumberFormat="1" applyFont="1" applyFill="1" applyBorder="1"/>
    <xf numFmtId="3" fontId="5" fillId="0" borderId="19" xfId="0" applyNumberFormat="1" applyFont="1" applyFill="1" applyBorder="1"/>
    <xf numFmtId="3" fontId="3" fillId="0" borderId="1" xfId="0" applyNumberFormat="1" applyFont="1" applyFill="1" applyBorder="1"/>
    <xf numFmtId="3" fontId="3" fillId="0" borderId="19" xfId="0" applyNumberFormat="1" applyFont="1" applyFill="1" applyBorder="1"/>
    <xf numFmtId="0" fontId="3" fillId="0" borderId="2" xfId="0" applyFont="1" applyFill="1" applyBorder="1"/>
    <xf numFmtId="0" fontId="5" fillId="0" borderId="2" xfId="0" applyFont="1" applyFill="1" applyBorder="1"/>
    <xf numFmtId="3" fontId="1" fillId="0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0" fontId="7" fillId="0" borderId="1" xfId="0" applyFont="1" applyFill="1" applyBorder="1"/>
    <xf numFmtId="49" fontId="5" fillId="0" borderId="23" xfId="0" applyNumberFormat="1" applyFont="1" applyFill="1" applyBorder="1" applyAlignment="1">
      <alignment horizontal="center"/>
    </xf>
    <xf numFmtId="3" fontId="5" fillId="0" borderId="24" xfId="0" applyNumberFormat="1" applyFont="1" applyFill="1" applyBorder="1"/>
    <xf numFmtId="49" fontId="1" fillId="0" borderId="15" xfId="0" applyNumberFormat="1" applyFont="1" applyFill="1" applyBorder="1" applyAlignment="1">
      <alignment horizontal="center"/>
    </xf>
    <xf numFmtId="0" fontId="4" fillId="0" borderId="2" xfId="0" applyFont="1" applyFill="1" applyBorder="1"/>
    <xf numFmtId="3" fontId="1" fillId="0" borderId="2" xfId="0" applyNumberFormat="1" applyFont="1" applyFill="1" applyBorder="1"/>
    <xf numFmtId="49" fontId="1" fillId="0" borderId="25" xfId="0" applyNumberFormat="1" applyFont="1" applyFill="1" applyBorder="1" applyAlignment="1">
      <alignment horizontal="center"/>
    </xf>
    <xf numFmtId="0" fontId="4" fillId="0" borderId="3" xfId="0" applyFont="1" applyFill="1" applyBorder="1"/>
    <xf numFmtId="3" fontId="1" fillId="0" borderId="3" xfId="0" applyNumberFormat="1" applyFont="1" applyFill="1" applyBorder="1"/>
    <xf numFmtId="49" fontId="6" fillId="0" borderId="10" xfId="0" quotePrefix="1" applyNumberFormat="1" applyFont="1" applyFill="1" applyBorder="1" applyAlignment="1">
      <alignment horizontal="center"/>
    </xf>
    <xf numFmtId="0" fontId="3" fillId="0" borderId="3" xfId="0" applyFont="1" applyFill="1" applyBorder="1"/>
    <xf numFmtId="49" fontId="6" fillId="0" borderId="8" xfId="0" quotePrefix="1" applyNumberFormat="1" applyFont="1" applyFill="1" applyBorder="1" applyAlignment="1">
      <alignment horizontal="center"/>
    </xf>
    <xf numFmtId="3" fontId="5" fillId="0" borderId="3" xfId="0" applyNumberFormat="1" applyFont="1" applyFill="1" applyBorder="1"/>
    <xf numFmtId="3" fontId="5" fillId="0" borderId="18" xfId="0" applyNumberFormat="1" applyFont="1" applyFill="1" applyBorder="1"/>
    <xf numFmtId="3" fontId="6" fillId="0" borderId="18" xfId="0" applyNumberFormat="1" applyFont="1" applyFill="1" applyBorder="1"/>
    <xf numFmtId="0" fontId="6" fillId="0" borderId="2" xfId="0" applyFont="1" applyBorder="1"/>
    <xf numFmtId="0" fontId="6" fillId="0" borderId="13" xfId="0" applyFont="1" applyFill="1" applyBorder="1" applyAlignment="1">
      <alignment horizontal="center"/>
    </xf>
    <xf numFmtId="3" fontId="5" fillId="0" borderId="2" xfId="0" applyNumberFormat="1" applyFont="1" applyFill="1" applyBorder="1"/>
    <xf numFmtId="3" fontId="0" fillId="0" borderId="2" xfId="0" applyNumberFormat="1" applyFill="1" applyBorder="1" applyAlignment="1">
      <alignment horizontal="left"/>
    </xf>
    <xf numFmtId="3" fontId="0" fillId="0" borderId="1" xfId="0" applyNumberFormat="1" applyFill="1" applyBorder="1"/>
    <xf numFmtId="0" fontId="0" fillId="0" borderId="12" xfId="0" applyFill="1" applyBorder="1"/>
    <xf numFmtId="0" fontId="0" fillId="0" borderId="0" xfId="0" applyFill="1"/>
    <xf numFmtId="0" fontId="11" fillId="0" borderId="3" xfId="0" applyFont="1" applyBorder="1"/>
    <xf numFmtId="3" fontId="1" fillId="0" borderId="19" xfId="0" applyNumberFormat="1" applyFont="1" applyFill="1" applyBorder="1"/>
    <xf numFmtId="3" fontId="0" fillId="0" borderId="6" xfId="0" applyNumberFormat="1" applyFill="1" applyBorder="1"/>
    <xf numFmtId="3" fontId="0" fillId="0" borderId="6" xfId="0" applyNumberFormat="1" applyBorder="1"/>
    <xf numFmtId="3" fontId="0" fillId="0" borderId="6" xfId="0" applyNumberFormat="1" applyFill="1" applyBorder="1" applyAlignment="1">
      <alignment horizontal="left"/>
    </xf>
    <xf numFmtId="3" fontId="8" fillId="0" borderId="6" xfId="0" applyNumberFormat="1" applyFont="1" applyFill="1" applyBorder="1" applyAlignment="1">
      <alignment horizontal="left"/>
    </xf>
    <xf numFmtId="3" fontId="0" fillId="0" borderId="26" xfId="0" applyNumberFormat="1" applyFill="1" applyBorder="1"/>
    <xf numFmtId="3" fontId="0" fillId="0" borderId="26" xfId="0" applyNumberFormat="1" applyBorder="1"/>
    <xf numFmtId="3" fontId="9" fillId="0" borderId="27" xfId="0" applyNumberFormat="1" applyFont="1" applyBorder="1"/>
    <xf numFmtId="3" fontId="0" fillId="0" borderId="28" xfId="0" applyNumberFormat="1" applyBorder="1"/>
    <xf numFmtId="3" fontId="3" fillId="0" borderId="27" xfId="0" applyNumberFormat="1" applyFont="1" applyFill="1" applyBorder="1"/>
    <xf numFmtId="3" fontId="6" fillId="0" borderId="26" xfId="0" applyNumberFormat="1" applyFont="1" applyFill="1" applyBorder="1"/>
    <xf numFmtId="3" fontId="5" fillId="0" borderId="26" xfId="0" applyNumberFormat="1" applyFont="1" applyFill="1" applyBorder="1"/>
    <xf numFmtId="3" fontId="1" fillId="0" borderId="26" xfId="0" applyNumberFormat="1" applyFont="1" applyFill="1" applyBorder="1"/>
    <xf numFmtId="3" fontId="0" fillId="0" borderId="29" xfId="0" applyNumberFormat="1" applyFill="1" applyBorder="1"/>
    <xf numFmtId="0" fontId="6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3" fontId="6" fillId="0" borderId="20" xfId="0" applyNumberFormat="1" applyFont="1" applyFill="1" applyBorder="1"/>
    <xf numFmtId="3" fontId="5" fillId="0" borderId="36" xfId="0" applyNumberFormat="1" applyFont="1" applyFill="1" applyBorder="1"/>
  </cellXfs>
  <cellStyles count="2">
    <cellStyle name="Normál" xfId="0" builtinId="0"/>
    <cellStyle name="Normá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5"/>
  <sheetViews>
    <sheetView tabSelected="1" zoomScaleNormal="100" zoomScaleSheetLayoutView="100" workbookViewId="0">
      <pane xSplit="1" ySplit="3" topLeftCell="B28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2.75"/>
  <cols>
    <col min="1" max="1" width="8.85546875" style="10" bestFit="1" customWidth="1"/>
    <col min="2" max="2" width="52.85546875" customWidth="1"/>
    <col min="3" max="3" width="12.7109375" style="87" bestFit="1" customWidth="1"/>
    <col min="4" max="5" width="13" customWidth="1"/>
    <col min="6" max="6" width="14.85546875" customWidth="1"/>
  </cols>
  <sheetData>
    <row r="1" spans="1:8" ht="12.75" customHeight="1">
      <c r="A1" s="21" t="s">
        <v>0</v>
      </c>
      <c r="B1" s="104" t="s">
        <v>1</v>
      </c>
      <c r="C1" s="106" t="s">
        <v>90</v>
      </c>
      <c r="D1" s="106" t="s">
        <v>90</v>
      </c>
      <c r="E1" s="106" t="s">
        <v>94</v>
      </c>
      <c r="F1" s="106" t="s">
        <v>83</v>
      </c>
    </row>
    <row r="2" spans="1:8" ht="13.5" thickBot="1">
      <c r="A2" s="40"/>
      <c r="B2" s="105"/>
      <c r="C2" s="107" t="s">
        <v>91</v>
      </c>
      <c r="D2" s="108" t="s">
        <v>101</v>
      </c>
      <c r="E2" s="108" t="s">
        <v>95</v>
      </c>
      <c r="F2" s="108" t="s">
        <v>102</v>
      </c>
    </row>
    <row r="3" spans="1:8" ht="12" customHeight="1" thickBot="1">
      <c r="A3" s="32" t="s">
        <v>2</v>
      </c>
      <c r="B3" s="31" t="s">
        <v>3</v>
      </c>
      <c r="C3" s="82" t="s">
        <v>4</v>
      </c>
      <c r="D3" s="33" t="s">
        <v>5</v>
      </c>
      <c r="E3" s="82" t="s">
        <v>6</v>
      </c>
      <c r="F3" s="103" t="s">
        <v>14</v>
      </c>
    </row>
    <row r="4" spans="1:8">
      <c r="A4" s="25" t="s">
        <v>2</v>
      </c>
      <c r="B4" s="11" t="s">
        <v>45</v>
      </c>
      <c r="C4" s="83">
        <f>C5+C9</f>
        <v>731406860</v>
      </c>
      <c r="D4" s="83">
        <f>D5+D9</f>
        <v>794831661</v>
      </c>
      <c r="E4" s="83">
        <f>E5+E9</f>
        <v>453129</v>
      </c>
      <c r="F4" s="53">
        <f t="shared" ref="F4:F12" si="0">SUM(D4:E4)</f>
        <v>795284790</v>
      </c>
      <c r="H4" s="56"/>
    </row>
    <row r="5" spans="1:8">
      <c r="A5" s="25" t="s">
        <v>3</v>
      </c>
      <c r="B5" s="11" t="s">
        <v>80</v>
      </c>
      <c r="C5" s="83">
        <f>C6+C7+C8</f>
        <v>679003860</v>
      </c>
      <c r="D5" s="83">
        <f>+D6+D7+D8</f>
        <v>751838100</v>
      </c>
      <c r="E5" s="83">
        <f>+E6+E7+E8</f>
        <v>4409581</v>
      </c>
      <c r="F5" s="53">
        <f t="shared" si="0"/>
        <v>756247681</v>
      </c>
    </row>
    <row r="6" spans="1:8">
      <c r="A6" s="28" t="s">
        <v>43</v>
      </c>
      <c r="B6" s="9" t="s">
        <v>79</v>
      </c>
      <c r="C6" s="57">
        <v>679003860</v>
      </c>
      <c r="D6" s="41">
        <v>691923523</v>
      </c>
      <c r="E6" s="90">
        <v>1666146</v>
      </c>
      <c r="F6" s="52">
        <f t="shared" si="0"/>
        <v>693589669</v>
      </c>
    </row>
    <row r="7" spans="1:8">
      <c r="A7" s="28" t="s">
        <v>44</v>
      </c>
      <c r="B7" s="9" t="s">
        <v>67</v>
      </c>
      <c r="C7" s="57">
        <v>0</v>
      </c>
      <c r="D7" s="41">
        <v>56297274</v>
      </c>
      <c r="E7" s="90">
        <v>2743435</v>
      </c>
      <c r="F7" s="52">
        <f t="shared" si="0"/>
        <v>59040709</v>
      </c>
    </row>
    <row r="8" spans="1:8">
      <c r="A8" s="28" t="s">
        <v>81</v>
      </c>
      <c r="B8" s="81" t="s">
        <v>82</v>
      </c>
      <c r="C8" s="57">
        <v>0</v>
      </c>
      <c r="D8" s="41">
        <v>3617303</v>
      </c>
      <c r="E8" s="90">
        <v>0</v>
      </c>
      <c r="F8" s="52">
        <f t="shared" si="0"/>
        <v>3617303</v>
      </c>
    </row>
    <row r="9" spans="1:8">
      <c r="A9" s="25" t="s">
        <v>4</v>
      </c>
      <c r="B9" s="11" t="s">
        <v>96</v>
      </c>
      <c r="C9" s="83">
        <f>C10</f>
        <v>52403000</v>
      </c>
      <c r="D9" s="83">
        <f>D10</f>
        <v>42993561</v>
      </c>
      <c r="E9" s="83">
        <f>E10</f>
        <v>-3956452</v>
      </c>
      <c r="F9" s="53">
        <f t="shared" si="0"/>
        <v>39037109</v>
      </c>
    </row>
    <row r="10" spans="1:8">
      <c r="A10" s="28" t="s">
        <v>7</v>
      </c>
      <c r="B10" s="81" t="s">
        <v>86</v>
      </c>
      <c r="C10" s="57">
        <v>52403000</v>
      </c>
      <c r="D10" s="42">
        <v>42993561</v>
      </c>
      <c r="E10" s="91">
        <v>-3956452</v>
      </c>
      <c r="F10" s="52">
        <f t="shared" si="0"/>
        <v>39037109</v>
      </c>
    </row>
    <row r="11" spans="1:8">
      <c r="A11" s="28" t="s">
        <v>8</v>
      </c>
      <c r="B11" s="7" t="s">
        <v>15</v>
      </c>
      <c r="C11" s="84">
        <v>0</v>
      </c>
      <c r="D11" s="43">
        <v>0</v>
      </c>
      <c r="E11" s="92">
        <v>0</v>
      </c>
      <c r="F11" s="52">
        <f t="shared" si="0"/>
        <v>0</v>
      </c>
    </row>
    <row r="12" spans="1:8">
      <c r="A12" s="28" t="s">
        <v>9</v>
      </c>
      <c r="B12" s="18" t="s">
        <v>39</v>
      </c>
      <c r="C12" s="20">
        <v>0</v>
      </c>
      <c r="D12" s="44">
        <v>0</v>
      </c>
      <c r="E12" s="93">
        <v>0</v>
      </c>
      <c r="F12" s="52">
        <f t="shared" si="0"/>
        <v>0</v>
      </c>
    </row>
    <row r="13" spans="1:8">
      <c r="A13" s="24"/>
      <c r="B13" s="19" t="s">
        <v>41</v>
      </c>
      <c r="C13" s="39"/>
      <c r="D13" s="45"/>
      <c r="E13" s="94"/>
      <c r="F13" s="54"/>
    </row>
    <row r="14" spans="1:8">
      <c r="A14" s="22" t="s">
        <v>5</v>
      </c>
      <c r="B14" s="1" t="s">
        <v>46</v>
      </c>
      <c r="C14" s="64">
        <f>C15+C18</f>
        <v>3416000</v>
      </c>
      <c r="D14" s="64">
        <f>D15+D18</f>
        <v>14819000</v>
      </c>
      <c r="E14" s="64">
        <f>E15+E18</f>
        <v>182259000</v>
      </c>
      <c r="F14" s="53">
        <f>SUM(D14:E14)</f>
        <v>197078000</v>
      </c>
    </row>
    <row r="15" spans="1:8">
      <c r="A15" s="26" t="s">
        <v>6</v>
      </c>
      <c r="B15" s="88" t="s">
        <v>87</v>
      </c>
      <c r="C15" s="78">
        <f>C16+C17</f>
        <v>0</v>
      </c>
      <c r="D15" s="78">
        <f>D16+D17</f>
        <v>11403000</v>
      </c>
      <c r="E15" s="78">
        <f>E16+E17</f>
        <v>182259000</v>
      </c>
      <c r="F15" s="53">
        <f t="shared" ref="F15:F20" si="1">SUM(D15:E15)</f>
        <v>193662000</v>
      </c>
    </row>
    <row r="16" spans="1:8">
      <c r="A16" s="27" t="s">
        <v>12</v>
      </c>
      <c r="B16" s="50" t="s">
        <v>88</v>
      </c>
      <c r="C16" s="85">
        <v>0</v>
      </c>
      <c r="D16" s="46">
        <v>11403000</v>
      </c>
      <c r="E16" s="90">
        <v>182259000</v>
      </c>
      <c r="F16" s="109">
        <f t="shared" si="1"/>
        <v>193662000</v>
      </c>
    </row>
    <row r="17" spans="1:8">
      <c r="A17" s="27" t="s">
        <v>13</v>
      </c>
      <c r="B17" s="8" t="s">
        <v>31</v>
      </c>
      <c r="C17" s="85">
        <v>0</v>
      </c>
      <c r="D17" s="46">
        <v>0</v>
      </c>
      <c r="E17" s="90">
        <v>0</v>
      </c>
      <c r="F17" s="109">
        <f t="shared" si="1"/>
        <v>0</v>
      </c>
    </row>
    <row r="18" spans="1:8">
      <c r="A18" s="25" t="s">
        <v>14</v>
      </c>
      <c r="B18" s="13" t="s">
        <v>64</v>
      </c>
      <c r="C18" s="83">
        <f>C19</f>
        <v>3416000</v>
      </c>
      <c r="D18" s="83">
        <f>D19</f>
        <v>3416000</v>
      </c>
      <c r="E18" s="83">
        <f>E19</f>
        <v>0</v>
      </c>
      <c r="F18" s="53">
        <f t="shared" si="1"/>
        <v>3416000</v>
      </c>
      <c r="H18" s="56"/>
    </row>
    <row r="19" spans="1:8">
      <c r="A19" s="28" t="s">
        <v>47</v>
      </c>
      <c r="B19" s="14" t="s">
        <v>89</v>
      </c>
      <c r="C19" s="57">
        <v>3416000</v>
      </c>
      <c r="D19" s="41">
        <v>3416000</v>
      </c>
      <c r="E19" s="90">
        <v>0</v>
      </c>
      <c r="F19" s="109">
        <f t="shared" si="1"/>
        <v>3416000</v>
      </c>
    </row>
    <row r="20" spans="1:8">
      <c r="A20" s="28" t="s">
        <v>48</v>
      </c>
      <c r="B20" s="7" t="s">
        <v>15</v>
      </c>
      <c r="C20" s="20">
        <v>0</v>
      </c>
      <c r="D20" s="44">
        <v>0</v>
      </c>
      <c r="E20" s="93">
        <v>0</v>
      </c>
      <c r="F20" s="109">
        <f t="shared" si="1"/>
        <v>0</v>
      </c>
    </row>
    <row r="21" spans="1:8">
      <c r="A21" s="28" t="s">
        <v>49</v>
      </c>
      <c r="B21" s="16" t="s">
        <v>39</v>
      </c>
      <c r="C21" s="20">
        <v>0</v>
      </c>
      <c r="D21" s="44">
        <v>0</v>
      </c>
      <c r="E21" s="93">
        <v>0</v>
      </c>
      <c r="F21" s="52">
        <f>SUM(D21:E21)</f>
        <v>0</v>
      </c>
    </row>
    <row r="22" spans="1:8" ht="15.75" customHeight="1">
      <c r="A22" s="24"/>
      <c r="B22" s="17" t="s">
        <v>41</v>
      </c>
      <c r="C22" s="39"/>
      <c r="D22" s="45"/>
      <c r="E22" s="94"/>
      <c r="F22" s="102"/>
    </row>
    <row r="23" spans="1:8">
      <c r="A23" s="23" t="s">
        <v>16</v>
      </c>
      <c r="B23" s="2" t="s">
        <v>50</v>
      </c>
      <c r="C23" s="71">
        <f>C25+C26+C27+C28+C29</f>
        <v>562703000</v>
      </c>
      <c r="D23" s="71">
        <f>D25+D26+D27+D28+D29</f>
        <v>562703000</v>
      </c>
      <c r="E23" s="71">
        <f>E25+E26+E27+E28+E29</f>
        <v>0</v>
      </c>
      <c r="F23" s="53">
        <f>SUM(D23:E23)</f>
        <v>562703000</v>
      </c>
    </row>
    <row r="24" spans="1:8">
      <c r="A24" s="24"/>
      <c r="B24" s="12" t="s">
        <v>97</v>
      </c>
      <c r="C24" s="39"/>
      <c r="D24" s="47"/>
      <c r="E24" s="95"/>
      <c r="F24" s="54"/>
    </row>
    <row r="25" spans="1:8" ht="14.25">
      <c r="A25" s="35" t="s">
        <v>28</v>
      </c>
      <c r="B25" s="5" t="s">
        <v>65</v>
      </c>
      <c r="C25" s="85">
        <v>250000</v>
      </c>
      <c r="D25" s="48">
        <v>250000</v>
      </c>
      <c r="E25" s="96">
        <v>0</v>
      </c>
      <c r="F25" s="52">
        <f>SUM(D25:E25)</f>
        <v>250000</v>
      </c>
    </row>
    <row r="26" spans="1:8" ht="14.25">
      <c r="A26" s="35" t="s">
        <v>29</v>
      </c>
      <c r="B26" s="15" t="s">
        <v>85</v>
      </c>
      <c r="C26" s="85">
        <v>292000000</v>
      </c>
      <c r="D26" s="6">
        <v>292000000</v>
      </c>
      <c r="E26" s="96">
        <v>0</v>
      </c>
      <c r="F26" s="52">
        <f t="shared" ref="F26:F31" si="2">SUM(D26:E26)</f>
        <v>292000000</v>
      </c>
    </row>
    <row r="27" spans="1:8" ht="14.25">
      <c r="A27" s="35" t="s">
        <v>30</v>
      </c>
      <c r="B27" s="15" t="s">
        <v>84</v>
      </c>
      <c r="C27" s="85">
        <v>267500000</v>
      </c>
      <c r="D27" s="6">
        <v>267500000</v>
      </c>
      <c r="E27" s="96">
        <v>0</v>
      </c>
      <c r="F27" s="52">
        <f t="shared" si="2"/>
        <v>267500000</v>
      </c>
    </row>
    <row r="28" spans="1:8" ht="14.25">
      <c r="A28" s="35" t="s">
        <v>51</v>
      </c>
      <c r="B28" s="5" t="s">
        <v>27</v>
      </c>
      <c r="C28" s="85">
        <v>1753000</v>
      </c>
      <c r="D28" s="6">
        <v>1753000</v>
      </c>
      <c r="E28" s="96">
        <v>0</v>
      </c>
      <c r="F28" s="52">
        <f t="shared" si="2"/>
        <v>1753000</v>
      </c>
    </row>
    <row r="29" spans="1:8" ht="14.25">
      <c r="A29" s="35" t="s">
        <v>52</v>
      </c>
      <c r="B29" s="5" t="s">
        <v>66</v>
      </c>
      <c r="C29" s="85">
        <v>1200000</v>
      </c>
      <c r="D29" s="6">
        <v>1200000</v>
      </c>
      <c r="E29" s="96">
        <v>0</v>
      </c>
      <c r="F29" s="52">
        <f t="shared" si="2"/>
        <v>1200000</v>
      </c>
    </row>
    <row r="30" spans="1:8">
      <c r="A30" s="22" t="s">
        <v>18</v>
      </c>
      <c r="B30" s="51" t="s">
        <v>68</v>
      </c>
      <c r="C30" s="64">
        <v>386932000</v>
      </c>
      <c r="D30" s="64">
        <v>393955810</v>
      </c>
      <c r="E30" s="64">
        <v>16880505</v>
      </c>
      <c r="F30" s="53">
        <f t="shared" si="2"/>
        <v>410836315</v>
      </c>
      <c r="H30" s="56"/>
    </row>
    <row r="31" spans="1:8">
      <c r="A31" s="25" t="s">
        <v>19</v>
      </c>
      <c r="B31" s="11" t="s">
        <v>53</v>
      </c>
      <c r="C31" s="83">
        <f>C33+C34+C35</f>
        <v>1600000</v>
      </c>
      <c r="D31" s="83">
        <f>D33+D34+D35</f>
        <v>1600000</v>
      </c>
      <c r="E31" s="83">
        <f>E33+E34+E35</f>
        <v>-800000</v>
      </c>
      <c r="F31" s="53">
        <f t="shared" si="2"/>
        <v>800000</v>
      </c>
    </row>
    <row r="32" spans="1:8">
      <c r="A32" s="26"/>
      <c r="B32" s="12" t="s">
        <v>98</v>
      </c>
      <c r="C32" s="39"/>
      <c r="D32" s="47"/>
      <c r="E32" s="95"/>
      <c r="F32" s="54"/>
    </row>
    <row r="33" spans="1:10">
      <c r="A33" s="34" t="s">
        <v>54</v>
      </c>
      <c r="B33" s="3" t="s">
        <v>10</v>
      </c>
      <c r="C33" s="39">
        <v>1600000</v>
      </c>
      <c r="D33" s="4">
        <v>1600000</v>
      </c>
      <c r="E33" s="97">
        <v>-800000</v>
      </c>
      <c r="F33" s="52">
        <f>SUM(D33:E33)</f>
        <v>800000</v>
      </c>
    </row>
    <row r="34" spans="1:10" ht="11.25" customHeight="1">
      <c r="A34" s="27" t="s">
        <v>55</v>
      </c>
      <c r="B34" s="15" t="s">
        <v>42</v>
      </c>
      <c r="C34" s="85">
        <v>0</v>
      </c>
      <c r="D34" s="49">
        <v>0</v>
      </c>
      <c r="E34" s="97">
        <v>0</v>
      </c>
      <c r="F34" s="52">
        <f t="shared" ref="F34:F44" si="3">SUM(D34:E34)</f>
        <v>0</v>
      </c>
    </row>
    <row r="35" spans="1:10">
      <c r="A35" s="27" t="s">
        <v>56</v>
      </c>
      <c r="B35" s="5" t="s">
        <v>11</v>
      </c>
      <c r="C35" s="85">
        <v>0</v>
      </c>
      <c r="D35" s="49">
        <v>0</v>
      </c>
      <c r="E35" s="97">
        <v>0</v>
      </c>
      <c r="F35" s="52">
        <f t="shared" si="3"/>
        <v>0</v>
      </c>
    </row>
    <row r="36" spans="1:10">
      <c r="A36" s="25" t="s">
        <v>20</v>
      </c>
      <c r="B36" s="1" t="s">
        <v>57</v>
      </c>
      <c r="C36" s="58">
        <f>C37+C38</f>
        <v>0</v>
      </c>
      <c r="D36" s="58">
        <f>D37+D38</f>
        <v>2372500</v>
      </c>
      <c r="E36" s="58">
        <f>E37+E38</f>
        <v>0</v>
      </c>
      <c r="F36" s="53">
        <f t="shared" si="3"/>
        <v>2372500</v>
      </c>
    </row>
    <row r="37" spans="1:10">
      <c r="A37" s="35" t="s">
        <v>34</v>
      </c>
      <c r="B37" s="8" t="s">
        <v>32</v>
      </c>
      <c r="C37" s="85">
        <v>0</v>
      </c>
      <c r="D37" s="49">
        <v>0</v>
      </c>
      <c r="E37" s="97">
        <v>0</v>
      </c>
      <c r="F37" s="52">
        <f t="shared" si="3"/>
        <v>0</v>
      </c>
    </row>
    <row r="38" spans="1:10">
      <c r="A38" s="36" t="s">
        <v>35</v>
      </c>
      <c r="B38" s="9" t="s">
        <v>40</v>
      </c>
      <c r="C38" s="85">
        <v>0</v>
      </c>
      <c r="D38" s="49">
        <v>2372500</v>
      </c>
      <c r="E38" s="97">
        <v>0</v>
      </c>
      <c r="F38" s="52">
        <f t="shared" si="3"/>
        <v>2372500</v>
      </c>
    </row>
    <row r="39" spans="1:10">
      <c r="A39" s="25" t="s">
        <v>21</v>
      </c>
      <c r="B39" s="51" t="s">
        <v>58</v>
      </c>
      <c r="C39" s="58">
        <f>C41+C40</f>
        <v>8506000</v>
      </c>
      <c r="D39" s="58">
        <f>D41+D40</f>
        <v>13391000</v>
      </c>
      <c r="E39" s="58">
        <f>E41+E40</f>
        <v>-5400000</v>
      </c>
      <c r="F39" s="53">
        <f t="shared" si="3"/>
        <v>7991000</v>
      </c>
    </row>
    <row r="40" spans="1:10">
      <c r="A40" s="37" t="s">
        <v>60</v>
      </c>
      <c r="B40" s="50" t="s">
        <v>33</v>
      </c>
      <c r="C40" s="60">
        <v>106000</v>
      </c>
      <c r="D40" s="61">
        <v>106000</v>
      </c>
      <c r="E40" s="98">
        <v>0</v>
      </c>
      <c r="F40" s="52">
        <f t="shared" si="3"/>
        <v>106000</v>
      </c>
    </row>
    <row r="41" spans="1:10">
      <c r="A41" s="28" t="s">
        <v>59</v>
      </c>
      <c r="B41" s="62" t="s">
        <v>17</v>
      </c>
      <c r="C41" s="39">
        <v>8400000</v>
      </c>
      <c r="D41" s="45">
        <v>13285000</v>
      </c>
      <c r="E41" s="94">
        <v>-5400000</v>
      </c>
      <c r="F41" s="52">
        <f t="shared" si="3"/>
        <v>7885000</v>
      </c>
    </row>
    <row r="42" spans="1:10">
      <c r="A42" s="38" t="s">
        <v>36</v>
      </c>
      <c r="B42" s="63" t="s">
        <v>63</v>
      </c>
      <c r="C42" s="59">
        <f>C39+C36+C31+C30+C23+C14+C4</f>
        <v>1694563860</v>
      </c>
      <c r="D42" s="59">
        <f>D39+D36+D31+D30+D23+D14+D4</f>
        <v>1783672971</v>
      </c>
      <c r="E42" s="59">
        <f>E39+E36+E31+E30+E23+E14+E4</f>
        <v>193392634</v>
      </c>
      <c r="F42" s="53">
        <f t="shared" si="3"/>
        <v>1977065605</v>
      </c>
      <c r="H42" s="56"/>
      <c r="J42" s="56"/>
    </row>
    <row r="43" spans="1:10">
      <c r="A43" s="67" t="s">
        <v>22</v>
      </c>
      <c r="B43" s="66" t="s">
        <v>61</v>
      </c>
      <c r="C43" s="68">
        <f>C44+C50+C49+C51</f>
        <v>707309000</v>
      </c>
      <c r="D43" s="68">
        <f>D44+D50+D49+D51</f>
        <v>1735288239</v>
      </c>
      <c r="E43" s="68">
        <f>E44+E50+E49+E51</f>
        <v>245042973</v>
      </c>
      <c r="F43" s="53">
        <f t="shared" si="3"/>
        <v>1980331212</v>
      </c>
    </row>
    <row r="44" spans="1:10">
      <c r="A44" s="69" t="s">
        <v>23</v>
      </c>
      <c r="B44" s="70" t="s">
        <v>69</v>
      </c>
      <c r="C44" s="71">
        <f>SUM(C46:C48)</f>
        <v>707309000</v>
      </c>
      <c r="D44" s="71">
        <f>SUM(D46:D48)</f>
        <v>877905988</v>
      </c>
      <c r="E44" s="71">
        <f>SUM(E46:E48)</f>
        <v>0</v>
      </c>
      <c r="F44" s="53">
        <f t="shared" si="3"/>
        <v>877905988</v>
      </c>
    </row>
    <row r="45" spans="1:10">
      <c r="A45" s="72"/>
      <c r="B45" s="73" t="s">
        <v>99</v>
      </c>
      <c r="C45" s="74"/>
      <c r="D45" s="45"/>
      <c r="E45" s="94"/>
      <c r="F45" s="54"/>
    </row>
    <row r="46" spans="1:10">
      <c r="A46" s="75" t="s">
        <v>62</v>
      </c>
      <c r="B46" s="76" t="s">
        <v>70</v>
      </c>
      <c r="C46" s="39">
        <v>0</v>
      </c>
      <c r="D46" s="80">
        <v>0</v>
      </c>
      <c r="E46" s="99">
        <v>0</v>
      </c>
      <c r="F46" s="52">
        <f>SUM(D46:E46)</f>
        <v>0</v>
      </c>
    </row>
    <row r="47" spans="1:10">
      <c r="A47" s="77" t="s">
        <v>37</v>
      </c>
      <c r="B47" s="50" t="s">
        <v>71</v>
      </c>
      <c r="C47" s="39">
        <v>681832226</v>
      </c>
      <c r="D47" s="80">
        <v>852429214</v>
      </c>
      <c r="E47" s="99">
        <v>0</v>
      </c>
      <c r="F47" s="52">
        <f t="shared" ref="F47:F54" si="4">SUM(D47:E47)</f>
        <v>852429214</v>
      </c>
    </row>
    <row r="48" spans="1:10">
      <c r="A48" s="77" t="s">
        <v>74</v>
      </c>
      <c r="B48" s="50" t="s">
        <v>73</v>
      </c>
      <c r="C48" s="39">
        <v>25476774</v>
      </c>
      <c r="D48" s="45">
        <v>25476774</v>
      </c>
      <c r="E48" s="94">
        <v>0</v>
      </c>
      <c r="F48" s="52">
        <f t="shared" si="4"/>
        <v>25476774</v>
      </c>
    </row>
    <row r="49" spans="1:6">
      <c r="A49" s="77" t="s">
        <v>75</v>
      </c>
      <c r="B49" s="66" t="s">
        <v>77</v>
      </c>
      <c r="C49" s="78">
        <v>0</v>
      </c>
      <c r="D49" s="79">
        <v>7382251</v>
      </c>
      <c r="E49" s="100">
        <v>1352973</v>
      </c>
      <c r="F49" s="53">
        <f t="shared" si="4"/>
        <v>8735224</v>
      </c>
    </row>
    <row r="50" spans="1:6">
      <c r="A50" s="27" t="s">
        <v>24</v>
      </c>
      <c r="B50" s="66" t="s">
        <v>78</v>
      </c>
      <c r="C50" s="58">
        <v>0</v>
      </c>
      <c r="D50" s="59">
        <v>0</v>
      </c>
      <c r="E50" s="100"/>
      <c r="F50" s="53">
        <f t="shared" si="4"/>
        <v>0</v>
      </c>
    </row>
    <row r="51" spans="1:6">
      <c r="A51" s="27" t="s">
        <v>26</v>
      </c>
      <c r="B51" s="66" t="s">
        <v>93</v>
      </c>
      <c r="C51" s="58">
        <v>0</v>
      </c>
      <c r="D51" s="59">
        <v>850000000</v>
      </c>
      <c r="E51" s="100">
        <v>243690000</v>
      </c>
      <c r="F51" s="53">
        <f t="shared" si="4"/>
        <v>1093690000</v>
      </c>
    </row>
    <row r="52" spans="1:6">
      <c r="A52" s="22" t="s">
        <v>38</v>
      </c>
      <c r="B52" s="51" t="s">
        <v>25</v>
      </c>
      <c r="C52" s="64">
        <v>0</v>
      </c>
      <c r="D52" s="89">
        <v>0</v>
      </c>
      <c r="E52" s="101">
        <v>0</v>
      </c>
      <c r="F52" s="53">
        <f t="shared" si="4"/>
        <v>0</v>
      </c>
    </row>
    <row r="53" spans="1:6" ht="25.5" customHeight="1">
      <c r="A53" s="22" t="s">
        <v>76</v>
      </c>
      <c r="B53" s="65" t="s">
        <v>72</v>
      </c>
      <c r="C53" s="64">
        <v>0</v>
      </c>
      <c r="D53" s="89">
        <v>0</v>
      </c>
      <c r="E53" s="101">
        <v>0</v>
      </c>
      <c r="F53" s="53">
        <f t="shared" si="4"/>
        <v>0</v>
      </c>
    </row>
    <row r="54" spans="1:6">
      <c r="A54" s="22" t="s">
        <v>92</v>
      </c>
      <c r="B54" s="1" t="s">
        <v>100</v>
      </c>
      <c r="C54" s="64">
        <f>C42+C43+C52+C53</f>
        <v>2401872860</v>
      </c>
      <c r="D54" s="64">
        <f>D42+D43+D52+D53</f>
        <v>3518961210</v>
      </c>
      <c r="E54" s="64">
        <f>E42+E43+E52+E53</f>
        <v>438435607</v>
      </c>
      <c r="F54" s="110">
        <f t="shared" si="4"/>
        <v>3957396817</v>
      </c>
    </row>
    <row r="55" spans="1:6" ht="13.5" thickBot="1">
      <c r="A55" s="29"/>
      <c r="B55" s="30"/>
      <c r="C55" s="86"/>
      <c r="D55" s="30"/>
      <c r="E55" s="30"/>
      <c r="F55" s="55"/>
    </row>
  </sheetData>
  <phoneticPr fontId="1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6" orientation="portrait" r:id="rId1"/>
  <headerFooter alignWithMargins="0">
    <oddHeader xml:space="preserve">&amp;C&amp;"Arial,Félkövér"&amp;12"5. melléklet a 8/2016. (II.25.) önkormányzati rendelethez"
Bevételek
2016. évi költségvetés &amp;R&amp;"Arial,Félkövér"4. melléklet a 23/2016.(XII.16.)
önkormányzati rendelethez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</vt:lpstr>
    </vt:vector>
  </TitlesOfParts>
  <Company>Balmadi Polghov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Gittáné Székely Magdolna</dc:creator>
  <cp:lastModifiedBy>ildi</cp:lastModifiedBy>
  <cp:lastPrinted>2016-12-19T08:43:55Z</cp:lastPrinted>
  <dcterms:created xsi:type="dcterms:W3CDTF">2006-02-16T14:01:54Z</dcterms:created>
  <dcterms:modified xsi:type="dcterms:W3CDTF">2016-12-21T14:28:22Z</dcterms:modified>
</cp:coreProperties>
</file>