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880" activeTab="4"/>
  </bookViews>
  <sheets>
    <sheet name="1. sz. melléklet" sheetId="1" r:id="rId1"/>
    <sheet name="2. sz. melléklet" sheetId="2" r:id="rId2"/>
    <sheet name="3. sz. mell. előir BEV" sheetId="3" r:id="rId3"/>
    <sheet name="3. sz. mell. előir KIAD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<sst xmlns="http://schemas.openxmlformats.org/spreadsheetml/2006/main" count="210" uniqueCount="149">
  <si>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</si>
  <si>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</si>
  <si>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</si>
  <si>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</si>
  <si>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</si>
  <si>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</si>
  <si>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</si>
  <si>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</si>
  <si>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</si>
  <si>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</si>
  <si>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</si>
  <si>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</si>
  <si>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</si>
  <si>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</si>
  <si>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</si>
  <si>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</si>
  <si>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</si>
  <si>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</si>
  <si>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</si>
  <si>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</si>
  <si>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</si>
  <si>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</si>
  <si>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</si>
  <si>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</si>
  <si>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</si>
  <si>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</si>
  <si>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</si>
  <si>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</si>
  <si>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</si>
  <si>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</si>
  <si>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</si>
  <si>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</si>
  <si>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</si>
  <si>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</si>
  <si>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</si>
  <si>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</si>
  <si>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</si>
  <si>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</si>
  <si>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</si>
  <si>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</si>
  <si>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</si>
  <si>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</si>
  <si>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</si>
  <si>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</si>
  <si>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</si>
  <si>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</si>
  <si>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</si>
  <si>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</si>
  <si>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</si>
  <si>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</si>
  <si>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</si>
  <si>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</si>
  <si>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</si>
  <si>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</si>
  <si>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</si>
  <si>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</si>
  <si>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</si>
  <si>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</si>
  <si>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</si>
  <si>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</si>
  <si>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</si>
  <si>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</si>
  <si>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Beruházások (K 6 )</t>
  </si>
  <si>
    <t>Összesen (Ft)</t>
  </si>
  <si>
    <t>Létszám (fő)</t>
  </si>
  <si>
    <t>Mindösszesen</t>
  </si>
  <si>
    <t>Megnevezés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</si>
  <si>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</si>
  <si>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</si>
  <si>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</si>
  <si>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</si>
  <si>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</si>
  <si>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</si>
  <si>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</si>
  <si>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</si>
  <si>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</si>
  <si>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</si>
  <si>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</si>
  <si>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</si>
  <si>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</si>
  <si>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</si>
  <si>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</si>
  <si>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</si>
  <si>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</si>
  <si>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</si>
  <si>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</si>
  <si>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</si>
  <si>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</si>
  <si>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</si>
  <si>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</si>
  <si>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</si>
  <si>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</si>
  <si>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</si>
  <si>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</si>
  <si>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</si>
  <si>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</si>
  <si>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</si>
  <si>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</si>
  <si>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Finanszírozási kiadások (K9)</t>
  </si>
  <si>
    <t>Kiadások összesen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</si>
  <si>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</si>
  <si>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</si>
  <si>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</si>
  <si>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</si>
  <si>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</si>
  <si>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</si>
  <si>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</si>
  <si>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</si>
  <si>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</si>
  <si>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</si>
  <si>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</si>
  <si>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</si>
  <si>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</si>
  <si>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</si>
  <si>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081030 Sportlétesítmények működtetése</t>
  </si>
  <si>
    <t>041233 Hosszabb időtartamú közfoglalkoztatás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</si>
  <si>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</si>
  <si>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</si>
  <si>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</si>
  <si>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</si>
  <si>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</si>
  <si>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072111 Háziorvosi szolgálat</t>
  </si>
  <si>
    <t>074031 Család és nővédelmi szolgálat</t>
  </si>
  <si>
    <t>072311 Fogorvosi szolgálat</t>
  </si>
  <si>
    <t>Finanszírozási kiadások</t>
  </si>
  <si>
    <t>Felújítás (K 7)</t>
  </si>
  <si>
    <t>Felújítások</t>
  </si>
  <si>
    <t>018010 Önkormányzatok elszámolása központi költségvetéssel</t>
  </si>
  <si>
    <t>032020 Tűz és katsztrófavédelem</t>
  </si>
  <si>
    <t>Tartalék</t>
  </si>
  <si>
    <t xml:space="preserve">104037  Intézményen kívüli gyermekétkeztetés </t>
  </si>
  <si>
    <r>
      <t>3. melléklet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</si>
  <si>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6. melléklet </t>
  </si>
  <si>
    <t>Egyéb működési, felhalmozási célú kiadások (K5)</t>
  </si>
  <si>
    <t>Egyéb  felhalmozási célú kiadások (K5)</t>
  </si>
  <si>
    <t>Egyéb működési célú kiadások (K5)</t>
  </si>
  <si>
    <t>018030 Önkormányzatok finanszírozási célú elszámolásai</t>
  </si>
  <si>
    <t>082041 Versenysport és utánpótlás-nevelés tevékenység támogatása</t>
  </si>
  <si>
    <t>Zalabaksa Község Önkormányzatának 2020. évi bevételei</t>
  </si>
  <si>
    <t>Zalabaksa Község Önkormányzatának 2020. évi kiadásai  kormányzati funkció szerint</t>
  </si>
  <si>
    <t>Zalabaksa Község Önkormányzat 2020. évi előirányzat-felhasználási ütemterve</t>
  </si>
  <si>
    <t>011130 Önkormányzatok és önk. Hivatalok jogalkotó és ált ig. tev, (Társulás)</t>
  </si>
  <si>
    <t>062020 Településfejlesztési projektek és támogatásuk</t>
  </si>
  <si>
    <t>Módosítás</t>
  </si>
  <si>
    <t>Módosított előirányzat</t>
  </si>
  <si>
    <t>Er.</t>
  </si>
  <si>
    <t>M.</t>
  </si>
  <si>
    <t>Md.</t>
  </si>
  <si>
    <t>3.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</si>
</sst>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[$-40E]yyyy\.\ mmmm\ d\."/>
    <numFmt numFmtId="174" formatCode="0.0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left" wrapText="1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49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9" fontId="31" fillId="0" borderId="0" xfId="40" applyNumberFormat="1" applyFont="1" applyAlignment="1">
      <alignment/>
    </xf>
    <xf numFmtId="0" fontId="51" fillId="0" borderId="11" xfId="0" applyFont="1" applyBorder="1" applyAlignment="1">
      <alignment horizontal="left" wrapText="1"/>
    </xf>
    <xf numFmtId="169" fontId="50" fillId="0" borderId="11" xfId="40" applyNumberFormat="1" applyFont="1" applyBorder="1" applyAlignment="1">
      <alignment horizontal="center" vertical="center" wrapText="1"/>
    </xf>
    <xf numFmtId="169" fontId="49" fillId="0" borderId="11" xfId="40" applyNumberFormat="1" applyFont="1" applyBorder="1" applyAlignment="1">
      <alignment/>
    </xf>
    <xf numFmtId="169" fontId="50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9" fontId="0" fillId="0" borderId="0" xfId="40" applyNumberFormat="1" applyFont="1" applyAlignment="1">
      <alignment/>
    </xf>
    <xf numFmtId="169" fontId="0" fillId="0" borderId="11" xfId="40" applyNumberFormat="1" applyFont="1" applyBorder="1" applyAlignment="1">
      <alignment/>
    </xf>
    <xf numFmtId="0" fontId="2" fillId="0" borderId="11" xfId="0" applyFont="1" applyBorder="1" applyAlignment="1">
      <alignment/>
    </xf>
    <xf numFmtId="169" fontId="2" fillId="0" borderId="11" xfId="4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shrinkToFit="1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29" fillId="0" borderId="11" xfId="0" applyFont="1" applyBorder="1" applyAlignment="1">
      <alignment/>
    </xf>
    <xf numFmtId="169" fontId="44" fillId="0" borderId="11" xfId="40" applyNumberFormat="1" applyFont="1" applyBorder="1" applyAlignment="1">
      <alignment/>
    </xf>
    <xf numFmtId="169" fontId="0" fillId="0" borderId="0" xfId="40" applyNumberFormat="1" applyFont="1" applyAlignment="1">
      <alignment shrinkToFit="1"/>
    </xf>
    <xf numFmtId="169" fontId="49" fillId="0" borderId="11" xfId="40" applyNumberFormat="1" applyFont="1" applyBorder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wrapText="1"/>
    </xf>
    <xf numFmtId="0" fontId="48" fillId="0" borderId="26" xfId="0" applyFont="1" applyBorder="1" applyAlignment="1">
      <alignment horizontal="left" wrapText="1"/>
    </xf>
    <xf numFmtId="169" fontId="31" fillId="0" borderId="0" xfId="40" applyNumberFormat="1" applyFont="1" applyAlignment="1">
      <alignment/>
    </xf>
    <xf numFmtId="169" fontId="49" fillId="0" borderId="11" xfId="40" applyNumberFormat="1" applyFont="1" applyBorder="1" applyAlignment="1">
      <alignment/>
    </xf>
    <xf numFmtId="169" fontId="50" fillId="0" borderId="11" xfId="40" applyNumberFormat="1" applyFont="1" applyBorder="1" applyAlignment="1">
      <alignment/>
    </xf>
    <xf numFmtId="169" fontId="49" fillId="0" borderId="11" xfId="40" applyNumberFormat="1" applyFont="1" applyBorder="1" applyAlignment="1">
      <alignment vertical="center" wrapText="1"/>
    </xf>
    <xf numFmtId="169" fontId="49" fillId="0" borderId="11" xfId="40" applyNumberFormat="1" applyFont="1" applyBorder="1" applyAlignment="1">
      <alignment horizontal="center" vertical="center" wrapText="1"/>
    </xf>
    <xf numFmtId="0" fontId="49" fillId="0" borderId="11" xfId="40" applyNumberFormat="1" applyFont="1" applyBorder="1" applyAlignment="1">
      <alignment horizontal="center" vertical="center" wrapText="1"/>
    </xf>
    <xf numFmtId="169" fontId="48" fillId="0" borderId="11" xfId="40" applyNumberFormat="1" applyFont="1" applyBorder="1" applyAlignment="1">
      <alignment/>
    </xf>
    <xf numFmtId="0" fontId="49" fillId="0" borderId="11" xfId="40" applyNumberFormat="1" applyFont="1" applyBorder="1" applyAlignment="1">
      <alignment/>
    </xf>
    <xf numFmtId="0" fontId="49" fillId="0" borderId="11" xfId="40" applyNumberFormat="1" applyFont="1" applyBorder="1" applyAlignment="1">
      <alignment horizontal="center" vertical="center" wrapText="1"/>
    </xf>
    <xf numFmtId="0" fontId="31" fillId="0" borderId="0" xfId="40" applyNumberFormat="1" applyFont="1" applyAlignment="1">
      <alignment/>
    </xf>
    <xf numFmtId="0" fontId="48" fillId="33" borderId="11" xfId="0" applyFont="1" applyFill="1" applyBorder="1" applyAlignment="1">
      <alignment wrapText="1"/>
    </xf>
    <xf numFmtId="0" fontId="48" fillId="33" borderId="11" xfId="0" applyFont="1" applyFill="1" applyBorder="1" applyAlignment="1">
      <alignment horizontal="left" wrapText="1"/>
    </xf>
    <xf numFmtId="169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169" fontId="50" fillId="0" borderId="11" xfId="40" applyNumberFormat="1" applyFont="1" applyBorder="1" applyAlignment="1">
      <alignment wrapText="1" shrinkToFit="1"/>
    </xf>
    <xf numFmtId="169" fontId="0" fillId="0" borderId="11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0" xfId="0" applyFont="1" applyAlignment="1">
      <alignment horizontal="center"/>
    </xf>
    <xf numFmtId="169" fontId="0" fillId="0" borderId="29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69" fontId="50" fillId="0" borderId="10" xfId="40" applyNumberFormat="1" applyFont="1" applyBorder="1" applyAlignment="1">
      <alignment horizontal="center" vertical="center" wrapText="1" shrinkToFit="1"/>
    </xf>
    <xf numFmtId="169" fontId="50" fillId="0" borderId="16" xfId="40" applyNumberFormat="1" applyFont="1" applyBorder="1" applyAlignment="1">
      <alignment horizontal="center" vertical="center" wrapText="1" shrinkToFit="1"/>
    </xf>
    <xf numFmtId="169" fontId="50" fillId="0" borderId="27" xfId="40" applyNumberFormat="1" applyFont="1" applyBorder="1" applyAlignment="1">
      <alignment horizontal="center" vertical="center" wrapText="1" shrinkToFit="1"/>
    </xf>
    <xf numFmtId="169" fontId="50" fillId="0" borderId="28" xfId="40" applyNumberFormat="1" applyFont="1" applyBorder="1" applyAlignment="1">
      <alignment horizontal="center" vertical="center" wrapText="1" shrinkToFit="1"/>
    </xf>
    <xf numFmtId="169" fontId="50" fillId="0" borderId="27" xfId="40" applyNumberFormat="1" applyFont="1" applyBorder="1" applyAlignment="1">
      <alignment horizontal="center" vertical="center" wrapText="1"/>
    </xf>
    <xf numFmtId="169" fontId="50" fillId="0" borderId="30" xfId="40" applyNumberFormat="1" applyFont="1" applyBorder="1" applyAlignment="1">
      <alignment horizontal="center" vertical="center" wrapText="1"/>
    </xf>
    <xf numFmtId="169" fontId="50" fillId="0" borderId="28" xfId="4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5" xfId="0" applyFont="1" applyBorder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57" customWidth="1"/>
    <col min="4" max="4" width="12.57421875" style="18" bestFit="1" customWidth="1"/>
    <col min="5" max="5" width="11.28125" style="18" customWidth="1"/>
    <col min="6" max="6" width="11.57421875" style="18" customWidth="1"/>
    <col min="7" max="7" width="10.421875" style="18" customWidth="1"/>
    <col min="8" max="8" width="10.00390625" style="0" customWidth="1"/>
    <col min="9" max="9" width="11.28125" style="0" customWidth="1"/>
    <col min="10" max="10" width="10.57421875" style="0" customWidth="1"/>
  </cols>
  <sheetData>
    <row r="1" ht="12.75">
      <c r="I1" t="s">
        <v>0</v>
      </c>
    </row>
    <row r="3" spans="2:10" ht="12.75">
      <c r="B3" s="4"/>
      <c r="F3" s="62"/>
      <c r="J3" t="s">
        <v>7</v>
      </c>
    </row>
    <row r="4" spans="2:10" ht="15.75">
      <c r="B4" s="85" t="s">
        <v>138</v>
      </c>
      <c r="C4" s="85"/>
      <c r="D4" s="85"/>
      <c r="E4" s="85"/>
      <c r="F4" s="85"/>
      <c r="G4" s="85"/>
      <c r="H4" s="85"/>
      <c r="I4" s="85"/>
      <c r="J4" s="85"/>
    </row>
    <row r="5" spans="2:10" ht="12.75">
      <c r="B5" s="5"/>
      <c r="D5" s="86"/>
      <c r="E5" s="86"/>
      <c r="F5" s="86"/>
      <c r="J5" t="s">
        <v>8</v>
      </c>
    </row>
    <row r="6" spans="1:10" ht="24" customHeight="1">
      <c r="A6" s="87" t="s">
        <v>9</v>
      </c>
      <c r="B6" s="89" t="s">
        <v>10</v>
      </c>
      <c r="C6" s="91" t="s">
        <v>11</v>
      </c>
      <c r="D6" s="93" t="s">
        <v>12</v>
      </c>
      <c r="E6" s="95" t="s">
        <v>70</v>
      </c>
      <c r="F6" s="96"/>
      <c r="G6" s="83" t="s">
        <v>143</v>
      </c>
      <c r="H6" s="84"/>
      <c r="I6" s="83" t="s">
        <v>144</v>
      </c>
      <c r="J6" s="84"/>
    </row>
    <row r="7" spans="1:10" ht="15.75" customHeight="1">
      <c r="A7" s="88"/>
      <c r="B7" s="90"/>
      <c r="C7" s="92"/>
      <c r="D7" s="94"/>
      <c r="E7" s="81" t="s">
        <v>13</v>
      </c>
      <c r="F7" s="81" t="s">
        <v>14</v>
      </c>
      <c r="G7" s="81" t="s">
        <v>13</v>
      </c>
      <c r="H7" s="81" t="s">
        <v>14</v>
      </c>
      <c r="I7" s="81" t="s">
        <v>13</v>
      </c>
      <c r="J7" s="81" t="s">
        <v>14</v>
      </c>
    </row>
    <row r="8" spans="1:10" ht="21" customHeight="1">
      <c r="A8" s="6">
        <v>1</v>
      </c>
      <c r="B8" s="7" t="s">
        <v>100</v>
      </c>
      <c r="C8" s="58" t="s">
        <v>15</v>
      </c>
      <c r="D8" s="19">
        <v>66808</v>
      </c>
      <c r="E8" s="19">
        <v>66808</v>
      </c>
      <c r="F8" s="19"/>
      <c r="G8" s="19">
        <v>13540</v>
      </c>
      <c r="H8" s="6"/>
      <c r="I8" s="82">
        <f>E8+G8</f>
        <v>80348</v>
      </c>
      <c r="J8" s="82">
        <f>F8+H8</f>
        <v>0</v>
      </c>
    </row>
    <row r="9" spans="1:10" ht="21" customHeight="1">
      <c r="A9" s="6"/>
      <c r="B9" s="7" t="s">
        <v>116</v>
      </c>
      <c r="C9" s="58" t="s">
        <v>117</v>
      </c>
      <c r="D9" s="19">
        <v>13702</v>
      </c>
      <c r="E9" s="19">
        <v>13702</v>
      </c>
      <c r="F9" s="19"/>
      <c r="G9" s="19"/>
      <c r="H9" s="6"/>
      <c r="I9" s="82">
        <f aca="true" t="shared" si="0" ref="I9:I33">E9+G9</f>
        <v>13702</v>
      </c>
      <c r="J9" s="82">
        <f aca="true" t="shared" si="1" ref="J9:J33">F9+H9</f>
        <v>0</v>
      </c>
    </row>
    <row r="10" spans="1:10" ht="27.75" customHeight="1">
      <c r="A10" s="6">
        <f>A8+1</f>
        <v>2</v>
      </c>
      <c r="B10" s="7" t="s">
        <v>101</v>
      </c>
      <c r="C10" s="58" t="s">
        <v>16</v>
      </c>
      <c r="D10" s="19">
        <v>15948</v>
      </c>
      <c r="E10" s="19">
        <v>15948</v>
      </c>
      <c r="F10" s="19"/>
      <c r="G10" s="19"/>
      <c r="H10" s="6"/>
      <c r="I10" s="82">
        <f t="shared" si="0"/>
        <v>15948</v>
      </c>
      <c r="J10" s="82">
        <f t="shared" si="1"/>
        <v>0</v>
      </c>
    </row>
    <row r="11" spans="1:10" ht="19.5" customHeight="1">
      <c r="A11" s="6">
        <f aca="true" t="shared" si="2" ref="A11:A33">A10+1</f>
        <v>3</v>
      </c>
      <c r="B11" s="64" t="s">
        <v>102</v>
      </c>
      <c r="C11" s="58" t="s">
        <v>17</v>
      </c>
      <c r="D11" s="19">
        <v>1800</v>
      </c>
      <c r="E11" s="19">
        <v>1800</v>
      </c>
      <c r="F11" s="19"/>
      <c r="G11" s="19"/>
      <c r="H11" s="6"/>
      <c r="I11" s="82">
        <f t="shared" si="0"/>
        <v>1800</v>
      </c>
      <c r="J11" s="82">
        <f t="shared" si="1"/>
        <v>0</v>
      </c>
    </row>
    <row r="12" spans="1:10" ht="19.5" customHeight="1">
      <c r="A12" s="6">
        <f t="shared" si="2"/>
        <v>4</v>
      </c>
      <c r="B12" s="64" t="s">
        <v>112</v>
      </c>
      <c r="C12" s="58" t="s">
        <v>113</v>
      </c>
      <c r="D12" s="19">
        <v>0</v>
      </c>
      <c r="E12" s="19">
        <v>0</v>
      </c>
      <c r="F12" s="19"/>
      <c r="G12" s="19"/>
      <c r="H12" s="6"/>
      <c r="I12" s="82">
        <f t="shared" si="0"/>
        <v>0</v>
      </c>
      <c r="J12" s="82">
        <f t="shared" si="1"/>
        <v>0</v>
      </c>
    </row>
    <row r="13" spans="1:10" ht="23.25" customHeight="1">
      <c r="A13" s="6">
        <f t="shared" si="2"/>
        <v>5</v>
      </c>
      <c r="B13" s="9" t="s">
        <v>103</v>
      </c>
      <c r="C13" s="59" t="s">
        <v>18</v>
      </c>
      <c r="D13" s="61">
        <f>SUM(D8:D12)</f>
        <v>98258</v>
      </c>
      <c r="E13" s="61">
        <f>SUM(E8:E12)</f>
        <v>98258</v>
      </c>
      <c r="F13" s="61">
        <f>SUM(F8:F11)</f>
        <v>0</v>
      </c>
      <c r="G13" s="61">
        <f>SUM(G8:G11)</f>
        <v>13540</v>
      </c>
      <c r="H13" s="61">
        <f>SUM(H8:H11)</f>
        <v>0</v>
      </c>
      <c r="I13" s="82">
        <f t="shared" si="0"/>
        <v>111798</v>
      </c>
      <c r="J13" s="82">
        <f t="shared" si="1"/>
        <v>0</v>
      </c>
    </row>
    <row r="14" spans="1:10" ht="23.25" customHeight="1">
      <c r="A14" s="6">
        <f t="shared" si="2"/>
        <v>6</v>
      </c>
      <c r="B14" s="7" t="s">
        <v>104</v>
      </c>
      <c r="C14" s="58" t="s">
        <v>19</v>
      </c>
      <c r="D14" s="19">
        <v>44608</v>
      </c>
      <c r="E14" s="19">
        <v>44608</v>
      </c>
      <c r="F14" s="19"/>
      <c r="G14" s="19">
        <v>-9170</v>
      </c>
      <c r="H14" s="6"/>
      <c r="I14" s="82">
        <f t="shared" si="0"/>
        <v>35438</v>
      </c>
      <c r="J14" s="82">
        <f t="shared" si="1"/>
        <v>0</v>
      </c>
    </row>
    <row r="15" spans="1:10" ht="21" customHeight="1">
      <c r="A15" s="6">
        <f t="shared" si="2"/>
        <v>7</v>
      </c>
      <c r="B15" s="9" t="s">
        <v>20</v>
      </c>
      <c r="C15" s="59" t="s">
        <v>21</v>
      </c>
      <c r="D15" s="61">
        <f>SUM(D13:D14)</f>
        <v>142866</v>
      </c>
      <c r="E15" s="61">
        <f>SUM(E13:E14)</f>
        <v>142866</v>
      </c>
      <c r="F15" s="61">
        <f>SUM(F13:F14)</f>
        <v>0</v>
      </c>
      <c r="G15" s="61">
        <f>SUM(G13:G14)</f>
        <v>4370</v>
      </c>
      <c r="H15" s="61">
        <f>SUM(H13:H14)</f>
        <v>0</v>
      </c>
      <c r="I15" s="82">
        <f t="shared" si="0"/>
        <v>147236</v>
      </c>
      <c r="J15" s="82">
        <f t="shared" si="1"/>
        <v>0</v>
      </c>
    </row>
    <row r="16" spans="1:10" s="44" customFormat="1" ht="23.25" customHeight="1">
      <c r="A16" s="20">
        <f t="shared" si="2"/>
        <v>8</v>
      </c>
      <c r="B16" s="9" t="s">
        <v>22</v>
      </c>
      <c r="C16" s="60" t="s">
        <v>23</v>
      </c>
      <c r="D16" s="21">
        <v>36551</v>
      </c>
      <c r="E16" s="21"/>
      <c r="F16" s="21">
        <v>36551</v>
      </c>
      <c r="G16" s="21"/>
      <c r="H16" s="20"/>
      <c r="I16" s="82">
        <f t="shared" si="0"/>
        <v>0</v>
      </c>
      <c r="J16" s="82">
        <f t="shared" si="1"/>
        <v>36551</v>
      </c>
    </row>
    <row r="17" spans="1:10" ht="15" customHeight="1">
      <c r="A17" s="6">
        <f t="shared" si="2"/>
        <v>9</v>
      </c>
      <c r="B17" s="7" t="s">
        <v>24</v>
      </c>
      <c r="C17" s="58" t="s">
        <v>25</v>
      </c>
      <c r="D17" s="19">
        <v>0</v>
      </c>
      <c r="E17" s="19"/>
      <c r="F17" s="19"/>
      <c r="G17" s="19"/>
      <c r="H17" s="6"/>
      <c r="I17" s="82">
        <f t="shared" si="0"/>
        <v>0</v>
      </c>
      <c r="J17" s="82">
        <f t="shared" si="1"/>
        <v>0</v>
      </c>
    </row>
    <row r="18" spans="1:10" ht="15.75" customHeight="1">
      <c r="A18" s="6">
        <f t="shared" si="2"/>
        <v>10</v>
      </c>
      <c r="B18" s="7" t="s">
        <v>26</v>
      </c>
      <c r="C18" s="58" t="s">
        <v>27</v>
      </c>
      <c r="D18" s="19">
        <v>3200</v>
      </c>
      <c r="E18" s="19">
        <v>3200</v>
      </c>
      <c r="F18" s="19"/>
      <c r="G18" s="19"/>
      <c r="H18" s="6"/>
      <c r="I18" s="82">
        <f t="shared" si="0"/>
        <v>3200</v>
      </c>
      <c r="J18" s="82">
        <f t="shared" si="1"/>
        <v>0</v>
      </c>
    </row>
    <row r="19" spans="1:10" ht="15" customHeight="1">
      <c r="A19" s="6">
        <f t="shared" si="2"/>
        <v>11</v>
      </c>
      <c r="B19" s="7" t="s">
        <v>28</v>
      </c>
      <c r="C19" s="58" t="s">
        <v>29</v>
      </c>
      <c r="D19" s="19">
        <v>10000</v>
      </c>
      <c r="E19" s="19">
        <v>10000</v>
      </c>
      <c r="F19" s="19"/>
      <c r="G19" s="19"/>
      <c r="H19" s="6"/>
      <c r="I19" s="82">
        <f t="shared" si="0"/>
        <v>10000</v>
      </c>
      <c r="J19" s="82">
        <f t="shared" si="1"/>
        <v>0</v>
      </c>
    </row>
    <row r="20" spans="1:10" ht="12.75" customHeight="1">
      <c r="A20" s="6">
        <f t="shared" si="2"/>
        <v>12</v>
      </c>
      <c r="B20" s="7" t="s">
        <v>30</v>
      </c>
      <c r="C20" s="58" t="s">
        <v>31</v>
      </c>
      <c r="D20" s="19">
        <v>1800</v>
      </c>
      <c r="E20" s="19">
        <v>1800</v>
      </c>
      <c r="F20" s="19"/>
      <c r="G20" s="19">
        <v>-1800</v>
      </c>
      <c r="H20" s="6"/>
      <c r="I20" s="82">
        <f t="shared" si="0"/>
        <v>0</v>
      </c>
      <c r="J20" s="82">
        <f t="shared" si="1"/>
        <v>0</v>
      </c>
    </row>
    <row r="21" spans="1:10" ht="16.5" customHeight="1">
      <c r="A21" s="8">
        <f t="shared" si="2"/>
        <v>13</v>
      </c>
      <c r="B21" s="9" t="s">
        <v>32</v>
      </c>
      <c r="C21" s="59" t="s">
        <v>33</v>
      </c>
      <c r="D21" s="61">
        <f>SUM(D17:D20)</f>
        <v>15000</v>
      </c>
      <c r="E21" s="61">
        <f>SUM(E17:E20)</f>
        <v>15000</v>
      </c>
      <c r="F21" s="61">
        <f>SUM(F17:F20)</f>
        <v>0</v>
      </c>
      <c r="G21" s="61">
        <f>SUM(G17:G20)</f>
        <v>-1800</v>
      </c>
      <c r="H21" s="61">
        <f>SUM(H17:H20)</f>
        <v>0</v>
      </c>
      <c r="I21" s="82">
        <f t="shared" si="0"/>
        <v>13200</v>
      </c>
      <c r="J21" s="82">
        <f t="shared" si="1"/>
        <v>0</v>
      </c>
    </row>
    <row r="22" spans="1:10" ht="19.5" customHeight="1">
      <c r="A22" s="8">
        <f t="shared" si="2"/>
        <v>14</v>
      </c>
      <c r="B22" s="9" t="s">
        <v>34</v>
      </c>
      <c r="C22" s="59" t="s">
        <v>35</v>
      </c>
      <c r="D22" s="61">
        <v>3089</v>
      </c>
      <c r="E22" s="61">
        <v>3089</v>
      </c>
      <c r="F22" s="61"/>
      <c r="G22" s="19"/>
      <c r="H22" s="6"/>
      <c r="I22" s="82">
        <f t="shared" si="0"/>
        <v>3089</v>
      </c>
      <c r="J22" s="82">
        <f t="shared" si="1"/>
        <v>0</v>
      </c>
    </row>
    <row r="23" spans="1:10" ht="16.5" customHeight="1">
      <c r="A23" s="8">
        <f t="shared" si="2"/>
        <v>15</v>
      </c>
      <c r="B23" s="9" t="s">
        <v>36</v>
      </c>
      <c r="C23" s="59" t="s">
        <v>37</v>
      </c>
      <c r="D23" s="61">
        <v>0</v>
      </c>
      <c r="E23" s="61"/>
      <c r="F23" s="61"/>
      <c r="G23" s="19"/>
      <c r="H23" s="6"/>
      <c r="I23" s="82">
        <f t="shared" si="0"/>
        <v>0</v>
      </c>
      <c r="J23" s="82">
        <f t="shared" si="1"/>
        <v>0</v>
      </c>
    </row>
    <row r="24" spans="1:10" ht="18" customHeight="1">
      <c r="A24" s="8">
        <f t="shared" si="2"/>
        <v>16</v>
      </c>
      <c r="B24" s="9" t="s">
        <v>38</v>
      </c>
      <c r="C24" s="59" t="s">
        <v>39</v>
      </c>
      <c r="D24" s="61">
        <v>0</v>
      </c>
      <c r="E24" s="61">
        <v>0</v>
      </c>
      <c r="F24" s="61"/>
      <c r="G24" s="19"/>
      <c r="H24" s="6"/>
      <c r="I24" s="82">
        <f t="shared" si="0"/>
        <v>0</v>
      </c>
      <c r="J24" s="82">
        <f t="shared" si="1"/>
        <v>0</v>
      </c>
    </row>
    <row r="25" spans="1:10" ht="16.5" customHeight="1">
      <c r="A25" s="8">
        <f t="shared" si="2"/>
        <v>17</v>
      </c>
      <c r="B25" s="9" t="s">
        <v>40</v>
      </c>
      <c r="C25" s="59" t="s">
        <v>41</v>
      </c>
      <c r="D25" s="61">
        <v>0</v>
      </c>
      <c r="E25" s="61"/>
      <c r="F25" s="61"/>
      <c r="G25" s="19"/>
      <c r="H25" s="6">
        <v>2000</v>
      </c>
      <c r="I25" s="82">
        <f t="shared" si="0"/>
        <v>0</v>
      </c>
      <c r="J25" s="82">
        <f t="shared" si="1"/>
        <v>2000</v>
      </c>
    </row>
    <row r="26" spans="1:10" ht="17.25" customHeight="1">
      <c r="A26" s="8">
        <f t="shared" si="2"/>
        <v>18</v>
      </c>
      <c r="B26" s="9" t="s">
        <v>42</v>
      </c>
      <c r="C26" s="59" t="s">
        <v>43</v>
      </c>
      <c r="D26" s="61">
        <f>SUM(D15,D16,D21,D22,D23,D24,D25)</f>
        <v>197506</v>
      </c>
      <c r="E26" s="61">
        <f>SUM(E15,E16,E21,E22,E23,E24,E25)</f>
        <v>160955</v>
      </c>
      <c r="F26" s="61">
        <f>SUM(F15,F16,F21,F22,F23,F24,F25)</f>
        <v>36551</v>
      </c>
      <c r="G26" s="61">
        <f>SUM(G15,G16,G21,G22,G23,G24,G25)</f>
        <v>2570</v>
      </c>
      <c r="H26" s="61">
        <f>SUM(H15,H16,H21,H22,H23,H24,H25)</f>
        <v>2000</v>
      </c>
      <c r="I26" s="82">
        <f t="shared" si="0"/>
        <v>163525</v>
      </c>
      <c r="J26" s="82">
        <f t="shared" si="1"/>
        <v>38551</v>
      </c>
    </row>
    <row r="27" spans="1:10" ht="17.25" customHeight="1">
      <c r="A27" s="6">
        <f t="shared" si="2"/>
        <v>19</v>
      </c>
      <c r="B27" s="7" t="s">
        <v>44</v>
      </c>
      <c r="C27" s="58" t="s">
        <v>45</v>
      </c>
      <c r="D27" s="19"/>
      <c r="E27" s="19"/>
      <c r="F27" s="19"/>
      <c r="G27" s="19"/>
      <c r="H27" s="6"/>
      <c r="I27" s="82">
        <f t="shared" si="0"/>
        <v>0</v>
      </c>
      <c r="J27" s="82">
        <f t="shared" si="1"/>
        <v>0</v>
      </c>
    </row>
    <row r="28" spans="1:10" ht="15.75" customHeight="1">
      <c r="A28" s="6">
        <f t="shared" si="2"/>
        <v>20</v>
      </c>
      <c r="B28" s="7" t="s">
        <v>46</v>
      </c>
      <c r="C28" s="58" t="s">
        <v>47</v>
      </c>
      <c r="D28" s="19"/>
      <c r="E28" s="19"/>
      <c r="F28" s="19"/>
      <c r="G28" s="19"/>
      <c r="H28" s="6"/>
      <c r="I28" s="82">
        <f t="shared" si="0"/>
        <v>0</v>
      </c>
      <c r="J28" s="82">
        <f t="shared" si="1"/>
        <v>0</v>
      </c>
    </row>
    <row r="29" spans="1:10" ht="21" customHeight="1">
      <c r="A29" s="6">
        <f t="shared" si="2"/>
        <v>21</v>
      </c>
      <c r="B29" s="7" t="s">
        <v>48</v>
      </c>
      <c r="C29" s="58" t="s">
        <v>49</v>
      </c>
      <c r="D29" s="19">
        <v>46915</v>
      </c>
      <c r="E29" s="19">
        <v>27904</v>
      </c>
      <c r="F29" s="19">
        <v>19011</v>
      </c>
      <c r="G29" s="19"/>
      <c r="H29" s="6"/>
      <c r="I29" s="82">
        <f t="shared" si="0"/>
        <v>27904</v>
      </c>
      <c r="J29" s="82">
        <f t="shared" si="1"/>
        <v>19011</v>
      </c>
    </row>
    <row r="30" spans="1:10" ht="17.25" customHeight="1">
      <c r="A30" s="6">
        <f t="shared" si="2"/>
        <v>22</v>
      </c>
      <c r="B30" s="7" t="s">
        <v>50</v>
      </c>
      <c r="C30" s="58" t="s">
        <v>51</v>
      </c>
      <c r="D30" s="19"/>
      <c r="E30" s="19"/>
      <c r="F30" s="19"/>
      <c r="G30" s="19"/>
      <c r="H30" s="6"/>
      <c r="I30" s="82">
        <f t="shared" si="0"/>
        <v>0</v>
      </c>
      <c r="J30" s="82">
        <f t="shared" si="1"/>
        <v>0</v>
      </c>
    </row>
    <row r="31" spans="1:10" ht="21" customHeight="1">
      <c r="A31" s="8">
        <f t="shared" si="2"/>
        <v>23</v>
      </c>
      <c r="B31" s="9" t="s">
        <v>52</v>
      </c>
      <c r="C31" s="59" t="s">
        <v>53</v>
      </c>
      <c r="D31" s="61">
        <v>46915</v>
      </c>
      <c r="E31" s="61">
        <v>27904</v>
      </c>
      <c r="F31" s="61">
        <v>19011</v>
      </c>
      <c r="G31" s="19"/>
      <c r="H31" s="6"/>
      <c r="I31" s="82">
        <f t="shared" si="0"/>
        <v>27904</v>
      </c>
      <c r="J31" s="82">
        <f t="shared" si="1"/>
        <v>19011</v>
      </c>
    </row>
    <row r="32" spans="1:10" ht="18" customHeight="1">
      <c r="A32" s="8">
        <f t="shared" si="2"/>
        <v>24</v>
      </c>
      <c r="B32" s="9" t="s">
        <v>54</v>
      </c>
      <c r="C32" s="59" t="s">
        <v>55</v>
      </c>
      <c r="D32" s="61">
        <f>SUM(D31)</f>
        <v>46915</v>
      </c>
      <c r="E32" s="61">
        <f>SUM(E31)</f>
        <v>27904</v>
      </c>
      <c r="F32" s="61">
        <f>SUM(F31)</f>
        <v>19011</v>
      </c>
      <c r="G32" s="61">
        <f>SUM(G31)</f>
        <v>0</v>
      </c>
      <c r="H32" s="61">
        <f>SUM(H31)</f>
        <v>0</v>
      </c>
      <c r="I32" s="82">
        <f t="shared" si="0"/>
        <v>27904</v>
      </c>
      <c r="J32" s="82">
        <f t="shared" si="1"/>
        <v>19011</v>
      </c>
    </row>
    <row r="33" spans="1:10" ht="13.5" customHeight="1">
      <c r="A33" s="8">
        <f t="shared" si="2"/>
        <v>25</v>
      </c>
      <c r="B33" s="9" t="s">
        <v>56</v>
      </c>
      <c r="C33" s="59"/>
      <c r="D33" s="61">
        <f>SUM(D26,D32)</f>
        <v>244421</v>
      </c>
      <c r="E33" s="61">
        <f>SUM(E26,E32)</f>
        <v>188859</v>
      </c>
      <c r="F33" s="61">
        <f>SUM(F26,F32)</f>
        <v>55562</v>
      </c>
      <c r="G33" s="61">
        <f>SUM(G26,G32)</f>
        <v>2570</v>
      </c>
      <c r="H33" s="61">
        <f>SUM(H26,H32)</f>
        <v>2000</v>
      </c>
      <c r="I33" s="82">
        <f t="shared" si="0"/>
        <v>191429</v>
      </c>
      <c r="J33" s="82">
        <f t="shared" si="1"/>
        <v>57562</v>
      </c>
    </row>
  </sheetData>
  <sheetProtection/>
  <mergeCells count="9">
    <mergeCell ref="G6:H6"/>
    <mergeCell ref="I6:J6"/>
    <mergeCell ref="B4:J4"/>
    <mergeCell ref="D5:F5"/>
    <mergeCell ref="A6:A7"/>
    <mergeCell ref="B6:B7"/>
    <mergeCell ref="C6:C7"/>
    <mergeCell ref="D6:D7"/>
    <mergeCell ref="E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zoomScalePageLayoutView="0" workbookViewId="0" topLeftCell="G1">
      <selection activeCell="AG1" sqref="AG1"/>
    </sheetView>
  </sheetViews>
  <sheetFormatPr defaultColWidth="9.140625" defaultRowHeight="12.75"/>
  <cols>
    <col min="1" max="1" width="42.28125" style="0" customWidth="1"/>
    <col min="2" max="4" width="8.7109375" style="0" customWidth="1"/>
    <col min="5" max="5" width="10.00390625" style="0" customWidth="1"/>
    <col min="6" max="6" width="8.7109375" style="0" customWidth="1"/>
    <col min="7" max="7" width="11.421875" style="0" customWidth="1"/>
    <col min="12" max="12" width="8.7109375" style="0" customWidth="1"/>
    <col min="14" max="19" width="9.140625" style="0" customWidth="1"/>
    <col min="20" max="20" width="10.140625" style="0" customWidth="1"/>
    <col min="21" max="21" width="8.8515625" style="0" customWidth="1"/>
    <col min="22" max="22" width="10.140625" style="0" customWidth="1"/>
    <col min="23" max="23" width="8.421875" style="0" customWidth="1"/>
    <col min="24" max="24" width="8.57421875" style="0" customWidth="1"/>
    <col min="25" max="25" width="9.7109375" style="0" customWidth="1"/>
    <col min="26" max="28" width="9.00390625" style="0" customWidth="1"/>
    <col min="29" max="31" width="8.7109375" style="0" customWidth="1"/>
    <col min="32" max="34" width="9.57421875" style="0" customWidth="1"/>
    <col min="35" max="35" width="7.00390625" style="16" customWidth="1"/>
  </cols>
  <sheetData>
    <row r="1" ht="12.75">
      <c r="AG1" t="s">
        <v>7</v>
      </c>
    </row>
    <row r="2" spans="1:31" ht="17.25">
      <c r="A2" s="10"/>
      <c r="B2" s="67"/>
      <c r="C2" s="67"/>
      <c r="D2" s="67"/>
      <c r="E2" s="11"/>
      <c r="F2" s="67"/>
      <c r="G2" s="67"/>
      <c r="H2" s="11"/>
      <c r="I2" s="67"/>
      <c r="J2" s="67"/>
      <c r="K2" s="11"/>
      <c r="L2" s="67"/>
      <c r="M2" s="67"/>
      <c r="N2" s="11"/>
      <c r="O2" s="67"/>
      <c r="P2" s="67"/>
      <c r="Q2" s="11"/>
      <c r="R2" s="67"/>
      <c r="S2" s="67"/>
      <c r="T2" s="11"/>
      <c r="U2" s="67"/>
      <c r="V2" s="67"/>
      <c r="W2" s="11"/>
      <c r="X2" s="67"/>
      <c r="Y2" s="67"/>
      <c r="Z2" s="11"/>
      <c r="AA2" s="67"/>
      <c r="AB2" s="67"/>
      <c r="AC2" s="76" t="s">
        <v>131</v>
      </c>
      <c r="AD2" s="76"/>
      <c r="AE2" s="76"/>
    </row>
    <row r="3" spans="1:34" ht="18.75">
      <c r="A3" s="100" t="s">
        <v>139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80"/>
      <c r="AE3" s="80"/>
      <c r="AF3" s="11"/>
      <c r="AG3" s="67"/>
      <c r="AH3" s="67"/>
    </row>
    <row r="4" spans="1:34" ht="15">
      <c r="A4" s="10"/>
      <c r="B4" s="67"/>
      <c r="C4" s="67"/>
      <c r="D4" s="67"/>
      <c r="E4" s="11"/>
      <c r="F4" s="67"/>
      <c r="G4" s="67"/>
      <c r="H4" s="11"/>
      <c r="I4" s="67"/>
      <c r="J4" s="67"/>
      <c r="K4" s="11"/>
      <c r="L4" s="67"/>
      <c r="M4" s="67"/>
      <c r="N4" s="11"/>
      <c r="O4" s="67"/>
      <c r="P4" s="67"/>
      <c r="Q4" s="11"/>
      <c r="R4" s="67"/>
      <c r="S4" s="67"/>
      <c r="T4" s="11"/>
      <c r="U4" s="67"/>
      <c r="V4" s="67"/>
      <c r="W4" s="11"/>
      <c r="X4" s="67"/>
      <c r="Y4" s="67"/>
      <c r="Z4" s="11"/>
      <c r="AA4" s="67"/>
      <c r="AB4" s="67"/>
      <c r="AC4" s="11"/>
      <c r="AD4" s="67"/>
      <c r="AE4" s="67"/>
      <c r="AF4" s="11" t="s">
        <v>8</v>
      </c>
      <c r="AG4" s="67"/>
      <c r="AH4" s="67"/>
    </row>
    <row r="5" spans="1:35" ht="54.75" customHeight="1">
      <c r="A5" s="101" t="s">
        <v>57</v>
      </c>
      <c r="B5" s="97" t="s">
        <v>58</v>
      </c>
      <c r="C5" s="98"/>
      <c r="D5" s="99"/>
      <c r="E5" s="97" t="s">
        <v>59</v>
      </c>
      <c r="F5" s="98"/>
      <c r="G5" s="99"/>
      <c r="H5" s="97" t="s">
        <v>60</v>
      </c>
      <c r="I5" s="98"/>
      <c r="J5" s="99"/>
      <c r="K5" s="97" t="s">
        <v>61</v>
      </c>
      <c r="L5" s="98"/>
      <c r="M5" s="99"/>
      <c r="N5" s="97" t="s">
        <v>135</v>
      </c>
      <c r="O5" s="98"/>
      <c r="P5" s="99"/>
      <c r="Q5" s="97" t="s">
        <v>134</v>
      </c>
      <c r="R5" s="98"/>
      <c r="S5" s="99"/>
      <c r="T5" s="97" t="s">
        <v>62</v>
      </c>
      <c r="U5" s="98"/>
      <c r="V5" s="99"/>
      <c r="W5" s="97" t="s">
        <v>125</v>
      </c>
      <c r="X5" s="98"/>
      <c r="Y5" s="99"/>
      <c r="Z5" s="97" t="s">
        <v>129</v>
      </c>
      <c r="AA5" s="98"/>
      <c r="AB5" s="99"/>
      <c r="AC5" s="97" t="s">
        <v>124</v>
      </c>
      <c r="AD5" s="98"/>
      <c r="AE5" s="99"/>
      <c r="AF5" s="97" t="s">
        <v>63</v>
      </c>
      <c r="AG5" s="98"/>
      <c r="AH5" s="99"/>
      <c r="AI5" s="13" t="s">
        <v>64</v>
      </c>
    </row>
    <row r="6" spans="1:35" ht="22.5" customHeight="1">
      <c r="A6" s="102"/>
      <c r="B6" s="13" t="s">
        <v>145</v>
      </c>
      <c r="C6" s="13" t="s">
        <v>146</v>
      </c>
      <c r="D6" s="13" t="s">
        <v>147</v>
      </c>
      <c r="E6" s="13" t="s">
        <v>145</v>
      </c>
      <c r="F6" s="13" t="s">
        <v>146</v>
      </c>
      <c r="G6" s="13" t="s">
        <v>147</v>
      </c>
      <c r="H6" s="13" t="s">
        <v>145</v>
      </c>
      <c r="I6" s="13" t="s">
        <v>146</v>
      </c>
      <c r="J6" s="13" t="s">
        <v>147</v>
      </c>
      <c r="K6" s="13" t="s">
        <v>145</v>
      </c>
      <c r="L6" s="13" t="s">
        <v>146</v>
      </c>
      <c r="M6" s="13" t="s">
        <v>147</v>
      </c>
      <c r="N6" s="13" t="s">
        <v>145</v>
      </c>
      <c r="O6" s="13" t="s">
        <v>146</v>
      </c>
      <c r="P6" s="13" t="s">
        <v>147</v>
      </c>
      <c r="Q6" s="13" t="s">
        <v>145</v>
      </c>
      <c r="R6" s="13" t="s">
        <v>146</v>
      </c>
      <c r="S6" s="13" t="s">
        <v>147</v>
      </c>
      <c r="T6" s="13" t="s">
        <v>145</v>
      </c>
      <c r="U6" s="13" t="s">
        <v>146</v>
      </c>
      <c r="V6" s="13" t="s">
        <v>147</v>
      </c>
      <c r="W6" s="13" t="s">
        <v>145</v>
      </c>
      <c r="X6" s="13" t="s">
        <v>146</v>
      </c>
      <c r="Y6" s="13" t="s">
        <v>147</v>
      </c>
      <c r="Z6" s="13" t="s">
        <v>145</v>
      </c>
      <c r="AA6" s="13" t="s">
        <v>146</v>
      </c>
      <c r="AB6" s="13" t="s">
        <v>147</v>
      </c>
      <c r="AC6" s="13" t="s">
        <v>145</v>
      </c>
      <c r="AD6" s="13" t="s">
        <v>146</v>
      </c>
      <c r="AE6" s="13" t="s">
        <v>147</v>
      </c>
      <c r="AF6" s="13" t="s">
        <v>145</v>
      </c>
      <c r="AG6" s="13" t="s">
        <v>146</v>
      </c>
      <c r="AH6" s="13" t="s">
        <v>147</v>
      </c>
      <c r="AI6" s="13"/>
    </row>
    <row r="7" spans="1:35" ht="22.5" customHeight="1">
      <c r="A7" s="1" t="s">
        <v>118</v>
      </c>
      <c r="B7" s="70">
        <v>35936</v>
      </c>
      <c r="C7" s="70">
        <v>5725</v>
      </c>
      <c r="D7" s="70">
        <f>B7+C7</f>
        <v>41661</v>
      </c>
      <c r="E7" s="71">
        <v>6364</v>
      </c>
      <c r="F7" s="71">
        <v>1000</v>
      </c>
      <c r="G7" s="71">
        <f>E7+F7</f>
        <v>7364</v>
      </c>
      <c r="H7" s="71">
        <v>9120</v>
      </c>
      <c r="I7" s="71">
        <v>0</v>
      </c>
      <c r="J7" s="71">
        <f>H7+I7</f>
        <v>9120</v>
      </c>
      <c r="K7" s="71"/>
      <c r="L7" s="71"/>
      <c r="M7" s="71">
        <f>K7+L7</f>
        <v>0</v>
      </c>
      <c r="N7" s="71"/>
      <c r="O7" s="71"/>
      <c r="P7" s="71">
        <f>N7+O7</f>
        <v>0</v>
      </c>
      <c r="Q7" s="71"/>
      <c r="R7" s="71">
        <v>2000</v>
      </c>
      <c r="S7" s="71">
        <f>Q7+R7</f>
        <v>2000</v>
      </c>
      <c r="T7" s="71">
        <v>1029</v>
      </c>
      <c r="U7" s="71"/>
      <c r="V7" s="71">
        <f>T7+U7</f>
        <v>1029</v>
      </c>
      <c r="W7" s="71"/>
      <c r="X7" s="71"/>
      <c r="Y7" s="71">
        <f>W7+X7</f>
        <v>0</v>
      </c>
      <c r="Z7" s="71"/>
      <c r="AA7" s="71"/>
      <c r="AB7" s="71">
        <f>Z7+AA7</f>
        <v>0</v>
      </c>
      <c r="AC7" s="75"/>
      <c r="AD7" s="75"/>
      <c r="AE7" s="75">
        <f>AC7+AD7</f>
        <v>0</v>
      </c>
      <c r="AF7" s="71">
        <f>B7+E7+H7+K7+N7+Q7+T7+W7+Z7+AC7</f>
        <v>52449</v>
      </c>
      <c r="AG7" s="71">
        <f aca="true" t="shared" si="0" ref="AG7:AH22">C7+F7+I7+L7+O7+R7+U7+X7+AA7+AD7</f>
        <v>8725</v>
      </c>
      <c r="AH7" s="71">
        <f t="shared" si="0"/>
        <v>61174</v>
      </c>
      <c r="AI7" s="72">
        <v>8</v>
      </c>
    </row>
    <row r="8" spans="1:35" ht="23.25" customHeight="1">
      <c r="A8" s="1" t="s">
        <v>1</v>
      </c>
      <c r="B8" s="68">
        <v>8616</v>
      </c>
      <c r="C8" s="68"/>
      <c r="D8" s="70">
        <f aca="true" t="shared" si="1" ref="D8:D34">B8+C8</f>
        <v>8616</v>
      </c>
      <c r="E8" s="14">
        <v>1444</v>
      </c>
      <c r="F8" s="68"/>
      <c r="G8" s="71">
        <f aca="true" t="shared" si="2" ref="G8:G34">E8+F8</f>
        <v>1444</v>
      </c>
      <c r="H8" s="14">
        <v>5560</v>
      </c>
      <c r="I8" s="68"/>
      <c r="J8" s="71">
        <f aca="true" t="shared" si="3" ref="J8:J34">H8+I8</f>
        <v>5560</v>
      </c>
      <c r="K8" s="14"/>
      <c r="L8" s="68"/>
      <c r="M8" s="71">
        <f aca="true" t="shared" si="4" ref="M8:M34">K8+L8</f>
        <v>0</v>
      </c>
      <c r="N8" s="14"/>
      <c r="O8" s="68"/>
      <c r="P8" s="71">
        <f aca="true" t="shared" si="5" ref="P8:P34">N8+O8</f>
        <v>0</v>
      </c>
      <c r="Q8" s="14"/>
      <c r="R8" s="68"/>
      <c r="S8" s="71">
        <f aca="true" t="shared" si="6" ref="S8:S34">Q8+R8</f>
        <v>0</v>
      </c>
      <c r="T8" s="14"/>
      <c r="U8" s="68"/>
      <c r="V8" s="71">
        <f aca="true" t="shared" si="7" ref="V8:V34">T8+U8</f>
        <v>0</v>
      </c>
      <c r="W8" s="73"/>
      <c r="X8" s="73"/>
      <c r="Y8" s="71">
        <f aca="true" t="shared" si="8" ref="Y8:Y34">W8+X8</f>
        <v>0</v>
      </c>
      <c r="Z8" s="14">
        <v>15429</v>
      </c>
      <c r="AA8" s="68">
        <v>-4155</v>
      </c>
      <c r="AB8" s="71">
        <f aca="true" t="shared" si="9" ref="AB8:AB34">Z8+AA8</f>
        <v>11274</v>
      </c>
      <c r="AC8" s="14"/>
      <c r="AD8" s="68"/>
      <c r="AE8" s="75">
        <f aca="true" t="shared" si="10" ref="AE8:AE34">AC8+AD8</f>
        <v>0</v>
      </c>
      <c r="AF8" s="71">
        <f aca="true" t="shared" si="11" ref="AF8:AF34">B8+E8+H8+K8+N8+Q8+T8+W8+Z8+AC8</f>
        <v>31049</v>
      </c>
      <c r="AG8" s="71">
        <f t="shared" si="0"/>
        <v>-4155</v>
      </c>
      <c r="AH8" s="71">
        <f t="shared" si="0"/>
        <v>26894</v>
      </c>
      <c r="AI8" s="17">
        <v>1</v>
      </c>
    </row>
    <row r="9" spans="1:35" ht="24.75" customHeight="1">
      <c r="A9" s="1" t="s">
        <v>141</v>
      </c>
      <c r="B9" s="68"/>
      <c r="C9" s="68"/>
      <c r="D9" s="70">
        <f t="shared" si="1"/>
        <v>0</v>
      </c>
      <c r="E9" s="68"/>
      <c r="F9" s="68"/>
      <c r="G9" s="71">
        <f t="shared" si="2"/>
        <v>0</v>
      </c>
      <c r="H9" s="68">
        <v>90</v>
      </c>
      <c r="I9" s="68"/>
      <c r="J9" s="71">
        <f t="shared" si="3"/>
        <v>90</v>
      </c>
      <c r="K9" s="68"/>
      <c r="L9" s="68"/>
      <c r="M9" s="71">
        <f t="shared" si="4"/>
        <v>0</v>
      </c>
      <c r="N9" s="68"/>
      <c r="O9" s="68"/>
      <c r="P9" s="71">
        <f t="shared" si="5"/>
        <v>0</v>
      </c>
      <c r="Q9" s="68"/>
      <c r="R9" s="68"/>
      <c r="S9" s="71">
        <f t="shared" si="6"/>
        <v>0</v>
      </c>
      <c r="T9" s="68"/>
      <c r="U9" s="68"/>
      <c r="V9" s="71">
        <f t="shared" si="7"/>
        <v>0</v>
      </c>
      <c r="W9" s="73"/>
      <c r="X9" s="73"/>
      <c r="Y9" s="71">
        <f t="shared" si="8"/>
        <v>0</v>
      </c>
      <c r="Z9" s="68"/>
      <c r="AA9" s="68"/>
      <c r="AB9" s="71">
        <f t="shared" si="9"/>
        <v>0</v>
      </c>
      <c r="AC9" s="68"/>
      <c r="AD9" s="68"/>
      <c r="AE9" s="75">
        <f t="shared" si="10"/>
        <v>0</v>
      </c>
      <c r="AF9" s="71">
        <f t="shared" si="11"/>
        <v>90</v>
      </c>
      <c r="AG9" s="71">
        <f t="shared" si="0"/>
        <v>0</v>
      </c>
      <c r="AH9" s="71">
        <f t="shared" si="0"/>
        <v>90</v>
      </c>
      <c r="AI9" s="17"/>
    </row>
    <row r="10" spans="1:35" ht="14.25" customHeight="1">
      <c r="A10" s="2" t="s">
        <v>105</v>
      </c>
      <c r="B10" s="68"/>
      <c r="C10" s="68"/>
      <c r="D10" s="70">
        <f t="shared" si="1"/>
        <v>0</v>
      </c>
      <c r="E10" s="14"/>
      <c r="F10" s="68"/>
      <c r="G10" s="71">
        <f t="shared" si="2"/>
        <v>0</v>
      </c>
      <c r="H10" s="14">
        <v>368</v>
      </c>
      <c r="I10" s="68"/>
      <c r="J10" s="71">
        <f t="shared" si="3"/>
        <v>368</v>
      </c>
      <c r="K10" s="14"/>
      <c r="L10" s="68"/>
      <c r="M10" s="71">
        <f t="shared" si="4"/>
        <v>0</v>
      </c>
      <c r="N10" s="14"/>
      <c r="O10" s="68"/>
      <c r="P10" s="71">
        <f t="shared" si="5"/>
        <v>0</v>
      </c>
      <c r="Q10" s="14"/>
      <c r="R10" s="68"/>
      <c r="S10" s="71">
        <f t="shared" si="6"/>
        <v>0</v>
      </c>
      <c r="T10" s="14"/>
      <c r="U10" s="68"/>
      <c r="V10" s="71">
        <f t="shared" si="7"/>
        <v>0</v>
      </c>
      <c r="W10" s="14">
        <v>1880</v>
      </c>
      <c r="X10" s="68"/>
      <c r="Y10" s="71">
        <f t="shared" si="8"/>
        <v>1880</v>
      </c>
      <c r="Z10" s="14"/>
      <c r="AA10" s="68"/>
      <c r="AB10" s="71">
        <f t="shared" si="9"/>
        <v>0</v>
      </c>
      <c r="AC10" s="14"/>
      <c r="AD10" s="68"/>
      <c r="AE10" s="75">
        <f t="shared" si="10"/>
        <v>0</v>
      </c>
      <c r="AF10" s="71">
        <f t="shared" si="11"/>
        <v>2248</v>
      </c>
      <c r="AG10" s="71">
        <f t="shared" si="0"/>
        <v>0</v>
      </c>
      <c r="AH10" s="71">
        <f t="shared" si="0"/>
        <v>2248</v>
      </c>
      <c r="AI10" s="17"/>
    </row>
    <row r="11" spans="1:35" ht="23.25" customHeight="1">
      <c r="A11" s="2" t="s">
        <v>127</v>
      </c>
      <c r="B11" s="68"/>
      <c r="C11" s="68"/>
      <c r="D11" s="70">
        <f t="shared" si="1"/>
        <v>0</v>
      </c>
      <c r="E11" s="14"/>
      <c r="F11" s="68"/>
      <c r="G11" s="71">
        <f t="shared" si="2"/>
        <v>0</v>
      </c>
      <c r="H11" s="14"/>
      <c r="I11" s="68"/>
      <c r="J11" s="71">
        <f t="shared" si="3"/>
        <v>0</v>
      </c>
      <c r="K11" s="14"/>
      <c r="L11" s="68"/>
      <c r="M11" s="71">
        <f t="shared" si="4"/>
        <v>0</v>
      </c>
      <c r="N11" s="14"/>
      <c r="O11" s="68"/>
      <c r="P11" s="71">
        <f t="shared" si="5"/>
        <v>0</v>
      </c>
      <c r="Q11" s="14"/>
      <c r="R11" s="68"/>
      <c r="S11" s="71">
        <f t="shared" si="6"/>
        <v>0</v>
      </c>
      <c r="T11" s="14"/>
      <c r="U11" s="68"/>
      <c r="V11" s="71">
        <f t="shared" si="7"/>
        <v>0</v>
      </c>
      <c r="W11" s="14"/>
      <c r="X11" s="68"/>
      <c r="Y11" s="71">
        <f t="shared" si="8"/>
        <v>0</v>
      </c>
      <c r="Z11" s="14"/>
      <c r="AA11" s="68"/>
      <c r="AB11" s="71">
        <f t="shared" si="9"/>
        <v>0</v>
      </c>
      <c r="AC11" s="14">
        <v>3916</v>
      </c>
      <c r="AD11" s="68"/>
      <c r="AE11" s="75">
        <f t="shared" si="10"/>
        <v>3916</v>
      </c>
      <c r="AF11" s="71">
        <f t="shared" si="11"/>
        <v>3916</v>
      </c>
      <c r="AG11" s="71">
        <f t="shared" si="0"/>
        <v>0</v>
      </c>
      <c r="AH11" s="71">
        <f t="shared" si="0"/>
        <v>3916</v>
      </c>
      <c r="AI11" s="17"/>
    </row>
    <row r="12" spans="1:35" ht="14.25" customHeight="1">
      <c r="A12" s="2" t="s">
        <v>136</v>
      </c>
      <c r="B12" s="68"/>
      <c r="C12" s="68"/>
      <c r="D12" s="70">
        <f t="shared" si="1"/>
        <v>0</v>
      </c>
      <c r="E12" s="14"/>
      <c r="F12" s="68"/>
      <c r="G12" s="71">
        <f t="shared" si="2"/>
        <v>0</v>
      </c>
      <c r="H12" s="14"/>
      <c r="I12" s="68"/>
      <c r="J12" s="71">
        <f t="shared" si="3"/>
        <v>0</v>
      </c>
      <c r="K12" s="14"/>
      <c r="L12" s="68"/>
      <c r="M12" s="71">
        <f t="shared" si="4"/>
        <v>0</v>
      </c>
      <c r="N12" s="14"/>
      <c r="O12" s="68"/>
      <c r="P12" s="71">
        <f t="shared" si="5"/>
        <v>0</v>
      </c>
      <c r="Q12" s="14"/>
      <c r="R12" s="68"/>
      <c r="S12" s="71">
        <f t="shared" si="6"/>
        <v>0</v>
      </c>
      <c r="T12" s="14"/>
      <c r="U12" s="68"/>
      <c r="V12" s="71">
        <f t="shared" si="7"/>
        <v>0</v>
      </c>
      <c r="W12" s="14"/>
      <c r="X12" s="68"/>
      <c r="Y12" s="71">
        <f t="shared" si="8"/>
        <v>0</v>
      </c>
      <c r="Z12" s="14"/>
      <c r="AA12" s="68"/>
      <c r="AB12" s="71">
        <f t="shared" si="9"/>
        <v>0</v>
      </c>
      <c r="AC12" s="14">
        <v>1574</v>
      </c>
      <c r="AD12" s="68"/>
      <c r="AE12" s="75">
        <f t="shared" si="10"/>
        <v>1574</v>
      </c>
      <c r="AF12" s="71">
        <f t="shared" si="11"/>
        <v>1574</v>
      </c>
      <c r="AG12" s="71">
        <f t="shared" si="0"/>
        <v>0</v>
      </c>
      <c r="AH12" s="71">
        <f t="shared" si="0"/>
        <v>1574</v>
      </c>
      <c r="AI12" s="17"/>
    </row>
    <row r="13" spans="1:35" ht="14.25" customHeight="1">
      <c r="A13" s="2" t="s">
        <v>128</v>
      </c>
      <c r="B13" s="68"/>
      <c r="C13" s="68"/>
      <c r="D13" s="70">
        <f t="shared" si="1"/>
        <v>0</v>
      </c>
      <c r="E13" s="14"/>
      <c r="F13" s="68"/>
      <c r="G13" s="71">
        <f t="shared" si="2"/>
        <v>0</v>
      </c>
      <c r="H13" s="14">
        <v>140</v>
      </c>
      <c r="I13" s="68"/>
      <c r="J13" s="71">
        <f t="shared" si="3"/>
        <v>140</v>
      </c>
      <c r="K13" s="14"/>
      <c r="L13" s="68"/>
      <c r="M13" s="71">
        <f t="shared" si="4"/>
        <v>0</v>
      </c>
      <c r="N13" s="14"/>
      <c r="O13" s="68"/>
      <c r="P13" s="71">
        <f t="shared" si="5"/>
        <v>0</v>
      </c>
      <c r="Q13" s="14"/>
      <c r="R13" s="68"/>
      <c r="S13" s="71">
        <f t="shared" si="6"/>
        <v>0</v>
      </c>
      <c r="T13" s="14"/>
      <c r="U13" s="68"/>
      <c r="V13" s="71">
        <f t="shared" si="7"/>
        <v>0</v>
      </c>
      <c r="W13" s="14"/>
      <c r="X13" s="68"/>
      <c r="Y13" s="71">
        <f t="shared" si="8"/>
        <v>0</v>
      </c>
      <c r="Z13" s="14"/>
      <c r="AA13" s="68"/>
      <c r="AB13" s="71">
        <f t="shared" si="9"/>
        <v>0</v>
      </c>
      <c r="AC13" s="14"/>
      <c r="AD13" s="68"/>
      <c r="AE13" s="75">
        <f t="shared" si="10"/>
        <v>0</v>
      </c>
      <c r="AF13" s="71">
        <f t="shared" si="11"/>
        <v>140</v>
      </c>
      <c r="AG13" s="71">
        <f t="shared" si="0"/>
        <v>0</v>
      </c>
      <c r="AH13" s="71">
        <f t="shared" si="0"/>
        <v>140</v>
      </c>
      <c r="AI13" s="17"/>
    </row>
    <row r="14" spans="1:35" ht="14.25" customHeight="1">
      <c r="A14" s="2" t="s">
        <v>115</v>
      </c>
      <c r="B14" s="68">
        <v>3913</v>
      </c>
      <c r="C14" s="68"/>
      <c r="D14" s="70">
        <f t="shared" si="1"/>
        <v>3913</v>
      </c>
      <c r="E14" s="14">
        <v>342</v>
      </c>
      <c r="F14" s="68"/>
      <c r="G14" s="71">
        <f t="shared" si="2"/>
        <v>342</v>
      </c>
      <c r="H14" s="14">
        <v>254</v>
      </c>
      <c r="I14" s="68"/>
      <c r="J14" s="71">
        <f t="shared" si="3"/>
        <v>254</v>
      </c>
      <c r="K14" s="14"/>
      <c r="L14" s="68"/>
      <c r="M14" s="71">
        <f t="shared" si="4"/>
        <v>0</v>
      </c>
      <c r="N14" s="14"/>
      <c r="O14" s="68"/>
      <c r="P14" s="71">
        <f t="shared" si="5"/>
        <v>0</v>
      </c>
      <c r="Q14" s="14"/>
      <c r="R14" s="68"/>
      <c r="S14" s="71">
        <f t="shared" si="6"/>
        <v>0</v>
      </c>
      <c r="T14" s="14"/>
      <c r="U14" s="68"/>
      <c r="V14" s="71">
        <f t="shared" si="7"/>
        <v>0</v>
      </c>
      <c r="W14" s="14"/>
      <c r="X14" s="68"/>
      <c r="Y14" s="71">
        <f t="shared" si="8"/>
        <v>0</v>
      </c>
      <c r="Z14" s="14"/>
      <c r="AA14" s="68"/>
      <c r="AB14" s="71">
        <f t="shared" si="9"/>
        <v>0</v>
      </c>
      <c r="AC14" s="14"/>
      <c r="AD14" s="68"/>
      <c r="AE14" s="75">
        <f t="shared" si="10"/>
        <v>0</v>
      </c>
      <c r="AF14" s="71">
        <f t="shared" si="11"/>
        <v>4509</v>
      </c>
      <c r="AG14" s="71">
        <f t="shared" si="0"/>
        <v>0</v>
      </c>
      <c r="AH14" s="71">
        <f t="shared" si="0"/>
        <v>4509</v>
      </c>
      <c r="AI14" s="17">
        <v>4</v>
      </c>
    </row>
    <row r="15" spans="1:35" ht="13.5" customHeight="1">
      <c r="A15" s="2" t="s">
        <v>106</v>
      </c>
      <c r="B15" s="68"/>
      <c r="C15" s="68"/>
      <c r="D15" s="70">
        <f t="shared" si="1"/>
        <v>0</v>
      </c>
      <c r="E15" s="14"/>
      <c r="F15" s="68"/>
      <c r="G15" s="71">
        <f t="shared" si="2"/>
        <v>0</v>
      </c>
      <c r="H15" s="14">
        <v>4122</v>
      </c>
      <c r="I15" s="68"/>
      <c r="J15" s="71">
        <f t="shared" si="3"/>
        <v>4122</v>
      </c>
      <c r="K15" s="14"/>
      <c r="L15" s="68"/>
      <c r="M15" s="71">
        <f t="shared" si="4"/>
        <v>0</v>
      </c>
      <c r="N15" s="14"/>
      <c r="O15" s="68"/>
      <c r="P15" s="71">
        <f t="shared" si="5"/>
        <v>0</v>
      </c>
      <c r="Q15" s="14"/>
      <c r="R15" s="68"/>
      <c r="S15" s="71">
        <f t="shared" si="6"/>
        <v>0</v>
      </c>
      <c r="T15" s="14"/>
      <c r="U15" s="68"/>
      <c r="V15" s="71">
        <f t="shared" si="7"/>
        <v>0</v>
      </c>
      <c r="W15" s="14"/>
      <c r="X15" s="68"/>
      <c r="Y15" s="71">
        <f t="shared" si="8"/>
        <v>0</v>
      </c>
      <c r="Z15" s="14"/>
      <c r="AA15" s="68"/>
      <c r="AB15" s="71">
        <f t="shared" si="9"/>
        <v>0</v>
      </c>
      <c r="AC15" s="14"/>
      <c r="AD15" s="68"/>
      <c r="AE15" s="75">
        <f t="shared" si="10"/>
        <v>0</v>
      </c>
      <c r="AF15" s="71">
        <f t="shared" si="11"/>
        <v>4122</v>
      </c>
      <c r="AG15" s="71">
        <f t="shared" si="0"/>
        <v>0</v>
      </c>
      <c r="AH15" s="71">
        <f t="shared" si="0"/>
        <v>4122</v>
      </c>
      <c r="AI15" s="17"/>
    </row>
    <row r="16" spans="1:35" ht="13.5" customHeight="1">
      <c r="A16" s="2" t="s">
        <v>119</v>
      </c>
      <c r="B16" s="68"/>
      <c r="C16" s="68"/>
      <c r="D16" s="70">
        <f t="shared" si="1"/>
        <v>0</v>
      </c>
      <c r="E16" s="14"/>
      <c r="F16" s="68"/>
      <c r="G16" s="71">
        <f t="shared" si="2"/>
        <v>0</v>
      </c>
      <c r="H16" s="14"/>
      <c r="I16" s="68"/>
      <c r="J16" s="71">
        <f t="shared" si="3"/>
        <v>0</v>
      </c>
      <c r="K16" s="14"/>
      <c r="L16" s="68"/>
      <c r="M16" s="71">
        <f t="shared" si="4"/>
        <v>0</v>
      </c>
      <c r="N16" s="14"/>
      <c r="O16" s="68"/>
      <c r="P16" s="71">
        <f t="shared" si="5"/>
        <v>0</v>
      </c>
      <c r="Q16" s="14"/>
      <c r="R16" s="68"/>
      <c r="S16" s="71">
        <f t="shared" si="6"/>
        <v>0</v>
      </c>
      <c r="T16" s="14"/>
      <c r="U16" s="68"/>
      <c r="V16" s="71">
        <f t="shared" si="7"/>
        <v>0</v>
      </c>
      <c r="W16" s="14">
        <v>1016</v>
      </c>
      <c r="X16" s="68"/>
      <c r="Y16" s="71">
        <f t="shared" si="8"/>
        <v>1016</v>
      </c>
      <c r="Z16" s="14"/>
      <c r="AA16" s="68"/>
      <c r="AB16" s="71">
        <f t="shared" si="9"/>
        <v>0</v>
      </c>
      <c r="AC16" s="14"/>
      <c r="AD16" s="68"/>
      <c r="AE16" s="75">
        <f t="shared" si="10"/>
        <v>0</v>
      </c>
      <c r="AF16" s="71">
        <f t="shared" si="11"/>
        <v>1016</v>
      </c>
      <c r="AG16" s="71">
        <f t="shared" si="0"/>
        <v>0</v>
      </c>
      <c r="AH16" s="71">
        <f t="shared" si="0"/>
        <v>1016</v>
      </c>
      <c r="AI16" s="17"/>
    </row>
    <row r="17" spans="1:35" ht="13.5" customHeight="1">
      <c r="A17" s="2" t="s">
        <v>120</v>
      </c>
      <c r="B17" s="68"/>
      <c r="C17" s="68"/>
      <c r="D17" s="70">
        <f t="shared" si="1"/>
        <v>0</v>
      </c>
      <c r="E17" s="14"/>
      <c r="F17" s="68"/>
      <c r="G17" s="71">
        <f t="shared" si="2"/>
        <v>0</v>
      </c>
      <c r="H17" s="14"/>
      <c r="I17" s="68"/>
      <c r="J17" s="71">
        <f t="shared" si="3"/>
        <v>0</v>
      </c>
      <c r="K17" s="14"/>
      <c r="L17" s="68"/>
      <c r="M17" s="71">
        <f t="shared" si="4"/>
        <v>0</v>
      </c>
      <c r="N17" s="14">
        <v>700</v>
      </c>
      <c r="O17" s="68"/>
      <c r="P17" s="71">
        <f t="shared" si="5"/>
        <v>700</v>
      </c>
      <c r="Q17" s="14"/>
      <c r="R17" s="68"/>
      <c r="S17" s="71">
        <f t="shared" si="6"/>
        <v>0</v>
      </c>
      <c r="T17" s="14"/>
      <c r="U17" s="68"/>
      <c r="V17" s="71">
        <f t="shared" si="7"/>
        <v>0</v>
      </c>
      <c r="W17" s="14"/>
      <c r="X17" s="68"/>
      <c r="Y17" s="71">
        <f t="shared" si="8"/>
        <v>0</v>
      </c>
      <c r="Z17" s="14"/>
      <c r="AA17" s="68"/>
      <c r="AB17" s="71">
        <f t="shared" si="9"/>
        <v>0</v>
      </c>
      <c r="AC17" s="14"/>
      <c r="AD17" s="68"/>
      <c r="AE17" s="75">
        <f t="shared" si="10"/>
        <v>0</v>
      </c>
      <c r="AF17" s="71">
        <f t="shared" si="11"/>
        <v>700</v>
      </c>
      <c r="AG17" s="71">
        <f t="shared" si="0"/>
        <v>0</v>
      </c>
      <c r="AH17" s="71">
        <f t="shared" si="0"/>
        <v>700</v>
      </c>
      <c r="AI17" s="17"/>
    </row>
    <row r="18" spans="1:35" ht="13.5" customHeight="1">
      <c r="A18" s="2" t="s">
        <v>142</v>
      </c>
      <c r="B18" s="68"/>
      <c r="C18" s="68"/>
      <c r="D18" s="70">
        <f t="shared" si="1"/>
        <v>0</v>
      </c>
      <c r="E18" s="68"/>
      <c r="F18" s="68"/>
      <c r="G18" s="71">
        <f t="shared" si="2"/>
        <v>0</v>
      </c>
      <c r="H18" s="68"/>
      <c r="I18" s="68"/>
      <c r="J18" s="71">
        <f t="shared" si="3"/>
        <v>0</v>
      </c>
      <c r="K18" s="68"/>
      <c r="L18" s="68"/>
      <c r="M18" s="71">
        <f t="shared" si="4"/>
        <v>0</v>
      </c>
      <c r="N18" s="68"/>
      <c r="O18" s="68"/>
      <c r="P18" s="71">
        <f t="shared" si="5"/>
        <v>0</v>
      </c>
      <c r="Q18" s="68"/>
      <c r="R18" s="68"/>
      <c r="S18" s="71">
        <f t="shared" si="6"/>
        <v>0</v>
      </c>
      <c r="T18" s="68">
        <v>14721</v>
      </c>
      <c r="U18" s="68"/>
      <c r="V18" s="71">
        <f t="shared" si="7"/>
        <v>14721</v>
      </c>
      <c r="W18" s="68">
        <v>36916</v>
      </c>
      <c r="X18" s="68"/>
      <c r="Y18" s="71">
        <f t="shared" si="8"/>
        <v>36916</v>
      </c>
      <c r="Z18" s="68"/>
      <c r="AA18" s="68"/>
      <c r="AB18" s="71">
        <f t="shared" si="9"/>
        <v>0</v>
      </c>
      <c r="AC18" s="68"/>
      <c r="AD18" s="68"/>
      <c r="AE18" s="75">
        <f t="shared" si="10"/>
        <v>0</v>
      </c>
      <c r="AF18" s="71">
        <f t="shared" si="11"/>
        <v>51637</v>
      </c>
      <c r="AG18" s="71">
        <f t="shared" si="0"/>
        <v>0</v>
      </c>
      <c r="AH18" s="71">
        <f t="shared" si="0"/>
        <v>51637</v>
      </c>
      <c r="AI18" s="17"/>
    </row>
    <row r="19" spans="1:35" ht="15.75" customHeight="1">
      <c r="A19" s="2" t="s">
        <v>2</v>
      </c>
      <c r="B19" s="68"/>
      <c r="C19" s="68"/>
      <c r="D19" s="70">
        <f t="shared" si="1"/>
        <v>0</v>
      </c>
      <c r="E19" s="14"/>
      <c r="F19" s="68"/>
      <c r="G19" s="71">
        <f t="shared" si="2"/>
        <v>0</v>
      </c>
      <c r="H19" s="14">
        <v>2159</v>
      </c>
      <c r="I19" s="68"/>
      <c r="J19" s="71">
        <f t="shared" si="3"/>
        <v>2159</v>
      </c>
      <c r="K19" s="14"/>
      <c r="L19" s="68"/>
      <c r="M19" s="71">
        <f t="shared" si="4"/>
        <v>0</v>
      </c>
      <c r="N19" s="14"/>
      <c r="O19" s="68"/>
      <c r="P19" s="71">
        <f t="shared" si="5"/>
        <v>0</v>
      </c>
      <c r="Q19" s="14"/>
      <c r="R19" s="68"/>
      <c r="S19" s="71">
        <f t="shared" si="6"/>
        <v>0</v>
      </c>
      <c r="T19" s="14"/>
      <c r="U19" s="68"/>
      <c r="V19" s="71">
        <f t="shared" si="7"/>
        <v>0</v>
      </c>
      <c r="W19" s="14"/>
      <c r="X19" s="68"/>
      <c r="Y19" s="71">
        <f t="shared" si="8"/>
        <v>0</v>
      </c>
      <c r="Z19" s="14"/>
      <c r="AA19" s="68"/>
      <c r="AB19" s="71">
        <f t="shared" si="9"/>
        <v>0</v>
      </c>
      <c r="AC19" s="14"/>
      <c r="AD19" s="68"/>
      <c r="AE19" s="75">
        <f t="shared" si="10"/>
        <v>0</v>
      </c>
      <c r="AF19" s="71">
        <f t="shared" si="11"/>
        <v>2159</v>
      </c>
      <c r="AG19" s="71">
        <f t="shared" si="0"/>
        <v>0</v>
      </c>
      <c r="AH19" s="71">
        <f t="shared" si="0"/>
        <v>2159</v>
      </c>
      <c r="AI19" s="17"/>
    </row>
    <row r="20" spans="1:35" ht="17.25" customHeight="1">
      <c r="A20" s="2" t="s">
        <v>3</v>
      </c>
      <c r="B20" s="68"/>
      <c r="C20" s="68"/>
      <c r="D20" s="70">
        <f t="shared" si="1"/>
        <v>0</v>
      </c>
      <c r="E20" s="14"/>
      <c r="F20" s="68"/>
      <c r="G20" s="71">
        <f t="shared" si="2"/>
        <v>0</v>
      </c>
      <c r="H20" s="14">
        <v>1778</v>
      </c>
      <c r="I20" s="68"/>
      <c r="J20" s="71">
        <f t="shared" si="3"/>
        <v>1778</v>
      </c>
      <c r="K20" s="14"/>
      <c r="L20" s="68"/>
      <c r="M20" s="71">
        <f t="shared" si="4"/>
        <v>0</v>
      </c>
      <c r="N20" s="14"/>
      <c r="O20" s="68"/>
      <c r="P20" s="71">
        <f t="shared" si="5"/>
        <v>0</v>
      </c>
      <c r="Q20" s="14"/>
      <c r="R20" s="68"/>
      <c r="S20" s="71">
        <f t="shared" si="6"/>
        <v>0</v>
      </c>
      <c r="T20" s="14"/>
      <c r="U20" s="68"/>
      <c r="V20" s="71">
        <f t="shared" si="7"/>
        <v>0</v>
      </c>
      <c r="W20" s="14"/>
      <c r="X20" s="68"/>
      <c r="Y20" s="71">
        <f t="shared" si="8"/>
        <v>0</v>
      </c>
      <c r="Z20" s="14"/>
      <c r="AA20" s="68"/>
      <c r="AB20" s="71">
        <f t="shared" si="9"/>
        <v>0</v>
      </c>
      <c r="AC20" s="14"/>
      <c r="AD20" s="68"/>
      <c r="AE20" s="75">
        <f t="shared" si="10"/>
        <v>0</v>
      </c>
      <c r="AF20" s="71">
        <f t="shared" si="11"/>
        <v>1778</v>
      </c>
      <c r="AG20" s="71">
        <f t="shared" si="0"/>
        <v>0</v>
      </c>
      <c r="AH20" s="71">
        <f t="shared" si="0"/>
        <v>1778</v>
      </c>
      <c r="AI20" s="17"/>
    </row>
    <row r="21" spans="1:35" ht="14.25" customHeight="1">
      <c r="A21" s="65" t="s">
        <v>107</v>
      </c>
      <c r="B21" s="68">
        <v>2623</v>
      </c>
      <c r="C21" s="68"/>
      <c r="D21" s="70">
        <f t="shared" si="1"/>
        <v>2623</v>
      </c>
      <c r="E21" s="14">
        <v>473</v>
      </c>
      <c r="F21" s="68"/>
      <c r="G21" s="71">
        <f t="shared" si="2"/>
        <v>473</v>
      </c>
      <c r="H21" s="14">
        <v>3050</v>
      </c>
      <c r="I21" s="68"/>
      <c r="J21" s="71">
        <f t="shared" si="3"/>
        <v>3050</v>
      </c>
      <c r="K21" s="14"/>
      <c r="L21" s="68"/>
      <c r="M21" s="71">
        <f t="shared" si="4"/>
        <v>0</v>
      </c>
      <c r="N21" s="14"/>
      <c r="O21" s="68"/>
      <c r="P21" s="71">
        <f t="shared" si="5"/>
        <v>0</v>
      </c>
      <c r="Q21" s="14"/>
      <c r="R21" s="68"/>
      <c r="S21" s="71">
        <f t="shared" si="6"/>
        <v>0</v>
      </c>
      <c r="T21" s="14"/>
      <c r="U21" s="68"/>
      <c r="V21" s="71">
        <f t="shared" si="7"/>
        <v>0</v>
      </c>
      <c r="W21" s="74"/>
      <c r="X21" s="74"/>
      <c r="Y21" s="71">
        <f t="shared" si="8"/>
        <v>0</v>
      </c>
      <c r="Z21" s="14"/>
      <c r="AA21" s="68"/>
      <c r="AB21" s="71">
        <f t="shared" si="9"/>
        <v>0</v>
      </c>
      <c r="AC21" s="14"/>
      <c r="AD21" s="68"/>
      <c r="AE21" s="75">
        <f t="shared" si="10"/>
        <v>0</v>
      </c>
      <c r="AF21" s="71">
        <f t="shared" si="11"/>
        <v>6146</v>
      </c>
      <c r="AG21" s="71">
        <f t="shared" si="0"/>
        <v>0</v>
      </c>
      <c r="AH21" s="71">
        <f t="shared" si="0"/>
        <v>6146</v>
      </c>
      <c r="AI21" s="17">
        <v>1</v>
      </c>
    </row>
    <row r="22" spans="1:35" ht="14.25" customHeight="1">
      <c r="A22" s="77" t="s">
        <v>121</v>
      </c>
      <c r="B22" s="68">
        <v>14122</v>
      </c>
      <c r="C22" s="68"/>
      <c r="D22" s="70">
        <f t="shared" si="1"/>
        <v>14122</v>
      </c>
      <c r="E22" s="14">
        <v>2615</v>
      </c>
      <c r="F22" s="68"/>
      <c r="G22" s="71">
        <f t="shared" si="2"/>
        <v>2615</v>
      </c>
      <c r="H22" s="14">
        <v>3380</v>
      </c>
      <c r="I22" s="68"/>
      <c r="J22" s="71">
        <f t="shared" si="3"/>
        <v>3380</v>
      </c>
      <c r="K22" s="14"/>
      <c r="L22" s="68"/>
      <c r="M22" s="71">
        <f t="shared" si="4"/>
        <v>0</v>
      </c>
      <c r="N22" s="14"/>
      <c r="O22" s="68"/>
      <c r="P22" s="71">
        <f t="shared" si="5"/>
        <v>0</v>
      </c>
      <c r="Q22" s="14"/>
      <c r="R22" s="68"/>
      <c r="S22" s="71">
        <f t="shared" si="6"/>
        <v>0</v>
      </c>
      <c r="T22" s="14"/>
      <c r="U22" s="68"/>
      <c r="V22" s="71">
        <f t="shared" si="7"/>
        <v>0</v>
      </c>
      <c r="W22" s="73"/>
      <c r="X22" s="73"/>
      <c r="Y22" s="71">
        <f t="shared" si="8"/>
        <v>0</v>
      </c>
      <c r="Z22" s="14"/>
      <c r="AA22" s="68"/>
      <c r="AB22" s="71">
        <f t="shared" si="9"/>
        <v>0</v>
      </c>
      <c r="AC22" s="14"/>
      <c r="AD22" s="68"/>
      <c r="AE22" s="75">
        <f t="shared" si="10"/>
        <v>0</v>
      </c>
      <c r="AF22" s="71">
        <f t="shared" si="11"/>
        <v>20117</v>
      </c>
      <c r="AG22" s="71">
        <f t="shared" si="0"/>
        <v>0</v>
      </c>
      <c r="AH22" s="71">
        <f t="shared" si="0"/>
        <v>20117</v>
      </c>
      <c r="AI22" s="17">
        <v>3</v>
      </c>
    </row>
    <row r="23" spans="1:35" ht="14.25" customHeight="1">
      <c r="A23" s="77" t="s">
        <v>123</v>
      </c>
      <c r="B23" s="68"/>
      <c r="C23" s="68"/>
      <c r="D23" s="70">
        <f t="shared" si="1"/>
        <v>0</v>
      </c>
      <c r="E23" s="14"/>
      <c r="F23" s="68"/>
      <c r="G23" s="71">
        <f t="shared" si="2"/>
        <v>0</v>
      </c>
      <c r="H23" s="14">
        <v>60</v>
      </c>
      <c r="I23" s="68"/>
      <c r="J23" s="71">
        <f t="shared" si="3"/>
        <v>60</v>
      </c>
      <c r="K23" s="14"/>
      <c r="L23" s="68"/>
      <c r="M23" s="71">
        <f t="shared" si="4"/>
        <v>0</v>
      </c>
      <c r="N23" s="14"/>
      <c r="O23" s="68"/>
      <c r="P23" s="71">
        <f t="shared" si="5"/>
        <v>0</v>
      </c>
      <c r="Q23" s="14"/>
      <c r="R23" s="68"/>
      <c r="S23" s="71">
        <f t="shared" si="6"/>
        <v>0</v>
      </c>
      <c r="T23" s="14"/>
      <c r="U23" s="68"/>
      <c r="V23" s="71">
        <f t="shared" si="7"/>
        <v>0</v>
      </c>
      <c r="W23" s="14"/>
      <c r="X23" s="68"/>
      <c r="Y23" s="71">
        <f t="shared" si="8"/>
        <v>0</v>
      </c>
      <c r="Z23" s="14"/>
      <c r="AA23" s="68"/>
      <c r="AB23" s="71">
        <f t="shared" si="9"/>
        <v>0</v>
      </c>
      <c r="AC23" s="14"/>
      <c r="AD23" s="68"/>
      <c r="AE23" s="75">
        <f t="shared" si="10"/>
        <v>0</v>
      </c>
      <c r="AF23" s="71">
        <f t="shared" si="11"/>
        <v>60</v>
      </c>
      <c r="AG23" s="71">
        <f aca="true" t="shared" si="12" ref="AG23:AH34">C23+F23+I23+L23+O23+R23+U23+X23+AA23+AD23</f>
        <v>0</v>
      </c>
      <c r="AH23" s="71">
        <f t="shared" si="12"/>
        <v>60</v>
      </c>
      <c r="AI23" s="17"/>
    </row>
    <row r="24" spans="1:35" ht="14.25" customHeight="1">
      <c r="A24" s="77" t="s">
        <v>122</v>
      </c>
      <c r="B24" s="68">
        <v>6398</v>
      </c>
      <c r="C24" s="68"/>
      <c r="D24" s="70">
        <f t="shared" si="1"/>
        <v>6398</v>
      </c>
      <c r="E24" s="14">
        <v>1176</v>
      </c>
      <c r="F24" s="68"/>
      <c r="G24" s="71">
        <f t="shared" si="2"/>
        <v>1176</v>
      </c>
      <c r="H24" s="14">
        <v>420</v>
      </c>
      <c r="I24" s="68"/>
      <c r="J24" s="71">
        <f t="shared" si="3"/>
        <v>420</v>
      </c>
      <c r="K24" s="14"/>
      <c r="L24" s="68"/>
      <c r="M24" s="71">
        <f t="shared" si="4"/>
        <v>0</v>
      </c>
      <c r="N24" s="14"/>
      <c r="O24" s="68"/>
      <c r="P24" s="71">
        <f t="shared" si="5"/>
        <v>0</v>
      </c>
      <c r="Q24" s="14"/>
      <c r="R24" s="68"/>
      <c r="S24" s="71">
        <f t="shared" si="6"/>
        <v>0</v>
      </c>
      <c r="T24" s="14"/>
      <c r="U24" s="68"/>
      <c r="V24" s="71">
        <f t="shared" si="7"/>
        <v>0</v>
      </c>
      <c r="W24" s="14"/>
      <c r="X24" s="68"/>
      <c r="Y24" s="71">
        <f t="shared" si="8"/>
        <v>0</v>
      </c>
      <c r="Z24" s="14"/>
      <c r="AA24" s="68"/>
      <c r="AB24" s="71">
        <f t="shared" si="9"/>
        <v>0</v>
      </c>
      <c r="AC24" s="14"/>
      <c r="AD24" s="68"/>
      <c r="AE24" s="75">
        <f t="shared" si="10"/>
        <v>0</v>
      </c>
      <c r="AF24" s="71">
        <f t="shared" si="11"/>
        <v>7994</v>
      </c>
      <c r="AG24" s="71">
        <f t="shared" si="12"/>
        <v>0</v>
      </c>
      <c r="AH24" s="71">
        <f t="shared" si="12"/>
        <v>7994</v>
      </c>
      <c r="AI24" s="17">
        <v>1</v>
      </c>
    </row>
    <row r="25" spans="1:35" ht="14.25" customHeight="1">
      <c r="A25" s="66" t="s">
        <v>114</v>
      </c>
      <c r="B25" s="68"/>
      <c r="C25" s="68"/>
      <c r="D25" s="70">
        <f t="shared" si="1"/>
        <v>0</v>
      </c>
      <c r="E25" s="14"/>
      <c r="F25" s="68"/>
      <c r="G25" s="71">
        <f t="shared" si="2"/>
        <v>0</v>
      </c>
      <c r="H25" s="14">
        <v>317</v>
      </c>
      <c r="I25" s="68"/>
      <c r="J25" s="71">
        <f t="shared" si="3"/>
        <v>317</v>
      </c>
      <c r="K25" s="14"/>
      <c r="L25" s="68"/>
      <c r="M25" s="71">
        <f t="shared" si="4"/>
        <v>0</v>
      </c>
      <c r="N25" s="14"/>
      <c r="O25" s="68"/>
      <c r="P25" s="71">
        <f t="shared" si="5"/>
        <v>0</v>
      </c>
      <c r="Q25" s="14"/>
      <c r="R25" s="68"/>
      <c r="S25" s="71">
        <f t="shared" si="6"/>
        <v>0</v>
      </c>
      <c r="T25" s="14"/>
      <c r="U25" s="68"/>
      <c r="V25" s="71">
        <f t="shared" si="7"/>
        <v>0</v>
      </c>
      <c r="W25" s="14"/>
      <c r="X25" s="68"/>
      <c r="Y25" s="71">
        <f t="shared" si="8"/>
        <v>0</v>
      </c>
      <c r="Z25" s="14"/>
      <c r="AA25" s="68"/>
      <c r="AB25" s="71">
        <f t="shared" si="9"/>
        <v>0</v>
      </c>
      <c r="AC25" s="14"/>
      <c r="AD25" s="68"/>
      <c r="AE25" s="75">
        <f t="shared" si="10"/>
        <v>0</v>
      </c>
      <c r="AF25" s="71">
        <f t="shared" si="11"/>
        <v>317</v>
      </c>
      <c r="AG25" s="71">
        <f t="shared" si="12"/>
        <v>0</v>
      </c>
      <c r="AH25" s="71">
        <f t="shared" si="12"/>
        <v>317</v>
      </c>
      <c r="AI25" s="17"/>
    </row>
    <row r="26" spans="1:35" ht="14.25" customHeight="1">
      <c r="A26" s="3" t="s">
        <v>137</v>
      </c>
      <c r="B26" s="68"/>
      <c r="C26" s="68"/>
      <c r="D26" s="70">
        <f t="shared" si="1"/>
        <v>0</v>
      </c>
      <c r="E26" s="14"/>
      <c r="F26" s="68"/>
      <c r="G26" s="71">
        <f t="shared" si="2"/>
        <v>0</v>
      </c>
      <c r="H26" s="14"/>
      <c r="I26" s="68"/>
      <c r="J26" s="71">
        <f t="shared" si="3"/>
        <v>0</v>
      </c>
      <c r="K26" s="14"/>
      <c r="L26" s="68"/>
      <c r="M26" s="71">
        <f t="shared" si="4"/>
        <v>0</v>
      </c>
      <c r="N26" s="14">
        <v>550</v>
      </c>
      <c r="O26" s="68"/>
      <c r="P26" s="71">
        <f t="shared" si="5"/>
        <v>550</v>
      </c>
      <c r="Q26" s="14"/>
      <c r="R26" s="68"/>
      <c r="S26" s="71">
        <f t="shared" si="6"/>
        <v>0</v>
      </c>
      <c r="T26" s="14"/>
      <c r="U26" s="68"/>
      <c r="V26" s="71">
        <f t="shared" si="7"/>
        <v>0</v>
      </c>
      <c r="W26" s="14"/>
      <c r="X26" s="68"/>
      <c r="Y26" s="71">
        <f t="shared" si="8"/>
        <v>0</v>
      </c>
      <c r="Z26" s="14"/>
      <c r="AA26" s="68"/>
      <c r="AB26" s="71">
        <f t="shared" si="9"/>
        <v>0</v>
      </c>
      <c r="AC26" s="14"/>
      <c r="AD26" s="68"/>
      <c r="AE26" s="75">
        <f t="shared" si="10"/>
        <v>0</v>
      </c>
      <c r="AF26" s="71">
        <f t="shared" si="11"/>
        <v>550</v>
      </c>
      <c r="AG26" s="71">
        <f t="shared" si="12"/>
        <v>0</v>
      </c>
      <c r="AH26" s="71">
        <f t="shared" si="12"/>
        <v>550</v>
      </c>
      <c r="AI26" s="17"/>
    </row>
    <row r="27" spans="1:35" ht="13.5" customHeight="1">
      <c r="A27" s="2" t="s">
        <v>6</v>
      </c>
      <c r="B27" s="68">
        <v>600</v>
      </c>
      <c r="C27" s="68"/>
      <c r="D27" s="70">
        <f t="shared" si="1"/>
        <v>600</v>
      </c>
      <c r="E27" s="14">
        <v>105</v>
      </c>
      <c r="F27" s="68"/>
      <c r="G27" s="71">
        <f t="shared" si="2"/>
        <v>105</v>
      </c>
      <c r="H27" s="14">
        <v>227</v>
      </c>
      <c r="I27" s="68"/>
      <c r="J27" s="71">
        <f t="shared" si="3"/>
        <v>227</v>
      </c>
      <c r="K27" s="14"/>
      <c r="L27" s="68"/>
      <c r="M27" s="71">
        <f t="shared" si="4"/>
        <v>0</v>
      </c>
      <c r="N27" s="14"/>
      <c r="O27" s="68"/>
      <c r="P27" s="71">
        <f t="shared" si="5"/>
        <v>0</v>
      </c>
      <c r="Q27" s="14"/>
      <c r="R27" s="68"/>
      <c r="S27" s="71">
        <f t="shared" si="6"/>
        <v>0</v>
      </c>
      <c r="T27" s="14"/>
      <c r="U27" s="68"/>
      <c r="V27" s="71">
        <f t="shared" si="7"/>
        <v>0</v>
      </c>
      <c r="W27" s="14"/>
      <c r="X27" s="68"/>
      <c r="Y27" s="71">
        <f t="shared" si="8"/>
        <v>0</v>
      </c>
      <c r="Z27" s="14"/>
      <c r="AA27" s="68"/>
      <c r="AB27" s="71">
        <f t="shared" si="9"/>
        <v>0</v>
      </c>
      <c r="AC27" s="14"/>
      <c r="AD27" s="68"/>
      <c r="AE27" s="75">
        <f t="shared" si="10"/>
        <v>0</v>
      </c>
      <c r="AF27" s="71">
        <f t="shared" si="11"/>
        <v>932</v>
      </c>
      <c r="AG27" s="71">
        <f t="shared" si="12"/>
        <v>0</v>
      </c>
      <c r="AH27" s="71">
        <f t="shared" si="12"/>
        <v>932</v>
      </c>
      <c r="AI27" s="17"/>
    </row>
    <row r="28" spans="1:35" ht="16.5" customHeight="1">
      <c r="A28" s="2" t="s">
        <v>5</v>
      </c>
      <c r="B28" s="68">
        <v>4167</v>
      </c>
      <c r="C28" s="68"/>
      <c r="D28" s="70">
        <f t="shared" si="1"/>
        <v>4167</v>
      </c>
      <c r="E28" s="14">
        <v>745</v>
      </c>
      <c r="F28" s="68"/>
      <c r="G28" s="71">
        <f t="shared" si="2"/>
        <v>745</v>
      </c>
      <c r="H28" s="14">
        <v>7407</v>
      </c>
      <c r="I28" s="68"/>
      <c r="J28" s="71">
        <f t="shared" si="3"/>
        <v>7407</v>
      </c>
      <c r="K28" s="14"/>
      <c r="L28" s="68"/>
      <c r="M28" s="71">
        <f t="shared" si="4"/>
        <v>0</v>
      </c>
      <c r="N28" s="14"/>
      <c r="O28" s="68"/>
      <c r="P28" s="71">
        <f t="shared" si="5"/>
        <v>0</v>
      </c>
      <c r="Q28" s="14"/>
      <c r="R28" s="68"/>
      <c r="S28" s="71">
        <f t="shared" si="6"/>
        <v>0</v>
      </c>
      <c r="T28" s="14"/>
      <c r="U28" s="68"/>
      <c r="V28" s="71">
        <f t="shared" si="7"/>
        <v>0</v>
      </c>
      <c r="W28" s="14"/>
      <c r="X28" s="68"/>
      <c r="Y28" s="71">
        <f t="shared" si="8"/>
        <v>0</v>
      </c>
      <c r="Z28" s="14"/>
      <c r="AA28" s="68"/>
      <c r="AB28" s="71">
        <f t="shared" si="9"/>
        <v>0</v>
      </c>
      <c r="AC28" s="14"/>
      <c r="AD28" s="68"/>
      <c r="AE28" s="75">
        <f t="shared" si="10"/>
        <v>0</v>
      </c>
      <c r="AF28" s="71">
        <f t="shared" si="11"/>
        <v>12319</v>
      </c>
      <c r="AG28" s="71">
        <f t="shared" si="12"/>
        <v>0</v>
      </c>
      <c r="AH28" s="71">
        <f t="shared" si="12"/>
        <v>12319</v>
      </c>
      <c r="AI28" s="17">
        <v>1</v>
      </c>
    </row>
    <row r="29" spans="1:35" ht="15" customHeight="1">
      <c r="A29" s="3" t="s">
        <v>4</v>
      </c>
      <c r="B29" s="68"/>
      <c r="C29" s="68"/>
      <c r="D29" s="70">
        <f t="shared" si="1"/>
        <v>0</v>
      </c>
      <c r="E29" s="14"/>
      <c r="F29" s="68"/>
      <c r="G29" s="71">
        <f t="shared" si="2"/>
        <v>0</v>
      </c>
      <c r="H29" s="14"/>
      <c r="I29" s="68"/>
      <c r="J29" s="71">
        <f t="shared" si="3"/>
        <v>0</v>
      </c>
      <c r="K29" s="14"/>
      <c r="L29" s="68"/>
      <c r="M29" s="71">
        <f t="shared" si="4"/>
        <v>0</v>
      </c>
      <c r="N29" s="14">
        <v>680</v>
      </c>
      <c r="O29" s="68"/>
      <c r="P29" s="71">
        <f t="shared" si="5"/>
        <v>680</v>
      </c>
      <c r="Q29" s="14"/>
      <c r="R29" s="68"/>
      <c r="S29" s="71">
        <f t="shared" si="6"/>
        <v>0</v>
      </c>
      <c r="T29" s="14"/>
      <c r="U29" s="68"/>
      <c r="V29" s="71">
        <f t="shared" si="7"/>
        <v>0</v>
      </c>
      <c r="W29" s="14"/>
      <c r="X29" s="68"/>
      <c r="Y29" s="71">
        <f t="shared" si="8"/>
        <v>0</v>
      </c>
      <c r="Z29" s="14"/>
      <c r="AA29" s="68"/>
      <c r="AB29" s="71">
        <f t="shared" si="9"/>
        <v>0</v>
      </c>
      <c r="AC29" s="14"/>
      <c r="AD29" s="68"/>
      <c r="AE29" s="75">
        <f t="shared" si="10"/>
        <v>0</v>
      </c>
      <c r="AF29" s="71">
        <f t="shared" si="11"/>
        <v>680</v>
      </c>
      <c r="AG29" s="71">
        <f t="shared" si="12"/>
        <v>0</v>
      </c>
      <c r="AH29" s="71">
        <f t="shared" si="12"/>
        <v>680</v>
      </c>
      <c r="AI29" s="17"/>
    </row>
    <row r="30" spans="1:35" ht="15" customHeight="1">
      <c r="A30" s="78" t="s">
        <v>108</v>
      </c>
      <c r="B30" s="68">
        <v>12774</v>
      </c>
      <c r="C30" s="68"/>
      <c r="D30" s="70">
        <f t="shared" si="1"/>
        <v>12774</v>
      </c>
      <c r="E30" s="14">
        <v>2280</v>
      </c>
      <c r="F30" s="68"/>
      <c r="G30" s="71">
        <f t="shared" si="2"/>
        <v>2280</v>
      </c>
      <c r="H30" s="14">
        <v>7600</v>
      </c>
      <c r="I30" s="68"/>
      <c r="J30" s="71">
        <f t="shared" si="3"/>
        <v>7600</v>
      </c>
      <c r="K30" s="14"/>
      <c r="L30" s="68"/>
      <c r="M30" s="71">
        <f t="shared" si="4"/>
        <v>0</v>
      </c>
      <c r="N30" s="14"/>
      <c r="O30" s="68"/>
      <c r="P30" s="71">
        <f t="shared" si="5"/>
        <v>0</v>
      </c>
      <c r="Q30" s="14"/>
      <c r="R30" s="68"/>
      <c r="S30" s="71">
        <f t="shared" si="6"/>
        <v>0</v>
      </c>
      <c r="T30" s="14"/>
      <c r="U30" s="68"/>
      <c r="V30" s="71">
        <f t="shared" si="7"/>
        <v>0</v>
      </c>
      <c r="W30" s="14"/>
      <c r="X30" s="68"/>
      <c r="Y30" s="71">
        <f t="shared" si="8"/>
        <v>0</v>
      </c>
      <c r="Z30" s="14"/>
      <c r="AA30" s="68"/>
      <c r="AB30" s="71">
        <f t="shared" si="9"/>
        <v>0</v>
      </c>
      <c r="AC30" s="14"/>
      <c r="AD30" s="68"/>
      <c r="AE30" s="75">
        <f t="shared" si="10"/>
        <v>0</v>
      </c>
      <c r="AF30" s="71">
        <f t="shared" si="11"/>
        <v>22654</v>
      </c>
      <c r="AG30" s="71">
        <f t="shared" si="12"/>
        <v>0</v>
      </c>
      <c r="AH30" s="71">
        <f t="shared" si="12"/>
        <v>22654</v>
      </c>
      <c r="AI30" s="17">
        <v>4</v>
      </c>
    </row>
    <row r="31" spans="1:35" ht="18" customHeight="1">
      <c r="A31" s="63" t="s">
        <v>130</v>
      </c>
      <c r="B31" s="6"/>
      <c r="C31" s="6"/>
      <c r="D31" s="70">
        <f t="shared" si="1"/>
        <v>0</v>
      </c>
      <c r="E31" s="14"/>
      <c r="F31" s="68"/>
      <c r="G31" s="71">
        <f t="shared" si="2"/>
        <v>0</v>
      </c>
      <c r="H31" s="14">
        <v>677</v>
      </c>
      <c r="I31" s="68"/>
      <c r="J31" s="71">
        <f t="shared" si="3"/>
        <v>677</v>
      </c>
      <c r="K31" s="14"/>
      <c r="L31" s="68"/>
      <c r="M31" s="71">
        <f t="shared" si="4"/>
        <v>0</v>
      </c>
      <c r="N31" s="14"/>
      <c r="O31" s="68"/>
      <c r="P31" s="71">
        <f t="shared" si="5"/>
        <v>0</v>
      </c>
      <c r="Q31" s="14"/>
      <c r="R31" s="68"/>
      <c r="S31" s="71">
        <f t="shared" si="6"/>
        <v>0</v>
      </c>
      <c r="T31" s="14"/>
      <c r="U31" s="68"/>
      <c r="V31" s="71">
        <f t="shared" si="7"/>
        <v>0</v>
      </c>
      <c r="W31" s="14"/>
      <c r="X31" s="68"/>
      <c r="Y31" s="71">
        <f t="shared" si="8"/>
        <v>0</v>
      </c>
      <c r="Z31" s="14"/>
      <c r="AA31" s="68"/>
      <c r="AB31" s="71">
        <f t="shared" si="9"/>
        <v>0</v>
      </c>
      <c r="AC31" s="14"/>
      <c r="AD31" s="68"/>
      <c r="AE31" s="75">
        <f t="shared" si="10"/>
        <v>0</v>
      </c>
      <c r="AF31" s="71">
        <f t="shared" si="11"/>
        <v>677</v>
      </c>
      <c r="AG31" s="71">
        <f t="shared" si="12"/>
        <v>0</v>
      </c>
      <c r="AH31" s="71">
        <f t="shared" si="12"/>
        <v>677</v>
      </c>
      <c r="AI31" s="17"/>
    </row>
    <row r="32" spans="1:35" ht="18.75" customHeight="1">
      <c r="A32" s="2" t="s">
        <v>109</v>
      </c>
      <c r="B32" s="68">
        <v>3148</v>
      </c>
      <c r="C32" s="68"/>
      <c r="D32" s="70">
        <f t="shared" si="1"/>
        <v>3148</v>
      </c>
      <c r="E32" s="14">
        <v>598</v>
      </c>
      <c r="F32" s="68"/>
      <c r="G32" s="71">
        <f t="shared" si="2"/>
        <v>598</v>
      </c>
      <c r="H32" s="14">
        <v>1442</v>
      </c>
      <c r="I32" s="68"/>
      <c r="J32" s="71">
        <f t="shared" si="3"/>
        <v>1442</v>
      </c>
      <c r="K32" s="14"/>
      <c r="L32" s="68"/>
      <c r="M32" s="71">
        <f t="shared" si="4"/>
        <v>0</v>
      </c>
      <c r="N32" s="14"/>
      <c r="O32" s="68"/>
      <c r="P32" s="71">
        <f t="shared" si="5"/>
        <v>0</v>
      </c>
      <c r="Q32" s="14"/>
      <c r="R32" s="68"/>
      <c r="S32" s="71">
        <f t="shared" si="6"/>
        <v>0</v>
      </c>
      <c r="T32" s="14"/>
      <c r="U32" s="68"/>
      <c r="V32" s="71">
        <f t="shared" si="7"/>
        <v>0</v>
      </c>
      <c r="W32" s="14"/>
      <c r="X32" s="68"/>
      <c r="Y32" s="71">
        <f t="shared" si="8"/>
        <v>0</v>
      </c>
      <c r="Z32" s="14"/>
      <c r="AA32" s="68"/>
      <c r="AB32" s="71">
        <f t="shared" si="9"/>
        <v>0</v>
      </c>
      <c r="AC32" s="14"/>
      <c r="AD32" s="68"/>
      <c r="AE32" s="75">
        <f t="shared" si="10"/>
        <v>0</v>
      </c>
      <c r="AF32" s="71">
        <f t="shared" si="11"/>
        <v>5188</v>
      </c>
      <c r="AG32" s="71">
        <f t="shared" si="12"/>
        <v>0</v>
      </c>
      <c r="AH32" s="71">
        <f t="shared" si="12"/>
        <v>5188</v>
      </c>
      <c r="AI32" s="17">
        <v>1</v>
      </c>
    </row>
    <row r="33" spans="1:35" ht="15" customHeight="1">
      <c r="A33" s="2" t="s">
        <v>110</v>
      </c>
      <c r="B33" s="68"/>
      <c r="C33" s="68"/>
      <c r="D33" s="70">
        <f t="shared" si="1"/>
        <v>0</v>
      </c>
      <c r="E33" s="14"/>
      <c r="F33" s="68"/>
      <c r="G33" s="71">
        <f t="shared" si="2"/>
        <v>0</v>
      </c>
      <c r="H33" s="14">
        <v>300</v>
      </c>
      <c r="I33" s="68"/>
      <c r="J33" s="71">
        <f t="shared" si="3"/>
        <v>300</v>
      </c>
      <c r="K33" s="14">
        <v>8900</v>
      </c>
      <c r="L33" s="68"/>
      <c r="M33" s="71">
        <f t="shared" si="4"/>
        <v>8900</v>
      </c>
      <c r="N33" s="14">
        <v>200</v>
      </c>
      <c r="O33" s="68"/>
      <c r="P33" s="71">
        <f t="shared" si="5"/>
        <v>200</v>
      </c>
      <c r="Q33" s="14"/>
      <c r="R33" s="68"/>
      <c r="S33" s="71">
        <f t="shared" si="6"/>
        <v>0</v>
      </c>
      <c r="T33" s="14"/>
      <c r="U33" s="68"/>
      <c r="V33" s="71">
        <f t="shared" si="7"/>
        <v>0</v>
      </c>
      <c r="W33" s="14"/>
      <c r="X33" s="68"/>
      <c r="Y33" s="71">
        <f t="shared" si="8"/>
        <v>0</v>
      </c>
      <c r="Z33" s="14"/>
      <c r="AA33" s="68"/>
      <c r="AB33" s="71">
        <f t="shared" si="9"/>
        <v>0</v>
      </c>
      <c r="AC33" s="14"/>
      <c r="AD33" s="68"/>
      <c r="AE33" s="75">
        <f t="shared" si="10"/>
        <v>0</v>
      </c>
      <c r="AF33" s="71">
        <f t="shared" si="11"/>
        <v>9400</v>
      </c>
      <c r="AG33" s="71">
        <f t="shared" si="12"/>
        <v>0</v>
      </c>
      <c r="AH33" s="71">
        <f t="shared" si="12"/>
        <v>9400</v>
      </c>
      <c r="AI33" s="17"/>
    </row>
    <row r="34" spans="1:35" ht="17.25" customHeight="1">
      <c r="A34" s="12" t="s">
        <v>65</v>
      </c>
      <c r="B34" s="69">
        <f aca="true" t="shared" si="13" ref="B34:AD34">SUM(B7:B33)</f>
        <v>92297</v>
      </c>
      <c r="C34" s="69">
        <f t="shared" si="13"/>
        <v>5725</v>
      </c>
      <c r="D34" s="70">
        <f t="shared" si="1"/>
        <v>98022</v>
      </c>
      <c r="E34" s="15">
        <f t="shared" si="13"/>
        <v>16142</v>
      </c>
      <c r="F34" s="69">
        <f t="shared" si="13"/>
        <v>1000</v>
      </c>
      <c r="G34" s="71">
        <f t="shared" si="2"/>
        <v>17142</v>
      </c>
      <c r="H34" s="15">
        <f t="shared" si="13"/>
        <v>48471</v>
      </c>
      <c r="I34" s="69">
        <f t="shared" si="13"/>
        <v>0</v>
      </c>
      <c r="J34" s="71">
        <f t="shared" si="3"/>
        <v>48471</v>
      </c>
      <c r="K34" s="15">
        <f t="shared" si="13"/>
        <v>8900</v>
      </c>
      <c r="L34" s="69">
        <f t="shared" si="13"/>
        <v>0</v>
      </c>
      <c r="M34" s="71">
        <f t="shared" si="4"/>
        <v>8900</v>
      </c>
      <c r="N34" s="15">
        <f t="shared" si="13"/>
        <v>2130</v>
      </c>
      <c r="O34" s="69">
        <f t="shared" si="13"/>
        <v>0</v>
      </c>
      <c r="P34" s="71">
        <f t="shared" si="5"/>
        <v>2130</v>
      </c>
      <c r="Q34" s="15">
        <f t="shared" si="13"/>
        <v>0</v>
      </c>
      <c r="R34" s="69">
        <f t="shared" si="13"/>
        <v>2000</v>
      </c>
      <c r="S34" s="71">
        <f t="shared" si="6"/>
        <v>2000</v>
      </c>
      <c r="T34" s="15">
        <f t="shared" si="13"/>
        <v>15750</v>
      </c>
      <c r="U34" s="69">
        <f t="shared" si="13"/>
        <v>0</v>
      </c>
      <c r="V34" s="71">
        <f t="shared" si="7"/>
        <v>15750</v>
      </c>
      <c r="W34" s="15">
        <f t="shared" si="13"/>
        <v>39812</v>
      </c>
      <c r="X34" s="69">
        <f t="shared" si="13"/>
        <v>0</v>
      </c>
      <c r="Y34" s="71">
        <f t="shared" si="8"/>
        <v>39812</v>
      </c>
      <c r="Z34" s="15">
        <f t="shared" si="13"/>
        <v>15429</v>
      </c>
      <c r="AA34" s="69">
        <f t="shared" si="13"/>
        <v>-4155</v>
      </c>
      <c r="AB34" s="71">
        <f t="shared" si="9"/>
        <v>11274</v>
      </c>
      <c r="AC34" s="15">
        <f t="shared" si="13"/>
        <v>5490</v>
      </c>
      <c r="AD34" s="69">
        <f t="shared" si="13"/>
        <v>0</v>
      </c>
      <c r="AE34" s="75">
        <f t="shared" si="10"/>
        <v>5490</v>
      </c>
      <c r="AF34" s="71">
        <f t="shared" si="11"/>
        <v>244421</v>
      </c>
      <c r="AG34" s="71">
        <f t="shared" si="12"/>
        <v>4570</v>
      </c>
      <c r="AH34" s="71">
        <f t="shared" si="12"/>
        <v>248991</v>
      </c>
      <c r="AI34" s="15">
        <f>SUM(AI7:AI33)</f>
        <v>24</v>
      </c>
    </row>
    <row r="36" spans="2:4" ht="12.75">
      <c r="B36" s="79"/>
      <c r="C36" s="79"/>
      <c r="D36" s="79"/>
    </row>
  </sheetData>
  <sheetProtection/>
  <mergeCells count="13">
    <mergeCell ref="A3:AC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N1" sqref="N1"/>
    </sheetView>
  </sheetViews>
  <sheetFormatPr defaultColWidth="9.140625" defaultRowHeight="12.75"/>
  <cols>
    <col min="1" max="1" width="21.28125" style="0" customWidth="1"/>
    <col min="2" max="3" width="10.28125" style="0" customWidth="1"/>
    <col min="4" max="4" width="8.57421875" style="0" customWidth="1"/>
    <col min="5" max="7" width="8.140625" style="0" customWidth="1"/>
    <col min="8" max="8" width="7.7109375" style="0" customWidth="1"/>
    <col min="9" max="9" width="8.28125" style="0" customWidth="1"/>
    <col min="10" max="10" width="8.00390625" style="0" customWidth="1"/>
  </cols>
  <sheetData>
    <row r="1" ht="12.75">
      <c r="N1" t="s">
        <v>148</v>
      </c>
    </row>
    <row r="3" spans="1:16" ht="12.75">
      <c r="A3" s="22"/>
      <c r="O3" s="103" t="s">
        <v>68</v>
      </c>
      <c r="P3" s="104"/>
    </row>
    <row r="4" spans="1:16" ht="12.75">
      <c r="A4" s="105" t="s">
        <v>140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3.5" thickBot="1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06" t="s">
        <v>69</v>
      </c>
      <c r="P5" s="106"/>
    </row>
    <row r="6" spans="1:16" ht="23.25" thickBot="1">
      <c r="A6" s="25" t="s">
        <v>66</v>
      </c>
      <c r="B6" s="26" t="s">
        <v>70</v>
      </c>
      <c r="C6" s="26" t="s">
        <v>144</v>
      </c>
      <c r="D6" s="27" t="s">
        <v>71</v>
      </c>
      <c r="E6" s="27" t="s">
        <v>72</v>
      </c>
      <c r="F6" s="27" t="s">
        <v>73</v>
      </c>
      <c r="G6" s="27" t="s">
        <v>74</v>
      </c>
      <c r="H6" s="27" t="s">
        <v>75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82</v>
      </c>
      <c r="P6" s="28" t="s">
        <v>67</v>
      </c>
    </row>
    <row r="7" spans="1:16" ht="12.75">
      <c r="A7" s="29" t="s">
        <v>83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29.25" customHeight="1">
      <c r="A8" s="32" t="s">
        <v>84</v>
      </c>
      <c r="B8" s="33">
        <v>142866</v>
      </c>
      <c r="C8" s="33">
        <v>147236</v>
      </c>
      <c r="D8" s="33">
        <v>12263</v>
      </c>
      <c r="E8" s="33">
        <v>12263</v>
      </c>
      <c r="F8" s="33">
        <v>12264</v>
      </c>
      <c r="G8" s="33">
        <v>12263</v>
      </c>
      <c r="H8" s="33">
        <v>12263</v>
      </c>
      <c r="I8" s="33">
        <v>12340</v>
      </c>
      <c r="J8" s="33">
        <v>12263</v>
      </c>
      <c r="K8" s="33">
        <v>12263</v>
      </c>
      <c r="L8" s="33">
        <v>12264</v>
      </c>
      <c r="M8" s="33">
        <v>12263</v>
      </c>
      <c r="N8" s="33">
        <v>12264</v>
      </c>
      <c r="O8" s="33">
        <v>12263</v>
      </c>
      <c r="P8" s="34">
        <f aca="true" t="shared" si="0" ref="P8:P16">SUM(D8:O8)</f>
        <v>147236</v>
      </c>
    </row>
    <row r="9" spans="1:16" ht="32.25" customHeight="1">
      <c r="A9" s="32" t="s">
        <v>85</v>
      </c>
      <c r="B9" s="33">
        <v>36551</v>
      </c>
      <c r="C9" s="33">
        <v>36551</v>
      </c>
      <c r="D9" s="33">
        <v>0</v>
      </c>
      <c r="E9" s="33">
        <v>4300</v>
      </c>
      <c r="F9" s="33">
        <v>0</v>
      </c>
      <c r="G9" s="33">
        <v>0</v>
      </c>
      <c r="H9" s="33">
        <v>11834</v>
      </c>
      <c r="I9" s="33">
        <v>0</v>
      </c>
      <c r="J9" s="33">
        <v>20417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4">
        <f t="shared" si="0"/>
        <v>36551</v>
      </c>
    </row>
    <row r="10" spans="1:16" ht="18.75" customHeight="1">
      <c r="A10" s="32" t="s">
        <v>86</v>
      </c>
      <c r="B10" s="33">
        <v>15000</v>
      </c>
      <c r="C10" s="33">
        <v>13200</v>
      </c>
      <c r="D10" s="33">
        <v>0</v>
      </c>
      <c r="E10" s="33">
        <v>0</v>
      </c>
      <c r="F10" s="33">
        <v>6100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7100</v>
      </c>
      <c r="M10" s="33">
        <v>0</v>
      </c>
      <c r="N10" s="33">
        <v>0</v>
      </c>
      <c r="O10" s="33">
        <v>0</v>
      </c>
      <c r="P10" s="34">
        <f t="shared" si="0"/>
        <v>13200</v>
      </c>
    </row>
    <row r="11" spans="1:16" ht="19.5" customHeight="1">
      <c r="A11" s="32" t="s">
        <v>87</v>
      </c>
      <c r="B11" s="33">
        <v>3089</v>
      </c>
      <c r="C11" s="33">
        <v>3089</v>
      </c>
      <c r="D11" s="33">
        <v>0</v>
      </c>
      <c r="E11" s="33">
        <v>500</v>
      </c>
      <c r="F11" s="33">
        <v>0</v>
      </c>
      <c r="G11" s="33">
        <v>500</v>
      </c>
      <c r="H11" s="33">
        <v>0</v>
      </c>
      <c r="I11" s="33">
        <v>0</v>
      </c>
      <c r="J11" s="33">
        <v>545</v>
      </c>
      <c r="K11" s="33">
        <v>500</v>
      </c>
      <c r="L11" s="33">
        <v>0</v>
      </c>
      <c r="M11" s="33">
        <v>0</v>
      </c>
      <c r="N11" s="33">
        <v>544</v>
      </c>
      <c r="O11" s="33">
        <v>500</v>
      </c>
      <c r="P11" s="34">
        <f t="shared" si="0"/>
        <v>3089</v>
      </c>
    </row>
    <row r="12" spans="1:16" ht="15.75" customHeight="1">
      <c r="A12" s="32" t="s">
        <v>88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4">
        <f t="shared" si="0"/>
        <v>0</v>
      </c>
    </row>
    <row r="13" spans="1:16" ht="26.25" customHeight="1">
      <c r="A13" s="35" t="s">
        <v>89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4">
        <f>SUM(D13:O13)</f>
        <v>0</v>
      </c>
    </row>
    <row r="14" spans="1:16" ht="24" customHeight="1">
      <c r="A14" s="35" t="s">
        <v>90</v>
      </c>
      <c r="B14" s="36">
        <v>0</v>
      </c>
      <c r="C14" s="36">
        <v>2000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2000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7">
        <f t="shared" si="0"/>
        <v>2000</v>
      </c>
    </row>
    <row r="15" spans="1:16" ht="18.75" customHeight="1" thickBot="1">
      <c r="A15" s="35" t="s">
        <v>91</v>
      </c>
      <c r="B15" s="36">
        <v>46915</v>
      </c>
      <c r="C15" s="36">
        <v>46915</v>
      </c>
      <c r="D15" s="36">
        <v>46915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f t="shared" si="0"/>
        <v>46915</v>
      </c>
    </row>
    <row r="16" spans="1:16" ht="13.5" thickBot="1">
      <c r="A16" s="38" t="s">
        <v>92</v>
      </c>
      <c r="B16" s="39">
        <f aca="true" t="shared" si="1" ref="B16:O16">SUM(B7:B15)</f>
        <v>244421</v>
      </c>
      <c r="C16" s="39">
        <f t="shared" si="1"/>
        <v>248991</v>
      </c>
      <c r="D16" s="39">
        <f t="shared" si="1"/>
        <v>59178</v>
      </c>
      <c r="E16" s="39">
        <f t="shared" si="1"/>
        <v>17063</v>
      </c>
      <c r="F16" s="39">
        <f t="shared" si="1"/>
        <v>18364</v>
      </c>
      <c r="G16" s="39">
        <f t="shared" si="1"/>
        <v>12763</v>
      </c>
      <c r="H16" s="39">
        <f t="shared" si="1"/>
        <v>24097</v>
      </c>
      <c r="I16" s="39">
        <f t="shared" si="1"/>
        <v>12340</v>
      </c>
      <c r="J16" s="39">
        <f t="shared" si="1"/>
        <v>35225</v>
      </c>
      <c r="K16" s="39">
        <f t="shared" si="1"/>
        <v>12763</v>
      </c>
      <c r="L16" s="39">
        <f t="shared" si="1"/>
        <v>19364</v>
      </c>
      <c r="M16" s="39">
        <f t="shared" si="1"/>
        <v>12263</v>
      </c>
      <c r="N16" s="39">
        <f t="shared" si="1"/>
        <v>12808</v>
      </c>
      <c r="O16" s="39">
        <f t="shared" si="1"/>
        <v>12763</v>
      </c>
      <c r="P16" s="40">
        <f t="shared" si="0"/>
        <v>248991</v>
      </c>
    </row>
    <row r="17" spans="1:16" ht="13.5" thickBot="1">
      <c r="A17" s="41" t="s">
        <v>93</v>
      </c>
      <c r="B17" s="42">
        <f>B16</f>
        <v>244421</v>
      </c>
      <c r="C17" s="42">
        <f>C16</f>
        <v>248991</v>
      </c>
      <c r="D17" s="42">
        <f>D16</f>
        <v>59178</v>
      </c>
      <c r="E17" s="42">
        <f aca="true" t="shared" si="2" ref="E17:O17">E16+D17</f>
        <v>76241</v>
      </c>
      <c r="F17" s="42">
        <f t="shared" si="2"/>
        <v>94605</v>
      </c>
      <c r="G17" s="42">
        <f t="shared" si="2"/>
        <v>107368</v>
      </c>
      <c r="H17" s="42">
        <f t="shared" si="2"/>
        <v>131465</v>
      </c>
      <c r="I17" s="42">
        <f t="shared" si="2"/>
        <v>143805</v>
      </c>
      <c r="J17" s="42">
        <f t="shared" si="2"/>
        <v>179030</v>
      </c>
      <c r="K17" s="42">
        <f t="shared" si="2"/>
        <v>191793</v>
      </c>
      <c r="L17" s="42">
        <f t="shared" si="2"/>
        <v>211157</v>
      </c>
      <c r="M17" s="42">
        <f t="shared" si="2"/>
        <v>223420</v>
      </c>
      <c r="N17" s="42">
        <f t="shared" si="2"/>
        <v>236228</v>
      </c>
      <c r="O17" s="42">
        <f t="shared" si="2"/>
        <v>248991</v>
      </c>
      <c r="P17" s="43">
        <f>P16</f>
        <v>248991</v>
      </c>
    </row>
  </sheetData>
  <sheetProtection/>
  <mergeCells count="3">
    <mergeCell ref="O3:P3"/>
    <mergeCell ref="A4:P4"/>
    <mergeCell ref="O5: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="120" zoomScaleNormal="120" workbookViewId="0" topLeftCell="A1">
      <selection activeCell="N1" sqref="N1"/>
    </sheetView>
  </sheetViews>
  <sheetFormatPr defaultColWidth="9.140625" defaultRowHeight="12.75"/>
  <cols>
    <col min="1" max="1" width="16.57421875" style="0" customWidth="1"/>
  </cols>
  <sheetData>
    <row r="1" ht="12.75">
      <c r="N1" t="s">
        <v>148</v>
      </c>
    </row>
    <row r="3" spans="15:16" ht="12.75">
      <c r="O3" s="103" t="s">
        <v>132</v>
      </c>
      <c r="P3" s="104"/>
    </row>
    <row r="4" spans="1:16" ht="12.75">
      <c r="A4" s="105" t="s">
        <v>140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3.5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06" t="s">
        <v>69</v>
      </c>
      <c r="P5" s="106"/>
    </row>
    <row r="6" spans="1:16" ht="45.75" thickBot="1">
      <c r="A6" s="25" t="s">
        <v>66</v>
      </c>
      <c r="B6" s="26" t="s">
        <v>70</v>
      </c>
      <c r="C6" s="26" t="s">
        <v>144</v>
      </c>
      <c r="D6" s="27" t="s">
        <v>71</v>
      </c>
      <c r="E6" s="27" t="s">
        <v>72</v>
      </c>
      <c r="F6" s="27" t="s">
        <v>73</v>
      </c>
      <c r="G6" s="27" t="s">
        <v>74</v>
      </c>
      <c r="H6" s="27" t="s">
        <v>75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82</v>
      </c>
      <c r="P6" s="28" t="s">
        <v>67</v>
      </c>
    </row>
    <row r="7" spans="1:16" ht="12.75">
      <c r="A7" s="46" t="s">
        <v>94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24" customHeight="1">
      <c r="A8" s="32" t="s">
        <v>58</v>
      </c>
      <c r="B8" s="49">
        <v>92297</v>
      </c>
      <c r="C8" s="49">
        <v>98022</v>
      </c>
      <c r="D8" s="49">
        <v>8168</v>
      </c>
      <c r="E8" s="49">
        <v>8169</v>
      </c>
      <c r="F8" s="49">
        <v>8168</v>
      </c>
      <c r="G8" s="49">
        <v>8169</v>
      </c>
      <c r="H8" s="49">
        <v>8168</v>
      </c>
      <c r="I8" s="49">
        <v>8169</v>
      </c>
      <c r="J8" s="49">
        <v>8168</v>
      </c>
      <c r="K8" s="49">
        <v>8169</v>
      </c>
      <c r="L8" s="49">
        <v>8168</v>
      </c>
      <c r="M8" s="49">
        <v>8169</v>
      </c>
      <c r="N8" s="49">
        <v>8168</v>
      </c>
      <c r="O8" s="49">
        <v>8169</v>
      </c>
      <c r="P8" s="50">
        <f aca="true" t="shared" si="0" ref="P8:P16">SUM(D8:O8)</f>
        <v>98022</v>
      </c>
    </row>
    <row r="9" spans="1:16" ht="24" customHeight="1">
      <c r="A9" s="32" t="s">
        <v>95</v>
      </c>
      <c r="B9" s="49">
        <v>16142</v>
      </c>
      <c r="C9" s="49">
        <v>17142</v>
      </c>
      <c r="D9" s="49">
        <v>1428</v>
      </c>
      <c r="E9" s="49">
        <v>1429</v>
      </c>
      <c r="F9" s="49">
        <v>1428</v>
      </c>
      <c r="G9" s="49">
        <v>1429</v>
      </c>
      <c r="H9" s="49">
        <v>1428</v>
      </c>
      <c r="I9" s="49">
        <v>1428</v>
      </c>
      <c r="J9" s="49">
        <v>1429</v>
      </c>
      <c r="K9" s="49">
        <v>1428</v>
      </c>
      <c r="L9" s="49">
        <v>1429</v>
      </c>
      <c r="M9" s="49">
        <v>1428</v>
      </c>
      <c r="N9" s="49">
        <v>1428</v>
      </c>
      <c r="O9" s="49">
        <v>1430</v>
      </c>
      <c r="P9" s="50">
        <f t="shared" si="0"/>
        <v>17142</v>
      </c>
    </row>
    <row r="10" spans="1:16" ht="16.5" customHeight="1">
      <c r="A10" s="32" t="s">
        <v>60</v>
      </c>
      <c r="B10" s="49">
        <v>48471</v>
      </c>
      <c r="C10" s="49">
        <v>48471</v>
      </c>
      <c r="D10" s="49">
        <v>2600</v>
      </c>
      <c r="E10" s="49">
        <v>2600</v>
      </c>
      <c r="F10" s="49">
        <v>4800</v>
      </c>
      <c r="G10" s="49">
        <v>3600</v>
      </c>
      <c r="H10" s="49">
        <v>3600</v>
      </c>
      <c r="I10" s="49">
        <v>4500</v>
      </c>
      <c r="J10" s="49">
        <v>4000</v>
      </c>
      <c r="K10" s="49">
        <v>5000</v>
      </c>
      <c r="L10" s="49">
        <v>4200</v>
      </c>
      <c r="M10" s="49">
        <v>4200</v>
      </c>
      <c r="N10" s="49">
        <v>4200</v>
      </c>
      <c r="O10" s="49">
        <v>5171</v>
      </c>
      <c r="P10" s="50">
        <f t="shared" si="0"/>
        <v>48471</v>
      </c>
    </row>
    <row r="11" spans="1:16" ht="27.75" customHeight="1">
      <c r="A11" s="32" t="s">
        <v>96</v>
      </c>
      <c r="B11" s="49">
        <v>8900</v>
      </c>
      <c r="C11" s="49">
        <v>8900</v>
      </c>
      <c r="D11" s="49">
        <v>250</v>
      </c>
      <c r="E11" s="49">
        <v>250</v>
      </c>
      <c r="F11" s="49">
        <v>250</v>
      </c>
      <c r="G11" s="49">
        <v>800</v>
      </c>
      <c r="H11" s="49">
        <v>900</v>
      </c>
      <c r="I11" s="49">
        <v>800</v>
      </c>
      <c r="J11" s="49">
        <v>400</v>
      </c>
      <c r="K11" s="49">
        <v>548</v>
      </c>
      <c r="L11" s="49">
        <v>850</v>
      </c>
      <c r="M11" s="49">
        <v>552</v>
      </c>
      <c r="N11" s="49">
        <v>800</v>
      </c>
      <c r="O11" s="49">
        <v>2500</v>
      </c>
      <c r="P11" s="50">
        <f t="shared" si="0"/>
        <v>8900</v>
      </c>
    </row>
    <row r="12" spans="1:16" ht="38.25" customHeight="1">
      <c r="A12" s="32" t="s">
        <v>133</v>
      </c>
      <c r="B12" s="49">
        <v>2130</v>
      </c>
      <c r="C12" s="49">
        <v>2130</v>
      </c>
      <c r="D12" s="49">
        <v>100</v>
      </c>
      <c r="E12" s="49">
        <v>0</v>
      </c>
      <c r="F12" s="49">
        <v>0</v>
      </c>
      <c r="G12" s="49">
        <v>500</v>
      </c>
      <c r="H12" s="49">
        <v>100</v>
      </c>
      <c r="I12" s="49">
        <v>0</v>
      </c>
      <c r="J12" s="49">
        <v>500</v>
      </c>
      <c r="K12" s="49">
        <v>500</v>
      </c>
      <c r="L12" s="49">
        <v>100</v>
      </c>
      <c r="M12" s="49">
        <v>200</v>
      </c>
      <c r="N12" s="49">
        <v>0</v>
      </c>
      <c r="O12" s="49">
        <v>130</v>
      </c>
      <c r="P12" s="50">
        <f t="shared" si="0"/>
        <v>2130</v>
      </c>
    </row>
    <row r="13" spans="1:16" ht="38.25" customHeight="1">
      <c r="A13" s="32" t="s">
        <v>134</v>
      </c>
      <c r="B13" s="49">
        <v>0</v>
      </c>
      <c r="C13" s="49">
        <v>2000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2000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50">
        <f t="shared" si="0"/>
        <v>2000</v>
      </c>
    </row>
    <row r="14" spans="1:16" ht="12.75">
      <c r="A14" s="32" t="s">
        <v>97</v>
      </c>
      <c r="B14" s="49">
        <v>15750</v>
      </c>
      <c r="C14" s="49">
        <v>15750</v>
      </c>
      <c r="D14" s="49">
        <v>0</v>
      </c>
      <c r="E14" s="49">
        <v>11834</v>
      </c>
      <c r="F14" s="49">
        <v>775</v>
      </c>
      <c r="G14" s="49">
        <v>2887</v>
      </c>
      <c r="H14" s="49">
        <v>254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0">
        <f t="shared" si="0"/>
        <v>15750</v>
      </c>
    </row>
    <row r="15" spans="1:16" ht="12.75">
      <c r="A15" s="35" t="s">
        <v>126</v>
      </c>
      <c r="B15" s="51">
        <v>39812</v>
      </c>
      <c r="C15" s="51">
        <v>39812</v>
      </c>
      <c r="D15" s="51">
        <v>0</v>
      </c>
      <c r="E15" s="51">
        <v>0</v>
      </c>
      <c r="F15" s="51">
        <v>22960</v>
      </c>
      <c r="G15" s="51">
        <v>0</v>
      </c>
      <c r="H15" s="51">
        <v>0</v>
      </c>
      <c r="I15" s="51">
        <v>13956</v>
      </c>
      <c r="J15" s="51">
        <v>500</v>
      </c>
      <c r="K15" s="51">
        <v>1000</v>
      </c>
      <c r="L15" s="51">
        <v>630</v>
      </c>
      <c r="M15" s="51">
        <v>250</v>
      </c>
      <c r="N15" s="51">
        <v>0</v>
      </c>
      <c r="O15" s="51">
        <v>516</v>
      </c>
      <c r="P15" s="50">
        <f t="shared" si="0"/>
        <v>39812</v>
      </c>
    </row>
    <row r="16" spans="1:16" ht="22.5" customHeight="1">
      <c r="A16" s="35" t="s">
        <v>111</v>
      </c>
      <c r="B16" s="51">
        <v>15429</v>
      </c>
      <c r="C16" s="51">
        <v>11274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11274</v>
      </c>
      <c r="P16" s="52">
        <f t="shared" si="0"/>
        <v>11274</v>
      </c>
    </row>
    <row r="17" spans="1:16" ht="30" customHeight="1">
      <c r="A17" s="53" t="s">
        <v>98</v>
      </c>
      <c r="B17" s="49">
        <v>5490</v>
      </c>
      <c r="C17" s="49">
        <v>5490</v>
      </c>
      <c r="D17" s="49">
        <v>3916</v>
      </c>
      <c r="E17" s="49">
        <v>125</v>
      </c>
      <c r="F17" s="49">
        <v>125</v>
      </c>
      <c r="G17" s="49">
        <v>125</v>
      </c>
      <c r="H17" s="49">
        <v>125</v>
      </c>
      <c r="I17" s="49">
        <v>198</v>
      </c>
      <c r="J17" s="49">
        <v>125</v>
      </c>
      <c r="K17" s="49">
        <v>125</v>
      </c>
      <c r="L17" s="49">
        <v>125</v>
      </c>
      <c r="M17" s="49">
        <v>125</v>
      </c>
      <c r="N17" s="49">
        <v>125</v>
      </c>
      <c r="O17" s="49">
        <v>251</v>
      </c>
      <c r="P17" s="50">
        <f>SUM(D17:O17)</f>
        <v>5490</v>
      </c>
    </row>
    <row r="18" spans="1:16" ht="13.5" thickBot="1">
      <c r="A18" s="54" t="s">
        <v>99</v>
      </c>
      <c r="B18" s="55">
        <f>SUM(B8:B17)</f>
        <v>244421</v>
      </c>
      <c r="C18" s="55">
        <f>SUM(C8:C17)</f>
        <v>248991</v>
      </c>
      <c r="D18" s="55">
        <f aca="true" t="shared" si="1" ref="D18:O18">SUM(D7:D17)</f>
        <v>16462</v>
      </c>
      <c r="E18" s="55">
        <f t="shared" si="1"/>
        <v>24407</v>
      </c>
      <c r="F18" s="55">
        <f t="shared" si="1"/>
        <v>38506</v>
      </c>
      <c r="G18" s="55">
        <f t="shared" si="1"/>
        <v>17510</v>
      </c>
      <c r="H18" s="55">
        <f t="shared" si="1"/>
        <v>14575</v>
      </c>
      <c r="I18" s="55">
        <f t="shared" si="1"/>
        <v>31051</v>
      </c>
      <c r="J18" s="55">
        <f t="shared" si="1"/>
        <v>15122</v>
      </c>
      <c r="K18" s="55">
        <f t="shared" si="1"/>
        <v>16770</v>
      </c>
      <c r="L18" s="55">
        <f t="shared" si="1"/>
        <v>15502</v>
      </c>
      <c r="M18" s="55">
        <f t="shared" si="1"/>
        <v>14924</v>
      </c>
      <c r="N18" s="55">
        <f t="shared" si="1"/>
        <v>14721</v>
      </c>
      <c r="O18" s="55">
        <f t="shared" si="1"/>
        <v>29441</v>
      </c>
      <c r="P18" s="56">
        <f>SUM(P8:P17)</f>
        <v>248991</v>
      </c>
    </row>
    <row r="19" spans="1:16" ht="13.5" thickBot="1">
      <c r="A19" s="41" t="s">
        <v>93</v>
      </c>
      <c r="B19" s="55">
        <f>B18</f>
        <v>244421</v>
      </c>
      <c r="C19" s="55">
        <f>C18</f>
        <v>248991</v>
      </c>
      <c r="D19" s="55">
        <f>D18</f>
        <v>16462</v>
      </c>
      <c r="E19" s="55">
        <f aca="true" t="shared" si="2" ref="E19:O19">E18+D19</f>
        <v>40869</v>
      </c>
      <c r="F19" s="55">
        <f t="shared" si="2"/>
        <v>79375</v>
      </c>
      <c r="G19" s="55">
        <f t="shared" si="2"/>
        <v>96885</v>
      </c>
      <c r="H19" s="55">
        <f t="shared" si="2"/>
        <v>111460</v>
      </c>
      <c r="I19" s="55">
        <f t="shared" si="2"/>
        <v>142511</v>
      </c>
      <c r="J19" s="55">
        <f t="shared" si="2"/>
        <v>157633</v>
      </c>
      <c r="K19" s="55">
        <f t="shared" si="2"/>
        <v>174403</v>
      </c>
      <c r="L19" s="55">
        <f t="shared" si="2"/>
        <v>189905</v>
      </c>
      <c r="M19" s="55">
        <f t="shared" si="2"/>
        <v>204829</v>
      </c>
      <c r="N19" s="55">
        <f t="shared" si="2"/>
        <v>219550</v>
      </c>
      <c r="O19" s="55">
        <f t="shared" si="2"/>
        <v>248991</v>
      </c>
      <c r="P19" s="56">
        <f>P18</f>
        <v>248991</v>
      </c>
    </row>
  </sheetData>
  <sheetProtection/>
  <mergeCells count="3">
    <mergeCell ref="O3:P3"/>
    <mergeCell ref="A4:P4"/>
    <mergeCell ref="O5: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simon.ferenc</cp:lastModifiedBy>
  <cp:lastPrinted>2019-03-18T13:12:20Z</cp:lastPrinted>
  <dcterms:created xsi:type="dcterms:W3CDTF">2007-03-26T12:02:37Z</dcterms:created>
  <dcterms:modified xsi:type="dcterms:W3CDTF">2020-05-07T11:39:00Z</dcterms:modified>
  <cp:category/>
  <cp:version/>
  <cp:contentType/>
  <cp:contentStatus/>
</cp:coreProperties>
</file>