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8" activeTab="14"/>
  </bookViews>
  <sheets>
    <sheet name="2.sz.melléklet önkorm" sheetId="1" r:id="rId1"/>
    <sheet name="2.sz.melléklet önkorm bontás" sheetId="2" r:id="rId2"/>
    <sheet name="2.a. melléklet Közös Hiv. össz." sheetId="3" r:id="rId3"/>
    <sheet name="2.a. Kenéz Ö." sheetId="4" r:id="rId4"/>
    <sheet name="2.a. Megyhehíd Ö." sheetId="5" r:id="rId5"/>
    <sheet name="2.a. Ikervár Ö." sheetId="6" r:id="rId6"/>
    <sheet name="2.a. Pecöl Ö." sheetId="7" r:id="rId7"/>
    <sheet name="2.a. Csénye Ö." sheetId="8" r:id="rId8"/>
    <sheet name="2.a. Ikervár" sheetId="9" r:id="rId9"/>
    <sheet name="2.a. Pecöl" sheetId="10" r:id="rId10"/>
    <sheet name="2.a. Csénye" sheetId="11" r:id="rId11"/>
    <sheet name="2.a. Megyehíd" sheetId="12" r:id="rId12"/>
    <sheet name="2.a. Kenéz" sheetId="13" r:id="rId13"/>
    <sheet name="2.b. Mesevár Óvoda" sheetId="14" r:id="rId14"/>
    <sheet name="2.c. Műv.Ház" sheetId="15" r:id="rId15"/>
  </sheets>
  <definedNames>
    <definedName name="_xlnm.Print_Titles" localSheetId="0">'2.sz.melléklet önkorm'!$B:$B,'2.sz.melléklet önkorm'!$1:$3</definedName>
  </definedNames>
  <calcPr fullCalcOnLoad="1"/>
</workbook>
</file>

<file path=xl/sharedStrings.xml><?xml version="1.0" encoding="utf-8"?>
<sst xmlns="http://schemas.openxmlformats.org/spreadsheetml/2006/main" count="2225" uniqueCount="406">
  <si>
    <t>18</t>
  </si>
  <si>
    <t>01</t>
  </si>
  <si>
    <t>02</t>
  </si>
  <si>
    <t>03</t>
  </si>
  <si>
    <t>04</t>
  </si>
  <si>
    <t>08</t>
  </si>
  <si>
    <t>09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</si>
  <si>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</si>
  <si>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</si>
  <si>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</si>
  <si>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</si>
  <si>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</si>
  <si>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</si>
  <si>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</si>
  <si>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</si>
  <si>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</si>
  <si>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</si>
  <si>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</si>
  <si>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</si>
  <si>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</si>
  <si>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</si>
  <si>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</si>
  <si>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</si>
  <si>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</si>
  <si>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</si>
  <si>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</si>
  <si>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</si>
  <si>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</si>
  <si>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15</t>
  </si>
  <si>
    <t>Választott tisztségviselők juttatásai (K121)</t>
  </si>
  <si>
    <t>16</t>
  </si>
  <si>
    <t>17</t>
  </si>
  <si>
    <t>Egyéb külső személyi juttatások (K123)</t>
  </si>
  <si>
    <t>19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</si>
  <si>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</si>
  <si>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</si>
  <si>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</si>
  <si>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</si>
  <si>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</si>
  <si>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</si>
  <si>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</si>
  <si>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</si>
  <si>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</si>
  <si>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25</t>
  </si>
  <si>
    <t>Informatikai szolgáltatások igénybevétele (K321)</t>
  </si>
  <si>
    <t>26</t>
  </si>
  <si>
    <t>Egyéb kommunikációs szolgáltatások (K322)</t>
  </si>
  <si>
    <t>27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</si>
  <si>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</si>
  <si>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</si>
  <si>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</si>
  <si>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</si>
  <si>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</si>
  <si>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</si>
  <si>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</si>
  <si>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</si>
  <si>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</si>
  <si>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</si>
  <si>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</si>
  <si>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</si>
  <si>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</si>
  <si>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</si>
  <si>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</si>
  <si>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36</t>
  </si>
  <si>
    <t>Kiküldetések kiadásai (K341)</t>
  </si>
  <si>
    <t>37</t>
  </si>
  <si>
    <t>Reklám- és propagandakiadások (K342)</t>
  </si>
  <si>
    <t>38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</si>
  <si>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</si>
  <si>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</si>
  <si>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</si>
  <si>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</si>
  <si>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</si>
  <si>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</si>
  <si>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</si>
  <si>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</si>
  <si>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</si>
  <si>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</si>
  <si>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</si>
  <si>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45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</si>
  <si>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</si>
  <si>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</si>
  <si>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</si>
  <si>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</si>
  <si>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</si>
  <si>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</si>
  <si>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</si>
  <si>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</si>
  <si>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</si>
  <si>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</si>
  <si>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</si>
  <si>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</si>
  <si>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</si>
  <si>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</si>
  <si>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</si>
  <si>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</si>
  <si>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</si>
  <si>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55</t>
  </si>
  <si>
    <t>Nemzetközi kötelezettségek (K501)</t>
  </si>
  <si>
    <t>56</t>
  </si>
  <si>
    <t>Elvonások és befizetések (K502)</t>
  </si>
  <si>
    <t>57</t>
  </si>
  <si>
    <t>58</t>
  </si>
  <si>
    <t>59</t>
  </si>
  <si>
    <t>60</t>
  </si>
  <si>
    <t>Egyéb működési célú támogatások államháztartáson belülre (K506)</t>
  </si>
  <si>
    <t>61</t>
  </si>
  <si>
    <t>62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</si>
  <si>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</si>
  <si>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</si>
  <si>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</si>
  <si>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</si>
  <si>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</si>
  <si>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</si>
  <si>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</si>
  <si>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</si>
  <si>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</si>
  <si>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</si>
  <si>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</si>
  <si>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</si>
  <si>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</si>
  <si>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</si>
  <si>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</si>
  <si>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</si>
  <si>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</si>
  <si>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</si>
  <si>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</si>
  <si>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</si>
  <si>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</si>
  <si>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</si>
  <si>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</si>
  <si>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</si>
  <si>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</si>
  <si>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</si>
  <si>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</si>
  <si>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</si>
  <si>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</si>
  <si>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</si>
  <si>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</si>
  <si>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</si>
  <si>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</si>
  <si>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81</t>
  </si>
  <si>
    <t>82</t>
  </si>
  <si>
    <t>83</t>
  </si>
  <si>
    <t>84</t>
  </si>
  <si>
    <t>Egyéb felhalmozási célú támogatások államháztartáson belülre (K84)</t>
  </si>
  <si>
    <t>85</t>
  </si>
  <si>
    <t>86</t>
  </si>
  <si>
    <t>87</t>
  </si>
  <si>
    <t>Lakástámogatás (K87)</t>
  </si>
  <si>
    <t>88</t>
  </si>
  <si>
    <t>Egyéb felhalmozási célú támogatások államháztartáson kívülre  (K88)</t>
  </si>
  <si>
    <t>89</t>
  </si>
  <si>
    <t>90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</si>
  <si>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</si>
  <si>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</si>
  <si>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</si>
  <si>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</si>
  <si>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</si>
  <si>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</si>
  <si>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</si>
  <si>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</si>
  <si>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</si>
  <si>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</si>
  <si>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</si>
  <si>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</si>
  <si>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</si>
  <si>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</si>
  <si>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</si>
  <si>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</si>
  <si>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</si>
  <si>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Adóssághoz nem kapcsolódó származékos ügyletek kiadásai (K93)</t>
  </si>
  <si>
    <t>Önk.jogalkotó</t>
  </si>
  <si>
    <t>és ált.tev</t>
  </si>
  <si>
    <t>községgazd.</t>
  </si>
  <si>
    <t>011130</t>
  </si>
  <si>
    <t>081030</t>
  </si>
  <si>
    <t>013320</t>
  </si>
  <si>
    <t>temető</t>
  </si>
  <si>
    <t>közvilágítás</t>
  </si>
  <si>
    <t>064010</t>
  </si>
  <si>
    <t xml:space="preserve">Szociális és </t>
  </si>
  <si>
    <t>átadott</t>
  </si>
  <si>
    <t>pénzek</t>
  </si>
  <si>
    <t>Összesen</t>
  </si>
  <si>
    <t>Foglalkoztatottak személyi juttatásai (K11)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</si>
  <si>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</si>
  <si>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</si>
  <si>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</si>
  <si>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</si>
  <si>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</si>
  <si>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</si>
  <si>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</si>
  <si>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</si>
  <si>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</si>
  <si>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</si>
  <si>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</si>
  <si>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</si>
  <si>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</si>
  <si>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</si>
  <si>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Kötelező</t>
  </si>
  <si>
    <t>feladat</t>
  </si>
  <si>
    <t>Önként</t>
  </si>
  <si>
    <t>vállalt</t>
  </si>
  <si>
    <t>állami</t>
  </si>
  <si>
    <t>államigazgatási</t>
  </si>
  <si>
    <t>Hitel-, kölcsöntörlesztés államháztartáson kívülre (K911)</t>
  </si>
  <si>
    <t>Belföldi értékpapírok kiadásai  (K912)</t>
  </si>
  <si>
    <t>Belföldi finanszírozás kiadásai  (K91)</t>
  </si>
  <si>
    <t>Külföldi finanszírozás kiadásai (K92)</t>
  </si>
  <si>
    <t>Finanszírozási kiadások (K9)</t>
  </si>
  <si>
    <t>Kiadások összesen</t>
  </si>
  <si>
    <t>Ikervár  Község Önkormányzata</t>
  </si>
  <si>
    <t>072111</t>
  </si>
  <si>
    <t>Házi gy.</t>
  </si>
  <si>
    <t>orvos</t>
  </si>
  <si>
    <t>074031</t>
  </si>
  <si>
    <t>védőnői</t>
  </si>
  <si>
    <t>szolg.</t>
  </si>
  <si>
    <t>107052</t>
  </si>
  <si>
    <t>Házi segíts.</t>
  </si>
  <si>
    <t>nyújtás</t>
  </si>
  <si>
    <t>Munkavégzésre irányuló egyéb jogviszonyban nem saját foglalkoztatottnak                            fizetett juttatások (K122)</t>
  </si>
  <si>
    <t>Működési célú garancia- és kezességvállalásból származó                                                       kifizetés államháztartáson belülre (K503)</t>
  </si>
  <si>
    <t>Működési célú visszatérítendő támogatások,                                                                        kölcsönök nyújtása államháztartáson belülre (K504)</t>
  </si>
  <si>
    <t>Működési célú visszatérítendő támogatások,                                                                         kölcsönök törlesztése államháztartáson belülre (K505)</t>
  </si>
  <si>
    <t>Működési célú garancia- és kezességvállalásból                                                                   származó kifizetés államháztartáson kívülre (K507)</t>
  </si>
  <si>
    <t>Működési célú visszatérítendő támogatások,                                                                          kölcsönök nyújtása államháztartáson kívülre (K508)</t>
  </si>
  <si>
    <t>Felhalmozási célú garancia- és kezességvállalásból                                                               származó kifizetés államháztartáson belülre (K81)</t>
  </si>
  <si>
    <t>Felhalmozási célú visszatérítendő támogatások,                                                            kölcsönök nyújtása államháztartáson belülre (K82)</t>
  </si>
  <si>
    <t>Felhalmozási célú visszatérítendő támogatások,                                                                  kölcsönök törlesztése államháztartáson belülre (K83)</t>
  </si>
  <si>
    <t>Felhalmozási célú garancia- és kezességvállalásból                                                       származó kifizetés államháztartáson kívülre (K85)</t>
  </si>
  <si>
    <t>Felhalmozási célú visszatérítendő támogatások,                                                                  kölcsönök nyújtása államháztartáson kívülre (K86)</t>
  </si>
  <si>
    <t>018030</t>
  </si>
  <si>
    <t>tám.célu</t>
  </si>
  <si>
    <t>fin.műv.</t>
  </si>
  <si>
    <t>tornacsarnok</t>
  </si>
  <si>
    <t>2.sz. melléklet</t>
  </si>
  <si>
    <t>Kiadások E-Ft-ban  2017.évi terv</t>
  </si>
  <si>
    <t xml:space="preserve">                             Ikervár  Község Önkormányzata                                                      Kiadások E-Ft-ban  2014</t>
  </si>
  <si>
    <t>állam</t>
  </si>
  <si>
    <t xml:space="preserve">            Kiadások E-Ft-ban   2.számú melléklet</t>
  </si>
  <si>
    <t>igazg.</t>
  </si>
  <si>
    <t>2017.év</t>
  </si>
  <si>
    <t xml:space="preserve"> feladat</t>
  </si>
  <si>
    <t>Készenléti, ügyeleti, helyettesítési díj, túlóra, túlszol. (K1104)</t>
  </si>
  <si>
    <t>Munkavégzésre irányuló egyéb jogviszonyban nem saját foglalk.                          fizetett juttatások (K122)</t>
  </si>
  <si>
    <t>Munkaadókat terhelő járulékok és szociális hozzáj. adó                                                                             (K2)</t>
  </si>
  <si>
    <t>IKERVÁRI  KÖZÖS ÖNKORMÁNYZATI  HIVATAL</t>
  </si>
  <si>
    <t>2017. évi MŰKÖDÉSI BEVÉTELEK ÉS KIADÁSOK TERVEZETE</t>
  </si>
  <si>
    <t>1.a melléklet</t>
  </si>
  <si>
    <t xml:space="preserve">BEVÉTELEK </t>
  </si>
  <si>
    <t>2017.évi terv</t>
  </si>
  <si>
    <t>ezer Ft</t>
  </si>
  <si>
    <t>11,69 x 4580000</t>
  </si>
  <si>
    <t>Ikervár</t>
  </si>
  <si>
    <t>1744 fő</t>
  </si>
  <si>
    <t>Csénye</t>
  </si>
  <si>
    <t xml:space="preserve">  689 fő</t>
  </si>
  <si>
    <t>Pecöl</t>
  </si>
  <si>
    <t xml:space="preserve">  798 fő</t>
  </si>
  <si>
    <t>Megyehid</t>
  </si>
  <si>
    <t xml:space="preserve">  318 fő</t>
  </si>
  <si>
    <t>Kenéz</t>
  </si>
  <si>
    <t xml:space="preserve">  266 fő</t>
  </si>
  <si>
    <t xml:space="preserve">        3815 fő</t>
  </si>
  <si>
    <t>Állami  támogatás összesen</t>
  </si>
  <si>
    <t>Állami támogatáson felüli hozzájárulás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</si>
  <si>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</si>
  <si>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összesen</t>
  </si>
  <si>
    <t>KIADÁSOK</t>
  </si>
  <si>
    <t>Ikervár székhely</t>
  </si>
  <si>
    <t xml:space="preserve">Megyehid </t>
  </si>
  <si>
    <t>Csényei Kirendeltség</t>
  </si>
  <si>
    <t>Pecöli  Kirendeltség</t>
  </si>
  <si>
    <t>KENÉZ</t>
  </si>
  <si>
    <t>2.a melléklet</t>
  </si>
  <si>
    <t>2017.évi tervezet  ezer Ft</t>
  </si>
  <si>
    <t>Bér és járulékai</t>
  </si>
  <si>
    <t>Dologi  kiadások</t>
  </si>
  <si>
    <t>Kirendeltség kiadásai összesen:</t>
  </si>
  <si>
    <t>KENÉZI  ÖNKORMÁNYZAT HOZZÁJÁRULÁSA</t>
  </si>
  <si>
    <t xml:space="preserve">     </t>
  </si>
  <si>
    <t>2017.évi tervezet ezer Ft</t>
  </si>
  <si>
    <t>Hozzájárulás jegyző,aljegyző béréhez</t>
  </si>
  <si>
    <t>Hozzájárulás Ikervári Közös Önkormányzati</t>
  </si>
  <si>
    <t>Hivatal könyveléséhez,bérszámfejtéshez</t>
  </si>
  <si>
    <t>Hozzájárulás társulás,óvoda könyveléséhez</t>
  </si>
  <si>
    <t>Összesen:</t>
  </si>
  <si>
    <t>állami támogatás</t>
  </si>
  <si>
    <t>Kenéz Önkormányzat hozzájárulása</t>
  </si>
  <si>
    <t>MEGYEHID</t>
  </si>
  <si>
    <t>bér és dologi kiadások</t>
  </si>
  <si>
    <t>MEGYEHID ÖNKORMÁNYZAT HOZZÁJÁRULÁSA</t>
  </si>
  <si>
    <t>Hozzájárulás társulás, óvoda könyveléséhez</t>
  </si>
  <si>
    <t>Megyehid Önkormányzat hozzájárulása</t>
  </si>
  <si>
    <t xml:space="preserve">             IKERVÁR SZÉKHELY  KIADÁSAI</t>
  </si>
  <si>
    <t xml:space="preserve">      </t>
  </si>
  <si>
    <t>2017.évi  terv ezer Ft</t>
  </si>
  <si>
    <t>Székhely kiadásai összesen:</t>
  </si>
  <si>
    <t xml:space="preserve">    IKERVÁRI  ÖNKORMÁNYZAT HOZZÁJÁRULÁSA</t>
  </si>
  <si>
    <t>2017.évi terv ezer Ft</t>
  </si>
  <si>
    <t>Ikervár Székhely</t>
  </si>
  <si>
    <t>Hivatal könyveléséhez,bérszámfejtéséhez</t>
  </si>
  <si>
    <t>állami támogatás Ikervár</t>
  </si>
  <si>
    <t xml:space="preserve">               Csénye</t>
  </si>
  <si>
    <t xml:space="preserve">               Pecöl</t>
  </si>
  <si>
    <t xml:space="preserve">               Megyehid</t>
  </si>
  <si>
    <t xml:space="preserve">               Kenéz</t>
  </si>
  <si>
    <t xml:space="preserve"> Társulás könyveléséhez átadás</t>
  </si>
  <si>
    <t>Ikervári Önkormányzat hozzájárulása:</t>
  </si>
  <si>
    <t xml:space="preserve"> PECÖL KIRENDELTSÉG KIADÁSA</t>
  </si>
  <si>
    <t>2. a melléklet</t>
  </si>
  <si>
    <t xml:space="preserve">    PECÖLI  ÖNKORMÁNYZAT HOZZÁJÁRULÁSA</t>
  </si>
  <si>
    <t>2017. évi terv ezer FT</t>
  </si>
  <si>
    <t>Pecöl kirendeltség</t>
  </si>
  <si>
    <t>Társulás könyveléséhez átadás</t>
  </si>
  <si>
    <t>Pecöl Önkormányzat hozzájárulása:</t>
  </si>
  <si>
    <t xml:space="preserve">             CSÉNYEI KIRENDELTSÉG KIADÁSAI</t>
  </si>
  <si>
    <t xml:space="preserve">    CSÉNYEI ÖNKORMÁNYZAT HOZZÁJÁRULÁSA</t>
  </si>
  <si>
    <t>2017.évi tervezet ezer ft</t>
  </si>
  <si>
    <t>Csényei kirendeltség</t>
  </si>
  <si>
    <t>Csényei  Önkormányzat hozzájárulása:</t>
  </si>
  <si>
    <t>Ikervári Közös Önormányzati Hivatal Ikervár Székhely</t>
  </si>
  <si>
    <t>082044</t>
  </si>
  <si>
    <t>032020</t>
  </si>
  <si>
    <t>082091</t>
  </si>
  <si>
    <t>104042</t>
  </si>
  <si>
    <t xml:space="preserve"> Kiadások  Ft-ban</t>
  </si>
  <si>
    <t>könyvtár</t>
  </si>
  <si>
    <t>ÖTE</t>
  </si>
  <si>
    <t>kultúr</t>
  </si>
  <si>
    <t>sport</t>
  </si>
  <si>
    <t>gyerekjóléti</t>
  </si>
  <si>
    <t>2017.év    2 a. számú  melléklet</t>
  </si>
  <si>
    <t>Munkavégzésre irányuló egyéb jogviszonyban nem saját foglalkoztatottnak fizetett juttatások (K122)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</si>
  <si>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</si>
  <si>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</si>
  <si>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</si>
  <si>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</si>
  <si>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</si>
  <si>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</si>
  <si>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</si>
  <si>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</si>
  <si>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</si>
  <si>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</si>
  <si>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Ikervári Közös Önormányzati Hivatal Pecöl Kirendeltség</t>
  </si>
  <si>
    <t xml:space="preserve"> Kiadások E-Ft-ban</t>
  </si>
  <si>
    <t>2016.év 2a. Melléklet</t>
  </si>
  <si>
    <t>Ikervári Közös Önkormányzati Hivatal Csényei kirendeltség</t>
  </si>
  <si>
    <t>011220</t>
  </si>
  <si>
    <t>109010</t>
  </si>
  <si>
    <t>016030</t>
  </si>
  <si>
    <t xml:space="preserve">Kötelező </t>
  </si>
  <si>
    <t xml:space="preserve"> Kiadások -Ft-ban</t>
  </si>
  <si>
    <t>Adó</t>
  </si>
  <si>
    <t>Szociális</t>
  </si>
  <si>
    <t>Állampolgársági</t>
  </si>
  <si>
    <t>2017.év  2.a. melléklet</t>
  </si>
  <si>
    <t>igazgatás</t>
  </si>
  <si>
    <t>ügyek</t>
  </si>
  <si>
    <t>Csényei kirendeltség Kiadások összesen</t>
  </si>
  <si>
    <t>Hozzájárulás jegyző aljegyző béréhez</t>
  </si>
  <si>
    <t>Hozzájárulás a közös hivatal könyveléséhez,bérszámfejtéséhez</t>
  </si>
  <si>
    <t>Összes kiadás</t>
  </si>
  <si>
    <t>Ikervári Közös Önkormányzati Hivatal Megyehíd</t>
  </si>
  <si>
    <t xml:space="preserve">kötelező </t>
  </si>
  <si>
    <t>önként</t>
  </si>
  <si>
    <t>államig.</t>
  </si>
  <si>
    <t>2017.év  2/a. melléklet</t>
  </si>
  <si>
    <t>terv</t>
  </si>
  <si>
    <t>Megyehíd  Kiadások összesen</t>
  </si>
  <si>
    <t>Ikervári Közös Önkormányzati Hivatal Kenéz</t>
  </si>
  <si>
    <t>kötelező</t>
  </si>
  <si>
    <t>2017.év   2.a melléklet</t>
  </si>
  <si>
    <t>Kenéz  Kiadások összesen</t>
  </si>
  <si>
    <t>Ikervári Mesevár Óvoda</t>
  </si>
  <si>
    <t>096015</t>
  </si>
  <si>
    <t>096025</t>
  </si>
  <si>
    <t>091110</t>
  </si>
  <si>
    <t>091140</t>
  </si>
  <si>
    <t xml:space="preserve"> Kiadások e-Ft-ban</t>
  </si>
  <si>
    <t>Óvodai</t>
  </si>
  <si>
    <t>Iskolai</t>
  </si>
  <si>
    <t xml:space="preserve">Munkahelyi </t>
  </si>
  <si>
    <t>Óvodai nev.</t>
  </si>
  <si>
    <t xml:space="preserve">2017. év </t>
  </si>
  <si>
    <t>étkeztetés</t>
  </si>
  <si>
    <t>szakmai felad.</t>
  </si>
  <si>
    <t>működtetés</t>
  </si>
  <si>
    <t>Munkavégzésre irányuló egyéb jogv. nem saját foglalk.-nak fiz. jutt. (K122)</t>
  </si>
  <si>
    <t>Munkaadókat terhelő járulékok és szociális hozzájárulási adó (K2)</t>
  </si>
  <si>
    <t>Működési célú garancia- és kezességvállalásból származó kifizetés államházt. belülre (K503)</t>
  </si>
  <si>
    <t>Működési célú visszatérítendő támogatások, kölcsönök nyújtása államházt. belülre (K504)</t>
  </si>
  <si>
    <t>Működési célú visszatérítendő támogatások, kölcsönök törlesztése államházt. belülre (K505)</t>
  </si>
  <si>
    <t>Működési célú garancia- és kezességvállalásból származó kifizetés államházt. kívülre (K507)</t>
  </si>
  <si>
    <t>Működési célú visszatérítendő támogatások, kölcsönök nyújtása államházt. kívülre (K508)</t>
  </si>
  <si>
    <t>Felhalmozási célú garancia- és kezességvállalásból származó kifizetés államházt. belülre (K81)</t>
  </si>
  <si>
    <t>Felhalmozási célú visszatérítendő támogatások, kölcsönök nyújtása államházt. belülre (K82)</t>
  </si>
  <si>
    <t>Felhalmozási célú visszatérítendő támogatások, kölcsönök törlesztése államházt.belülre (K83)</t>
  </si>
  <si>
    <t>Felhalmozási célú garancia- és kezességvállalásból származó kifizetés államházt. kívülre (K85)</t>
  </si>
  <si>
    <t>Felhalmozási célú visszatérítendő támogatások, kölcsönök nyújtása államházt. kívülre (K86)</t>
  </si>
  <si>
    <t>Ikervári Batthyány Lajos  Művelődési Ház és Könyvtár</t>
  </si>
  <si>
    <t>Közművelődés - közösségi</t>
  </si>
  <si>
    <t>Könyvtári szolgáltatások</t>
  </si>
  <si>
    <t>és társ. részv. fejlesztése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</si>
</sst>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38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1" applyNumberFormat="0" applyAlignment="0" applyProtection="0"/>
    <xf numFmtId="0" fontId="4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8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0" borderId="7" applyNumberFormat="0" applyFon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6" borderId="1" applyNumberFormat="0" applyAlignment="0" applyProtection="0"/>
    <xf numFmtId="9" fontId="1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16" borderId="0" xfId="0" applyFont="1" applyFill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16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3" fontId="7" fillId="0" borderId="0" xfId="0" applyNumberFormat="1" applyFont="1" applyAlignment="1">
      <alignment/>
    </xf>
    <xf numFmtId="0" fontId="23" fillId="16" borderId="0" xfId="0" applyFont="1" applyFill="1" applyAlignment="1">
      <alignment horizontal="center" vertical="top" wrapText="1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16" borderId="0" xfId="0" applyFont="1" applyFill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3" fillId="16" borderId="0" xfId="0" applyFont="1" applyFill="1" applyAlignment="1">
      <alignment horizontal="center" vertical="top" wrapText="1"/>
    </xf>
    <xf numFmtId="0" fontId="7" fillId="0" borderId="0" xfId="0" applyFont="1" applyAlignment="1">
      <alignment/>
    </xf>
    <xf numFmtId="0" fontId="3" fillId="16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zoomScale="110" zoomScaleNormal="110" zoomScalePageLayoutView="0" workbookViewId="0" topLeftCell="B100">
      <selection activeCell="B119" sqref="B119"/>
    </sheetView>
  </sheetViews>
  <sheetFormatPr defaultColWidth="9.140625" defaultRowHeight="12.75"/>
  <cols>
    <col min="1" max="1" width="8.140625" style="0" hidden="1" customWidth="1"/>
    <col min="2" max="2" width="65.00390625" style="0" customWidth="1"/>
    <col min="3" max="3" width="10.00390625" style="0" customWidth="1"/>
    <col min="4" max="4" width="9.57421875" style="0" customWidth="1"/>
    <col min="5" max="5" width="8.140625" style="0" customWidth="1"/>
    <col min="6" max="6" width="8.28125" style="0" customWidth="1"/>
    <col min="7" max="7" width="9.421875" style="0" customWidth="1"/>
    <col min="11" max="11" width="11.00390625" style="0" customWidth="1"/>
    <col min="13" max="13" width="12.421875" style="0" customWidth="1"/>
    <col min="14" max="14" width="11.00390625" style="0" customWidth="1"/>
    <col min="20" max="20" width="11.57421875" style="0" customWidth="1"/>
  </cols>
  <sheetData>
    <row r="1" spans="1:23" ht="12.75">
      <c r="A1" s="12" t="s">
        <v>212</v>
      </c>
      <c r="B1" s="13"/>
      <c r="C1" s="7" t="s">
        <v>175</v>
      </c>
      <c r="D1" s="7">
        <v>660020</v>
      </c>
      <c r="E1" s="7" t="s">
        <v>213</v>
      </c>
      <c r="F1" s="7" t="s">
        <v>216</v>
      </c>
      <c r="G1" s="7" t="s">
        <v>219</v>
      </c>
      <c r="H1" s="7" t="s">
        <v>176</v>
      </c>
      <c r="I1" s="7" t="s">
        <v>177</v>
      </c>
      <c r="J1" s="7" t="s">
        <v>180</v>
      </c>
      <c r="K1" s="7" t="s">
        <v>233</v>
      </c>
      <c r="L1" s="7" t="s">
        <v>181</v>
      </c>
      <c r="M1" s="7" t="s">
        <v>184</v>
      </c>
      <c r="N1" s="7"/>
      <c r="O1" s="7"/>
      <c r="P1" s="7"/>
      <c r="Q1" s="7"/>
      <c r="R1" s="7" t="s">
        <v>200</v>
      </c>
      <c r="S1" s="7" t="s">
        <v>202</v>
      </c>
      <c r="T1" s="7" t="s">
        <v>204</v>
      </c>
      <c r="U1" s="7" t="s">
        <v>184</v>
      </c>
      <c r="V1" s="6"/>
      <c r="W1" s="6"/>
    </row>
    <row r="2" spans="1:23" ht="12.75">
      <c r="A2" s="12" t="s">
        <v>238</v>
      </c>
      <c r="B2" s="13"/>
      <c r="C2" s="6" t="s">
        <v>172</v>
      </c>
      <c r="D2" s="6" t="s">
        <v>174</v>
      </c>
      <c r="E2" s="6" t="s">
        <v>214</v>
      </c>
      <c r="F2" s="6" t="s">
        <v>217</v>
      </c>
      <c r="G2" s="6" t="s">
        <v>220</v>
      </c>
      <c r="H2" s="6" t="s">
        <v>236</v>
      </c>
      <c r="I2" s="6" t="s">
        <v>178</v>
      </c>
      <c r="J2" s="6" t="s">
        <v>179</v>
      </c>
      <c r="K2" s="6" t="s">
        <v>234</v>
      </c>
      <c r="L2" s="6" t="s">
        <v>182</v>
      </c>
      <c r="M2" s="6"/>
      <c r="N2" s="6"/>
      <c r="O2" s="6"/>
      <c r="P2" s="6"/>
      <c r="Q2" s="6"/>
      <c r="R2" s="6" t="s">
        <v>201</v>
      </c>
      <c r="S2" s="6" t="s">
        <v>203</v>
      </c>
      <c r="T2" s="6" t="s">
        <v>205</v>
      </c>
      <c r="U2" s="6"/>
      <c r="V2" s="6"/>
      <c r="W2" s="6"/>
    </row>
    <row r="3" spans="1:23" ht="15">
      <c r="A3" s="3"/>
      <c r="B3" s="11" t="s">
        <v>237</v>
      </c>
      <c r="C3" s="6" t="s">
        <v>173</v>
      </c>
      <c r="D3" s="6"/>
      <c r="E3" s="6" t="s">
        <v>215</v>
      </c>
      <c r="F3" s="6" t="s">
        <v>218</v>
      </c>
      <c r="G3" s="6" t="s">
        <v>221</v>
      </c>
      <c r="H3" s="6"/>
      <c r="I3" s="6"/>
      <c r="J3" s="6"/>
      <c r="K3" s="6" t="s">
        <v>235</v>
      </c>
      <c r="L3" s="6" t="s">
        <v>183</v>
      </c>
      <c r="M3" s="6"/>
      <c r="N3" s="6"/>
      <c r="O3" s="6"/>
      <c r="P3" s="6"/>
      <c r="Q3" s="6"/>
      <c r="R3" s="6"/>
      <c r="S3" s="6" t="s">
        <v>201</v>
      </c>
      <c r="T3" s="6" t="s">
        <v>201</v>
      </c>
      <c r="U3" s="6"/>
      <c r="V3" s="6"/>
      <c r="W3" s="6"/>
    </row>
    <row r="4" spans="1:21" ht="12.75">
      <c r="A4" s="2" t="s">
        <v>1</v>
      </c>
      <c r="B4" s="1" t="s">
        <v>7</v>
      </c>
      <c r="D4">
        <v>6554000</v>
      </c>
      <c r="E4">
        <v>2090000</v>
      </c>
      <c r="F4">
        <v>2815000</v>
      </c>
      <c r="G4">
        <v>2089000</v>
      </c>
      <c r="M4">
        <f>SUM(C4:L4)</f>
        <v>13548000</v>
      </c>
      <c r="N4" s="8"/>
      <c r="Q4" s="8"/>
      <c r="U4" s="8"/>
    </row>
    <row r="5" spans="1:21" ht="12.75">
      <c r="A5" s="2" t="s">
        <v>2</v>
      </c>
      <c r="B5" s="1" t="s">
        <v>8</v>
      </c>
      <c r="M5">
        <f aca="true" t="shared" si="0" ref="M5:M68">SUM(C5:L5)</f>
        <v>0</v>
      </c>
      <c r="N5" s="8"/>
      <c r="Q5" s="8"/>
      <c r="U5" s="8"/>
    </row>
    <row r="6" spans="1:21" ht="12.75">
      <c r="A6" s="2" t="s">
        <v>3</v>
      </c>
      <c r="B6" s="1" t="s">
        <v>9</v>
      </c>
      <c r="M6">
        <f t="shared" si="0"/>
        <v>0</v>
      </c>
      <c r="N6" s="8"/>
      <c r="Q6" s="8"/>
      <c r="U6" s="8"/>
    </row>
    <row r="7" spans="1:21" ht="12.75">
      <c r="A7" s="2" t="s">
        <v>4</v>
      </c>
      <c r="B7" s="1" t="s">
        <v>10</v>
      </c>
      <c r="M7">
        <f t="shared" si="0"/>
        <v>0</v>
      </c>
      <c r="N7" s="8"/>
      <c r="Q7" s="8"/>
      <c r="U7" s="8"/>
    </row>
    <row r="8" spans="1:21" ht="12.75">
      <c r="A8" s="2" t="s">
        <v>11</v>
      </c>
      <c r="B8" s="1" t="s">
        <v>12</v>
      </c>
      <c r="M8">
        <f t="shared" si="0"/>
        <v>0</v>
      </c>
      <c r="N8" s="8"/>
      <c r="Q8" s="8"/>
      <c r="U8" s="8"/>
    </row>
    <row r="9" spans="1:21" ht="12.75">
      <c r="A9" s="2" t="s">
        <v>13</v>
      </c>
      <c r="B9" s="1" t="s">
        <v>14</v>
      </c>
      <c r="M9">
        <f t="shared" si="0"/>
        <v>0</v>
      </c>
      <c r="N9" s="8"/>
      <c r="Q9" s="8"/>
      <c r="U9" s="8"/>
    </row>
    <row r="10" spans="1:21" ht="12.75">
      <c r="A10" s="2" t="s">
        <v>15</v>
      </c>
      <c r="B10" s="1" t="s">
        <v>16</v>
      </c>
      <c r="C10">
        <v>200000</v>
      </c>
      <c r="D10">
        <v>350000</v>
      </c>
      <c r="E10">
        <v>110000</v>
      </c>
      <c r="F10">
        <v>110000</v>
      </c>
      <c r="G10">
        <v>100000</v>
      </c>
      <c r="M10">
        <f t="shared" si="0"/>
        <v>870000</v>
      </c>
      <c r="N10" s="8"/>
      <c r="Q10" s="8"/>
      <c r="U10" s="8"/>
    </row>
    <row r="11" spans="1:21" ht="12.75">
      <c r="A11" s="2" t="s">
        <v>5</v>
      </c>
      <c r="B11" s="1" t="s">
        <v>17</v>
      </c>
      <c r="M11">
        <f t="shared" si="0"/>
        <v>0</v>
      </c>
      <c r="N11" s="8"/>
      <c r="Q11" s="8"/>
      <c r="U11" s="8"/>
    </row>
    <row r="12" spans="1:21" ht="12.75">
      <c r="A12" s="2" t="s">
        <v>6</v>
      </c>
      <c r="B12" s="1" t="s">
        <v>18</v>
      </c>
      <c r="E12">
        <v>0</v>
      </c>
      <c r="F12">
        <v>110000</v>
      </c>
      <c r="M12">
        <f t="shared" si="0"/>
        <v>110000</v>
      </c>
      <c r="N12" s="8"/>
      <c r="Q12" s="8"/>
      <c r="U12" s="8"/>
    </row>
    <row r="13" spans="1:21" ht="12.75">
      <c r="A13" s="2" t="s">
        <v>19</v>
      </c>
      <c r="B13" s="1" t="s">
        <v>20</v>
      </c>
      <c r="M13">
        <f t="shared" si="0"/>
        <v>0</v>
      </c>
      <c r="N13" s="8"/>
      <c r="Q13" s="8"/>
      <c r="U13" s="8"/>
    </row>
    <row r="14" spans="1:21" ht="12.75">
      <c r="A14" s="2" t="s">
        <v>21</v>
      </c>
      <c r="B14" s="1" t="s">
        <v>22</v>
      </c>
      <c r="M14">
        <f t="shared" si="0"/>
        <v>0</v>
      </c>
      <c r="N14" s="8"/>
      <c r="Q14" s="8"/>
      <c r="U14" s="8"/>
    </row>
    <row r="15" spans="1:21" ht="12.75">
      <c r="A15" s="2" t="s">
        <v>23</v>
      </c>
      <c r="B15" s="1" t="s">
        <v>24</v>
      </c>
      <c r="M15">
        <f t="shared" si="0"/>
        <v>0</v>
      </c>
      <c r="N15" s="8"/>
      <c r="Q15" s="8"/>
      <c r="U15" s="8"/>
    </row>
    <row r="16" spans="1:21" ht="12.75">
      <c r="A16" s="2" t="s">
        <v>25</v>
      </c>
      <c r="B16" s="1" t="s">
        <v>26</v>
      </c>
      <c r="C16">
        <v>0</v>
      </c>
      <c r="M16">
        <f t="shared" si="0"/>
        <v>0</v>
      </c>
      <c r="N16" s="8"/>
      <c r="Q16" s="8"/>
      <c r="U16" s="8"/>
    </row>
    <row r="17" spans="1:21" ht="12.75">
      <c r="A17" s="4" t="s">
        <v>27</v>
      </c>
      <c r="B17" s="9" t="s">
        <v>185</v>
      </c>
      <c r="C17">
        <f aca="true" t="shared" si="1" ref="C17:L17">SUM(C4:C16)</f>
        <v>200000</v>
      </c>
      <c r="D17">
        <f t="shared" si="1"/>
        <v>6904000</v>
      </c>
      <c r="E17">
        <f t="shared" si="1"/>
        <v>2200000</v>
      </c>
      <c r="F17">
        <f t="shared" si="1"/>
        <v>3035000</v>
      </c>
      <c r="G17">
        <f t="shared" si="1"/>
        <v>2189000</v>
      </c>
      <c r="H17">
        <f t="shared" si="1"/>
        <v>0</v>
      </c>
      <c r="I17">
        <f t="shared" si="1"/>
        <v>0</v>
      </c>
      <c r="J17">
        <f t="shared" si="1"/>
        <v>0</v>
      </c>
      <c r="K17">
        <f t="shared" si="1"/>
        <v>0</v>
      </c>
      <c r="L17">
        <f t="shared" si="1"/>
        <v>0</v>
      </c>
      <c r="M17">
        <f t="shared" si="0"/>
        <v>14528000</v>
      </c>
      <c r="N17" s="8"/>
      <c r="Q17" s="8"/>
      <c r="R17">
        <f>SUM(R4:R16)</f>
        <v>0</v>
      </c>
      <c r="S17">
        <f>SUM(S4:S16)</f>
        <v>0</v>
      </c>
      <c r="T17">
        <f>SUM(T4:T16)</f>
        <v>0</v>
      </c>
      <c r="U17" s="8"/>
    </row>
    <row r="18" spans="1:21" ht="12.75">
      <c r="A18" s="2" t="s">
        <v>28</v>
      </c>
      <c r="B18" s="1" t="s">
        <v>29</v>
      </c>
      <c r="C18">
        <v>11121000</v>
      </c>
      <c r="M18">
        <f t="shared" si="0"/>
        <v>11121000</v>
      </c>
      <c r="N18" s="8"/>
      <c r="Q18" s="8"/>
      <c r="U18" s="8"/>
    </row>
    <row r="19" spans="1:21" ht="25.5">
      <c r="A19" s="2" t="s">
        <v>30</v>
      </c>
      <c r="B19" s="1" t="s">
        <v>222</v>
      </c>
      <c r="H19">
        <v>144000</v>
      </c>
      <c r="M19">
        <f t="shared" si="0"/>
        <v>144000</v>
      </c>
      <c r="N19" s="8"/>
      <c r="Q19" s="8"/>
      <c r="U19" s="8"/>
    </row>
    <row r="20" spans="1:21" ht="12.75">
      <c r="A20" s="2" t="s">
        <v>31</v>
      </c>
      <c r="B20" s="1" t="s">
        <v>32</v>
      </c>
      <c r="C20">
        <v>839000</v>
      </c>
      <c r="D20">
        <v>516000</v>
      </c>
      <c r="E20">
        <v>161000</v>
      </c>
      <c r="F20">
        <v>30000</v>
      </c>
      <c r="H20">
        <v>1200000</v>
      </c>
      <c r="M20">
        <v>2746000</v>
      </c>
      <c r="N20" s="8"/>
      <c r="Q20" s="8"/>
      <c r="U20" s="8"/>
    </row>
    <row r="21" spans="1:21" ht="12.75">
      <c r="A21" s="4" t="s">
        <v>0</v>
      </c>
      <c r="B21" s="9" t="s">
        <v>186</v>
      </c>
      <c r="C21">
        <f>C18</f>
        <v>11121000</v>
      </c>
      <c r="D21">
        <f aca="true" t="shared" si="2" ref="D21:L21">D18+D19+D20</f>
        <v>516000</v>
      </c>
      <c r="E21">
        <v>161000</v>
      </c>
      <c r="F21">
        <f t="shared" si="2"/>
        <v>30000</v>
      </c>
      <c r="G21">
        <f t="shared" si="2"/>
        <v>0</v>
      </c>
      <c r="H21">
        <f t="shared" si="2"/>
        <v>1344000</v>
      </c>
      <c r="I21">
        <f t="shared" si="2"/>
        <v>0</v>
      </c>
      <c r="J21">
        <f t="shared" si="2"/>
        <v>0</v>
      </c>
      <c r="K21">
        <f t="shared" si="2"/>
        <v>0</v>
      </c>
      <c r="L21">
        <f t="shared" si="2"/>
        <v>0</v>
      </c>
      <c r="M21">
        <v>14011000</v>
      </c>
      <c r="N21" s="8"/>
      <c r="Q21" s="8"/>
      <c r="R21">
        <f>R18+R19+R20</f>
        <v>0</v>
      </c>
      <c r="S21">
        <f>S18+S19+S20</f>
        <v>0</v>
      </c>
      <c r="T21">
        <f>T18+T19+T20</f>
        <v>0</v>
      </c>
      <c r="U21" s="8"/>
    </row>
    <row r="22" spans="1:21" ht="12.75">
      <c r="A22" s="4" t="s">
        <v>33</v>
      </c>
      <c r="B22" s="9" t="s">
        <v>187</v>
      </c>
      <c r="C22">
        <v>12160000</v>
      </c>
      <c r="D22">
        <f aca="true" t="shared" si="3" ref="D22:L22">D17+D21</f>
        <v>7420000</v>
      </c>
      <c r="E22">
        <f t="shared" si="3"/>
        <v>2361000</v>
      </c>
      <c r="F22">
        <f t="shared" si="3"/>
        <v>3065000</v>
      </c>
      <c r="G22">
        <f t="shared" si="3"/>
        <v>2189000</v>
      </c>
      <c r="H22">
        <f t="shared" si="3"/>
        <v>1344000</v>
      </c>
      <c r="I22">
        <f t="shared" si="3"/>
        <v>0</v>
      </c>
      <c r="J22">
        <f t="shared" si="3"/>
        <v>0</v>
      </c>
      <c r="K22">
        <f t="shared" si="3"/>
        <v>0</v>
      </c>
      <c r="L22">
        <f t="shared" si="3"/>
        <v>0</v>
      </c>
      <c r="M22">
        <v>28539000</v>
      </c>
      <c r="N22" s="8"/>
      <c r="Q22" s="8"/>
      <c r="R22">
        <f>R17+R21</f>
        <v>0</v>
      </c>
      <c r="S22">
        <f>S17+S21</f>
        <v>0</v>
      </c>
      <c r="T22">
        <f>T17+T21</f>
        <v>0</v>
      </c>
      <c r="U22" s="8"/>
    </row>
    <row r="23" spans="1:21" ht="25.5">
      <c r="A23" s="4" t="s">
        <v>34</v>
      </c>
      <c r="B23" s="5" t="s">
        <v>35</v>
      </c>
      <c r="C23">
        <v>2629000</v>
      </c>
      <c r="D23">
        <v>1660000</v>
      </c>
      <c r="E23">
        <v>556000</v>
      </c>
      <c r="F23">
        <v>660000</v>
      </c>
      <c r="G23">
        <v>461000</v>
      </c>
      <c r="H23">
        <v>380000</v>
      </c>
      <c r="M23">
        <f t="shared" si="0"/>
        <v>6346000</v>
      </c>
      <c r="N23" s="8"/>
      <c r="Q23" s="8"/>
      <c r="U23" s="8"/>
    </row>
    <row r="24" spans="1:21" ht="12.75">
      <c r="A24" s="2" t="s">
        <v>36</v>
      </c>
      <c r="B24" s="1" t="s">
        <v>37</v>
      </c>
      <c r="F24">
        <v>30000</v>
      </c>
      <c r="M24">
        <f t="shared" si="0"/>
        <v>30000</v>
      </c>
      <c r="N24" s="8"/>
      <c r="Q24" s="8"/>
      <c r="U24" s="8"/>
    </row>
    <row r="25" spans="1:21" ht="12.75">
      <c r="A25" s="2" t="s">
        <v>38</v>
      </c>
      <c r="B25" s="1" t="s">
        <v>39</v>
      </c>
      <c r="C25">
        <v>200000</v>
      </c>
      <c r="D25">
        <v>1830000</v>
      </c>
      <c r="F25">
        <v>40000</v>
      </c>
      <c r="G25">
        <v>10000</v>
      </c>
      <c r="H25">
        <v>120000</v>
      </c>
      <c r="M25">
        <f t="shared" si="0"/>
        <v>2200000</v>
      </c>
      <c r="N25" s="8"/>
      <c r="Q25" s="8"/>
      <c r="U25" s="8"/>
    </row>
    <row r="26" spans="1:21" ht="12.75">
      <c r="A26" s="2" t="s">
        <v>40</v>
      </c>
      <c r="B26" s="1" t="s">
        <v>41</v>
      </c>
      <c r="M26">
        <f t="shared" si="0"/>
        <v>0</v>
      </c>
      <c r="N26" s="8"/>
      <c r="Q26" s="8"/>
      <c r="U26" s="8"/>
    </row>
    <row r="27" spans="1:21" ht="12.75">
      <c r="A27" s="4" t="s">
        <v>42</v>
      </c>
      <c r="B27" s="9" t="s">
        <v>188</v>
      </c>
      <c r="C27">
        <f aca="true" t="shared" si="4" ref="C27:L27">C24+C25+C26</f>
        <v>200000</v>
      </c>
      <c r="D27">
        <f t="shared" si="4"/>
        <v>1830000</v>
      </c>
      <c r="E27">
        <f t="shared" si="4"/>
        <v>0</v>
      </c>
      <c r="F27">
        <f t="shared" si="4"/>
        <v>70000</v>
      </c>
      <c r="G27">
        <f>G24+G25+G26</f>
        <v>10000</v>
      </c>
      <c r="H27">
        <f t="shared" si="4"/>
        <v>120000</v>
      </c>
      <c r="I27">
        <f t="shared" si="4"/>
        <v>0</v>
      </c>
      <c r="J27">
        <f t="shared" si="4"/>
        <v>0</v>
      </c>
      <c r="K27">
        <f t="shared" si="4"/>
        <v>0</v>
      </c>
      <c r="L27">
        <f t="shared" si="4"/>
        <v>0</v>
      </c>
      <c r="M27">
        <f t="shared" si="0"/>
        <v>2230000</v>
      </c>
      <c r="N27" s="8"/>
      <c r="Q27" s="8"/>
      <c r="R27">
        <f>R24+R25+R26</f>
        <v>0</v>
      </c>
      <c r="S27">
        <f>S24+S25+S26</f>
        <v>0</v>
      </c>
      <c r="T27">
        <f>T24+T25+T26</f>
        <v>0</v>
      </c>
      <c r="U27" s="8"/>
    </row>
    <row r="28" spans="1:21" ht="12.75">
      <c r="A28" s="2" t="s">
        <v>43</v>
      </c>
      <c r="B28" s="1" t="s">
        <v>44</v>
      </c>
      <c r="D28">
        <v>50000</v>
      </c>
      <c r="F28">
        <v>50000</v>
      </c>
      <c r="M28">
        <f t="shared" si="0"/>
        <v>100000</v>
      </c>
      <c r="N28" s="8"/>
      <c r="Q28" s="8"/>
      <c r="U28" s="8"/>
    </row>
    <row r="29" spans="1:21" ht="12.75">
      <c r="A29" s="2" t="s">
        <v>45</v>
      </c>
      <c r="B29" s="1" t="s">
        <v>46</v>
      </c>
      <c r="C29">
        <v>440000</v>
      </c>
      <c r="F29">
        <v>40000</v>
      </c>
      <c r="H29">
        <v>30000</v>
      </c>
      <c r="M29">
        <f t="shared" si="0"/>
        <v>510000</v>
      </c>
      <c r="N29" s="8"/>
      <c r="Q29" s="8"/>
      <c r="U29" s="8"/>
    </row>
    <row r="30" spans="1:21" ht="12.75">
      <c r="A30" s="4" t="s">
        <v>47</v>
      </c>
      <c r="B30" s="9" t="s">
        <v>189</v>
      </c>
      <c r="C30">
        <f aca="true" t="shared" si="5" ref="C30:L30">C28+C29</f>
        <v>440000</v>
      </c>
      <c r="D30">
        <f t="shared" si="5"/>
        <v>50000</v>
      </c>
      <c r="E30">
        <f t="shared" si="5"/>
        <v>0</v>
      </c>
      <c r="F30">
        <f t="shared" si="5"/>
        <v>90000</v>
      </c>
      <c r="G30">
        <f t="shared" si="5"/>
        <v>0</v>
      </c>
      <c r="H30">
        <f t="shared" si="5"/>
        <v>30000</v>
      </c>
      <c r="I30">
        <f t="shared" si="5"/>
        <v>0</v>
      </c>
      <c r="J30">
        <f t="shared" si="5"/>
        <v>0</v>
      </c>
      <c r="K30">
        <f t="shared" si="5"/>
        <v>0</v>
      </c>
      <c r="L30">
        <f t="shared" si="5"/>
        <v>0</v>
      </c>
      <c r="M30">
        <f t="shared" si="0"/>
        <v>610000</v>
      </c>
      <c r="N30" s="8"/>
      <c r="Q30" s="8"/>
      <c r="R30">
        <f>R28+R29</f>
        <v>0</v>
      </c>
      <c r="S30">
        <f>S28+S29</f>
        <v>0</v>
      </c>
      <c r="T30">
        <f>T28+T29</f>
        <v>0</v>
      </c>
      <c r="U30" s="8"/>
    </row>
    <row r="31" spans="1:21" ht="12.75">
      <c r="A31" s="2" t="s">
        <v>48</v>
      </c>
      <c r="B31" s="1" t="s">
        <v>49</v>
      </c>
      <c r="C31">
        <v>520000</v>
      </c>
      <c r="D31">
        <v>1500000</v>
      </c>
      <c r="E31">
        <v>240000</v>
      </c>
      <c r="F31">
        <v>410000</v>
      </c>
      <c r="H31">
        <v>800000</v>
      </c>
      <c r="J31">
        <v>3150000</v>
      </c>
      <c r="M31">
        <f t="shared" si="0"/>
        <v>6620000</v>
      </c>
      <c r="N31" s="8"/>
      <c r="Q31" s="8"/>
      <c r="U31" s="8"/>
    </row>
    <row r="32" spans="1:21" ht="12.75">
      <c r="A32" s="2" t="s">
        <v>50</v>
      </c>
      <c r="B32" s="1" t="s">
        <v>51</v>
      </c>
      <c r="G32">
        <v>1600000</v>
      </c>
      <c r="M32">
        <f t="shared" si="0"/>
        <v>1600000</v>
      </c>
      <c r="N32" s="8"/>
      <c r="Q32" s="8"/>
      <c r="U32" s="8"/>
    </row>
    <row r="33" spans="1:21" ht="12.75">
      <c r="A33" s="2" t="s">
        <v>52</v>
      </c>
      <c r="B33" s="1" t="s">
        <v>53</v>
      </c>
      <c r="M33">
        <f t="shared" si="0"/>
        <v>0</v>
      </c>
      <c r="N33" s="8"/>
      <c r="Q33" s="8"/>
      <c r="U33" s="8"/>
    </row>
    <row r="34" spans="1:21" ht="12.75">
      <c r="A34" s="2" t="s">
        <v>54</v>
      </c>
      <c r="B34" s="1" t="s">
        <v>55</v>
      </c>
      <c r="D34">
        <v>3700000</v>
      </c>
      <c r="F34">
        <v>10000</v>
      </c>
      <c r="H34">
        <v>320000</v>
      </c>
      <c r="M34">
        <f t="shared" si="0"/>
        <v>4030000</v>
      </c>
      <c r="N34" s="8"/>
      <c r="Q34" s="8"/>
      <c r="U34" s="8"/>
    </row>
    <row r="35" spans="1:21" ht="12.75">
      <c r="A35" s="2" t="s">
        <v>56</v>
      </c>
      <c r="B35" s="1" t="s">
        <v>57</v>
      </c>
      <c r="M35">
        <f t="shared" si="0"/>
        <v>0</v>
      </c>
      <c r="N35" s="8"/>
      <c r="Q35" s="8"/>
      <c r="U35" s="8"/>
    </row>
    <row r="36" spans="1:21" ht="12.75">
      <c r="A36" s="2" t="s">
        <v>58</v>
      </c>
      <c r="B36" s="1" t="s">
        <v>59</v>
      </c>
      <c r="C36">
        <v>450000</v>
      </c>
      <c r="M36">
        <f t="shared" si="0"/>
        <v>450000</v>
      </c>
      <c r="N36" s="8"/>
      <c r="Q36" s="8"/>
      <c r="U36" s="8"/>
    </row>
    <row r="37" spans="1:21" ht="12.75">
      <c r="A37" s="2" t="s">
        <v>60</v>
      </c>
      <c r="B37" s="1" t="s">
        <v>61</v>
      </c>
      <c r="C37">
        <v>3400000</v>
      </c>
      <c r="D37">
        <v>4800000</v>
      </c>
      <c r="E37">
        <v>29000</v>
      </c>
      <c r="F37">
        <v>25000</v>
      </c>
      <c r="H37">
        <v>100000</v>
      </c>
      <c r="I37">
        <v>629000</v>
      </c>
      <c r="M37">
        <f t="shared" si="0"/>
        <v>8983000</v>
      </c>
      <c r="N37" s="8"/>
      <c r="Q37" s="8"/>
      <c r="U37" s="8"/>
    </row>
    <row r="38" spans="1:21" ht="12.75">
      <c r="A38" s="4" t="s">
        <v>62</v>
      </c>
      <c r="B38" s="9" t="s">
        <v>190</v>
      </c>
      <c r="C38">
        <f aca="true" t="shared" si="6" ref="C38:L38">SUM(C31:C37)</f>
        <v>4370000</v>
      </c>
      <c r="D38">
        <f t="shared" si="6"/>
        <v>10000000</v>
      </c>
      <c r="E38">
        <f t="shared" si="6"/>
        <v>269000</v>
      </c>
      <c r="F38">
        <f t="shared" si="6"/>
        <v>445000</v>
      </c>
      <c r="G38">
        <f t="shared" si="6"/>
        <v>1600000</v>
      </c>
      <c r="H38">
        <f t="shared" si="6"/>
        <v>1220000</v>
      </c>
      <c r="I38">
        <f t="shared" si="6"/>
        <v>629000</v>
      </c>
      <c r="J38">
        <f t="shared" si="6"/>
        <v>3150000</v>
      </c>
      <c r="K38">
        <f t="shared" si="6"/>
        <v>0</v>
      </c>
      <c r="L38">
        <f t="shared" si="6"/>
        <v>0</v>
      </c>
      <c r="M38">
        <f t="shared" si="0"/>
        <v>21683000</v>
      </c>
      <c r="N38" s="8"/>
      <c r="Q38" s="8"/>
      <c r="R38">
        <f>SUM(R31:R37)</f>
        <v>0</v>
      </c>
      <c r="S38">
        <f>SUM(S31:S37)</f>
        <v>0</v>
      </c>
      <c r="T38">
        <f>SUM(T31:T37)</f>
        <v>0</v>
      </c>
      <c r="U38" s="8"/>
    </row>
    <row r="39" spans="1:21" ht="12.75">
      <c r="A39" s="2" t="s">
        <v>63</v>
      </c>
      <c r="B39" s="1" t="s">
        <v>64</v>
      </c>
      <c r="C39">
        <v>210000</v>
      </c>
      <c r="M39">
        <f t="shared" si="0"/>
        <v>210000</v>
      </c>
      <c r="N39" s="8"/>
      <c r="Q39" s="8"/>
      <c r="U39" s="8"/>
    </row>
    <row r="40" spans="1:21" ht="12.75">
      <c r="A40" s="2" t="s">
        <v>65</v>
      </c>
      <c r="B40" s="1" t="s">
        <v>66</v>
      </c>
      <c r="M40">
        <f t="shared" si="0"/>
        <v>0</v>
      </c>
      <c r="N40" s="8"/>
      <c r="Q40" s="8"/>
      <c r="U40" s="8"/>
    </row>
    <row r="41" spans="1:21" ht="12.75">
      <c r="A41" s="4" t="s">
        <v>67</v>
      </c>
      <c r="B41" s="9" t="s">
        <v>191</v>
      </c>
      <c r="C41">
        <f>C39+C40</f>
        <v>210000</v>
      </c>
      <c r="D41">
        <f aca="true" t="shared" si="7" ref="D41:L41">D39+D40</f>
        <v>0</v>
      </c>
      <c r="E41">
        <f t="shared" si="7"/>
        <v>0</v>
      </c>
      <c r="F41">
        <f t="shared" si="7"/>
        <v>0</v>
      </c>
      <c r="G41">
        <f t="shared" si="7"/>
        <v>0</v>
      </c>
      <c r="H41">
        <f t="shared" si="7"/>
        <v>0</v>
      </c>
      <c r="I41">
        <f t="shared" si="7"/>
        <v>0</v>
      </c>
      <c r="J41">
        <f t="shared" si="7"/>
        <v>0</v>
      </c>
      <c r="K41">
        <f t="shared" si="7"/>
        <v>0</v>
      </c>
      <c r="L41">
        <f t="shared" si="7"/>
        <v>0</v>
      </c>
      <c r="M41">
        <f t="shared" si="0"/>
        <v>210000</v>
      </c>
      <c r="N41" s="8"/>
      <c r="Q41" s="8"/>
      <c r="R41">
        <f>R39+R40</f>
        <v>0</v>
      </c>
      <c r="S41">
        <f>S39+S40</f>
        <v>0</v>
      </c>
      <c r="T41">
        <f>T39+T40</f>
        <v>0</v>
      </c>
      <c r="U41" s="8"/>
    </row>
    <row r="42" spans="1:21" ht="12.75">
      <c r="A42" s="2" t="s">
        <v>68</v>
      </c>
      <c r="B42" s="1" t="s">
        <v>69</v>
      </c>
      <c r="C42">
        <v>1357400</v>
      </c>
      <c r="D42">
        <v>3200000</v>
      </c>
      <c r="E42">
        <v>70000</v>
      </c>
      <c r="F42">
        <v>170000</v>
      </c>
      <c r="G42">
        <v>400000</v>
      </c>
      <c r="H42">
        <v>500000</v>
      </c>
      <c r="I42">
        <v>171000</v>
      </c>
      <c r="J42">
        <v>850000</v>
      </c>
      <c r="M42">
        <f t="shared" si="0"/>
        <v>6718400</v>
      </c>
      <c r="N42" s="8"/>
      <c r="Q42" s="8"/>
      <c r="U42" s="8"/>
    </row>
    <row r="43" spans="1:21" ht="12.75">
      <c r="A43" s="2" t="s">
        <v>70</v>
      </c>
      <c r="B43" s="1" t="s">
        <v>71</v>
      </c>
      <c r="M43">
        <f t="shared" si="0"/>
        <v>0</v>
      </c>
      <c r="N43" s="8"/>
      <c r="Q43" s="8"/>
      <c r="U43" s="8"/>
    </row>
    <row r="44" spans="1:21" ht="12.75">
      <c r="A44" s="2" t="s">
        <v>72</v>
      </c>
      <c r="B44" s="1" t="s">
        <v>73</v>
      </c>
      <c r="M44">
        <f t="shared" si="0"/>
        <v>0</v>
      </c>
      <c r="N44" s="8"/>
      <c r="Q44" s="8"/>
      <c r="U44" s="8"/>
    </row>
    <row r="45" spans="1:21" ht="12.75">
      <c r="A45" s="2" t="s">
        <v>74</v>
      </c>
      <c r="B45" s="1" t="s">
        <v>75</v>
      </c>
      <c r="M45">
        <f t="shared" si="0"/>
        <v>0</v>
      </c>
      <c r="N45" s="8"/>
      <c r="Q45" s="8"/>
      <c r="U45" s="8"/>
    </row>
    <row r="46" spans="1:21" ht="12.75">
      <c r="A46" s="2" t="s">
        <v>76</v>
      </c>
      <c r="B46" s="1" t="s">
        <v>77</v>
      </c>
      <c r="C46">
        <v>227600</v>
      </c>
      <c r="D46">
        <v>2310330</v>
      </c>
      <c r="E46">
        <v>10000</v>
      </c>
      <c r="F46">
        <v>35000</v>
      </c>
      <c r="G46">
        <v>20000</v>
      </c>
      <c r="H46">
        <v>400000</v>
      </c>
      <c r="M46">
        <f t="shared" si="0"/>
        <v>3002930</v>
      </c>
      <c r="N46" s="8"/>
      <c r="Q46" s="8"/>
      <c r="U46" s="8"/>
    </row>
    <row r="47" spans="1:21" ht="12.75">
      <c r="A47" s="4" t="s">
        <v>78</v>
      </c>
      <c r="B47" s="9" t="s">
        <v>192</v>
      </c>
      <c r="C47">
        <f aca="true" t="shared" si="8" ref="C47:L47">SUM(C42:C46)</f>
        <v>1585000</v>
      </c>
      <c r="D47">
        <f t="shared" si="8"/>
        <v>5510330</v>
      </c>
      <c r="E47">
        <f t="shared" si="8"/>
        <v>80000</v>
      </c>
      <c r="F47">
        <f t="shared" si="8"/>
        <v>205000</v>
      </c>
      <c r="G47">
        <f t="shared" si="8"/>
        <v>420000</v>
      </c>
      <c r="H47">
        <f t="shared" si="8"/>
        <v>900000</v>
      </c>
      <c r="I47">
        <f t="shared" si="8"/>
        <v>171000</v>
      </c>
      <c r="J47">
        <f t="shared" si="8"/>
        <v>850000</v>
      </c>
      <c r="K47">
        <f t="shared" si="8"/>
        <v>0</v>
      </c>
      <c r="L47">
        <f t="shared" si="8"/>
        <v>0</v>
      </c>
      <c r="M47">
        <f t="shared" si="0"/>
        <v>9721330</v>
      </c>
      <c r="N47" s="8"/>
      <c r="Q47" s="8"/>
      <c r="R47">
        <f>SUM(R42:R46)</f>
        <v>0</v>
      </c>
      <c r="S47">
        <f>SUM(S42:S46)</f>
        <v>0</v>
      </c>
      <c r="T47">
        <f>SUM(T42:T46)</f>
        <v>0</v>
      </c>
      <c r="U47" s="8"/>
    </row>
    <row r="48" spans="1:21" ht="12.75">
      <c r="A48" s="4" t="s">
        <v>79</v>
      </c>
      <c r="B48" s="9" t="s">
        <v>193</v>
      </c>
      <c r="C48">
        <f aca="true" t="shared" si="9" ref="C48:L48">C27+C30+C38+C41+C47</f>
        <v>6805000</v>
      </c>
      <c r="D48">
        <f t="shared" si="9"/>
        <v>17390330</v>
      </c>
      <c r="E48">
        <f t="shared" si="9"/>
        <v>349000</v>
      </c>
      <c r="F48">
        <f t="shared" si="9"/>
        <v>810000</v>
      </c>
      <c r="G48">
        <f t="shared" si="9"/>
        <v>2030000</v>
      </c>
      <c r="H48">
        <f t="shared" si="9"/>
        <v>2270000</v>
      </c>
      <c r="I48">
        <f t="shared" si="9"/>
        <v>800000</v>
      </c>
      <c r="J48">
        <f t="shared" si="9"/>
        <v>4000000</v>
      </c>
      <c r="K48">
        <f t="shared" si="9"/>
        <v>0</v>
      </c>
      <c r="L48">
        <f t="shared" si="9"/>
        <v>0</v>
      </c>
      <c r="M48">
        <f t="shared" si="0"/>
        <v>34454330</v>
      </c>
      <c r="N48" s="8"/>
      <c r="Q48" s="8"/>
      <c r="R48">
        <f>R27+R30+R38+R41+R47</f>
        <v>0</v>
      </c>
      <c r="S48">
        <f>S27+S30+S38+S41+S47</f>
        <v>0</v>
      </c>
      <c r="T48">
        <f>T27+T30+T38+T41+T47</f>
        <v>0</v>
      </c>
      <c r="U48" s="8"/>
    </row>
    <row r="49" spans="1:21" ht="12.75">
      <c r="A49" s="2" t="s">
        <v>80</v>
      </c>
      <c r="B49" s="1" t="s">
        <v>81</v>
      </c>
      <c r="M49">
        <f t="shared" si="0"/>
        <v>0</v>
      </c>
      <c r="N49" s="8"/>
      <c r="Q49" s="8"/>
      <c r="U49" s="8"/>
    </row>
    <row r="50" spans="1:21" ht="12.75">
      <c r="A50" s="2" t="s">
        <v>82</v>
      </c>
      <c r="B50" s="1" t="s">
        <v>83</v>
      </c>
      <c r="M50">
        <f t="shared" si="0"/>
        <v>0</v>
      </c>
      <c r="N50" s="8"/>
      <c r="Q50" s="8"/>
      <c r="U50" s="8"/>
    </row>
    <row r="51" spans="1:21" ht="12.75">
      <c r="A51" s="2" t="s">
        <v>84</v>
      </c>
      <c r="B51" s="1" t="s">
        <v>85</v>
      </c>
      <c r="M51">
        <f t="shared" si="0"/>
        <v>0</v>
      </c>
      <c r="N51" s="8"/>
      <c r="Q51" s="8"/>
      <c r="U51" s="8"/>
    </row>
    <row r="52" spans="1:21" ht="12.75">
      <c r="A52" s="2" t="s">
        <v>86</v>
      </c>
      <c r="B52" s="1" t="s">
        <v>87</v>
      </c>
      <c r="M52">
        <f t="shared" si="0"/>
        <v>0</v>
      </c>
      <c r="N52" s="8"/>
      <c r="Q52" s="8"/>
      <c r="U52" s="8"/>
    </row>
    <row r="53" spans="1:21" ht="12.75">
      <c r="A53" s="2" t="s">
        <v>88</v>
      </c>
      <c r="B53" s="1" t="s">
        <v>89</v>
      </c>
      <c r="M53">
        <f t="shared" si="0"/>
        <v>0</v>
      </c>
      <c r="N53" s="8"/>
      <c r="Q53" s="8"/>
      <c r="U53" s="8"/>
    </row>
    <row r="54" spans="1:21" ht="12.75">
      <c r="A54" s="2" t="s">
        <v>90</v>
      </c>
      <c r="B54" s="1" t="s">
        <v>91</v>
      </c>
      <c r="M54">
        <f t="shared" si="0"/>
        <v>0</v>
      </c>
      <c r="N54" s="8"/>
      <c r="Q54" s="8"/>
      <c r="U54" s="8"/>
    </row>
    <row r="55" spans="1:21" ht="12.75">
      <c r="A55" s="2" t="s">
        <v>92</v>
      </c>
      <c r="B55" s="1" t="s">
        <v>93</v>
      </c>
      <c r="M55">
        <f t="shared" si="0"/>
        <v>0</v>
      </c>
      <c r="N55" s="8"/>
      <c r="Q55" s="8"/>
      <c r="U55" s="8"/>
    </row>
    <row r="56" spans="1:21" ht="12.75">
      <c r="A56" s="2" t="s">
        <v>94</v>
      </c>
      <c r="B56" s="1" t="s">
        <v>95</v>
      </c>
      <c r="L56">
        <v>2500000</v>
      </c>
      <c r="M56">
        <f t="shared" si="0"/>
        <v>2500000</v>
      </c>
      <c r="N56" s="8"/>
      <c r="Q56" s="8"/>
      <c r="U56" s="8"/>
    </row>
    <row r="57" spans="1:21" ht="12.75">
      <c r="A57" s="4" t="s">
        <v>96</v>
      </c>
      <c r="B57" s="9" t="s">
        <v>194</v>
      </c>
      <c r="C57">
        <f aca="true" t="shared" si="10" ref="C57:L57">SUM(C49:C56)</f>
        <v>0</v>
      </c>
      <c r="D57">
        <f t="shared" si="10"/>
        <v>0</v>
      </c>
      <c r="E57">
        <f t="shared" si="10"/>
        <v>0</v>
      </c>
      <c r="F57">
        <f t="shared" si="10"/>
        <v>0</v>
      </c>
      <c r="G57">
        <f t="shared" si="10"/>
        <v>0</v>
      </c>
      <c r="H57">
        <f t="shared" si="10"/>
        <v>0</v>
      </c>
      <c r="I57">
        <f t="shared" si="10"/>
        <v>0</v>
      </c>
      <c r="J57">
        <f t="shared" si="10"/>
        <v>0</v>
      </c>
      <c r="K57">
        <f t="shared" si="10"/>
        <v>0</v>
      </c>
      <c r="L57">
        <f t="shared" si="10"/>
        <v>2500000</v>
      </c>
      <c r="M57">
        <f t="shared" si="0"/>
        <v>2500000</v>
      </c>
      <c r="N57" s="8"/>
      <c r="Q57" s="8"/>
      <c r="R57">
        <f>SUM(R49:R56)</f>
        <v>0</v>
      </c>
      <c r="S57">
        <f>SUM(S49:S56)</f>
        <v>0</v>
      </c>
      <c r="T57">
        <f>SUM(T49:T56)</f>
        <v>0</v>
      </c>
      <c r="U57" s="8"/>
    </row>
    <row r="58" spans="1:21" ht="12.75">
      <c r="A58" s="2" t="s">
        <v>97</v>
      </c>
      <c r="B58" s="1" t="s">
        <v>98</v>
      </c>
      <c r="M58">
        <f t="shared" si="0"/>
        <v>0</v>
      </c>
      <c r="N58" s="8"/>
      <c r="Q58" s="8"/>
      <c r="U58" s="8"/>
    </row>
    <row r="59" spans="1:21" ht="12.75">
      <c r="A59" s="2" t="s">
        <v>99</v>
      </c>
      <c r="B59" s="1" t="s">
        <v>100</v>
      </c>
      <c r="M59">
        <f t="shared" si="0"/>
        <v>0</v>
      </c>
      <c r="N59" s="8"/>
      <c r="Q59" s="8"/>
      <c r="U59" s="8"/>
    </row>
    <row r="60" spans="1:21" ht="25.5">
      <c r="A60" s="2" t="s">
        <v>101</v>
      </c>
      <c r="B60" s="1" t="s">
        <v>223</v>
      </c>
      <c r="M60">
        <f t="shared" si="0"/>
        <v>0</v>
      </c>
      <c r="N60" s="8"/>
      <c r="Q60" s="8"/>
      <c r="U60" s="8"/>
    </row>
    <row r="61" spans="1:21" ht="25.5">
      <c r="A61" s="2" t="s">
        <v>102</v>
      </c>
      <c r="B61" s="1" t="s">
        <v>224</v>
      </c>
      <c r="M61">
        <f t="shared" si="0"/>
        <v>0</v>
      </c>
      <c r="N61" s="8"/>
      <c r="Q61" s="8"/>
      <c r="U61" s="8"/>
    </row>
    <row r="62" spans="1:21" ht="25.5">
      <c r="A62" s="2" t="s">
        <v>103</v>
      </c>
      <c r="B62" s="1" t="s">
        <v>225</v>
      </c>
      <c r="M62">
        <f t="shared" si="0"/>
        <v>0</v>
      </c>
      <c r="N62" s="8"/>
      <c r="Q62" s="8"/>
      <c r="U62" s="8"/>
    </row>
    <row r="63" spans="1:21" ht="12.75">
      <c r="A63" s="2" t="s">
        <v>104</v>
      </c>
      <c r="B63" s="1" t="s">
        <v>105</v>
      </c>
      <c r="C63">
        <v>1100000</v>
      </c>
      <c r="M63">
        <f t="shared" si="0"/>
        <v>1100000</v>
      </c>
      <c r="N63" s="8"/>
      <c r="Q63" s="8"/>
      <c r="U63" s="8"/>
    </row>
    <row r="64" spans="1:21" ht="25.5">
      <c r="A64" s="2" t="s">
        <v>106</v>
      </c>
      <c r="B64" s="1" t="s">
        <v>226</v>
      </c>
      <c r="M64">
        <f t="shared" si="0"/>
        <v>0</v>
      </c>
      <c r="N64" s="8"/>
      <c r="Q64" s="8"/>
      <c r="U64" s="8"/>
    </row>
    <row r="65" spans="1:21" ht="25.5">
      <c r="A65" s="2" t="s">
        <v>107</v>
      </c>
      <c r="B65" s="1" t="s">
        <v>227</v>
      </c>
      <c r="M65">
        <f t="shared" si="0"/>
        <v>0</v>
      </c>
      <c r="N65" s="8"/>
      <c r="Q65" s="8"/>
      <c r="U65" s="8"/>
    </row>
    <row r="66" spans="1:21" ht="12.75">
      <c r="A66" s="2" t="s">
        <v>108</v>
      </c>
      <c r="B66" s="1" t="s">
        <v>109</v>
      </c>
      <c r="M66">
        <f t="shared" si="0"/>
        <v>0</v>
      </c>
      <c r="N66" s="8"/>
      <c r="Q66" s="8"/>
      <c r="U66" s="8"/>
    </row>
    <row r="67" spans="1:21" ht="12.75">
      <c r="A67" s="2" t="s">
        <v>110</v>
      </c>
      <c r="B67" s="1" t="s">
        <v>111</v>
      </c>
      <c r="M67">
        <f t="shared" si="0"/>
        <v>0</v>
      </c>
      <c r="N67" s="8"/>
      <c r="Q67" s="8"/>
      <c r="U67" s="8"/>
    </row>
    <row r="68" spans="1:21" ht="12.75">
      <c r="A68" s="2" t="s">
        <v>112</v>
      </c>
      <c r="B68" s="1" t="s">
        <v>113</v>
      </c>
      <c r="L68">
        <v>3550000</v>
      </c>
      <c r="M68">
        <f t="shared" si="0"/>
        <v>3550000</v>
      </c>
      <c r="N68" s="8"/>
      <c r="Q68" s="8"/>
      <c r="U68" s="8"/>
    </row>
    <row r="69" spans="1:21" ht="12.75">
      <c r="A69" s="2" t="s">
        <v>114</v>
      </c>
      <c r="B69" s="1" t="s">
        <v>115</v>
      </c>
      <c r="C69">
        <v>1123586</v>
      </c>
      <c r="M69">
        <f aca="true" t="shared" si="11" ref="M69:M116">SUM(C69:L69)</f>
        <v>1123586</v>
      </c>
      <c r="N69" s="8"/>
      <c r="Q69" s="8"/>
      <c r="U69" s="8"/>
    </row>
    <row r="70" spans="1:21" ht="12.75">
      <c r="A70" s="4" t="s">
        <v>116</v>
      </c>
      <c r="B70" s="9" t="s">
        <v>195</v>
      </c>
      <c r="C70">
        <v>2223586</v>
      </c>
      <c r="D70">
        <f aca="true" t="shared" si="12" ref="D70:L70">SUM(D58:D69)</f>
        <v>0</v>
      </c>
      <c r="E70">
        <f t="shared" si="12"/>
        <v>0</v>
      </c>
      <c r="F70">
        <f t="shared" si="12"/>
        <v>0</v>
      </c>
      <c r="G70">
        <f t="shared" si="12"/>
        <v>0</v>
      </c>
      <c r="H70">
        <f t="shared" si="12"/>
        <v>0</v>
      </c>
      <c r="I70">
        <f t="shared" si="12"/>
        <v>0</v>
      </c>
      <c r="J70">
        <f t="shared" si="12"/>
        <v>0</v>
      </c>
      <c r="K70">
        <f t="shared" si="12"/>
        <v>0</v>
      </c>
      <c r="L70">
        <f t="shared" si="12"/>
        <v>3550000</v>
      </c>
      <c r="M70">
        <f t="shared" si="11"/>
        <v>5773586</v>
      </c>
      <c r="N70" s="8"/>
      <c r="Q70" s="8"/>
      <c r="R70">
        <f>SUM(R58:R69)</f>
        <v>0</v>
      </c>
      <c r="S70">
        <f>SUM(S58:S69)</f>
        <v>0</v>
      </c>
      <c r="T70">
        <f>SUM(T58:T69)</f>
        <v>0</v>
      </c>
      <c r="U70" s="8"/>
    </row>
    <row r="71" spans="1:21" ht="12.75">
      <c r="A71" s="2" t="s">
        <v>117</v>
      </c>
      <c r="B71" s="1" t="s">
        <v>118</v>
      </c>
      <c r="M71">
        <f t="shared" si="11"/>
        <v>0</v>
      </c>
      <c r="N71" s="8"/>
      <c r="Q71" s="8"/>
      <c r="U71" s="8"/>
    </row>
    <row r="72" spans="1:21" ht="12.75">
      <c r="A72" s="2" t="s">
        <v>119</v>
      </c>
      <c r="B72" s="1" t="s">
        <v>120</v>
      </c>
      <c r="M72">
        <f t="shared" si="11"/>
        <v>0</v>
      </c>
      <c r="N72" s="8"/>
      <c r="Q72" s="8"/>
      <c r="U72" s="8"/>
    </row>
    <row r="73" spans="1:21" ht="12.75">
      <c r="A73" s="2" t="s">
        <v>121</v>
      </c>
      <c r="B73" s="1" t="s">
        <v>122</v>
      </c>
      <c r="C73">
        <v>2480300</v>
      </c>
      <c r="M73">
        <f t="shared" si="11"/>
        <v>2480300</v>
      </c>
      <c r="N73" s="8"/>
      <c r="Q73" s="8"/>
      <c r="U73" s="8"/>
    </row>
    <row r="74" spans="1:21" ht="12.75">
      <c r="A74" s="2" t="s">
        <v>123</v>
      </c>
      <c r="B74" s="1" t="s">
        <v>124</v>
      </c>
      <c r="M74">
        <f t="shared" si="11"/>
        <v>0</v>
      </c>
      <c r="N74" s="8"/>
      <c r="Q74" s="8"/>
      <c r="U74" s="8"/>
    </row>
    <row r="75" spans="1:21" ht="12.75">
      <c r="A75" s="2" t="s">
        <v>125</v>
      </c>
      <c r="B75" s="1" t="s">
        <v>126</v>
      </c>
      <c r="M75">
        <f t="shared" si="11"/>
        <v>0</v>
      </c>
      <c r="N75" s="8"/>
      <c r="Q75" s="8"/>
      <c r="U75" s="8"/>
    </row>
    <row r="76" spans="1:21" ht="12.75">
      <c r="A76" s="2" t="s">
        <v>127</v>
      </c>
      <c r="B76" s="1" t="s">
        <v>128</v>
      </c>
      <c r="M76">
        <f t="shared" si="11"/>
        <v>0</v>
      </c>
      <c r="N76" s="8"/>
      <c r="Q76" s="8"/>
      <c r="U76" s="8"/>
    </row>
    <row r="77" spans="1:21" ht="12.75">
      <c r="A77" s="2" t="s">
        <v>129</v>
      </c>
      <c r="B77" s="1" t="s">
        <v>130</v>
      </c>
      <c r="C77">
        <v>669700</v>
      </c>
      <c r="M77">
        <v>669700</v>
      </c>
      <c r="N77" s="8"/>
      <c r="Q77" s="8"/>
      <c r="U77" s="8"/>
    </row>
    <row r="78" spans="1:21" ht="12.75">
      <c r="A78" s="4" t="s">
        <v>131</v>
      </c>
      <c r="B78" s="9" t="s">
        <v>196</v>
      </c>
      <c r="C78">
        <f aca="true" t="shared" si="13" ref="C78:L78">SUM(C71:C77)</f>
        <v>3150000</v>
      </c>
      <c r="D78">
        <f t="shared" si="13"/>
        <v>0</v>
      </c>
      <c r="E78">
        <f t="shared" si="13"/>
        <v>0</v>
      </c>
      <c r="F78">
        <f t="shared" si="13"/>
        <v>0</v>
      </c>
      <c r="G78">
        <f t="shared" si="13"/>
        <v>0</v>
      </c>
      <c r="H78">
        <f t="shared" si="13"/>
        <v>0</v>
      </c>
      <c r="I78">
        <f t="shared" si="13"/>
        <v>0</v>
      </c>
      <c r="J78">
        <f t="shared" si="13"/>
        <v>0</v>
      </c>
      <c r="K78">
        <f t="shared" si="13"/>
        <v>0</v>
      </c>
      <c r="L78">
        <f t="shared" si="13"/>
        <v>0</v>
      </c>
      <c r="M78">
        <f t="shared" si="11"/>
        <v>3150000</v>
      </c>
      <c r="N78" s="8"/>
      <c r="Q78" s="8"/>
      <c r="R78">
        <f>SUM(R71:R77)</f>
        <v>0</v>
      </c>
      <c r="S78">
        <f>SUM(S71:S77)</f>
        <v>0</v>
      </c>
      <c r="T78">
        <f>SUM(T71:T77)</f>
        <v>0</v>
      </c>
      <c r="U78" s="8"/>
    </row>
    <row r="79" spans="1:21" ht="12.75">
      <c r="A79" s="2" t="s">
        <v>132</v>
      </c>
      <c r="B79" s="1" t="s">
        <v>133</v>
      </c>
      <c r="D79">
        <v>19055000</v>
      </c>
      <c r="M79">
        <f t="shared" si="11"/>
        <v>19055000</v>
      </c>
      <c r="N79" s="8"/>
      <c r="Q79" s="8"/>
      <c r="U79" s="8"/>
    </row>
    <row r="80" spans="1:21" ht="12.75">
      <c r="A80" s="2" t="s">
        <v>134</v>
      </c>
      <c r="B80" s="1" t="s">
        <v>135</v>
      </c>
      <c r="M80">
        <f t="shared" si="11"/>
        <v>0</v>
      </c>
      <c r="N80" s="8"/>
      <c r="Q80" s="8"/>
      <c r="U80" s="8"/>
    </row>
    <row r="81" spans="1:21" ht="12.75">
      <c r="A81" s="2" t="s">
        <v>136</v>
      </c>
      <c r="B81" s="1" t="s">
        <v>137</v>
      </c>
      <c r="M81">
        <f t="shared" si="11"/>
        <v>0</v>
      </c>
      <c r="N81" s="8"/>
      <c r="Q81" s="8"/>
      <c r="U81" s="8"/>
    </row>
    <row r="82" spans="1:21" ht="12.75">
      <c r="A82" s="2" t="s">
        <v>138</v>
      </c>
      <c r="B82" s="1" t="s">
        <v>139</v>
      </c>
      <c r="D82">
        <v>5145000</v>
      </c>
      <c r="M82">
        <f t="shared" si="11"/>
        <v>5145000</v>
      </c>
      <c r="N82" s="8"/>
      <c r="Q82" s="8"/>
      <c r="U82" s="8"/>
    </row>
    <row r="83" spans="1:21" ht="12.75">
      <c r="A83" s="4" t="s">
        <v>140</v>
      </c>
      <c r="B83" s="9" t="s">
        <v>197</v>
      </c>
      <c r="C83">
        <f aca="true" t="shared" si="14" ref="C83:L83">SUM(C79:C82)</f>
        <v>0</v>
      </c>
      <c r="D83">
        <f t="shared" si="14"/>
        <v>24200000</v>
      </c>
      <c r="E83">
        <f t="shared" si="14"/>
        <v>0</v>
      </c>
      <c r="F83">
        <f t="shared" si="14"/>
        <v>0</v>
      </c>
      <c r="G83">
        <f t="shared" si="14"/>
        <v>0</v>
      </c>
      <c r="H83">
        <f t="shared" si="14"/>
        <v>0</v>
      </c>
      <c r="I83">
        <f t="shared" si="14"/>
        <v>0</v>
      </c>
      <c r="J83">
        <f t="shared" si="14"/>
        <v>0</v>
      </c>
      <c r="K83">
        <f t="shared" si="14"/>
        <v>0</v>
      </c>
      <c r="L83">
        <f t="shared" si="14"/>
        <v>0</v>
      </c>
      <c r="M83">
        <f t="shared" si="11"/>
        <v>24200000</v>
      </c>
      <c r="N83" s="8"/>
      <c r="Q83" s="8"/>
      <c r="R83">
        <f>SUM(R79:R82)</f>
        <v>0</v>
      </c>
      <c r="S83">
        <f>SUM(S79:S82)</f>
        <v>0</v>
      </c>
      <c r="T83">
        <f>SUM(T79:T82)</f>
        <v>0</v>
      </c>
      <c r="U83" s="8"/>
    </row>
    <row r="84" spans="1:21" ht="25.5">
      <c r="A84" s="2" t="s">
        <v>141</v>
      </c>
      <c r="B84" s="1" t="s">
        <v>228</v>
      </c>
      <c r="M84">
        <f t="shared" si="11"/>
        <v>0</v>
      </c>
      <c r="N84" s="8"/>
      <c r="Q84" s="8"/>
      <c r="U84" s="8"/>
    </row>
    <row r="85" spans="1:21" ht="25.5">
      <c r="A85" s="2" t="s">
        <v>142</v>
      </c>
      <c r="B85" s="1" t="s">
        <v>229</v>
      </c>
      <c r="M85">
        <f t="shared" si="11"/>
        <v>0</v>
      </c>
      <c r="N85" s="8"/>
      <c r="Q85" s="8"/>
      <c r="U85" s="8"/>
    </row>
    <row r="86" spans="1:21" ht="25.5">
      <c r="A86" s="2" t="s">
        <v>143</v>
      </c>
      <c r="B86" s="1" t="s">
        <v>230</v>
      </c>
      <c r="M86">
        <f t="shared" si="11"/>
        <v>0</v>
      </c>
      <c r="N86" s="8"/>
      <c r="Q86" s="8"/>
      <c r="U86" s="8"/>
    </row>
    <row r="87" spans="1:21" ht="12.75">
      <c r="A87" s="2" t="s">
        <v>144</v>
      </c>
      <c r="B87" s="1" t="s">
        <v>145</v>
      </c>
      <c r="M87">
        <f t="shared" si="11"/>
        <v>0</v>
      </c>
      <c r="N87" s="8"/>
      <c r="Q87" s="8"/>
      <c r="U87" s="8"/>
    </row>
    <row r="88" spans="1:21" ht="25.5">
      <c r="A88" s="2" t="s">
        <v>146</v>
      </c>
      <c r="B88" s="1" t="s">
        <v>231</v>
      </c>
      <c r="M88">
        <f t="shared" si="11"/>
        <v>0</v>
      </c>
      <c r="N88" s="8"/>
      <c r="Q88" s="8"/>
      <c r="U88" s="8"/>
    </row>
    <row r="89" spans="1:21" ht="25.5">
      <c r="A89" s="2" t="s">
        <v>147</v>
      </c>
      <c r="B89" s="1" t="s">
        <v>232</v>
      </c>
      <c r="M89">
        <f t="shared" si="11"/>
        <v>0</v>
      </c>
      <c r="N89" s="8"/>
      <c r="Q89" s="8"/>
      <c r="U89" s="8"/>
    </row>
    <row r="90" spans="1:21" ht="12.75">
      <c r="A90" s="2" t="s">
        <v>148</v>
      </c>
      <c r="B90" s="1" t="s">
        <v>149</v>
      </c>
      <c r="M90">
        <f t="shared" si="11"/>
        <v>0</v>
      </c>
      <c r="N90" s="8"/>
      <c r="Q90" s="8"/>
      <c r="U90" s="8"/>
    </row>
    <row r="91" spans="1:21" ht="12.75">
      <c r="A91" s="2" t="s">
        <v>150</v>
      </c>
      <c r="B91" s="1" t="s">
        <v>151</v>
      </c>
      <c r="M91">
        <f t="shared" si="11"/>
        <v>0</v>
      </c>
      <c r="N91" s="8"/>
      <c r="Q91" s="8"/>
      <c r="U91" s="8"/>
    </row>
    <row r="92" spans="1:21" ht="12.75">
      <c r="A92" s="4" t="s">
        <v>152</v>
      </c>
      <c r="B92" s="9" t="s">
        <v>198</v>
      </c>
      <c r="C92">
        <f aca="true" t="shared" si="15" ref="C92:K92">SUM(C84:C91)</f>
        <v>0</v>
      </c>
      <c r="D92">
        <f t="shared" si="15"/>
        <v>0</v>
      </c>
      <c r="E92">
        <f t="shared" si="15"/>
        <v>0</v>
      </c>
      <c r="F92">
        <f t="shared" si="15"/>
        <v>0</v>
      </c>
      <c r="G92">
        <f t="shared" si="15"/>
        <v>0</v>
      </c>
      <c r="H92">
        <f t="shared" si="15"/>
        <v>0</v>
      </c>
      <c r="I92">
        <f t="shared" si="15"/>
        <v>0</v>
      </c>
      <c r="J92">
        <f t="shared" si="15"/>
        <v>0</v>
      </c>
      <c r="K92">
        <f t="shared" si="15"/>
        <v>0</v>
      </c>
      <c r="M92">
        <f t="shared" si="11"/>
        <v>0</v>
      </c>
      <c r="N92" s="8"/>
      <c r="Q92" s="8"/>
      <c r="U92" s="8"/>
    </row>
    <row r="93" spans="1:21" ht="12.75">
      <c r="A93" s="4" t="s">
        <v>153</v>
      </c>
      <c r="B93" s="9" t="s">
        <v>199</v>
      </c>
      <c r="C93">
        <f aca="true" t="shared" si="16" ref="C93:K93">C22+C23+C48+C57+C70+C78+C83+C92</f>
        <v>26967586</v>
      </c>
      <c r="D93">
        <f t="shared" si="16"/>
        <v>50670330</v>
      </c>
      <c r="E93">
        <f t="shared" si="16"/>
        <v>3266000</v>
      </c>
      <c r="F93">
        <f t="shared" si="16"/>
        <v>4535000</v>
      </c>
      <c r="G93">
        <f t="shared" si="16"/>
        <v>4680000</v>
      </c>
      <c r="H93">
        <f t="shared" si="16"/>
        <v>3994000</v>
      </c>
      <c r="I93">
        <f t="shared" si="16"/>
        <v>800000</v>
      </c>
      <c r="J93">
        <f t="shared" si="16"/>
        <v>4000000</v>
      </c>
      <c r="K93">
        <f t="shared" si="16"/>
        <v>0</v>
      </c>
      <c r="L93">
        <v>6050000</v>
      </c>
      <c r="M93">
        <f t="shared" si="11"/>
        <v>104962916</v>
      </c>
      <c r="N93" s="8"/>
      <c r="Q93" s="8"/>
      <c r="U93" s="8"/>
    </row>
    <row r="94" spans="1:21" ht="12.75">
      <c r="A94" s="2" t="s">
        <v>1</v>
      </c>
      <c r="B94" s="1" t="s">
        <v>154</v>
      </c>
      <c r="M94">
        <f t="shared" si="11"/>
        <v>0</v>
      </c>
      <c r="N94" s="8"/>
      <c r="Q94" s="8"/>
      <c r="U94" s="8"/>
    </row>
    <row r="95" spans="1:21" ht="25.5">
      <c r="A95" s="2" t="s">
        <v>2</v>
      </c>
      <c r="B95" s="1" t="s">
        <v>155</v>
      </c>
      <c r="M95">
        <f t="shared" si="11"/>
        <v>0</v>
      </c>
      <c r="N95" s="8"/>
      <c r="Q95" s="8"/>
      <c r="U95" s="8"/>
    </row>
    <row r="96" spans="1:21" ht="12.75">
      <c r="A96" s="2" t="s">
        <v>3</v>
      </c>
      <c r="B96" s="1" t="s">
        <v>156</v>
      </c>
      <c r="M96">
        <f t="shared" si="11"/>
        <v>0</v>
      </c>
      <c r="N96" s="8"/>
      <c r="Q96" s="8"/>
      <c r="U96" s="8"/>
    </row>
    <row r="97" spans="1:21" ht="12.75">
      <c r="A97" s="4" t="s">
        <v>4</v>
      </c>
      <c r="B97" s="9" t="s">
        <v>206</v>
      </c>
      <c r="C97">
        <f>C94+C95+C96</f>
        <v>0</v>
      </c>
      <c r="D97">
        <f aca="true" t="shared" si="17" ref="D97:L97">D94+D95+D96</f>
        <v>0</v>
      </c>
      <c r="E97">
        <f t="shared" si="17"/>
        <v>0</v>
      </c>
      <c r="F97">
        <f t="shared" si="17"/>
        <v>0</v>
      </c>
      <c r="G97">
        <f t="shared" si="17"/>
        <v>0</v>
      </c>
      <c r="H97">
        <f t="shared" si="17"/>
        <v>0</v>
      </c>
      <c r="I97">
        <f t="shared" si="17"/>
        <v>0</v>
      </c>
      <c r="J97">
        <f t="shared" si="17"/>
        <v>0</v>
      </c>
      <c r="K97">
        <f t="shared" si="17"/>
        <v>0</v>
      </c>
      <c r="L97">
        <f t="shared" si="17"/>
        <v>0</v>
      </c>
      <c r="M97">
        <f t="shared" si="11"/>
        <v>0</v>
      </c>
      <c r="N97" s="8"/>
      <c r="Q97" s="8"/>
      <c r="R97">
        <f>R94+R95+R96</f>
        <v>0</v>
      </c>
      <c r="S97">
        <f>S94+S95+S96</f>
        <v>0</v>
      </c>
      <c r="T97">
        <f>T94+T95+T96</f>
        <v>0</v>
      </c>
      <c r="U97" s="8"/>
    </row>
    <row r="98" spans="1:21" ht="12.75">
      <c r="A98" s="2" t="s">
        <v>11</v>
      </c>
      <c r="B98" s="1" t="s">
        <v>157</v>
      </c>
      <c r="M98">
        <f t="shared" si="11"/>
        <v>0</v>
      </c>
      <c r="N98" s="8"/>
      <c r="Q98" s="8"/>
      <c r="U98" s="8"/>
    </row>
    <row r="99" spans="1:21" ht="12.75">
      <c r="A99" s="2" t="s">
        <v>13</v>
      </c>
      <c r="B99" s="1" t="s">
        <v>158</v>
      </c>
      <c r="M99">
        <f t="shared" si="11"/>
        <v>0</v>
      </c>
      <c r="N99" s="8"/>
      <c r="Q99" s="8"/>
      <c r="U99" s="8"/>
    </row>
    <row r="100" spans="1:21" ht="12.75">
      <c r="A100" s="2" t="s">
        <v>15</v>
      </c>
      <c r="B100" s="1" t="s">
        <v>159</v>
      </c>
      <c r="M100">
        <f t="shared" si="11"/>
        <v>0</v>
      </c>
      <c r="N100" s="8"/>
      <c r="Q100" s="8"/>
      <c r="U100" s="8"/>
    </row>
    <row r="101" spans="1:21" ht="12.75">
      <c r="A101" s="2" t="s">
        <v>5</v>
      </c>
      <c r="B101" s="1" t="s">
        <v>160</v>
      </c>
      <c r="M101">
        <f t="shared" si="11"/>
        <v>0</v>
      </c>
      <c r="N101" s="8"/>
      <c r="Q101" s="8"/>
      <c r="U101" s="8"/>
    </row>
    <row r="102" spans="1:21" ht="12.75">
      <c r="A102" s="4" t="s">
        <v>6</v>
      </c>
      <c r="B102" s="9" t="s">
        <v>207</v>
      </c>
      <c r="C102">
        <f>C98+C99+C100+C101</f>
        <v>0</v>
      </c>
      <c r="D102">
        <f aca="true" t="shared" si="18" ref="D102:L102">D98+D99+D100+D101</f>
        <v>0</v>
      </c>
      <c r="E102">
        <f t="shared" si="18"/>
        <v>0</v>
      </c>
      <c r="F102">
        <f t="shared" si="18"/>
        <v>0</v>
      </c>
      <c r="G102">
        <f t="shared" si="18"/>
        <v>0</v>
      </c>
      <c r="H102">
        <f t="shared" si="18"/>
        <v>0</v>
      </c>
      <c r="I102">
        <f t="shared" si="18"/>
        <v>0</v>
      </c>
      <c r="J102">
        <f t="shared" si="18"/>
        <v>0</v>
      </c>
      <c r="K102">
        <f t="shared" si="18"/>
        <v>0</v>
      </c>
      <c r="L102">
        <f t="shared" si="18"/>
        <v>0</v>
      </c>
      <c r="M102">
        <f t="shared" si="11"/>
        <v>0</v>
      </c>
      <c r="N102" s="8"/>
      <c r="Q102" s="8"/>
      <c r="R102">
        <f>R98+R99+R100+R101</f>
        <v>0</v>
      </c>
      <c r="S102">
        <f>S98+S99+S100+S101</f>
        <v>0</v>
      </c>
      <c r="T102">
        <f>T98+T99+T100+T101</f>
        <v>0</v>
      </c>
      <c r="U102" s="8"/>
    </row>
    <row r="103" spans="1:21" ht="12.75">
      <c r="A103" s="2" t="s">
        <v>19</v>
      </c>
      <c r="B103" s="1" t="s">
        <v>161</v>
      </c>
      <c r="M103">
        <f t="shared" si="11"/>
        <v>0</v>
      </c>
      <c r="N103" s="8"/>
      <c r="Q103" s="8"/>
      <c r="U103" s="8"/>
    </row>
    <row r="104" spans="1:21" ht="12.75">
      <c r="A104" s="2" t="s">
        <v>21</v>
      </c>
      <c r="B104" s="1" t="s">
        <v>162</v>
      </c>
      <c r="M104">
        <f t="shared" si="11"/>
        <v>0</v>
      </c>
      <c r="N104" s="8"/>
      <c r="Q104" s="8"/>
      <c r="U104" s="8"/>
    </row>
    <row r="105" spans="1:21" ht="12.75">
      <c r="A105" s="2" t="s">
        <v>23</v>
      </c>
      <c r="B105" s="1" t="s">
        <v>163</v>
      </c>
      <c r="K105">
        <v>136909670</v>
      </c>
      <c r="M105">
        <f t="shared" si="11"/>
        <v>136909670</v>
      </c>
      <c r="N105" s="8"/>
      <c r="Q105" s="8"/>
      <c r="U105" s="8"/>
    </row>
    <row r="106" spans="1:21" ht="12.75">
      <c r="A106" s="2" t="s">
        <v>25</v>
      </c>
      <c r="B106" s="1" t="s">
        <v>164</v>
      </c>
      <c r="M106">
        <f t="shared" si="11"/>
        <v>0</v>
      </c>
      <c r="N106" s="8"/>
      <c r="Q106" s="8"/>
      <c r="U106" s="8"/>
    </row>
    <row r="107" spans="1:21" ht="12.75">
      <c r="A107" s="2" t="s">
        <v>27</v>
      </c>
      <c r="B107" s="1" t="s">
        <v>165</v>
      </c>
      <c r="M107">
        <f t="shared" si="11"/>
        <v>0</v>
      </c>
      <c r="N107" s="8"/>
      <c r="Q107" s="8"/>
      <c r="U107" s="8"/>
    </row>
    <row r="108" spans="1:21" ht="12.75">
      <c r="A108" s="2" t="s">
        <v>28</v>
      </c>
      <c r="B108" s="1" t="s">
        <v>166</v>
      </c>
      <c r="M108">
        <f t="shared" si="11"/>
        <v>0</v>
      </c>
      <c r="N108" s="8"/>
      <c r="Q108" s="8"/>
      <c r="U108" s="8"/>
    </row>
    <row r="109" spans="1:21" ht="12.75">
      <c r="A109" s="4" t="s">
        <v>30</v>
      </c>
      <c r="B109" s="9" t="s">
        <v>208</v>
      </c>
      <c r="C109">
        <f>C97+C102+C103+C104+C105+C106+C107+C108</f>
        <v>0</v>
      </c>
      <c r="D109">
        <f aca="true" t="shared" si="19" ref="D109:L109">D97+D102+D103+D104+D105+D106+D107+D108</f>
        <v>0</v>
      </c>
      <c r="E109">
        <f t="shared" si="19"/>
        <v>0</v>
      </c>
      <c r="F109">
        <f t="shared" si="19"/>
        <v>0</v>
      </c>
      <c r="G109">
        <f t="shared" si="19"/>
        <v>0</v>
      </c>
      <c r="H109">
        <f t="shared" si="19"/>
        <v>0</v>
      </c>
      <c r="I109">
        <f t="shared" si="19"/>
        <v>0</v>
      </c>
      <c r="J109">
        <f t="shared" si="19"/>
        <v>0</v>
      </c>
      <c r="K109">
        <f t="shared" si="19"/>
        <v>136909670</v>
      </c>
      <c r="L109">
        <f t="shared" si="19"/>
        <v>0</v>
      </c>
      <c r="M109">
        <f t="shared" si="11"/>
        <v>136909670</v>
      </c>
      <c r="N109" s="8"/>
      <c r="Q109" s="8"/>
      <c r="R109">
        <f>R97+R102+R103+R104+R105+R106+R107+R108</f>
        <v>0</v>
      </c>
      <c r="S109">
        <f>S97+S102+S103+S104+S105+S106+S107+S108</f>
        <v>0</v>
      </c>
      <c r="T109">
        <f>T97+T102+T103+T104+T105+T106+T107+T108</f>
        <v>0</v>
      </c>
      <c r="U109" s="8"/>
    </row>
    <row r="110" spans="1:21" ht="12.75">
      <c r="A110" s="2" t="s">
        <v>31</v>
      </c>
      <c r="B110" s="1" t="s">
        <v>167</v>
      </c>
      <c r="M110">
        <f t="shared" si="11"/>
        <v>0</v>
      </c>
      <c r="N110" s="8"/>
      <c r="Q110" s="8"/>
      <c r="U110" s="8"/>
    </row>
    <row r="111" spans="1:21" ht="12.75">
      <c r="A111" s="2" t="s">
        <v>0</v>
      </c>
      <c r="B111" s="1" t="s">
        <v>168</v>
      </c>
      <c r="M111">
        <f t="shared" si="11"/>
        <v>0</v>
      </c>
      <c r="N111" s="8"/>
      <c r="Q111" s="8"/>
      <c r="U111" s="8"/>
    </row>
    <row r="112" spans="1:21" ht="12.75">
      <c r="A112" s="2" t="s">
        <v>33</v>
      </c>
      <c r="B112" s="1" t="s">
        <v>169</v>
      </c>
      <c r="M112">
        <f t="shared" si="11"/>
        <v>0</v>
      </c>
      <c r="N112" s="8"/>
      <c r="Q112" s="8"/>
      <c r="U112" s="8"/>
    </row>
    <row r="113" spans="1:21" ht="12.75">
      <c r="A113" s="2" t="s">
        <v>34</v>
      </c>
      <c r="B113" s="1" t="s">
        <v>170</v>
      </c>
      <c r="M113">
        <f t="shared" si="11"/>
        <v>0</v>
      </c>
      <c r="N113" s="8"/>
      <c r="Q113" s="8"/>
      <c r="U113" s="8"/>
    </row>
    <row r="114" spans="1:21" ht="12.75">
      <c r="A114" s="4" t="s">
        <v>36</v>
      </c>
      <c r="B114" s="9" t="s">
        <v>209</v>
      </c>
      <c r="C114">
        <f>C110+C111+C112+C113</f>
        <v>0</v>
      </c>
      <c r="D114">
        <f aca="true" t="shared" si="20" ref="D114:L114">D110+D111+D112+D113</f>
        <v>0</v>
      </c>
      <c r="E114">
        <f t="shared" si="20"/>
        <v>0</v>
      </c>
      <c r="F114">
        <f t="shared" si="20"/>
        <v>0</v>
      </c>
      <c r="G114">
        <f t="shared" si="20"/>
        <v>0</v>
      </c>
      <c r="H114">
        <f t="shared" si="20"/>
        <v>0</v>
      </c>
      <c r="I114">
        <f t="shared" si="20"/>
        <v>0</v>
      </c>
      <c r="J114">
        <f t="shared" si="20"/>
        <v>0</v>
      </c>
      <c r="K114">
        <f t="shared" si="20"/>
        <v>0</v>
      </c>
      <c r="L114">
        <f t="shared" si="20"/>
        <v>0</v>
      </c>
      <c r="M114">
        <f t="shared" si="11"/>
        <v>0</v>
      </c>
      <c r="N114" s="8"/>
      <c r="Q114" s="8"/>
      <c r="R114">
        <f>R110+R111+R112+R113</f>
        <v>0</v>
      </c>
      <c r="S114">
        <f>S110+S111+S112+S113</f>
        <v>0</v>
      </c>
      <c r="T114">
        <f>T110+T111+T112+T113</f>
        <v>0</v>
      </c>
      <c r="U114" s="8"/>
    </row>
    <row r="115" spans="1:21" ht="12.75">
      <c r="A115" s="2" t="s">
        <v>38</v>
      </c>
      <c r="B115" s="1" t="s">
        <v>171</v>
      </c>
      <c r="M115">
        <f t="shared" si="11"/>
        <v>0</v>
      </c>
      <c r="N115" s="8"/>
      <c r="Q115" s="8"/>
      <c r="U115" s="8"/>
    </row>
    <row r="116" spans="1:21" ht="12.75">
      <c r="A116" s="4" t="s">
        <v>40</v>
      </c>
      <c r="B116" s="9" t="s">
        <v>210</v>
      </c>
      <c r="C116">
        <f>C109+C114+C115</f>
        <v>0</v>
      </c>
      <c r="D116">
        <f aca="true" t="shared" si="21" ref="D116:L116">D109+D114+D115</f>
        <v>0</v>
      </c>
      <c r="E116">
        <f t="shared" si="21"/>
        <v>0</v>
      </c>
      <c r="F116">
        <f t="shared" si="21"/>
        <v>0</v>
      </c>
      <c r="G116">
        <f t="shared" si="21"/>
        <v>0</v>
      </c>
      <c r="H116">
        <f t="shared" si="21"/>
        <v>0</v>
      </c>
      <c r="I116">
        <f t="shared" si="21"/>
        <v>0</v>
      </c>
      <c r="J116">
        <f t="shared" si="21"/>
        <v>0</v>
      </c>
      <c r="K116">
        <f t="shared" si="21"/>
        <v>136909670</v>
      </c>
      <c r="L116">
        <f t="shared" si="21"/>
        <v>0</v>
      </c>
      <c r="M116">
        <f t="shared" si="11"/>
        <v>136909670</v>
      </c>
      <c r="N116" s="8"/>
      <c r="Q116" s="8"/>
      <c r="R116">
        <f>R109+R114+R115</f>
        <v>0</v>
      </c>
      <c r="S116">
        <f>S109+S114+S115</f>
        <v>0</v>
      </c>
      <c r="T116">
        <f>T109+T114+T115</f>
        <v>0</v>
      </c>
      <c r="U116" s="8"/>
    </row>
    <row r="117" spans="2:23" ht="12.75">
      <c r="B117" s="9" t="s">
        <v>211</v>
      </c>
      <c r="C117" s="10">
        <v>26967586</v>
      </c>
      <c r="D117" s="10">
        <f aca="true" t="shared" si="22" ref="D117:T117">D93+D116</f>
        <v>50670330</v>
      </c>
      <c r="E117" s="10">
        <f t="shared" si="22"/>
        <v>3266000</v>
      </c>
      <c r="F117" s="10">
        <f t="shared" si="22"/>
        <v>4535000</v>
      </c>
      <c r="G117" s="10">
        <f t="shared" si="22"/>
        <v>4680000</v>
      </c>
      <c r="H117" s="10">
        <f t="shared" si="22"/>
        <v>3994000</v>
      </c>
      <c r="I117" s="10">
        <f t="shared" si="22"/>
        <v>800000</v>
      </c>
      <c r="J117" s="10">
        <f t="shared" si="22"/>
        <v>4000000</v>
      </c>
      <c r="K117" s="10">
        <f t="shared" si="22"/>
        <v>136909670</v>
      </c>
      <c r="L117" s="10">
        <f t="shared" si="22"/>
        <v>6050000</v>
      </c>
      <c r="M117" s="10">
        <v>241872586</v>
      </c>
      <c r="N117" s="10"/>
      <c r="O117" s="10"/>
      <c r="P117" s="10"/>
      <c r="Q117" s="10"/>
      <c r="R117" s="10">
        <f t="shared" si="22"/>
        <v>0</v>
      </c>
      <c r="S117" s="10">
        <f t="shared" si="22"/>
        <v>0</v>
      </c>
      <c r="T117" s="10">
        <f t="shared" si="22"/>
        <v>0</v>
      </c>
      <c r="U117" s="10"/>
      <c r="V117" s="10"/>
      <c r="W117" s="10"/>
    </row>
  </sheetData>
  <sheetProtection/>
  <mergeCells count="2">
    <mergeCell ref="A1:B1"/>
    <mergeCell ref="A2:B2"/>
  </mergeCells>
  <printOptions gridLines="1"/>
  <pageMargins left="0.2755905511811024" right="0.35433070866141736" top="0.4724409448818898" bottom="0.7480314960629921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B94">
      <selection activeCell="O130" sqref="O130"/>
    </sheetView>
  </sheetViews>
  <sheetFormatPr defaultColWidth="9.140625" defaultRowHeight="12.75"/>
  <cols>
    <col min="1" max="1" width="0" style="0" hidden="1" customWidth="1"/>
    <col min="2" max="2" width="82.00390625" style="0" customWidth="1"/>
    <col min="3" max="3" width="10.00390625" style="0" customWidth="1"/>
    <col min="4" max="12" width="0" style="0" hidden="1" customWidth="1"/>
    <col min="15" max="15" width="11.57421875" style="0" customWidth="1"/>
  </cols>
  <sheetData>
    <row r="1" spans="1:15" ht="15">
      <c r="A1" s="12" t="s">
        <v>346</v>
      </c>
      <c r="B1" s="12"/>
      <c r="C1" s="7" t="s">
        <v>175</v>
      </c>
      <c r="D1" s="7">
        <v>660020</v>
      </c>
      <c r="E1" s="7" t="s">
        <v>324</v>
      </c>
      <c r="F1" s="7" t="s">
        <v>325</v>
      </c>
      <c r="G1" s="7" t="s">
        <v>326</v>
      </c>
      <c r="H1" s="7" t="s">
        <v>176</v>
      </c>
      <c r="I1" s="7" t="s">
        <v>177</v>
      </c>
      <c r="J1" s="7" t="s">
        <v>180</v>
      </c>
      <c r="K1" s="7" t="s">
        <v>327</v>
      </c>
      <c r="L1" s="7" t="s">
        <v>181</v>
      </c>
      <c r="M1" s="7" t="s">
        <v>200</v>
      </c>
      <c r="N1" s="7" t="s">
        <v>202</v>
      </c>
      <c r="O1" s="7" t="s">
        <v>204</v>
      </c>
    </row>
    <row r="2" spans="1:15" ht="15">
      <c r="A2" s="12" t="s">
        <v>347</v>
      </c>
      <c r="B2" s="12"/>
      <c r="C2" s="6" t="s">
        <v>172</v>
      </c>
      <c r="D2" s="6" t="s">
        <v>174</v>
      </c>
      <c r="E2" s="6" t="s">
        <v>329</v>
      </c>
      <c r="F2" s="6" t="s">
        <v>330</v>
      </c>
      <c r="G2" s="6" t="s">
        <v>331</v>
      </c>
      <c r="H2" s="6" t="s">
        <v>332</v>
      </c>
      <c r="I2" s="6" t="s">
        <v>178</v>
      </c>
      <c r="J2" s="6" t="s">
        <v>179</v>
      </c>
      <c r="K2" s="6" t="s">
        <v>333</v>
      </c>
      <c r="L2" s="6" t="s">
        <v>182</v>
      </c>
      <c r="M2" s="6" t="s">
        <v>201</v>
      </c>
      <c r="N2" s="6" t="s">
        <v>203</v>
      </c>
      <c r="O2" s="6" t="s">
        <v>205</v>
      </c>
    </row>
    <row r="3" spans="1:15" ht="15">
      <c r="A3" s="3"/>
      <c r="B3" s="11" t="s">
        <v>348</v>
      </c>
      <c r="C3" s="6" t="s">
        <v>173</v>
      </c>
      <c r="D3" s="6"/>
      <c r="E3" s="6"/>
      <c r="F3" s="6"/>
      <c r="G3" s="6"/>
      <c r="H3" s="6"/>
      <c r="I3" s="6"/>
      <c r="J3" s="6"/>
      <c r="K3" s="6"/>
      <c r="L3" s="6" t="s">
        <v>183</v>
      </c>
      <c r="M3" s="6"/>
      <c r="N3" s="6" t="s">
        <v>201</v>
      </c>
      <c r="O3" s="6" t="s">
        <v>201</v>
      </c>
    </row>
    <row r="4" spans="1:15" ht="12.75">
      <c r="A4" s="41" t="s">
        <v>1</v>
      </c>
      <c r="B4" s="1" t="s">
        <v>7</v>
      </c>
      <c r="C4">
        <v>4980000</v>
      </c>
      <c r="M4">
        <v>2980000</v>
      </c>
      <c r="O4">
        <v>2000000</v>
      </c>
    </row>
    <row r="5" spans="1:2" ht="12.75">
      <c r="A5" s="41" t="s">
        <v>2</v>
      </c>
      <c r="B5" s="1" t="s">
        <v>8</v>
      </c>
    </row>
    <row r="6" spans="1:2" ht="12.75">
      <c r="A6" s="41" t="s">
        <v>3</v>
      </c>
      <c r="B6" s="1" t="s">
        <v>9</v>
      </c>
    </row>
    <row r="7" spans="1:2" ht="12.75">
      <c r="A7" s="41" t="s">
        <v>4</v>
      </c>
      <c r="B7" s="1" t="s">
        <v>10</v>
      </c>
    </row>
    <row r="8" spans="1:2" ht="12.75">
      <c r="A8" s="41" t="s">
        <v>11</v>
      </c>
      <c r="B8" s="1" t="s">
        <v>12</v>
      </c>
    </row>
    <row r="9" spans="1:2" ht="12.75">
      <c r="A9" s="41" t="s">
        <v>13</v>
      </c>
      <c r="B9" s="1" t="s">
        <v>14</v>
      </c>
    </row>
    <row r="10" spans="1:15" ht="12.75">
      <c r="A10" s="41" t="s">
        <v>15</v>
      </c>
      <c r="B10" s="1" t="s">
        <v>16</v>
      </c>
      <c r="C10" s="44">
        <v>400000</v>
      </c>
      <c r="M10">
        <v>200000</v>
      </c>
      <c r="O10">
        <v>200000</v>
      </c>
    </row>
    <row r="11" spans="1:2" ht="12.75">
      <c r="A11" s="41" t="s">
        <v>5</v>
      </c>
      <c r="B11" s="1" t="s">
        <v>17</v>
      </c>
    </row>
    <row r="12" spans="1:2" ht="12.75">
      <c r="A12" s="41" t="s">
        <v>6</v>
      </c>
      <c r="B12" s="1" t="s">
        <v>18</v>
      </c>
    </row>
    <row r="13" spans="1:2" ht="12.75">
      <c r="A13" s="41" t="s">
        <v>19</v>
      </c>
      <c r="B13" s="1" t="s">
        <v>20</v>
      </c>
    </row>
    <row r="14" spans="1:2" ht="12.75">
      <c r="A14" s="41" t="s">
        <v>21</v>
      </c>
      <c r="B14" s="1" t="s">
        <v>22</v>
      </c>
    </row>
    <row r="15" spans="1:2" ht="12.75">
      <c r="A15" s="41" t="s">
        <v>23</v>
      </c>
      <c r="B15" s="1" t="s">
        <v>24</v>
      </c>
    </row>
    <row r="16" spans="1:2" ht="12.75">
      <c r="A16" s="41" t="s">
        <v>25</v>
      </c>
      <c r="B16" s="1" t="s">
        <v>26</v>
      </c>
    </row>
    <row r="17" spans="1:15" ht="12.75">
      <c r="A17" s="4" t="s">
        <v>27</v>
      </c>
      <c r="B17" s="9" t="s">
        <v>185</v>
      </c>
      <c r="C17">
        <f aca="true" t="shared" si="0" ref="C17:L17">SUM(C4:C16)</f>
        <v>5380000</v>
      </c>
      <c r="D17">
        <f t="shared" si="0"/>
        <v>0</v>
      </c>
      <c r="E17">
        <f t="shared" si="0"/>
        <v>0</v>
      </c>
      <c r="F17">
        <f t="shared" si="0"/>
        <v>0</v>
      </c>
      <c r="G17">
        <f t="shared" si="0"/>
        <v>0</v>
      </c>
      <c r="H17">
        <f t="shared" si="0"/>
        <v>0</v>
      </c>
      <c r="I17">
        <f t="shared" si="0"/>
        <v>0</v>
      </c>
      <c r="J17">
        <f t="shared" si="0"/>
        <v>0</v>
      </c>
      <c r="K17">
        <f t="shared" si="0"/>
        <v>0</v>
      </c>
      <c r="L17">
        <f t="shared" si="0"/>
        <v>0</v>
      </c>
      <c r="M17">
        <f>SUM(M4:M16)</f>
        <v>3180000</v>
      </c>
      <c r="N17">
        <f>SUM(N4:N16)</f>
        <v>0</v>
      </c>
      <c r="O17">
        <f>SUM(O4:O16)</f>
        <v>2200000</v>
      </c>
    </row>
    <row r="18" spans="1:2" ht="12.75">
      <c r="A18" s="41" t="s">
        <v>28</v>
      </c>
      <c r="B18" s="1" t="s">
        <v>29</v>
      </c>
    </row>
    <row r="19" spans="1:2" ht="25.5">
      <c r="A19" s="41" t="s">
        <v>30</v>
      </c>
      <c r="B19" s="1" t="s">
        <v>335</v>
      </c>
    </row>
    <row r="20" spans="1:2" ht="12.75">
      <c r="A20" s="41" t="s">
        <v>31</v>
      </c>
      <c r="B20" s="1" t="s">
        <v>32</v>
      </c>
    </row>
    <row r="21" spans="1:15" ht="12.75">
      <c r="A21" s="4" t="s">
        <v>0</v>
      </c>
      <c r="B21" s="9" t="s">
        <v>186</v>
      </c>
      <c r="C21">
        <f aca="true" t="shared" si="1" ref="C21:L21">C18+C19+C20</f>
        <v>0</v>
      </c>
      <c r="D21">
        <f t="shared" si="1"/>
        <v>0</v>
      </c>
      <c r="E21">
        <f t="shared" si="1"/>
        <v>0</v>
      </c>
      <c r="F21">
        <f t="shared" si="1"/>
        <v>0</v>
      </c>
      <c r="G21">
        <f t="shared" si="1"/>
        <v>0</v>
      </c>
      <c r="H21">
        <f t="shared" si="1"/>
        <v>0</v>
      </c>
      <c r="I21">
        <f t="shared" si="1"/>
        <v>0</v>
      </c>
      <c r="J21">
        <f t="shared" si="1"/>
        <v>0</v>
      </c>
      <c r="K21">
        <f t="shared" si="1"/>
        <v>0</v>
      </c>
      <c r="L21">
        <f t="shared" si="1"/>
        <v>0</v>
      </c>
      <c r="M21">
        <f>M18+M19+M20</f>
        <v>0</v>
      </c>
      <c r="N21">
        <f>N18+N19+N20</f>
        <v>0</v>
      </c>
      <c r="O21">
        <f>O18+O19+O20</f>
        <v>0</v>
      </c>
    </row>
    <row r="22" spans="1:15" ht="12.75">
      <c r="A22" s="4" t="s">
        <v>33</v>
      </c>
      <c r="B22" s="9" t="s">
        <v>187</v>
      </c>
      <c r="C22">
        <f aca="true" t="shared" si="2" ref="C22:L22">C17+C21</f>
        <v>5380000</v>
      </c>
      <c r="D22">
        <f t="shared" si="2"/>
        <v>0</v>
      </c>
      <c r="E22">
        <f t="shared" si="2"/>
        <v>0</v>
      </c>
      <c r="F22">
        <f t="shared" si="2"/>
        <v>0</v>
      </c>
      <c r="G22">
        <f t="shared" si="2"/>
        <v>0</v>
      </c>
      <c r="H22">
        <f t="shared" si="2"/>
        <v>0</v>
      </c>
      <c r="I22">
        <f t="shared" si="2"/>
        <v>0</v>
      </c>
      <c r="J22">
        <f t="shared" si="2"/>
        <v>0</v>
      </c>
      <c r="K22">
        <f t="shared" si="2"/>
        <v>0</v>
      </c>
      <c r="L22">
        <f t="shared" si="2"/>
        <v>0</v>
      </c>
      <c r="M22">
        <f>M17+M21</f>
        <v>3180000</v>
      </c>
      <c r="N22">
        <f>N17+N21</f>
        <v>0</v>
      </c>
      <c r="O22">
        <f>O17+O21</f>
        <v>2200000</v>
      </c>
    </row>
    <row r="23" spans="1:15" ht="25.5">
      <c r="A23" s="4" t="s">
        <v>34</v>
      </c>
      <c r="B23" s="43" t="s">
        <v>35</v>
      </c>
      <c r="C23">
        <v>1095600</v>
      </c>
      <c r="M23">
        <v>636000</v>
      </c>
      <c r="O23">
        <v>459600</v>
      </c>
    </row>
    <row r="24" spans="1:2" ht="12.75">
      <c r="A24" s="41" t="s">
        <v>36</v>
      </c>
      <c r="B24" s="1" t="s">
        <v>37</v>
      </c>
    </row>
    <row r="25" spans="1:15" ht="12.75">
      <c r="A25" s="41" t="s">
        <v>38</v>
      </c>
      <c r="B25" s="1" t="s">
        <v>39</v>
      </c>
      <c r="C25">
        <v>50000</v>
      </c>
      <c r="M25">
        <v>25000</v>
      </c>
      <c r="O25">
        <v>25000</v>
      </c>
    </row>
    <row r="26" spans="1:2" ht="12.75">
      <c r="A26" s="41" t="s">
        <v>40</v>
      </c>
      <c r="B26" s="1" t="s">
        <v>41</v>
      </c>
    </row>
    <row r="27" spans="1:15" ht="12.75">
      <c r="A27" s="4" t="s">
        <v>42</v>
      </c>
      <c r="B27" s="9" t="s">
        <v>188</v>
      </c>
      <c r="C27">
        <f aca="true" t="shared" si="3" ref="C27:L27">C24+C25+C26</f>
        <v>50000</v>
      </c>
      <c r="D27">
        <f t="shared" si="3"/>
        <v>0</v>
      </c>
      <c r="E27">
        <f t="shared" si="3"/>
        <v>0</v>
      </c>
      <c r="F27">
        <f t="shared" si="3"/>
        <v>0</v>
      </c>
      <c r="G27">
        <f t="shared" si="3"/>
        <v>0</v>
      </c>
      <c r="H27">
        <f t="shared" si="3"/>
        <v>0</v>
      </c>
      <c r="I27">
        <f t="shared" si="3"/>
        <v>0</v>
      </c>
      <c r="J27">
        <f t="shared" si="3"/>
        <v>0</v>
      </c>
      <c r="K27">
        <f t="shared" si="3"/>
        <v>0</v>
      </c>
      <c r="L27">
        <f t="shared" si="3"/>
        <v>0</v>
      </c>
      <c r="M27">
        <f>M24+M25+M26</f>
        <v>25000</v>
      </c>
      <c r="N27">
        <f>N24+N25+N26</f>
        <v>0</v>
      </c>
      <c r="O27">
        <f>O24+O25+O26</f>
        <v>25000</v>
      </c>
    </row>
    <row r="28" spans="1:15" ht="12.75">
      <c r="A28" s="41" t="s">
        <v>43</v>
      </c>
      <c r="B28" s="1" t="s">
        <v>44</v>
      </c>
      <c r="C28">
        <v>150000</v>
      </c>
      <c r="M28">
        <v>75000</v>
      </c>
      <c r="O28">
        <v>75000</v>
      </c>
    </row>
    <row r="29" spans="1:2" ht="12.75">
      <c r="A29" s="41" t="s">
        <v>45</v>
      </c>
      <c r="B29" s="1" t="s">
        <v>46</v>
      </c>
    </row>
    <row r="30" spans="1:15" ht="12.75">
      <c r="A30" s="4" t="s">
        <v>47</v>
      </c>
      <c r="B30" s="9" t="s">
        <v>189</v>
      </c>
      <c r="C30">
        <f aca="true" t="shared" si="4" ref="C30:O30">C28+C29</f>
        <v>150000</v>
      </c>
      <c r="D30">
        <f t="shared" si="4"/>
        <v>0</v>
      </c>
      <c r="E30">
        <f t="shared" si="4"/>
        <v>0</v>
      </c>
      <c r="F30">
        <f t="shared" si="4"/>
        <v>0</v>
      </c>
      <c r="G30">
        <f t="shared" si="4"/>
        <v>0</v>
      </c>
      <c r="H30">
        <f t="shared" si="4"/>
        <v>0</v>
      </c>
      <c r="I30">
        <f t="shared" si="4"/>
        <v>0</v>
      </c>
      <c r="J30">
        <f t="shared" si="4"/>
        <v>0</v>
      </c>
      <c r="K30">
        <f t="shared" si="4"/>
        <v>0</v>
      </c>
      <c r="L30">
        <f t="shared" si="4"/>
        <v>0</v>
      </c>
      <c r="M30">
        <f t="shared" si="4"/>
        <v>75000</v>
      </c>
      <c r="N30">
        <f t="shared" si="4"/>
        <v>0</v>
      </c>
      <c r="O30">
        <f t="shared" si="4"/>
        <v>75000</v>
      </c>
    </row>
    <row r="31" spans="1:2" ht="12.75">
      <c r="A31" s="41" t="s">
        <v>48</v>
      </c>
      <c r="B31" s="1" t="s">
        <v>49</v>
      </c>
    </row>
    <row r="32" spans="1:2" ht="12.75">
      <c r="A32" s="41" t="s">
        <v>50</v>
      </c>
      <c r="B32" s="1" t="s">
        <v>51</v>
      </c>
    </row>
    <row r="33" spans="1:2" ht="12.75">
      <c r="A33" s="41" t="s">
        <v>52</v>
      </c>
      <c r="B33" s="1" t="s">
        <v>53</v>
      </c>
    </row>
    <row r="34" spans="1:2" ht="12.75">
      <c r="A34" s="41" t="s">
        <v>54</v>
      </c>
      <c r="B34" s="1" t="s">
        <v>55</v>
      </c>
    </row>
    <row r="35" spans="1:2" ht="12.75">
      <c r="A35" s="41" t="s">
        <v>56</v>
      </c>
      <c r="B35" s="1" t="s">
        <v>57</v>
      </c>
    </row>
    <row r="36" spans="1:2" ht="12.75">
      <c r="A36" s="41" t="s">
        <v>58</v>
      </c>
      <c r="B36" s="1" t="s">
        <v>59</v>
      </c>
    </row>
    <row r="37" spans="1:2" ht="12.75">
      <c r="A37" s="41" t="s">
        <v>60</v>
      </c>
      <c r="B37" s="1" t="s">
        <v>61</v>
      </c>
    </row>
    <row r="38" spans="1:15" ht="12.75">
      <c r="A38" s="4" t="s">
        <v>62</v>
      </c>
      <c r="B38" s="9" t="s">
        <v>190</v>
      </c>
      <c r="C38">
        <f aca="true" t="shared" si="5" ref="C38:L38">SUM(C31:C37)</f>
        <v>0</v>
      </c>
      <c r="D38">
        <f t="shared" si="5"/>
        <v>0</v>
      </c>
      <c r="E38">
        <f t="shared" si="5"/>
        <v>0</v>
      </c>
      <c r="F38">
        <f t="shared" si="5"/>
        <v>0</v>
      </c>
      <c r="G38">
        <f t="shared" si="5"/>
        <v>0</v>
      </c>
      <c r="H38">
        <f t="shared" si="5"/>
        <v>0</v>
      </c>
      <c r="I38">
        <f t="shared" si="5"/>
        <v>0</v>
      </c>
      <c r="J38">
        <f t="shared" si="5"/>
        <v>0</v>
      </c>
      <c r="K38">
        <f t="shared" si="5"/>
        <v>0</v>
      </c>
      <c r="L38">
        <f t="shared" si="5"/>
        <v>0</v>
      </c>
      <c r="M38">
        <f>SUM(M31:M37)</f>
        <v>0</v>
      </c>
      <c r="N38">
        <f>SUM(N31:N37)</f>
        <v>0</v>
      </c>
      <c r="O38">
        <f>SUM(O31:O37)</f>
        <v>0</v>
      </c>
    </row>
    <row r="39" spans="1:15" ht="12.75">
      <c r="A39" s="41" t="s">
        <v>63</v>
      </c>
      <c r="B39" s="1" t="s">
        <v>64</v>
      </c>
      <c r="C39">
        <v>20000</v>
      </c>
      <c r="M39">
        <v>10000</v>
      </c>
      <c r="O39">
        <v>100000</v>
      </c>
    </row>
    <row r="40" spans="1:2" ht="12.75">
      <c r="A40" s="41" t="s">
        <v>65</v>
      </c>
      <c r="B40" s="1" t="s">
        <v>66</v>
      </c>
    </row>
    <row r="41" spans="1:15" ht="12.75">
      <c r="A41" s="4" t="s">
        <v>67</v>
      </c>
      <c r="B41" s="9" t="s">
        <v>191</v>
      </c>
      <c r="C41">
        <f>C39+C40</f>
        <v>20000</v>
      </c>
      <c r="D41">
        <f aca="true" t="shared" si="6" ref="D41:L41">D39+D40</f>
        <v>0</v>
      </c>
      <c r="E41">
        <f t="shared" si="6"/>
        <v>0</v>
      </c>
      <c r="F41">
        <f t="shared" si="6"/>
        <v>0</v>
      </c>
      <c r="G41">
        <f t="shared" si="6"/>
        <v>0</v>
      </c>
      <c r="H41">
        <f t="shared" si="6"/>
        <v>0</v>
      </c>
      <c r="I41">
        <f t="shared" si="6"/>
        <v>0</v>
      </c>
      <c r="J41">
        <f t="shared" si="6"/>
        <v>0</v>
      </c>
      <c r="K41">
        <f t="shared" si="6"/>
        <v>0</v>
      </c>
      <c r="L41">
        <f t="shared" si="6"/>
        <v>0</v>
      </c>
      <c r="M41">
        <f>M39+M40</f>
        <v>10000</v>
      </c>
      <c r="N41">
        <f>N39+N40</f>
        <v>0</v>
      </c>
      <c r="O41">
        <f>O39+O40</f>
        <v>100000</v>
      </c>
    </row>
    <row r="42" spans="1:2" ht="12.75">
      <c r="A42" s="41" t="s">
        <v>68</v>
      </c>
      <c r="B42" s="1" t="s">
        <v>69</v>
      </c>
    </row>
    <row r="43" spans="1:2" ht="12.75">
      <c r="A43" s="41" t="s">
        <v>70</v>
      </c>
      <c r="B43" s="1" t="s">
        <v>71</v>
      </c>
    </row>
    <row r="44" spans="1:2" ht="12.75">
      <c r="A44" s="41" t="s">
        <v>72</v>
      </c>
      <c r="B44" s="1" t="s">
        <v>73</v>
      </c>
    </row>
    <row r="45" spans="1:2" ht="12.75">
      <c r="A45" s="41" t="s">
        <v>74</v>
      </c>
      <c r="B45" s="1" t="s">
        <v>75</v>
      </c>
    </row>
    <row r="46" spans="1:2" ht="12.75">
      <c r="A46" s="41" t="s">
        <v>76</v>
      </c>
      <c r="B46" s="1" t="s">
        <v>77</v>
      </c>
    </row>
    <row r="47" spans="1:15" ht="12.75">
      <c r="A47" s="4" t="s">
        <v>78</v>
      </c>
      <c r="B47" s="9" t="s">
        <v>192</v>
      </c>
      <c r="C47">
        <v>85000</v>
      </c>
      <c r="D47">
        <f aca="true" t="shared" si="7" ref="D47:L47">SUM(D42:D46)</f>
        <v>0</v>
      </c>
      <c r="E47">
        <f t="shared" si="7"/>
        <v>0</v>
      </c>
      <c r="F47">
        <f t="shared" si="7"/>
        <v>0</v>
      </c>
      <c r="G47">
        <f t="shared" si="7"/>
        <v>0</v>
      </c>
      <c r="H47">
        <f t="shared" si="7"/>
        <v>0</v>
      </c>
      <c r="I47">
        <f t="shared" si="7"/>
        <v>0</v>
      </c>
      <c r="J47">
        <f t="shared" si="7"/>
        <v>0</v>
      </c>
      <c r="K47">
        <f t="shared" si="7"/>
        <v>0</v>
      </c>
      <c r="L47">
        <f t="shared" si="7"/>
        <v>0</v>
      </c>
      <c r="M47">
        <v>42500</v>
      </c>
      <c r="N47">
        <f>SUM(N42:N46)</f>
        <v>0</v>
      </c>
      <c r="O47">
        <v>42500</v>
      </c>
    </row>
    <row r="48" spans="1:15" ht="12.75">
      <c r="A48" s="4" t="s">
        <v>79</v>
      </c>
      <c r="B48" s="9" t="s">
        <v>193</v>
      </c>
      <c r="C48">
        <f aca="true" t="shared" si="8" ref="C48:N48">C27+C30+C38+C41+C47</f>
        <v>305000</v>
      </c>
      <c r="D48">
        <f t="shared" si="8"/>
        <v>0</v>
      </c>
      <c r="E48">
        <f t="shared" si="8"/>
        <v>0</v>
      </c>
      <c r="F48">
        <f t="shared" si="8"/>
        <v>0</v>
      </c>
      <c r="G48">
        <f t="shared" si="8"/>
        <v>0</v>
      </c>
      <c r="H48">
        <f t="shared" si="8"/>
        <v>0</v>
      </c>
      <c r="I48">
        <f t="shared" si="8"/>
        <v>0</v>
      </c>
      <c r="J48">
        <f t="shared" si="8"/>
        <v>0</v>
      </c>
      <c r="K48">
        <f t="shared" si="8"/>
        <v>0</v>
      </c>
      <c r="L48">
        <f t="shared" si="8"/>
        <v>0</v>
      </c>
      <c r="M48">
        <f t="shared" si="8"/>
        <v>152500</v>
      </c>
      <c r="N48">
        <f t="shared" si="8"/>
        <v>0</v>
      </c>
      <c r="O48">
        <v>152500</v>
      </c>
    </row>
    <row r="49" spans="1:2" ht="12.75">
      <c r="A49" s="41" t="s">
        <v>80</v>
      </c>
      <c r="B49" s="1" t="s">
        <v>81</v>
      </c>
    </row>
    <row r="50" spans="1:2" ht="12.75">
      <c r="A50" s="41" t="s">
        <v>82</v>
      </c>
      <c r="B50" s="1" t="s">
        <v>83</v>
      </c>
    </row>
    <row r="51" spans="1:2" ht="12.75">
      <c r="A51" s="41" t="s">
        <v>84</v>
      </c>
      <c r="B51" s="1" t="s">
        <v>85</v>
      </c>
    </row>
    <row r="52" spans="1:2" ht="12.75">
      <c r="A52" s="41" t="s">
        <v>86</v>
      </c>
      <c r="B52" s="1" t="s">
        <v>87</v>
      </c>
    </row>
    <row r="53" spans="1:2" ht="12.75">
      <c r="A53" s="41" t="s">
        <v>88</v>
      </c>
      <c r="B53" s="1" t="s">
        <v>89</v>
      </c>
    </row>
    <row r="54" spans="1:2" ht="12.75">
      <c r="A54" s="41" t="s">
        <v>90</v>
      </c>
      <c r="B54" s="1" t="s">
        <v>91</v>
      </c>
    </row>
    <row r="55" spans="1:2" ht="12.75">
      <c r="A55" s="41" t="s">
        <v>92</v>
      </c>
      <c r="B55" s="1" t="s">
        <v>93</v>
      </c>
    </row>
    <row r="56" spans="1:2" ht="12.75">
      <c r="A56" s="41" t="s">
        <v>94</v>
      </c>
      <c r="B56" s="1" t="s">
        <v>95</v>
      </c>
    </row>
    <row r="57" spans="1:15" ht="12.75">
      <c r="A57" s="4" t="s">
        <v>96</v>
      </c>
      <c r="B57" s="9" t="s">
        <v>194</v>
      </c>
      <c r="C57">
        <f aca="true" t="shared" si="9" ref="C57:L57">SUM(C49:C56)</f>
        <v>0</v>
      </c>
      <c r="D57">
        <f t="shared" si="9"/>
        <v>0</v>
      </c>
      <c r="E57">
        <f t="shared" si="9"/>
        <v>0</v>
      </c>
      <c r="F57">
        <f t="shared" si="9"/>
        <v>0</v>
      </c>
      <c r="G57">
        <f t="shared" si="9"/>
        <v>0</v>
      </c>
      <c r="H57">
        <f t="shared" si="9"/>
        <v>0</v>
      </c>
      <c r="I57">
        <f t="shared" si="9"/>
        <v>0</v>
      </c>
      <c r="J57">
        <f t="shared" si="9"/>
        <v>0</v>
      </c>
      <c r="K57">
        <f t="shared" si="9"/>
        <v>0</v>
      </c>
      <c r="L57">
        <f t="shared" si="9"/>
        <v>0</v>
      </c>
      <c r="M57">
        <f>SUM(M49:M56)</f>
        <v>0</v>
      </c>
      <c r="N57">
        <f>SUM(N49:N56)</f>
        <v>0</v>
      </c>
      <c r="O57">
        <f>SUM(O49:O56)</f>
        <v>0</v>
      </c>
    </row>
    <row r="58" spans="1:2" ht="12.75">
      <c r="A58" s="41" t="s">
        <v>97</v>
      </c>
      <c r="B58" s="1" t="s">
        <v>98</v>
      </c>
    </row>
    <row r="59" spans="1:2" ht="12.75">
      <c r="A59" s="41" t="s">
        <v>99</v>
      </c>
      <c r="B59" s="1" t="s">
        <v>100</v>
      </c>
    </row>
    <row r="60" spans="1:2" ht="25.5">
      <c r="A60" s="41" t="s">
        <v>101</v>
      </c>
      <c r="B60" s="1" t="s">
        <v>336</v>
      </c>
    </row>
    <row r="61" spans="1:2" ht="25.5">
      <c r="A61" s="41" t="s">
        <v>102</v>
      </c>
      <c r="B61" s="1" t="s">
        <v>337</v>
      </c>
    </row>
    <row r="62" spans="1:2" ht="25.5">
      <c r="A62" s="41" t="s">
        <v>103</v>
      </c>
      <c r="B62" s="1" t="s">
        <v>338</v>
      </c>
    </row>
    <row r="63" spans="1:2" ht="12.75">
      <c r="A63" s="41" t="s">
        <v>104</v>
      </c>
      <c r="B63" s="1" t="s">
        <v>105</v>
      </c>
    </row>
    <row r="64" spans="1:2" ht="25.5">
      <c r="A64" s="41" t="s">
        <v>106</v>
      </c>
      <c r="B64" s="1" t="s">
        <v>339</v>
      </c>
    </row>
    <row r="65" spans="1:2" ht="25.5">
      <c r="A65" s="41" t="s">
        <v>107</v>
      </c>
      <c r="B65" s="1" t="s">
        <v>340</v>
      </c>
    </row>
    <row r="66" spans="1:2" ht="12.75">
      <c r="A66" s="41" t="s">
        <v>108</v>
      </c>
      <c r="B66" s="1" t="s">
        <v>109</v>
      </c>
    </row>
    <row r="67" spans="1:2" ht="12.75">
      <c r="A67" s="41" t="s">
        <v>110</v>
      </c>
      <c r="B67" s="1" t="s">
        <v>111</v>
      </c>
    </row>
    <row r="68" spans="1:2" ht="12.75">
      <c r="A68" s="41" t="s">
        <v>112</v>
      </c>
      <c r="B68" s="1" t="s">
        <v>113</v>
      </c>
    </row>
    <row r="69" spans="1:2" ht="12.75">
      <c r="A69" s="41" t="s">
        <v>114</v>
      </c>
      <c r="B69" s="1" t="s">
        <v>115</v>
      </c>
    </row>
    <row r="70" spans="1:15" ht="12.75">
      <c r="A70" s="4" t="s">
        <v>116</v>
      </c>
      <c r="B70" s="9" t="s">
        <v>195</v>
      </c>
      <c r="C70">
        <f aca="true" t="shared" si="10" ref="C70:L70">SUM(C58:C69)</f>
        <v>0</v>
      </c>
      <c r="D70">
        <f t="shared" si="10"/>
        <v>0</v>
      </c>
      <c r="E70">
        <f t="shared" si="10"/>
        <v>0</v>
      </c>
      <c r="F70">
        <f t="shared" si="10"/>
        <v>0</v>
      </c>
      <c r="G70">
        <f t="shared" si="10"/>
        <v>0</v>
      </c>
      <c r="H70">
        <f t="shared" si="10"/>
        <v>0</v>
      </c>
      <c r="I70">
        <f t="shared" si="10"/>
        <v>0</v>
      </c>
      <c r="J70">
        <f t="shared" si="10"/>
        <v>0</v>
      </c>
      <c r="K70">
        <f t="shared" si="10"/>
        <v>0</v>
      </c>
      <c r="L70">
        <f t="shared" si="10"/>
        <v>0</v>
      </c>
      <c r="M70">
        <f>SUM(M58:M69)</f>
        <v>0</v>
      </c>
      <c r="N70">
        <f>SUM(N58:N69)</f>
        <v>0</v>
      </c>
      <c r="O70">
        <f>SUM(O58:O69)</f>
        <v>0</v>
      </c>
    </row>
    <row r="71" spans="1:2" ht="12.75">
      <c r="A71" s="41" t="s">
        <v>117</v>
      </c>
      <c r="B71" s="1" t="s">
        <v>118</v>
      </c>
    </row>
    <row r="72" spans="1:2" ht="12.75">
      <c r="A72" s="41" t="s">
        <v>119</v>
      </c>
      <c r="B72" s="1" t="s">
        <v>120</v>
      </c>
    </row>
    <row r="73" spans="1:2" ht="12.75">
      <c r="A73" s="41" t="s">
        <v>121</v>
      </c>
      <c r="B73" s="1" t="s">
        <v>122</v>
      </c>
    </row>
    <row r="74" spans="1:2" ht="12.75">
      <c r="A74" s="41" t="s">
        <v>123</v>
      </c>
      <c r="B74" s="1" t="s">
        <v>124</v>
      </c>
    </row>
    <row r="75" spans="1:2" ht="12.75">
      <c r="A75" s="41" t="s">
        <v>125</v>
      </c>
      <c r="B75" s="1" t="s">
        <v>126</v>
      </c>
    </row>
    <row r="76" spans="1:2" ht="12.75">
      <c r="A76" s="41" t="s">
        <v>127</v>
      </c>
      <c r="B76" s="1" t="s">
        <v>128</v>
      </c>
    </row>
    <row r="77" spans="1:2" ht="12.75">
      <c r="A77" s="41" t="s">
        <v>129</v>
      </c>
      <c r="B77" s="1" t="s">
        <v>130</v>
      </c>
    </row>
    <row r="78" spans="1:15" ht="12.75">
      <c r="A78" s="4" t="s">
        <v>131</v>
      </c>
      <c r="B78" s="9" t="s">
        <v>196</v>
      </c>
      <c r="C78">
        <f aca="true" t="shared" si="11" ref="C78:L78">SUM(C71:C77)</f>
        <v>0</v>
      </c>
      <c r="D78">
        <f t="shared" si="11"/>
        <v>0</v>
      </c>
      <c r="E78">
        <f t="shared" si="11"/>
        <v>0</v>
      </c>
      <c r="F78">
        <f t="shared" si="11"/>
        <v>0</v>
      </c>
      <c r="G78">
        <f t="shared" si="11"/>
        <v>0</v>
      </c>
      <c r="H78">
        <f t="shared" si="11"/>
        <v>0</v>
      </c>
      <c r="I78">
        <f t="shared" si="11"/>
        <v>0</v>
      </c>
      <c r="J78">
        <f t="shared" si="11"/>
        <v>0</v>
      </c>
      <c r="K78">
        <f t="shared" si="11"/>
        <v>0</v>
      </c>
      <c r="L78">
        <f t="shared" si="11"/>
        <v>0</v>
      </c>
      <c r="M78">
        <f>SUM(M71:M77)</f>
        <v>0</v>
      </c>
      <c r="N78">
        <f>SUM(N71:N77)</f>
        <v>0</v>
      </c>
      <c r="O78">
        <f>SUM(O71:O77)</f>
        <v>0</v>
      </c>
    </row>
    <row r="79" spans="1:2" ht="12.75">
      <c r="A79" s="41" t="s">
        <v>132</v>
      </c>
      <c r="B79" s="1" t="s">
        <v>133</v>
      </c>
    </row>
    <row r="80" spans="1:2" ht="12.75">
      <c r="A80" s="41" t="s">
        <v>134</v>
      </c>
      <c r="B80" s="1" t="s">
        <v>135</v>
      </c>
    </row>
    <row r="81" spans="1:2" ht="12.75">
      <c r="A81" s="41" t="s">
        <v>136</v>
      </c>
      <c r="B81" s="1" t="s">
        <v>137</v>
      </c>
    </row>
    <row r="82" spans="1:2" ht="12.75">
      <c r="A82" s="41" t="s">
        <v>138</v>
      </c>
      <c r="B82" s="1" t="s">
        <v>139</v>
      </c>
    </row>
    <row r="83" spans="1:15" ht="12.75">
      <c r="A83" s="4" t="s">
        <v>140</v>
      </c>
      <c r="B83" s="9" t="s">
        <v>197</v>
      </c>
      <c r="C83">
        <f aca="true" t="shared" si="12" ref="C83:L83">SUM(C79:C82)</f>
        <v>0</v>
      </c>
      <c r="D83">
        <f t="shared" si="12"/>
        <v>0</v>
      </c>
      <c r="E83">
        <f t="shared" si="12"/>
        <v>0</v>
      </c>
      <c r="F83">
        <f t="shared" si="12"/>
        <v>0</v>
      </c>
      <c r="G83">
        <f t="shared" si="12"/>
        <v>0</v>
      </c>
      <c r="H83">
        <f t="shared" si="12"/>
        <v>0</v>
      </c>
      <c r="I83">
        <f t="shared" si="12"/>
        <v>0</v>
      </c>
      <c r="J83">
        <f t="shared" si="12"/>
        <v>0</v>
      </c>
      <c r="K83">
        <f t="shared" si="12"/>
        <v>0</v>
      </c>
      <c r="L83">
        <f t="shared" si="12"/>
        <v>0</v>
      </c>
      <c r="M83">
        <f>SUM(M79:M82)</f>
        <v>0</v>
      </c>
      <c r="N83">
        <f>SUM(N79:N82)</f>
        <v>0</v>
      </c>
      <c r="O83">
        <f>SUM(O79:O82)</f>
        <v>0</v>
      </c>
    </row>
    <row r="84" spans="1:2" ht="25.5">
      <c r="A84" s="41" t="s">
        <v>141</v>
      </c>
      <c r="B84" s="1" t="s">
        <v>341</v>
      </c>
    </row>
    <row r="85" spans="1:2" ht="25.5">
      <c r="A85" s="41" t="s">
        <v>142</v>
      </c>
      <c r="B85" s="1" t="s">
        <v>342</v>
      </c>
    </row>
    <row r="86" spans="1:2" ht="25.5">
      <c r="A86" s="41" t="s">
        <v>143</v>
      </c>
      <c r="B86" s="1" t="s">
        <v>343</v>
      </c>
    </row>
    <row r="87" spans="1:2" ht="12.75">
      <c r="A87" s="41" t="s">
        <v>144</v>
      </c>
      <c r="B87" s="1" t="s">
        <v>145</v>
      </c>
    </row>
    <row r="88" spans="1:2" ht="25.5">
      <c r="A88" s="41" t="s">
        <v>146</v>
      </c>
      <c r="B88" s="1" t="s">
        <v>344</v>
      </c>
    </row>
    <row r="89" spans="1:2" ht="25.5">
      <c r="A89" s="41" t="s">
        <v>147</v>
      </c>
      <c r="B89" s="1" t="s">
        <v>345</v>
      </c>
    </row>
    <row r="90" spans="1:2" ht="12.75">
      <c r="A90" s="41" t="s">
        <v>148</v>
      </c>
      <c r="B90" s="1" t="s">
        <v>149</v>
      </c>
    </row>
    <row r="91" spans="1:2" ht="12.75">
      <c r="A91" s="41" t="s">
        <v>150</v>
      </c>
      <c r="B91" s="1" t="s">
        <v>151</v>
      </c>
    </row>
    <row r="92" spans="1:12" ht="12.75">
      <c r="A92" s="4" t="s">
        <v>152</v>
      </c>
      <c r="B92" s="9" t="s">
        <v>198</v>
      </c>
      <c r="C92">
        <f aca="true" t="shared" si="13" ref="C92:L92">SUM(C84:C91)</f>
        <v>0</v>
      </c>
      <c r="D92">
        <f t="shared" si="13"/>
        <v>0</v>
      </c>
      <c r="E92">
        <f t="shared" si="13"/>
        <v>0</v>
      </c>
      <c r="F92">
        <f t="shared" si="13"/>
        <v>0</v>
      </c>
      <c r="G92">
        <f t="shared" si="13"/>
        <v>0</v>
      </c>
      <c r="H92">
        <f t="shared" si="13"/>
        <v>0</v>
      </c>
      <c r="I92">
        <f t="shared" si="13"/>
        <v>0</v>
      </c>
      <c r="J92">
        <f t="shared" si="13"/>
        <v>0</v>
      </c>
      <c r="K92">
        <f t="shared" si="13"/>
        <v>0</v>
      </c>
      <c r="L92">
        <f t="shared" si="13"/>
        <v>0</v>
      </c>
    </row>
    <row r="93" spans="1:15" ht="12.75">
      <c r="A93" s="4" t="s">
        <v>153</v>
      </c>
      <c r="B93" s="9" t="s">
        <v>199</v>
      </c>
      <c r="C93">
        <f aca="true" t="shared" si="14" ref="C93:L93">C22+C23+C48+C57+C70+C78+C83+C92</f>
        <v>6780600</v>
      </c>
      <c r="D93">
        <f t="shared" si="14"/>
        <v>0</v>
      </c>
      <c r="E93">
        <f t="shared" si="14"/>
        <v>0</v>
      </c>
      <c r="F93">
        <f t="shared" si="14"/>
        <v>0</v>
      </c>
      <c r="G93">
        <f t="shared" si="14"/>
        <v>0</v>
      </c>
      <c r="H93">
        <f t="shared" si="14"/>
        <v>0</v>
      </c>
      <c r="I93">
        <f t="shared" si="14"/>
        <v>0</v>
      </c>
      <c r="J93">
        <f t="shared" si="14"/>
        <v>0</v>
      </c>
      <c r="K93">
        <f t="shared" si="14"/>
        <v>0</v>
      </c>
      <c r="L93">
        <f t="shared" si="14"/>
        <v>0</v>
      </c>
      <c r="M93">
        <f>M22+M48+M57+M70+M78+M83+M92+M23</f>
        <v>3968500</v>
      </c>
      <c r="N93">
        <f>N22+N48+N57+N70+N78+N83+N92+N23</f>
        <v>0</v>
      </c>
      <c r="O93">
        <f>O22+O48+O57+O70+O78+O83+O92+O23</f>
        <v>2812100</v>
      </c>
    </row>
    <row r="94" spans="1:2" ht="12.75">
      <c r="A94" s="41" t="s">
        <v>1</v>
      </c>
      <c r="B94" s="1" t="s">
        <v>154</v>
      </c>
    </row>
    <row r="95" spans="1:2" ht="12.75">
      <c r="A95" s="41" t="s">
        <v>2</v>
      </c>
      <c r="B95" s="1" t="s">
        <v>155</v>
      </c>
    </row>
    <row r="96" spans="1:2" ht="12.75">
      <c r="A96" s="41" t="s">
        <v>3</v>
      </c>
      <c r="B96" s="1" t="s">
        <v>156</v>
      </c>
    </row>
    <row r="97" spans="1:15" ht="12.75">
      <c r="A97" s="4" t="s">
        <v>4</v>
      </c>
      <c r="B97" s="9" t="s">
        <v>206</v>
      </c>
      <c r="C97">
        <f>C94+C95+C96</f>
        <v>0</v>
      </c>
      <c r="D97">
        <f aca="true" t="shared" si="15" ref="D97:L97">D94+D95+D96</f>
        <v>0</v>
      </c>
      <c r="E97">
        <f t="shared" si="15"/>
        <v>0</v>
      </c>
      <c r="F97">
        <f t="shared" si="15"/>
        <v>0</v>
      </c>
      <c r="G97">
        <f t="shared" si="15"/>
        <v>0</v>
      </c>
      <c r="H97">
        <f t="shared" si="15"/>
        <v>0</v>
      </c>
      <c r="I97">
        <f t="shared" si="15"/>
        <v>0</v>
      </c>
      <c r="J97">
        <f t="shared" si="15"/>
        <v>0</v>
      </c>
      <c r="K97">
        <f t="shared" si="15"/>
        <v>0</v>
      </c>
      <c r="L97">
        <f t="shared" si="15"/>
        <v>0</v>
      </c>
      <c r="M97">
        <f>M94+M95+M96</f>
        <v>0</v>
      </c>
      <c r="N97">
        <f>N94+N95+N96</f>
        <v>0</v>
      </c>
      <c r="O97">
        <f>O94+O95+O96</f>
        <v>0</v>
      </c>
    </row>
    <row r="98" spans="1:2" ht="12.75">
      <c r="A98" s="41" t="s">
        <v>11</v>
      </c>
      <c r="B98" s="1" t="s">
        <v>157</v>
      </c>
    </row>
    <row r="99" spans="1:2" ht="12.75">
      <c r="A99" s="41" t="s">
        <v>13</v>
      </c>
      <c r="B99" s="1" t="s">
        <v>158</v>
      </c>
    </row>
    <row r="100" spans="1:2" ht="12.75">
      <c r="A100" s="41" t="s">
        <v>15</v>
      </c>
      <c r="B100" s="1" t="s">
        <v>159</v>
      </c>
    </row>
    <row r="101" spans="1:2" ht="12.75">
      <c r="A101" s="41" t="s">
        <v>5</v>
      </c>
      <c r="B101" s="1" t="s">
        <v>160</v>
      </c>
    </row>
    <row r="102" spans="1:15" ht="12.75">
      <c r="A102" s="4" t="s">
        <v>6</v>
      </c>
      <c r="B102" s="9" t="s">
        <v>207</v>
      </c>
      <c r="C102">
        <f>C98+C99+C100+C101</f>
        <v>0</v>
      </c>
      <c r="D102">
        <f aca="true" t="shared" si="16" ref="D102:L102">D98+D99+D100+D101</f>
        <v>0</v>
      </c>
      <c r="E102">
        <f t="shared" si="16"/>
        <v>0</v>
      </c>
      <c r="F102">
        <f t="shared" si="16"/>
        <v>0</v>
      </c>
      <c r="G102">
        <f t="shared" si="16"/>
        <v>0</v>
      </c>
      <c r="H102">
        <f t="shared" si="16"/>
        <v>0</v>
      </c>
      <c r="I102">
        <f t="shared" si="16"/>
        <v>0</v>
      </c>
      <c r="J102">
        <f t="shared" si="16"/>
        <v>0</v>
      </c>
      <c r="K102">
        <f t="shared" si="16"/>
        <v>0</v>
      </c>
      <c r="L102">
        <f t="shared" si="16"/>
        <v>0</v>
      </c>
      <c r="M102">
        <f>M98+M99+M100+M101</f>
        <v>0</v>
      </c>
      <c r="N102">
        <f>N98+N99+N100+N101</f>
        <v>0</v>
      </c>
      <c r="O102">
        <f>O98+O99+O100+O101</f>
        <v>0</v>
      </c>
    </row>
    <row r="103" spans="1:2" ht="12.75">
      <c r="A103" s="41" t="s">
        <v>19</v>
      </c>
      <c r="B103" s="1" t="s">
        <v>161</v>
      </c>
    </row>
    <row r="104" spans="1:2" ht="12.75">
      <c r="A104" s="41" t="s">
        <v>21</v>
      </c>
      <c r="B104" s="1" t="s">
        <v>162</v>
      </c>
    </row>
    <row r="105" spans="1:2" ht="12.75">
      <c r="A105" s="41" t="s">
        <v>23</v>
      </c>
      <c r="B105" s="1" t="s">
        <v>163</v>
      </c>
    </row>
    <row r="106" spans="1:2" ht="12.75">
      <c r="A106" s="41" t="s">
        <v>25</v>
      </c>
      <c r="B106" s="1" t="s">
        <v>164</v>
      </c>
    </row>
    <row r="107" spans="1:2" ht="12.75">
      <c r="A107" s="41" t="s">
        <v>27</v>
      </c>
      <c r="B107" s="1" t="s">
        <v>165</v>
      </c>
    </row>
    <row r="108" spans="1:2" ht="12.75">
      <c r="A108" s="41" t="s">
        <v>28</v>
      </c>
      <c r="B108" s="1" t="s">
        <v>166</v>
      </c>
    </row>
    <row r="109" spans="1:15" ht="12.75">
      <c r="A109" s="4" t="s">
        <v>30</v>
      </c>
      <c r="B109" s="9" t="s">
        <v>208</v>
      </c>
      <c r="C109">
        <f>C97+C102+C103+C104+C105+C106+C107+C108</f>
        <v>0</v>
      </c>
      <c r="D109">
        <f aca="true" t="shared" si="17" ref="D109:L109">D97+D102+D103+D104+D105+D106+D107+D108</f>
        <v>0</v>
      </c>
      <c r="E109">
        <f t="shared" si="17"/>
        <v>0</v>
      </c>
      <c r="F109">
        <f t="shared" si="17"/>
        <v>0</v>
      </c>
      <c r="G109">
        <f t="shared" si="17"/>
        <v>0</v>
      </c>
      <c r="H109">
        <f t="shared" si="17"/>
        <v>0</v>
      </c>
      <c r="I109">
        <f t="shared" si="17"/>
        <v>0</v>
      </c>
      <c r="J109">
        <f t="shared" si="17"/>
        <v>0</v>
      </c>
      <c r="K109">
        <f t="shared" si="17"/>
        <v>0</v>
      </c>
      <c r="L109">
        <f t="shared" si="17"/>
        <v>0</v>
      </c>
      <c r="M109">
        <f>M97+M102+M103+M104+M105+M106+M107+M108</f>
        <v>0</v>
      </c>
      <c r="N109">
        <f>N97+N102+N103+N104+N105+N106+N107+N108</f>
        <v>0</v>
      </c>
      <c r="O109">
        <f>O97+O102+O103+O104+O105+O106+O107+O108</f>
        <v>0</v>
      </c>
    </row>
    <row r="110" spans="1:2" ht="12.75">
      <c r="A110" s="41" t="s">
        <v>31</v>
      </c>
      <c r="B110" s="1" t="s">
        <v>167</v>
      </c>
    </row>
    <row r="111" spans="1:2" ht="12.75">
      <c r="A111" s="41" t="s">
        <v>0</v>
      </c>
      <c r="B111" s="1" t="s">
        <v>168</v>
      </c>
    </row>
    <row r="112" spans="1:2" ht="12.75">
      <c r="A112" s="41" t="s">
        <v>33</v>
      </c>
      <c r="B112" s="1" t="s">
        <v>169</v>
      </c>
    </row>
    <row r="113" spans="1:2" ht="12.75">
      <c r="A113" s="41" t="s">
        <v>34</v>
      </c>
      <c r="B113" s="1" t="s">
        <v>170</v>
      </c>
    </row>
    <row r="114" spans="1:15" ht="12.75">
      <c r="A114" s="4" t="s">
        <v>36</v>
      </c>
      <c r="B114" s="9" t="s">
        <v>209</v>
      </c>
      <c r="C114">
        <f>C110+C111+C112+C113</f>
        <v>0</v>
      </c>
      <c r="D114">
        <f aca="true" t="shared" si="18" ref="D114:L114">D110+D111+D112+D113</f>
        <v>0</v>
      </c>
      <c r="E114">
        <f t="shared" si="18"/>
        <v>0</v>
      </c>
      <c r="F114">
        <f t="shared" si="18"/>
        <v>0</v>
      </c>
      <c r="G114">
        <f t="shared" si="18"/>
        <v>0</v>
      </c>
      <c r="H114">
        <f t="shared" si="18"/>
        <v>0</v>
      </c>
      <c r="I114">
        <f t="shared" si="18"/>
        <v>0</v>
      </c>
      <c r="J114">
        <f t="shared" si="18"/>
        <v>0</v>
      </c>
      <c r="K114">
        <f t="shared" si="18"/>
        <v>0</v>
      </c>
      <c r="L114">
        <f t="shared" si="18"/>
        <v>0</v>
      </c>
      <c r="M114">
        <f>M110+M111+M112+M113</f>
        <v>0</v>
      </c>
      <c r="N114">
        <f>N110+N111+N112+N113</f>
        <v>0</v>
      </c>
      <c r="O114">
        <f>O110+O111+O112+O113</f>
        <v>0</v>
      </c>
    </row>
    <row r="115" spans="1:2" ht="12.75">
      <c r="A115" s="41" t="s">
        <v>38</v>
      </c>
      <c r="B115" s="1" t="s">
        <v>171</v>
      </c>
    </row>
    <row r="116" spans="1:15" ht="12.75">
      <c r="A116" s="4" t="s">
        <v>40</v>
      </c>
      <c r="B116" s="9" t="s">
        <v>210</v>
      </c>
      <c r="C116">
        <f>C109+C114+C115</f>
        <v>0</v>
      </c>
      <c r="D116">
        <f aca="true" t="shared" si="19" ref="D116:L116">D109+D114+D115</f>
        <v>0</v>
      </c>
      <c r="E116">
        <f t="shared" si="19"/>
        <v>0</v>
      </c>
      <c r="F116">
        <f t="shared" si="19"/>
        <v>0</v>
      </c>
      <c r="G116">
        <f t="shared" si="19"/>
        <v>0</v>
      </c>
      <c r="H116">
        <f t="shared" si="19"/>
        <v>0</v>
      </c>
      <c r="I116">
        <f t="shared" si="19"/>
        <v>0</v>
      </c>
      <c r="J116">
        <f t="shared" si="19"/>
        <v>0</v>
      </c>
      <c r="K116">
        <f t="shared" si="19"/>
        <v>0</v>
      </c>
      <c r="L116">
        <f t="shared" si="19"/>
        <v>0</v>
      </c>
      <c r="M116">
        <f>M109+M114+M115</f>
        <v>0</v>
      </c>
      <c r="N116">
        <f>N109+N114+N115</f>
        <v>0</v>
      </c>
      <c r="O116">
        <f>O109+O114+O115</f>
        <v>0</v>
      </c>
    </row>
    <row r="117" spans="2:15" ht="12.75">
      <c r="B117" s="9" t="s">
        <v>211</v>
      </c>
      <c r="C117" s="10">
        <f aca="true" t="shared" si="20" ref="C117:O117">C93+C116</f>
        <v>6780600</v>
      </c>
      <c r="D117" s="10">
        <f t="shared" si="20"/>
        <v>0</v>
      </c>
      <c r="E117" s="10">
        <f t="shared" si="20"/>
        <v>0</v>
      </c>
      <c r="F117" s="10">
        <f t="shared" si="20"/>
        <v>0</v>
      </c>
      <c r="G117" s="10">
        <f t="shared" si="20"/>
        <v>0</v>
      </c>
      <c r="H117" s="10">
        <f t="shared" si="20"/>
        <v>0</v>
      </c>
      <c r="I117" s="10">
        <f t="shared" si="20"/>
        <v>0</v>
      </c>
      <c r="J117" s="10">
        <f t="shared" si="20"/>
        <v>0</v>
      </c>
      <c r="K117" s="10">
        <f t="shared" si="20"/>
        <v>0</v>
      </c>
      <c r="L117" s="10">
        <f t="shared" si="20"/>
        <v>0</v>
      </c>
      <c r="M117" s="10">
        <f t="shared" si="20"/>
        <v>3968500</v>
      </c>
      <c r="N117" s="10">
        <f t="shared" si="20"/>
        <v>0</v>
      </c>
      <c r="O117" s="10">
        <f t="shared" si="20"/>
        <v>2812100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B97">
      <selection activeCell="M25" sqref="M25"/>
    </sheetView>
  </sheetViews>
  <sheetFormatPr defaultColWidth="9.140625" defaultRowHeight="12.75"/>
  <cols>
    <col min="1" max="1" width="0" style="0" hidden="1" customWidth="1"/>
    <col min="2" max="2" width="82.00390625" style="0" customWidth="1"/>
    <col min="3" max="3" width="11.57421875" style="0" customWidth="1"/>
    <col min="4" max="6" width="0" style="0" hidden="1" customWidth="1"/>
    <col min="7" max="7" width="11.28125" style="0" customWidth="1"/>
    <col min="8" max="8" width="11.140625" style="0" customWidth="1"/>
    <col min="9" max="9" width="8.140625" style="0" customWidth="1"/>
    <col min="10" max="10" width="12.28125" style="0" customWidth="1"/>
    <col min="11" max="11" width="11.28125" style="0" customWidth="1"/>
  </cols>
  <sheetData>
    <row r="1" spans="1:11" ht="12.75">
      <c r="A1" s="12" t="s">
        <v>349</v>
      </c>
      <c r="B1" s="13"/>
      <c r="C1" s="7" t="s">
        <v>175</v>
      </c>
      <c r="D1" s="7" t="s">
        <v>350</v>
      </c>
      <c r="E1" s="7" t="s">
        <v>351</v>
      </c>
      <c r="F1" s="7" t="s">
        <v>352</v>
      </c>
      <c r="G1" s="7" t="s">
        <v>184</v>
      </c>
      <c r="H1" s="7" t="s">
        <v>353</v>
      </c>
      <c r="I1" s="7" t="s">
        <v>202</v>
      </c>
      <c r="J1" s="7" t="s">
        <v>204</v>
      </c>
      <c r="K1" s="7"/>
    </row>
    <row r="2" spans="1:11" ht="12.75">
      <c r="A2" s="12" t="s">
        <v>354</v>
      </c>
      <c r="B2" s="13"/>
      <c r="C2" s="6" t="s">
        <v>172</v>
      </c>
      <c r="D2" s="6" t="s">
        <v>355</v>
      </c>
      <c r="E2" s="6" t="s">
        <v>356</v>
      </c>
      <c r="F2" s="6" t="s">
        <v>357</v>
      </c>
      <c r="G2" s="6"/>
      <c r="H2" s="6" t="s">
        <v>201</v>
      </c>
      <c r="I2" s="6" t="s">
        <v>203</v>
      </c>
      <c r="J2" s="6" t="s">
        <v>205</v>
      </c>
      <c r="K2" s="45" t="s">
        <v>269</v>
      </c>
    </row>
    <row r="3" spans="1:11" ht="15">
      <c r="A3" s="3"/>
      <c r="B3" s="11" t="s">
        <v>358</v>
      </c>
      <c r="C3" s="6" t="s">
        <v>173</v>
      </c>
      <c r="D3" s="6" t="s">
        <v>359</v>
      </c>
      <c r="E3" s="6" t="s">
        <v>359</v>
      </c>
      <c r="F3" s="6" t="s">
        <v>360</v>
      </c>
      <c r="G3" s="6"/>
      <c r="H3" s="6"/>
      <c r="I3" s="6" t="s">
        <v>201</v>
      </c>
      <c r="J3" s="6" t="s">
        <v>201</v>
      </c>
      <c r="K3" s="6"/>
    </row>
    <row r="4" spans="1:11" ht="12.75">
      <c r="A4" s="41" t="s">
        <v>1</v>
      </c>
      <c r="B4" s="1" t="s">
        <v>7</v>
      </c>
      <c r="C4" s="8">
        <v>5020000</v>
      </c>
      <c r="D4" s="8"/>
      <c r="E4" s="8"/>
      <c r="F4" s="8"/>
      <c r="G4" s="8">
        <f aca="true" t="shared" si="0" ref="G4:G67">SUM(C4:F4)</f>
        <v>5020000</v>
      </c>
      <c r="H4" s="8">
        <v>2720000</v>
      </c>
      <c r="I4" s="8"/>
      <c r="J4" s="8">
        <v>2300000</v>
      </c>
      <c r="K4" s="8">
        <f>H4+I4+J4</f>
        <v>5020000</v>
      </c>
    </row>
    <row r="5" spans="1:11" ht="12.75">
      <c r="A5" s="41" t="s">
        <v>2</v>
      </c>
      <c r="B5" s="1" t="s">
        <v>8</v>
      </c>
      <c r="C5" s="8"/>
      <c r="D5" s="8"/>
      <c r="E5" s="8"/>
      <c r="F5" s="8"/>
      <c r="G5" s="8">
        <f t="shared" si="0"/>
        <v>0</v>
      </c>
      <c r="H5" s="8"/>
      <c r="I5" s="8"/>
      <c r="J5" s="8"/>
      <c r="K5" s="8">
        <f aca="true" t="shared" si="1" ref="K5:K68">H5+I5+J5</f>
        <v>0</v>
      </c>
    </row>
    <row r="6" spans="1:11" ht="12.75">
      <c r="A6" s="41" t="s">
        <v>3</v>
      </c>
      <c r="B6" s="1" t="s">
        <v>9</v>
      </c>
      <c r="C6" s="8"/>
      <c r="D6" s="8"/>
      <c r="E6" s="8"/>
      <c r="F6" s="8"/>
      <c r="G6" s="8">
        <f t="shared" si="0"/>
        <v>0</v>
      </c>
      <c r="H6" s="8"/>
      <c r="I6" s="8"/>
      <c r="J6" s="8"/>
      <c r="K6" s="8">
        <f t="shared" si="1"/>
        <v>0</v>
      </c>
    </row>
    <row r="7" spans="1:11" ht="12.75">
      <c r="A7" s="41" t="s">
        <v>4</v>
      </c>
      <c r="B7" s="1" t="s">
        <v>10</v>
      </c>
      <c r="C7" s="8"/>
      <c r="D7" s="8"/>
      <c r="E7" s="8"/>
      <c r="F7" s="8"/>
      <c r="G7" s="8">
        <f t="shared" si="0"/>
        <v>0</v>
      </c>
      <c r="H7" s="8"/>
      <c r="I7" s="8"/>
      <c r="J7" s="8"/>
      <c r="K7" s="8">
        <f t="shared" si="1"/>
        <v>0</v>
      </c>
    </row>
    <row r="8" spans="1:11" ht="12.75">
      <c r="A8" s="41" t="s">
        <v>11</v>
      </c>
      <c r="B8" s="1" t="s">
        <v>12</v>
      </c>
      <c r="C8" s="8"/>
      <c r="D8" s="8"/>
      <c r="E8" s="8"/>
      <c r="F8" s="8"/>
      <c r="G8" s="8">
        <f t="shared" si="0"/>
        <v>0</v>
      </c>
      <c r="H8" s="8"/>
      <c r="I8" s="8"/>
      <c r="J8" s="8"/>
      <c r="K8" s="8">
        <f t="shared" si="1"/>
        <v>0</v>
      </c>
    </row>
    <row r="9" spans="1:11" ht="12.75">
      <c r="A9" s="41" t="s">
        <v>13</v>
      </c>
      <c r="B9" s="1" t="s">
        <v>14</v>
      </c>
      <c r="C9" s="8"/>
      <c r="D9" s="8"/>
      <c r="E9" s="8"/>
      <c r="F9" s="8"/>
      <c r="G9" s="8">
        <f t="shared" si="0"/>
        <v>0</v>
      </c>
      <c r="H9" s="8"/>
      <c r="I9" s="8"/>
      <c r="J9" s="8"/>
      <c r="K9" s="8">
        <f t="shared" si="1"/>
        <v>0</v>
      </c>
    </row>
    <row r="10" spans="1:11" ht="12.75">
      <c r="A10" s="41" t="s">
        <v>15</v>
      </c>
      <c r="B10" s="1" t="s">
        <v>16</v>
      </c>
      <c r="C10" s="8">
        <v>368000</v>
      </c>
      <c r="D10" s="8"/>
      <c r="E10" s="8"/>
      <c r="F10" s="8"/>
      <c r="G10" s="8">
        <f t="shared" si="0"/>
        <v>368000</v>
      </c>
      <c r="H10" s="8">
        <v>184000</v>
      </c>
      <c r="I10" s="8"/>
      <c r="J10" s="8">
        <v>184000</v>
      </c>
      <c r="K10" s="8">
        <f t="shared" si="1"/>
        <v>368000</v>
      </c>
    </row>
    <row r="11" spans="1:11" ht="12.75">
      <c r="A11" s="41" t="s">
        <v>5</v>
      </c>
      <c r="B11" s="1" t="s">
        <v>17</v>
      </c>
      <c r="C11" s="8"/>
      <c r="D11" s="8"/>
      <c r="E11" s="8"/>
      <c r="F11" s="8"/>
      <c r="G11" s="8">
        <f t="shared" si="0"/>
        <v>0</v>
      </c>
      <c r="H11" s="8"/>
      <c r="I11" s="8"/>
      <c r="J11" s="8"/>
      <c r="K11" s="8">
        <f t="shared" si="1"/>
        <v>0</v>
      </c>
    </row>
    <row r="12" spans="1:11" ht="12.75">
      <c r="A12" s="41" t="s">
        <v>6</v>
      </c>
      <c r="B12" s="1" t="s">
        <v>18</v>
      </c>
      <c r="C12" s="8"/>
      <c r="D12" s="8"/>
      <c r="E12" s="8"/>
      <c r="F12" s="8"/>
      <c r="G12" s="8">
        <f t="shared" si="0"/>
        <v>0</v>
      </c>
      <c r="H12" s="8"/>
      <c r="I12" s="8"/>
      <c r="J12" s="8"/>
      <c r="K12" s="8">
        <f t="shared" si="1"/>
        <v>0</v>
      </c>
    </row>
    <row r="13" spans="1:11" ht="12.75">
      <c r="A13" s="41" t="s">
        <v>19</v>
      </c>
      <c r="B13" s="1" t="s">
        <v>20</v>
      </c>
      <c r="C13" s="8">
        <v>145000</v>
      </c>
      <c r="D13" s="8"/>
      <c r="E13" s="8"/>
      <c r="F13" s="8"/>
      <c r="G13" s="8">
        <f t="shared" si="0"/>
        <v>145000</v>
      </c>
      <c r="H13" s="8">
        <v>85000</v>
      </c>
      <c r="I13" s="8"/>
      <c r="J13" s="8">
        <v>60000</v>
      </c>
      <c r="K13" s="8">
        <f t="shared" si="1"/>
        <v>145000</v>
      </c>
    </row>
    <row r="14" spans="1:11" ht="12.75">
      <c r="A14" s="41" t="s">
        <v>21</v>
      </c>
      <c r="B14" s="1" t="s">
        <v>22</v>
      </c>
      <c r="C14" s="8"/>
      <c r="D14" s="8"/>
      <c r="E14" s="8"/>
      <c r="F14" s="8"/>
      <c r="G14" s="8">
        <f t="shared" si="0"/>
        <v>0</v>
      </c>
      <c r="H14" s="8"/>
      <c r="I14" s="8"/>
      <c r="J14" s="8"/>
      <c r="K14" s="8">
        <f t="shared" si="1"/>
        <v>0</v>
      </c>
    </row>
    <row r="15" spans="1:11" ht="12.75">
      <c r="A15" s="41" t="s">
        <v>23</v>
      </c>
      <c r="B15" s="1" t="s">
        <v>24</v>
      </c>
      <c r="C15" s="8"/>
      <c r="D15" s="8"/>
      <c r="E15" s="8"/>
      <c r="F15" s="8"/>
      <c r="G15" s="8">
        <f t="shared" si="0"/>
        <v>0</v>
      </c>
      <c r="H15" s="8"/>
      <c r="I15" s="8"/>
      <c r="J15" s="8"/>
      <c r="K15" s="8">
        <f t="shared" si="1"/>
        <v>0</v>
      </c>
    </row>
    <row r="16" spans="1:11" ht="12.75">
      <c r="A16" s="41" t="s">
        <v>25</v>
      </c>
      <c r="B16" s="1" t="s">
        <v>26</v>
      </c>
      <c r="C16" s="8"/>
      <c r="D16" s="8"/>
      <c r="E16" s="8"/>
      <c r="F16" s="8"/>
      <c r="G16" s="8">
        <f t="shared" si="0"/>
        <v>0</v>
      </c>
      <c r="H16" s="8"/>
      <c r="I16" s="8"/>
      <c r="J16" s="8"/>
      <c r="K16" s="8">
        <f t="shared" si="1"/>
        <v>0</v>
      </c>
    </row>
    <row r="17" spans="1:11" ht="12.75">
      <c r="A17" s="4" t="s">
        <v>27</v>
      </c>
      <c r="B17" s="9" t="s">
        <v>185</v>
      </c>
      <c r="C17" s="8">
        <f>SUM(C4:C16)</f>
        <v>5533000</v>
      </c>
      <c r="D17" s="8">
        <f>SUM(D4:D16)</f>
        <v>0</v>
      </c>
      <c r="E17" s="8">
        <f>SUM(E4:E16)</f>
        <v>0</v>
      </c>
      <c r="F17" s="8">
        <f>SUM(F4:F16)</f>
        <v>0</v>
      </c>
      <c r="G17" s="8">
        <f t="shared" si="0"/>
        <v>5533000</v>
      </c>
      <c r="H17" s="8">
        <f>SUM(H4:H16)</f>
        <v>2989000</v>
      </c>
      <c r="I17" s="8">
        <f>SUM(I4:I16)</f>
        <v>0</v>
      </c>
      <c r="J17" s="8">
        <f>SUM(J4:J16)</f>
        <v>2544000</v>
      </c>
      <c r="K17" s="8">
        <f t="shared" si="1"/>
        <v>5533000</v>
      </c>
    </row>
    <row r="18" spans="1:11" ht="12.75">
      <c r="A18" s="41" t="s">
        <v>28</v>
      </c>
      <c r="B18" s="1" t="s">
        <v>29</v>
      </c>
      <c r="C18" s="8"/>
      <c r="D18" s="8"/>
      <c r="E18" s="8"/>
      <c r="F18" s="8"/>
      <c r="G18" s="8">
        <f t="shared" si="0"/>
        <v>0</v>
      </c>
      <c r="H18" s="8"/>
      <c r="I18" s="8"/>
      <c r="J18" s="8"/>
      <c r="K18" s="8">
        <f t="shared" si="1"/>
        <v>0</v>
      </c>
    </row>
    <row r="19" spans="1:11" ht="25.5">
      <c r="A19" s="41" t="s">
        <v>30</v>
      </c>
      <c r="B19" s="1" t="s">
        <v>335</v>
      </c>
      <c r="C19" s="8"/>
      <c r="D19" s="8"/>
      <c r="E19" s="8"/>
      <c r="F19" s="8"/>
      <c r="G19" s="8">
        <f t="shared" si="0"/>
        <v>0</v>
      </c>
      <c r="H19" s="8"/>
      <c r="I19" s="8"/>
      <c r="J19" s="8"/>
      <c r="K19" s="8">
        <f t="shared" si="1"/>
        <v>0</v>
      </c>
    </row>
    <row r="20" spans="1:11" ht="12.75">
      <c r="A20" s="41" t="s">
        <v>31</v>
      </c>
      <c r="B20" s="1" t="s">
        <v>32</v>
      </c>
      <c r="C20" s="8"/>
      <c r="D20" s="8"/>
      <c r="E20" s="8"/>
      <c r="F20" s="8"/>
      <c r="G20" s="8">
        <f t="shared" si="0"/>
        <v>0</v>
      </c>
      <c r="H20" s="8"/>
      <c r="I20" s="8"/>
      <c r="J20" s="8"/>
      <c r="K20" s="8">
        <f t="shared" si="1"/>
        <v>0</v>
      </c>
    </row>
    <row r="21" spans="1:11" ht="12.75">
      <c r="A21" s="4" t="s">
        <v>0</v>
      </c>
      <c r="B21" s="9" t="s">
        <v>186</v>
      </c>
      <c r="C21" s="8">
        <f>C18+C19+C20</f>
        <v>0</v>
      </c>
      <c r="D21" s="8">
        <f>D18+D19+D20</f>
        <v>0</v>
      </c>
      <c r="E21" s="8">
        <f>E18+E19+E20</f>
        <v>0</v>
      </c>
      <c r="F21" s="8">
        <f>F18+F19+F20</f>
        <v>0</v>
      </c>
      <c r="G21" s="8">
        <f t="shared" si="0"/>
        <v>0</v>
      </c>
      <c r="H21" s="8">
        <f>H18+H19+H20</f>
        <v>0</v>
      </c>
      <c r="I21" s="8">
        <f>I18+I19+I20</f>
        <v>0</v>
      </c>
      <c r="J21" s="8">
        <f>J18+J19+J20</f>
        <v>0</v>
      </c>
      <c r="K21" s="8">
        <f t="shared" si="1"/>
        <v>0</v>
      </c>
    </row>
    <row r="22" spans="1:11" ht="12.75">
      <c r="A22" s="4" t="s">
        <v>33</v>
      </c>
      <c r="B22" s="9" t="s">
        <v>187</v>
      </c>
      <c r="C22" s="8">
        <f>C17+C21</f>
        <v>5533000</v>
      </c>
      <c r="D22" s="8">
        <f>D17+D21</f>
        <v>0</v>
      </c>
      <c r="E22" s="8">
        <f>E17+E21</f>
        <v>0</v>
      </c>
      <c r="F22" s="8">
        <f>F17+F21</f>
        <v>0</v>
      </c>
      <c r="G22" s="8">
        <f t="shared" si="0"/>
        <v>5533000</v>
      </c>
      <c r="H22" s="8">
        <f>H17+H21</f>
        <v>2989000</v>
      </c>
      <c r="I22" s="8">
        <f>I17+I21</f>
        <v>0</v>
      </c>
      <c r="J22" s="8">
        <f>J17+J21</f>
        <v>2544000</v>
      </c>
      <c r="K22" s="8">
        <f t="shared" si="1"/>
        <v>5533000</v>
      </c>
    </row>
    <row r="23" spans="1:11" ht="25.5">
      <c r="A23" s="4" t="s">
        <v>34</v>
      </c>
      <c r="B23" s="43" t="s">
        <v>35</v>
      </c>
      <c r="C23" s="8">
        <v>1257000</v>
      </c>
      <c r="D23" s="8"/>
      <c r="E23" s="8"/>
      <c r="F23" s="8"/>
      <c r="G23" s="8">
        <f t="shared" si="0"/>
        <v>1257000</v>
      </c>
      <c r="H23" s="8">
        <v>674000</v>
      </c>
      <c r="I23" s="8"/>
      <c r="J23" s="8">
        <v>583000</v>
      </c>
      <c r="K23" s="8">
        <f t="shared" si="1"/>
        <v>1257000</v>
      </c>
    </row>
    <row r="24" spans="1:11" ht="12.75">
      <c r="A24" s="41" t="s">
        <v>36</v>
      </c>
      <c r="B24" s="1" t="s">
        <v>37</v>
      </c>
      <c r="C24" s="8">
        <v>100000</v>
      </c>
      <c r="D24" s="8"/>
      <c r="E24" s="8"/>
      <c r="F24" s="8"/>
      <c r="G24" s="8">
        <f t="shared" si="0"/>
        <v>100000</v>
      </c>
      <c r="H24" s="8">
        <v>50000</v>
      </c>
      <c r="I24" s="8"/>
      <c r="J24" s="8">
        <v>50000</v>
      </c>
      <c r="K24" s="8">
        <f t="shared" si="1"/>
        <v>100000</v>
      </c>
    </row>
    <row r="25" spans="1:11" ht="12.75">
      <c r="A25" s="41" t="s">
        <v>38</v>
      </c>
      <c r="B25" s="1" t="s">
        <v>39</v>
      </c>
      <c r="C25" s="8">
        <v>0</v>
      </c>
      <c r="D25" s="8"/>
      <c r="E25" s="8"/>
      <c r="F25" s="8"/>
      <c r="G25" s="8">
        <f t="shared" si="0"/>
        <v>0</v>
      </c>
      <c r="H25" s="8"/>
      <c r="I25" s="8"/>
      <c r="J25" s="8"/>
      <c r="K25" s="8">
        <f t="shared" si="1"/>
        <v>0</v>
      </c>
    </row>
    <row r="26" spans="1:11" ht="12.75">
      <c r="A26" s="41" t="s">
        <v>40</v>
      </c>
      <c r="B26" s="1" t="s">
        <v>41</v>
      </c>
      <c r="C26" s="8"/>
      <c r="D26" s="8"/>
      <c r="E26" s="8"/>
      <c r="F26" s="8"/>
      <c r="G26" s="8">
        <f t="shared" si="0"/>
        <v>0</v>
      </c>
      <c r="H26" s="8"/>
      <c r="I26" s="8"/>
      <c r="J26" s="8"/>
      <c r="K26" s="8">
        <f t="shared" si="1"/>
        <v>0</v>
      </c>
    </row>
    <row r="27" spans="1:11" ht="12.75">
      <c r="A27" s="4" t="s">
        <v>42</v>
      </c>
      <c r="B27" s="9" t="s">
        <v>188</v>
      </c>
      <c r="C27" s="8">
        <f>C24+C25+C26</f>
        <v>100000</v>
      </c>
      <c r="D27" s="8">
        <f>D24+D25+D26</f>
        <v>0</v>
      </c>
      <c r="E27" s="8">
        <f>E24+E25+E26</f>
        <v>0</v>
      </c>
      <c r="F27" s="8">
        <f>F24+F25+F26</f>
        <v>0</v>
      </c>
      <c r="G27" s="8">
        <f t="shared" si="0"/>
        <v>100000</v>
      </c>
      <c r="H27" s="8">
        <f>H24+H25+H26</f>
        <v>50000</v>
      </c>
      <c r="I27" s="8">
        <f>I24+I25+I26</f>
        <v>0</v>
      </c>
      <c r="J27" s="8">
        <f>J24+J25+J26</f>
        <v>50000</v>
      </c>
      <c r="K27" s="8">
        <f t="shared" si="1"/>
        <v>100000</v>
      </c>
    </row>
    <row r="28" spans="1:11" ht="12.75">
      <c r="A28" s="41" t="s">
        <v>43</v>
      </c>
      <c r="B28" s="1" t="s">
        <v>44</v>
      </c>
      <c r="C28" s="8">
        <v>200000</v>
      </c>
      <c r="D28" s="8"/>
      <c r="E28" s="8"/>
      <c r="F28" s="8"/>
      <c r="G28" s="8">
        <f t="shared" si="0"/>
        <v>200000</v>
      </c>
      <c r="H28" s="8">
        <v>100000</v>
      </c>
      <c r="I28" s="8"/>
      <c r="J28" s="8">
        <v>100000</v>
      </c>
      <c r="K28" s="8">
        <f t="shared" si="1"/>
        <v>200000</v>
      </c>
    </row>
    <row r="29" spans="1:11" ht="12.75">
      <c r="A29" s="41" t="s">
        <v>45</v>
      </c>
      <c r="B29" s="1" t="s">
        <v>46</v>
      </c>
      <c r="C29" s="8">
        <v>200000</v>
      </c>
      <c r="D29" s="8"/>
      <c r="E29" s="8"/>
      <c r="F29" s="8"/>
      <c r="G29" s="8">
        <f t="shared" si="0"/>
        <v>200000</v>
      </c>
      <c r="H29" s="8">
        <v>100000</v>
      </c>
      <c r="I29" s="8"/>
      <c r="J29" s="8">
        <v>100000</v>
      </c>
      <c r="K29" s="8">
        <f t="shared" si="1"/>
        <v>200000</v>
      </c>
    </row>
    <row r="30" spans="1:11" ht="12.75">
      <c r="A30" s="4" t="s">
        <v>47</v>
      </c>
      <c r="B30" s="9" t="s">
        <v>189</v>
      </c>
      <c r="C30" s="8">
        <f>C28+C29</f>
        <v>400000</v>
      </c>
      <c r="D30" s="8">
        <f>D28+D29</f>
        <v>0</v>
      </c>
      <c r="E30" s="8">
        <f>E28+E29</f>
        <v>0</v>
      </c>
      <c r="F30" s="8">
        <f>F28+F29</f>
        <v>0</v>
      </c>
      <c r="G30" s="8">
        <f t="shared" si="0"/>
        <v>400000</v>
      </c>
      <c r="H30" s="8">
        <f>H28+H29</f>
        <v>200000</v>
      </c>
      <c r="I30" s="8">
        <f>I28+I29</f>
        <v>0</v>
      </c>
      <c r="J30" s="8">
        <f>J28+J29</f>
        <v>200000</v>
      </c>
      <c r="K30" s="8">
        <f t="shared" si="1"/>
        <v>400000</v>
      </c>
    </row>
    <row r="31" spans="1:11" ht="12.75">
      <c r="A31" s="41" t="s">
        <v>48</v>
      </c>
      <c r="B31" s="1" t="s">
        <v>49</v>
      </c>
      <c r="C31" s="8">
        <v>689000</v>
      </c>
      <c r="D31" s="8"/>
      <c r="E31" s="8"/>
      <c r="F31" s="8"/>
      <c r="G31" s="8">
        <f t="shared" si="0"/>
        <v>689000</v>
      </c>
      <c r="H31" s="8">
        <v>344500</v>
      </c>
      <c r="I31" s="8"/>
      <c r="J31" s="8">
        <v>344500</v>
      </c>
      <c r="K31" s="8">
        <f t="shared" si="1"/>
        <v>689000</v>
      </c>
    </row>
    <row r="32" spans="1:11" ht="12.75">
      <c r="A32" s="41" t="s">
        <v>50</v>
      </c>
      <c r="B32" s="1" t="s">
        <v>51</v>
      </c>
      <c r="C32" s="8"/>
      <c r="D32" s="8"/>
      <c r="E32" s="8"/>
      <c r="F32" s="8"/>
      <c r="G32" s="8">
        <f t="shared" si="0"/>
        <v>0</v>
      </c>
      <c r="H32" s="8"/>
      <c r="I32" s="8"/>
      <c r="J32" s="8"/>
      <c r="K32" s="8">
        <f t="shared" si="1"/>
        <v>0</v>
      </c>
    </row>
    <row r="33" spans="1:11" ht="12.75">
      <c r="A33" s="41" t="s">
        <v>52</v>
      </c>
      <c r="B33" s="1" t="s">
        <v>53</v>
      </c>
      <c r="C33" s="8"/>
      <c r="D33" s="8"/>
      <c r="E33" s="8"/>
      <c r="F33" s="8"/>
      <c r="G33" s="8">
        <f t="shared" si="0"/>
        <v>0</v>
      </c>
      <c r="H33" s="8"/>
      <c r="I33" s="8"/>
      <c r="J33" s="8"/>
      <c r="K33" s="8">
        <f t="shared" si="1"/>
        <v>0</v>
      </c>
    </row>
    <row r="34" spans="1:11" ht="12.75">
      <c r="A34" s="41" t="s">
        <v>54</v>
      </c>
      <c r="B34" s="1" t="s">
        <v>55</v>
      </c>
      <c r="C34" s="8"/>
      <c r="D34" s="8"/>
      <c r="E34" s="8"/>
      <c r="F34" s="8"/>
      <c r="G34" s="8">
        <f t="shared" si="0"/>
        <v>0</v>
      </c>
      <c r="H34" s="8"/>
      <c r="I34" s="8"/>
      <c r="J34" s="8"/>
      <c r="K34" s="8">
        <f t="shared" si="1"/>
        <v>0</v>
      </c>
    </row>
    <row r="35" spans="1:11" ht="12.75">
      <c r="A35" s="41" t="s">
        <v>56</v>
      </c>
      <c r="B35" s="1" t="s">
        <v>57</v>
      </c>
      <c r="C35" s="8"/>
      <c r="D35" s="8"/>
      <c r="E35" s="8"/>
      <c r="F35" s="8"/>
      <c r="G35" s="8">
        <f t="shared" si="0"/>
        <v>0</v>
      </c>
      <c r="H35" s="8"/>
      <c r="I35" s="8"/>
      <c r="J35" s="8"/>
      <c r="K35" s="8">
        <f t="shared" si="1"/>
        <v>0</v>
      </c>
    </row>
    <row r="36" spans="1:11" ht="12.75">
      <c r="A36" s="41" t="s">
        <v>58</v>
      </c>
      <c r="B36" s="1" t="s">
        <v>59</v>
      </c>
      <c r="C36" s="8">
        <v>25000</v>
      </c>
      <c r="D36" s="8"/>
      <c r="E36" s="8"/>
      <c r="F36" s="8"/>
      <c r="G36" s="8">
        <f t="shared" si="0"/>
        <v>25000</v>
      </c>
      <c r="H36" s="8">
        <v>12500</v>
      </c>
      <c r="I36" s="8"/>
      <c r="J36" s="8">
        <v>12500</v>
      </c>
      <c r="K36" s="8">
        <f t="shared" si="1"/>
        <v>25000</v>
      </c>
    </row>
    <row r="37" spans="1:11" ht="12.75">
      <c r="A37" s="41" t="s">
        <v>60</v>
      </c>
      <c r="B37" s="1" t="s">
        <v>61</v>
      </c>
      <c r="C37" s="8">
        <v>240000</v>
      </c>
      <c r="D37" s="8"/>
      <c r="E37" s="8"/>
      <c r="F37" s="8"/>
      <c r="G37" s="8">
        <f t="shared" si="0"/>
        <v>240000</v>
      </c>
      <c r="H37" s="8">
        <v>120000</v>
      </c>
      <c r="I37" s="8"/>
      <c r="J37" s="8">
        <v>120000</v>
      </c>
      <c r="K37" s="8">
        <f t="shared" si="1"/>
        <v>240000</v>
      </c>
    </row>
    <row r="38" spans="1:11" ht="12.75">
      <c r="A38" s="4" t="s">
        <v>62</v>
      </c>
      <c r="B38" s="9" t="s">
        <v>190</v>
      </c>
      <c r="C38" s="8">
        <f>SUM(C31:C37)</f>
        <v>954000</v>
      </c>
      <c r="D38" s="8">
        <f>SUM(D31:D37)</f>
        <v>0</v>
      </c>
      <c r="E38" s="8">
        <f>SUM(E31:E37)</f>
        <v>0</v>
      </c>
      <c r="F38" s="8">
        <f>SUM(F31:F37)</f>
        <v>0</v>
      </c>
      <c r="G38" s="8">
        <f t="shared" si="0"/>
        <v>954000</v>
      </c>
      <c r="H38" s="8">
        <f>SUM(H31:H37)</f>
        <v>477000</v>
      </c>
      <c r="I38" s="8">
        <f>SUM(I31:I37)</f>
        <v>0</v>
      </c>
      <c r="J38" s="8">
        <f>SUM(J31:J37)</f>
        <v>477000</v>
      </c>
      <c r="K38" s="8">
        <f t="shared" si="1"/>
        <v>954000</v>
      </c>
    </row>
    <row r="39" spans="1:11" ht="12.75">
      <c r="A39" s="41" t="s">
        <v>63</v>
      </c>
      <c r="B39" s="1" t="s">
        <v>64</v>
      </c>
      <c r="C39" s="8">
        <v>50000</v>
      </c>
      <c r="D39" s="8"/>
      <c r="E39" s="8"/>
      <c r="F39" s="8"/>
      <c r="G39" s="8">
        <f t="shared" si="0"/>
        <v>50000</v>
      </c>
      <c r="H39" s="8">
        <v>25000</v>
      </c>
      <c r="I39" s="8"/>
      <c r="J39" s="8">
        <v>25000</v>
      </c>
      <c r="K39" s="8">
        <f t="shared" si="1"/>
        <v>50000</v>
      </c>
    </row>
    <row r="40" spans="1:11" ht="12.75">
      <c r="A40" s="41" t="s">
        <v>65</v>
      </c>
      <c r="B40" s="1" t="s">
        <v>66</v>
      </c>
      <c r="C40" s="8"/>
      <c r="D40" s="8"/>
      <c r="E40" s="8"/>
      <c r="F40" s="8"/>
      <c r="G40" s="8">
        <f t="shared" si="0"/>
        <v>0</v>
      </c>
      <c r="H40" s="8"/>
      <c r="I40" s="8"/>
      <c r="J40" s="8"/>
      <c r="K40" s="8">
        <f t="shared" si="1"/>
        <v>0</v>
      </c>
    </row>
    <row r="41" spans="1:11" ht="12.75">
      <c r="A41" s="4" t="s">
        <v>67</v>
      </c>
      <c r="B41" s="9" t="s">
        <v>191</v>
      </c>
      <c r="C41" s="8">
        <f>C39+C40</f>
        <v>50000</v>
      </c>
      <c r="D41" s="8">
        <f>D39+D40</f>
        <v>0</v>
      </c>
      <c r="E41" s="8">
        <f>E39+E40</f>
        <v>0</v>
      </c>
      <c r="F41" s="8">
        <f>F39+F40</f>
        <v>0</v>
      </c>
      <c r="G41" s="8">
        <f t="shared" si="0"/>
        <v>50000</v>
      </c>
      <c r="H41" s="8">
        <f>H39+H40</f>
        <v>25000</v>
      </c>
      <c r="I41" s="8">
        <f>I39+I40</f>
        <v>0</v>
      </c>
      <c r="J41" s="8">
        <f>J39+J40</f>
        <v>25000</v>
      </c>
      <c r="K41" s="8">
        <f t="shared" si="1"/>
        <v>50000</v>
      </c>
    </row>
    <row r="42" spans="1:11" ht="12.75">
      <c r="A42" s="41" t="s">
        <v>68</v>
      </c>
      <c r="B42" s="1" t="s">
        <v>69</v>
      </c>
      <c r="C42" s="8">
        <v>396000</v>
      </c>
      <c r="D42" s="8"/>
      <c r="E42" s="8"/>
      <c r="F42" s="8"/>
      <c r="G42" s="8">
        <f t="shared" si="0"/>
        <v>396000</v>
      </c>
      <c r="H42" s="8">
        <v>198000</v>
      </c>
      <c r="I42" s="8"/>
      <c r="J42" s="8">
        <v>198000</v>
      </c>
      <c r="K42" s="8">
        <f t="shared" si="1"/>
        <v>396000</v>
      </c>
    </row>
    <row r="43" spans="1:11" ht="12.75">
      <c r="A43" s="41" t="s">
        <v>70</v>
      </c>
      <c r="B43" s="1" t="s">
        <v>71</v>
      </c>
      <c r="C43" s="8"/>
      <c r="D43" s="8"/>
      <c r="E43" s="8"/>
      <c r="F43" s="8"/>
      <c r="G43" s="8">
        <f t="shared" si="0"/>
        <v>0</v>
      </c>
      <c r="H43" s="8"/>
      <c r="I43" s="8"/>
      <c r="J43" s="8"/>
      <c r="K43" s="8">
        <f t="shared" si="1"/>
        <v>0</v>
      </c>
    </row>
    <row r="44" spans="1:11" ht="12.75">
      <c r="A44" s="41" t="s">
        <v>72</v>
      </c>
      <c r="B44" s="1" t="s">
        <v>73</v>
      </c>
      <c r="C44" s="8"/>
      <c r="D44" s="8"/>
      <c r="E44" s="8"/>
      <c r="F44" s="8"/>
      <c r="G44" s="8">
        <f t="shared" si="0"/>
        <v>0</v>
      </c>
      <c r="H44" s="8"/>
      <c r="I44" s="8"/>
      <c r="J44" s="8"/>
      <c r="K44" s="8">
        <f t="shared" si="1"/>
        <v>0</v>
      </c>
    </row>
    <row r="45" spans="1:11" ht="12.75">
      <c r="A45" s="41" t="s">
        <v>74</v>
      </c>
      <c r="B45" s="1" t="s">
        <v>75</v>
      </c>
      <c r="C45" s="8"/>
      <c r="D45" s="8"/>
      <c r="E45" s="8"/>
      <c r="F45" s="8"/>
      <c r="G45" s="8">
        <f t="shared" si="0"/>
        <v>0</v>
      </c>
      <c r="H45" s="8"/>
      <c r="I45" s="8"/>
      <c r="J45" s="8"/>
      <c r="K45" s="8">
        <f t="shared" si="1"/>
        <v>0</v>
      </c>
    </row>
    <row r="46" spans="1:11" ht="12.75">
      <c r="A46" s="41" t="s">
        <v>76</v>
      </c>
      <c r="B46" s="1" t="s">
        <v>77</v>
      </c>
      <c r="C46" s="8"/>
      <c r="D46" s="8"/>
      <c r="E46" s="8"/>
      <c r="F46" s="8"/>
      <c r="G46" s="8">
        <f t="shared" si="0"/>
        <v>0</v>
      </c>
      <c r="H46" s="8"/>
      <c r="I46" s="8"/>
      <c r="J46" s="8"/>
      <c r="K46" s="8">
        <f t="shared" si="1"/>
        <v>0</v>
      </c>
    </row>
    <row r="47" spans="1:11" ht="12.75">
      <c r="A47" s="4" t="s">
        <v>78</v>
      </c>
      <c r="B47" s="9" t="s">
        <v>192</v>
      </c>
      <c r="C47" s="8">
        <f>SUM(C42:C46)</f>
        <v>396000</v>
      </c>
      <c r="D47" s="8">
        <f>SUM(D42:D46)</f>
        <v>0</v>
      </c>
      <c r="E47" s="8">
        <f>SUM(E42:E46)</f>
        <v>0</v>
      </c>
      <c r="F47" s="8">
        <f>SUM(F42:F46)</f>
        <v>0</v>
      </c>
      <c r="G47" s="8">
        <f t="shared" si="0"/>
        <v>396000</v>
      </c>
      <c r="H47" s="8">
        <f>SUM(H42:H46)</f>
        <v>198000</v>
      </c>
      <c r="I47" s="8">
        <f>SUM(I42:I46)</f>
        <v>0</v>
      </c>
      <c r="J47" s="8">
        <f>SUM(J42:J46)</f>
        <v>198000</v>
      </c>
      <c r="K47" s="8">
        <f t="shared" si="1"/>
        <v>396000</v>
      </c>
    </row>
    <row r="48" spans="1:11" ht="12.75">
      <c r="A48" s="4" t="s">
        <v>79</v>
      </c>
      <c r="B48" s="9" t="s">
        <v>193</v>
      </c>
      <c r="C48" s="8">
        <f>C27+C30+C38+C41+C47</f>
        <v>1900000</v>
      </c>
      <c r="D48" s="8">
        <f>D27+D30+D38+D41+D47</f>
        <v>0</v>
      </c>
      <c r="E48" s="8">
        <f>E27+E30+E38+E41+E47</f>
        <v>0</v>
      </c>
      <c r="F48" s="8">
        <f>F27+F30+F38+F41+F47</f>
        <v>0</v>
      </c>
      <c r="G48" s="8">
        <f t="shared" si="0"/>
        <v>1900000</v>
      </c>
      <c r="H48" s="8">
        <f>H27+H30+H38+H41+H47</f>
        <v>950000</v>
      </c>
      <c r="I48" s="8">
        <f>I27+I30+I38+I41+I47</f>
        <v>0</v>
      </c>
      <c r="J48" s="8">
        <f>J27+J30+J38+J41+J47</f>
        <v>950000</v>
      </c>
      <c r="K48" s="8">
        <f t="shared" si="1"/>
        <v>1900000</v>
      </c>
    </row>
    <row r="49" spans="1:11" ht="12.75">
      <c r="A49" s="41" t="s">
        <v>80</v>
      </c>
      <c r="B49" s="1" t="s">
        <v>81</v>
      </c>
      <c r="C49" s="8"/>
      <c r="D49" s="8"/>
      <c r="E49" s="8"/>
      <c r="F49" s="8"/>
      <c r="G49" s="8">
        <f t="shared" si="0"/>
        <v>0</v>
      </c>
      <c r="H49" s="8"/>
      <c r="I49" s="8"/>
      <c r="J49" s="8"/>
      <c r="K49" s="8">
        <f t="shared" si="1"/>
        <v>0</v>
      </c>
    </row>
    <row r="50" spans="1:11" ht="12.75">
      <c r="A50" s="41" t="s">
        <v>82</v>
      </c>
      <c r="B50" s="1" t="s">
        <v>83</v>
      </c>
      <c r="C50" s="8"/>
      <c r="D50" s="8"/>
      <c r="E50" s="8"/>
      <c r="F50" s="8"/>
      <c r="G50" s="8">
        <f t="shared" si="0"/>
        <v>0</v>
      </c>
      <c r="H50" s="8"/>
      <c r="I50" s="8"/>
      <c r="J50" s="8"/>
      <c r="K50" s="8">
        <f t="shared" si="1"/>
        <v>0</v>
      </c>
    </row>
    <row r="51" spans="1:11" ht="12.75">
      <c r="A51" s="41" t="s">
        <v>84</v>
      </c>
      <c r="B51" s="1" t="s">
        <v>85</v>
      </c>
      <c r="C51" s="8"/>
      <c r="D51" s="8"/>
      <c r="E51" s="8"/>
      <c r="F51" s="8"/>
      <c r="G51" s="8">
        <f t="shared" si="0"/>
        <v>0</v>
      </c>
      <c r="H51" s="8"/>
      <c r="I51" s="8"/>
      <c r="J51" s="8"/>
      <c r="K51" s="8">
        <f t="shared" si="1"/>
        <v>0</v>
      </c>
    </row>
    <row r="52" spans="1:11" ht="12.75">
      <c r="A52" s="41" t="s">
        <v>86</v>
      </c>
      <c r="B52" s="1" t="s">
        <v>87</v>
      </c>
      <c r="C52" s="8"/>
      <c r="D52" s="8"/>
      <c r="E52" s="8"/>
      <c r="F52" s="8"/>
      <c r="G52" s="8">
        <f t="shared" si="0"/>
        <v>0</v>
      </c>
      <c r="H52" s="8"/>
      <c r="I52" s="8"/>
      <c r="J52" s="8"/>
      <c r="K52" s="8">
        <f t="shared" si="1"/>
        <v>0</v>
      </c>
    </row>
    <row r="53" spans="1:11" ht="12.75">
      <c r="A53" s="41" t="s">
        <v>88</v>
      </c>
      <c r="B53" s="1" t="s">
        <v>89</v>
      </c>
      <c r="C53" s="8"/>
      <c r="D53" s="8"/>
      <c r="E53" s="8"/>
      <c r="F53" s="8"/>
      <c r="G53" s="8">
        <f t="shared" si="0"/>
        <v>0</v>
      </c>
      <c r="H53" s="8"/>
      <c r="I53" s="8"/>
      <c r="J53" s="8"/>
      <c r="K53" s="8">
        <f t="shared" si="1"/>
        <v>0</v>
      </c>
    </row>
    <row r="54" spans="1:11" ht="12.75">
      <c r="A54" s="41" t="s">
        <v>90</v>
      </c>
      <c r="B54" s="1" t="s">
        <v>91</v>
      </c>
      <c r="C54" s="8"/>
      <c r="D54" s="8"/>
      <c r="E54" s="8"/>
      <c r="F54" s="8"/>
      <c r="G54" s="8">
        <f t="shared" si="0"/>
        <v>0</v>
      </c>
      <c r="H54" s="8"/>
      <c r="I54" s="8"/>
      <c r="J54" s="8"/>
      <c r="K54" s="8">
        <f t="shared" si="1"/>
        <v>0</v>
      </c>
    </row>
    <row r="55" spans="1:11" ht="12.75">
      <c r="A55" s="41" t="s">
        <v>92</v>
      </c>
      <c r="B55" s="1" t="s">
        <v>93</v>
      </c>
      <c r="C55" s="8"/>
      <c r="D55" s="8"/>
      <c r="E55" s="8"/>
      <c r="F55" s="8"/>
      <c r="G55" s="8">
        <f t="shared" si="0"/>
        <v>0</v>
      </c>
      <c r="H55" s="8"/>
      <c r="I55" s="8"/>
      <c r="J55" s="8"/>
      <c r="K55" s="8">
        <f t="shared" si="1"/>
        <v>0</v>
      </c>
    </row>
    <row r="56" spans="1:11" ht="12.75">
      <c r="A56" s="41" t="s">
        <v>94</v>
      </c>
      <c r="B56" s="1" t="s">
        <v>95</v>
      </c>
      <c r="C56" s="8"/>
      <c r="D56" s="8"/>
      <c r="E56" s="8"/>
      <c r="F56" s="8"/>
      <c r="G56" s="8">
        <f t="shared" si="0"/>
        <v>0</v>
      </c>
      <c r="H56" s="8"/>
      <c r="I56" s="8"/>
      <c r="J56" s="8"/>
      <c r="K56" s="8">
        <f t="shared" si="1"/>
        <v>0</v>
      </c>
    </row>
    <row r="57" spans="1:11" ht="12.75">
      <c r="A57" s="4" t="s">
        <v>96</v>
      </c>
      <c r="B57" s="9" t="s">
        <v>194</v>
      </c>
      <c r="C57" s="8">
        <f>SUM(C49:C56)</f>
        <v>0</v>
      </c>
      <c r="D57" s="8">
        <f>SUM(D49:D56)</f>
        <v>0</v>
      </c>
      <c r="E57" s="8">
        <f>SUM(E49:E56)</f>
        <v>0</v>
      </c>
      <c r="F57" s="8">
        <f>SUM(F49:F56)</f>
        <v>0</v>
      </c>
      <c r="G57" s="8">
        <f t="shared" si="0"/>
        <v>0</v>
      </c>
      <c r="H57" s="8">
        <f>SUM(H49:H56)</f>
        <v>0</v>
      </c>
      <c r="I57" s="8">
        <f>SUM(I49:I56)</f>
        <v>0</v>
      </c>
      <c r="J57" s="8">
        <f>SUM(J49:J56)</f>
        <v>0</v>
      </c>
      <c r="K57" s="8">
        <f t="shared" si="1"/>
        <v>0</v>
      </c>
    </row>
    <row r="58" spans="1:11" ht="12.75">
      <c r="A58" s="41" t="s">
        <v>97</v>
      </c>
      <c r="B58" s="1" t="s">
        <v>98</v>
      </c>
      <c r="C58" s="8"/>
      <c r="D58" s="8"/>
      <c r="E58" s="8"/>
      <c r="F58" s="8"/>
      <c r="G58" s="8">
        <f t="shared" si="0"/>
        <v>0</v>
      </c>
      <c r="H58" s="8"/>
      <c r="I58" s="8"/>
      <c r="J58" s="8"/>
      <c r="K58" s="8">
        <f t="shared" si="1"/>
        <v>0</v>
      </c>
    </row>
    <row r="59" spans="1:11" ht="12.75">
      <c r="A59" s="41" t="s">
        <v>99</v>
      </c>
      <c r="B59" s="1" t="s">
        <v>100</v>
      </c>
      <c r="C59" s="8"/>
      <c r="D59" s="8"/>
      <c r="E59" s="8"/>
      <c r="F59" s="8"/>
      <c r="G59" s="8">
        <f t="shared" si="0"/>
        <v>0</v>
      </c>
      <c r="H59" s="8"/>
      <c r="I59" s="8"/>
      <c r="J59" s="8"/>
      <c r="K59" s="8">
        <f t="shared" si="1"/>
        <v>0</v>
      </c>
    </row>
    <row r="60" spans="1:11" ht="25.5">
      <c r="A60" s="41" t="s">
        <v>101</v>
      </c>
      <c r="B60" s="1" t="s">
        <v>336</v>
      </c>
      <c r="C60" s="8"/>
      <c r="D60" s="8"/>
      <c r="E60" s="8"/>
      <c r="F60" s="8"/>
      <c r="G60" s="8">
        <f t="shared" si="0"/>
        <v>0</v>
      </c>
      <c r="H60" s="8"/>
      <c r="I60" s="8"/>
      <c r="J60" s="8"/>
      <c r="K60" s="8">
        <f t="shared" si="1"/>
        <v>0</v>
      </c>
    </row>
    <row r="61" spans="1:11" ht="25.5">
      <c r="A61" s="41" t="s">
        <v>102</v>
      </c>
      <c r="B61" s="1" t="s">
        <v>337</v>
      </c>
      <c r="C61" s="8"/>
      <c r="D61" s="8"/>
      <c r="E61" s="8"/>
      <c r="F61" s="8"/>
      <c r="G61" s="8">
        <f t="shared" si="0"/>
        <v>0</v>
      </c>
      <c r="H61" s="8"/>
      <c r="I61" s="8"/>
      <c r="J61" s="8"/>
      <c r="K61" s="8">
        <f t="shared" si="1"/>
        <v>0</v>
      </c>
    </row>
    <row r="62" spans="1:11" ht="25.5">
      <c r="A62" s="41" t="s">
        <v>103</v>
      </c>
      <c r="B62" s="1" t="s">
        <v>338</v>
      </c>
      <c r="C62" s="8"/>
      <c r="D62" s="8"/>
      <c r="E62" s="8"/>
      <c r="F62" s="8"/>
      <c r="G62" s="8">
        <f t="shared" si="0"/>
        <v>0</v>
      </c>
      <c r="H62" s="8"/>
      <c r="I62" s="8"/>
      <c r="J62" s="8"/>
      <c r="K62" s="8">
        <f t="shared" si="1"/>
        <v>0</v>
      </c>
    </row>
    <row r="63" spans="1:11" ht="12.75">
      <c r="A63" s="41" t="s">
        <v>104</v>
      </c>
      <c r="B63" s="1" t="s">
        <v>105</v>
      </c>
      <c r="C63" s="8"/>
      <c r="D63" s="8"/>
      <c r="E63" s="8"/>
      <c r="F63" s="8"/>
      <c r="G63" s="8">
        <f t="shared" si="0"/>
        <v>0</v>
      </c>
      <c r="H63" s="8"/>
      <c r="I63" s="8"/>
      <c r="J63" s="8"/>
      <c r="K63" s="8">
        <f t="shared" si="1"/>
        <v>0</v>
      </c>
    </row>
    <row r="64" spans="1:11" ht="25.5">
      <c r="A64" s="41" t="s">
        <v>106</v>
      </c>
      <c r="B64" s="1" t="s">
        <v>339</v>
      </c>
      <c r="C64" s="8"/>
      <c r="D64" s="8"/>
      <c r="E64" s="8"/>
      <c r="F64" s="8"/>
      <c r="G64" s="8">
        <f t="shared" si="0"/>
        <v>0</v>
      </c>
      <c r="H64" s="8"/>
      <c r="I64" s="8"/>
      <c r="J64" s="8"/>
      <c r="K64" s="8">
        <f t="shared" si="1"/>
        <v>0</v>
      </c>
    </row>
    <row r="65" spans="1:11" ht="25.5">
      <c r="A65" s="41" t="s">
        <v>107</v>
      </c>
      <c r="B65" s="1" t="s">
        <v>340</v>
      </c>
      <c r="C65" s="8"/>
      <c r="D65" s="8"/>
      <c r="E65" s="8"/>
      <c r="F65" s="8"/>
      <c r="G65" s="8">
        <f t="shared" si="0"/>
        <v>0</v>
      </c>
      <c r="H65" s="8"/>
      <c r="I65" s="8"/>
      <c r="J65" s="8"/>
      <c r="K65" s="8">
        <f t="shared" si="1"/>
        <v>0</v>
      </c>
    </row>
    <row r="66" spans="1:11" ht="12.75">
      <c r="A66" s="41" t="s">
        <v>108</v>
      </c>
      <c r="B66" s="1" t="s">
        <v>109</v>
      </c>
      <c r="C66" s="8"/>
      <c r="D66" s="8"/>
      <c r="E66" s="8"/>
      <c r="F66" s="8"/>
      <c r="G66" s="8">
        <f t="shared" si="0"/>
        <v>0</v>
      </c>
      <c r="H66" s="8"/>
      <c r="I66" s="8"/>
      <c r="J66" s="8"/>
      <c r="K66" s="8">
        <f t="shared" si="1"/>
        <v>0</v>
      </c>
    </row>
    <row r="67" spans="1:11" ht="12.75">
      <c r="A67" s="41" t="s">
        <v>110</v>
      </c>
      <c r="B67" s="1" t="s">
        <v>111</v>
      </c>
      <c r="C67" s="8"/>
      <c r="D67" s="8"/>
      <c r="E67" s="8"/>
      <c r="F67" s="8"/>
      <c r="G67" s="8">
        <f t="shared" si="0"/>
        <v>0</v>
      </c>
      <c r="H67" s="8"/>
      <c r="I67" s="8"/>
      <c r="J67" s="8"/>
      <c r="K67" s="8">
        <f t="shared" si="1"/>
        <v>0</v>
      </c>
    </row>
    <row r="68" spans="1:11" ht="12.75">
      <c r="A68" s="41" t="s">
        <v>112</v>
      </c>
      <c r="B68" s="1" t="s">
        <v>113</v>
      </c>
      <c r="C68" s="8"/>
      <c r="D68" s="8"/>
      <c r="E68" s="8"/>
      <c r="F68" s="8"/>
      <c r="G68" s="8">
        <f aca="true" t="shared" si="2" ref="G68:G116">SUM(C68:F68)</f>
        <v>0</v>
      </c>
      <c r="H68" s="8"/>
      <c r="I68" s="8"/>
      <c r="J68" s="8"/>
      <c r="K68" s="8">
        <f t="shared" si="1"/>
        <v>0</v>
      </c>
    </row>
    <row r="69" spans="1:11" ht="12.75">
      <c r="A69" s="41" t="s">
        <v>114</v>
      </c>
      <c r="B69" s="1" t="s">
        <v>115</v>
      </c>
      <c r="C69" s="8"/>
      <c r="D69" s="8"/>
      <c r="E69" s="8"/>
      <c r="F69" s="8"/>
      <c r="G69" s="8">
        <f t="shared" si="2"/>
        <v>0</v>
      </c>
      <c r="H69" s="8"/>
      <c r="I69" s="8"/>
      <c r="J69" s="8"/>
      <c r="K69" s="8">
        <f aca="true" t="shared" si="3" ref="K69:K121">H69+I69+J69</f>
        <v>0</v>
      </c>
    </row>
    <row r="70" spans="1:11" ht="12.75">
      <c r="A70" s="4" t="s">
        <v>116</v>
      </c>
      <c r="B70" s="9" t="s">
        <v>195</v>
      </c>
      <c r="C70" s="8">
        <f>SUM(C58:C69)</f>
        <v>0</v>
      </c>
      <c r="D70" s="8">
        <f>SUM(D58:D69)</f>
        <v>0</v>
      </c>
      <c r="E70" s="8">
        <f>SUM(E58:E69)</f>
        <v>0</v>
      </c>
      <c r="F70" s="8">
        <f>SUM(F58:F69)</f>
        <v>0</v>
      </c>
      <c r="G70" s="8">
        <f t="shared" si="2"/>
        <v>0</v>
      </c>
      <c r="H70" s="8">
        <f>SUM(H58:H69)</f>
        <v>0</v>
      </c>
      <c r="I70" s="8">
        <f>SUM(I58:I69)</f>
        <v>0</v>
      </c>
      <c r="J70" s="8">
        <f>SUM(J58:J69)</f>
        <v>0</v>
      </c>
      <c r="K70" s="8">
        <f t="shared" si="3"/>
        <v>0</v>
      </c>
    </row>
    <row r="71" spans="1:11" ht="12.75">
      <c r="A71" s="41" t="s">
        <v>117</v>
      </c>
      <c r="B71" s="1" t="s">
        <v>118</v>
      </c>
      <c r="C71" s="8"/>
      <c r="D71" s="8"/>
      <c r="E71" s="8"/>
      <c r="F71" s="8"/>
      <c r="G71" s="8">
        <f t="shared" si="2"/>
        <v>0</v>
      </c>
      <c r="H71" s="8"/>
      <c r="I71" s="8"/>
      <c r="J71" s="8"/>
      <c r="K71" s="8">
        <f t="shared" si="3"/>
        <v>0</v>
      </c>
    </row>
    <row r="72" spans="1:11" ht="12.75">
      <c r="A72" s="41" t="s">
        <v>119</v>
      </c>
      <c r="B72" s="1" t="s">
        <v>120</v>
      </c>
      <c r="C72" s="8"/>
      <c r="D72" s="8"/>
      <c r="E72" s="8"/>
      <c r="F72" s="8"/>
      <c r="G72" s="8">
        <f t="shared" si="2"/>
        <v>0</v>
      </c>
      <c r="H72" s="8"/>
      <c r="I72" s="8"/>
      <c r="J72" s="8"/>
      <c r="K72" s="8">
        <f t="shared" si="3"/>
        <v>0</v>
      </c>
    </row>
    <row r="73" spans="1:11" ht="12.75">
      <c r="A73" s="41" t="s">
        <v>121</v>
      </c>
      <c r="B73" s="1" t="s">
        <v>122</v>
      </c>
      <c r="C73" s="8"/>
      <c r="D73" s="8"/>
      <c r="E73" s="8"/>
      <c r="F73" s="8"/>
      <c r="G73" s="8">
        <f t="shared" si="2"/>
        <v>0</v>
      </c>
      <c r="H73" s="8"/>
      <c r="I73" s="8"/>
      <c r="J73" s="8"/>
      <c r="K73" s="8">
        <f t="shared" si="3"/>
        <v>0</v>
      </c>
    </row>
    <row r="74" spans="1:11" ht="12.75">
      <c r="A74" s="41" t="s">
        <v>123</v>
      </c>
      <c r="B74" s="1" t="s">
        <v>124</v>
      </c>
      <c r="C74" s="8"/>
      <c r="D74" s="8"/>
      <c r="E74" s="8"/>
      <c r="F74" s="8"/>
      <c r="G74" s="8">
        <f t="shared" si="2"/>
        <v>0</v>
      </c>
      <c r="H74" s="8"/>
      <c r="I74" s="8"/>
      <c r="J74" s="8"/>
      <c r="K74" s="8">
        <f t="shared" si="3"/>
        <v>0</v>
      </c>
    </row>
    <row r="75" spans="1:11" ht="12.75">
      <c r="A75" s="41" t="s">
        <v>125</v>
      </c>
      <c r="B75" s="1" t="s">
        <v>126</v>
      </c>
      <c r="C75" s="8"/>
      <c r="D75" s="8"/>
      <c r="E75" s="8"/>
      <c r="F75" s="8"/>
      <c r="G75" s="8">
        <f t="shared" si="2"/>
        <v>0</v>
      </c>
      <c r="H75" s="8"/>
      <c r="I75" s="8"/>
      <c r="J75" s="8"/>
      <c r="K75" s="8">
        <f t="shared" si="3"/>
        <v>0</v>
      </c>
    </row>
    <row r="76" spans="1:11" ht="12.75">
      <c r="A76" s="41" t="s">
        <v>127</v>
      </c>
      <c r="B76" s="1" t="s">
        <v>128</v>
      </c>
      <c r="C76" s="8"/>
      <c r="D76" s="8"/>
      <c r="E76" s="8"/>
      <c r="F76" s="8"/>
      <c r="G76" s="8">
        <f t="shared" si="2"/>
        <v>0</v>
      </c>
      <c r="H76" s="8"/>
      <c r="I76" s="8"/>
      <c r="J76" s="8"/>
      <c r="K76" s="8">
        <f t="shared" si="3"/>
        <v>0</v>
      </c>
    </row>
    <row r="77" spans="1:11" ht="12.75">
      <c r="A77" s="41" t="s">
        <v>129</v>
      </c>
      <c r="B77" s="1" t="s">
        <v>130</v>
      </c>
      <c r="C77" s="8"/>
      <c r="D77" s="8"/>
      <c r="E77" s="8"/>
      <c r="F77" s="8"/>
      <c r="G77" s="8">
        <f t="shared" si="2"/>
        <v>0</v>
      </c>
      <c r="H77" s="8"/>
      <c r="I77" s="8"/>
      <c r="J77" s="8"/>
      <c r="K77" s="8">
        <f t="shared" si="3"/>
        <v>0</v>
      </c>
    </row>
    <row r="78" spans="1:11" ht="12.75">
      <c r="A78" s="4" t="s">
        <v>131</v>
      </c>
      <c r="B78" s="9" t="s">
        <v>196</v>
      </c>
      <c r="C78" s="8">
        <f>SUM(C71:C77)</f>
        <v>0</v>
      </c>
      <c r="D78" s="8">
        <f>SUM(D71:D77)</f>
        <v>0</v>
      </c>
      <c r="E78" s="8">
        <f>SUM(E71:E77)</f>
        <v>0</v>
      </c>
      <c r="F78" s="8">
        <f>SUM(F71:F77)</f>
        <v>0</v>
      </c>
      <c r="G78" s="8">
        <f t="shared" si="2"/>
        <v>0</v>
      </c>
      <c r="H78" s="8">
        <f>SUM(H71:H77)</f>
        <v>0</v>
      </c>
      <c r="I78" s="8">
        <f>SUM(I71:I77)</f>
        <v>0</v>
      </c>
      <c r="J78" s="8">
        <f>SUM(J71:J77)</f>
        <v>0</v>
      </c>
      <c r="K78" s="8">
        <f t="shared" si="3"/>
        <v>0</v>
      </c>
    </row>
    <row r="79" spans="1:11" ht="12.75">
      <c r="A79" s="41" t="s">
        <v>132</v>
      </c>
      <c r="B79" s="1" t="s">
        <v>133</v>
      </c>
      <c r="C79" s="8"/>
      <c r="D79" s="8"/>
      <c r="E79" s="8"/>
      <c r="F79" s="8"/>
      <c r="G79" s="8">
        <f t="shared" si="2"/>
        <v>0</v>
      </c>
      <c r="H79" s="8"/>
      <c r="I79" s="8"/>
      <c r="J79" s="8"/>
      <c r="K79" s="8">
        <f t="shared" si="3"/>
        <v>0</v>
      </c>
    </row>
    <row r="80" spans="1:11" ht="12.75">
      <c r="A80" s="41" t="s">
        <v>134</v>
      </c>
      <c r="B80" s="1" t="s">
        <v>135</v>
      </c>
      <c r="C80" s="8"/>
      <c r="D80" s="8"/>
      <c r="E80" s="8"/>
      <c r="F80" s="8"/>
      <c r="G80" s="8">
        <f t="shared" si="2"/>
        <v>0</v>
      </c>
      <c r="H80" s="8"/>
      <c r="I80" s="8"/>
      <c r="J80" s="8"/>
      <c r="K80" s="8">
        <f t="shared" si="3"/>
        <v>0</v>
      </c>
    </row>
    <row r="81" spans="1:11" ht="12.75">
      <c r="A81" s="41" t="s">
        <v>136</v>
      </c>
      <c r="B81" s="1" t="s">
        <v>137</v>
      </c>
      <c r="C81" s="8"/>
      <c r="D81" s="8"/>
      <c r="E81" s="8"/>
      <c r="F81" s="8"/>
      <c r="G81" s="8">
        <f t="shared" si="2"/>
        <v>0</v>
      </c>
      <c r="H81" s="8"/>
      <c r="I81" s="8"/>
      <c r="J81" s="8"/>
      <c r="K81" s="8">
        <f t="shared" si="3"/>
        <v>0</v>
      </c>
    </row>
    <row r="82" spans="1:11" ht="12.75">
      <c r="A82" s="41" t="s">
        <v>138</v>
      </c>
      <c r="B82" s="1" t="s">
        <v>139</v>
      </c>
      <c r="C82" s="8"/>
      <c r="D82" s="8"/>
      <c r="E82" s="8"/>
      <c r="F82" s="8"/>
      <c r="G82" s="8">
        <f t="shared" si="2"/>
        <v>0</v>
      </c>
      <c r="H82" s="8"/>
      <c r="I82" s="8"/>
      <c r="J82" s="8"/>
      <c r="K82" s="8">
        <f t="shared" si="3"/>
        <v>0</v>
      </c>
    </row>
    <row r="83" spans="1:11" ht="12.75">
      <c r="A83" s="4" t="s">
        <v>140</v>
      </c>
      <c r="B83" s="9" t="s">
        <v>197</v>
      </c>
      <c r="C83" s="8">
        <f>SUM(C79:C82)</f>
        <v>0</v>
      </c>
      <c r="D83" s="8">
        <f>SUM(D79:D82)</f>
        <v>0</v>
      </c>
      <c r="E83" s="8">
        <f>SUM(E79:E82)</f>
        <v>0</v>
      </c>
      <c r="F83" s="8">
        <f>SUM(F79:F82)</f>
        <v>0</v>
      </c>
      <c r="G83" s="8">
        <f t="shared" si="2"/>
        <v>0</v>
      </c>
      <c r="H83" s="8">
        <f>SUM(H79:H82)</f>
        <v>0</v>
      </c>
      <c r="I83" s="8">
        <f>SUM(I79:I82)</f>
        <v>0</v>
      </c>
      <c r="J83" s="8">
        <f>SUM(J79:J82)</f>
        <v>0</v>
      </c>
      <c r="K83" s="8">
        <f t="shared" si="3"/>
        <v>0</v>
      </c>
    </row>
    <row r="84" spans="1:11" ht="25.5">
      <c r="A84" s="41" t="s">
        <v>141</v>
      </c>
      <c r="B84" s="1" t="s">
        <v>341</v>
      </c>
      <c r="C84" s="8"/>
      <c r="D84" s="8"/>
      <c r="E84" s="8"/>
      <c r="F84" s="8"/>
      <c r="G84" s="8">
        <f t="shared" si="2"/>
        <v>0</v>
      </c>
      <c r="H84" s="8"/>
      <c r="I84" s="8"/>
      <c r="J84" s="8"/>
      <c r="K84" s="8">
        <f t="shared" si="3"/>
        <v>0</v>
      </c>
    </row>
    <row r="85" spans="1:11" ht="25.5">
      <c r="A85" s="41" t="s">
        <v>142</v>
      </c>
      <c r="B85" s="1" t="s">
        <v>342</v>
      </c>
      <c r="C85" s="8"/>
      <c r="D85" s="8"/>
      <c r="E85" s="8"/>
      <c r="F85" s="8"/>
      <c r="G85" s="8">
        <f t="shared" si="2"/>
        <v>0</v>
      </c>
      <c r="H85" s="8"/>
      <c r="I85" s="8"/>
      <c r="J85" s="8"/>
      <c r="K85" s="8">
        <f t="shared" si="3"/>
        <v>0</v>
      </c>
    </row>
    <row r="86" spans="1:11" ht="25.5">
      <c r="A86" s="41" t="s">
        <v>143</v>
      </c>
      <c r="B86" s="1" t="s">
        <v>343</v>
      </c>
      <c r="C86" s="8"/>
      <c r="D86" s="8"/>
      <c r="E86" s="8"/>
      <c r="F86" s="8"/>
      <c r="G86" s="8">
        <f t="shared" si="2"/>
        <v>0</v>
      </c>
      <c r="H86" s="8"/>
      <c r="I86" s="8"/>
      <c r="J86" s="8"/>
      <c r="K86" s="8">
        <f t="shared" si="3"/>
        <v>0</v>
      </c>
    </row>
    <row r="87" spans="1:11" ht="12.75">
      <c r="A87" s="41" t="s">
        <v>144</v>
      </c>
      <c r="B87" s="1" t="s">
        <v>145</v>
      </c>
      <c r="C87" s="8"/>
      <c r="D87" s="8"/>
      <c r="E87" s="8"/>
      <c r="F87" s="8"/>
      <c r="G87" s="8">
        <f t="shared" si="2"/>
        <v>0</v>
      </c>
      <c r="H87" s="8"/>
      <c r="I87" s="8"/>
      <c r="J87" s="8"/>
      <c r="K87" s="8">
        <f t="shared" si="3"/>
        <v>0</v>
      </c>
    </row>
    <row r="88" spans="1:11" ht="25.5">
      <c r="A88" s="41" t="s">
        <v>146</v>
      </c>
      <c r="B88" s="1" t="s">
        <v>344</v>
      </c>
      <c r="C88" s="8"/>
      <c r="D88" s="8"/>
      <c r="E88" s="8"/>
      <c r="F88" s="8"/>
      <c r="G88" s="8">
        <f t="shared" si="2"/>
        <v>0</v>
      </c>
      <c r="H88" s="8"/>
      <c r="I88" s="8"/>
      <c r="J88" s="8"/>
      <c r="K88" s="8">
        <f t="shared" si="3"/>
        <v>0</v>
      </c>
    </row>
    <row r="89" spans="1:11" ht="25.5">
      <c r="A89" s="41" t="s">
        <v>147</v>
      </c>
      <c r="B89" s="1" t="s">
        <v>345</v>
      </c>
      <c r="C89" s="8"/>
      <c r="D89" s="8"/>
      <c r="E89" s="8"/>
      <c r="F89" s="8"/>
      <c r="G89" s="8">
        <f t="shared" si="2"/>
        <v>0</v>
      </c>
      <c r="H89" s="8"/>
      <c r="I89" s="8"/>
      <c r="J89" s="8"/>
      <c r="K89" s="8">
        <f t="shared" si="3"/>
        <v>0</v>
      </c>
    </row>
    <row r="90" spans="1:11" ht="12.75">
      <c r="A90" s="41" t="s">
        <v>148</v>
      </c>
      <c r="B90" s="1" t="s">
        <v>149</v>
      </c>
      <c r="C90" s="8"/>
      <c r="D90" s="8"/>
      <c r="E90" s="8"/>
      <c r="F90" s="8"/>
      <c r="G90" s="8">
        <f t="shared" si="2"/>
        <v>0</v>
      </c>
      <c r="H90" s="8"/>
      <c r="I90" s="8"/>
      <c r="J90" s="8"/>
      <c r="K90" s="8">
        <f t="shared" si="3"/>
        <v>0</v>
      </c>
    </row>
    <row r="91" spans="1:11" ht="12.75">
      <c r="A91" s="41" t="s">
        <v>150</v>
      </c>
      <c r="B91" s="1" t="s">
        <v>151</v>
      </c>
      <c r="C91" s="8"/>
      <c r="D91" s="8"/>
      <c r="E91" s="8"/>
      <c r="F91" s="8"/>
      <c r="G91" s="8">
        <f t="shared" si="2"/>
        <v>0</v>
      </c>
      <c r="H91" s="8"/>
      <c r="I91" s="8"/>
      <c r="J91" s="8"/>
      <c r="K91" s="8">
        <f t="shared" si="3"/>
        <v>0</v>
      </c>
    </row>
    <row r="92" spans="1:11" ht="12.75">
      <c r="A92" s="4" t="s">
        <v>152</v>
      </c>
      <c r="B92" s="9" t="s">
        <v>198</v>
      </c>
      <c r="C92" s="8">
        <f>SUM(C84:C91)</f>
        <v>0</v>
      </c>
      <c r="D92" s="8">
        <f>SUM(D84:D91)</f>
        <v>0</v>
      </c>
      <c r="E92" s="8">
        <f>SUM(E84:E91)</f>
        <v>0</v>
      </c>
      <c r="F92" s="8">
        <f>SUM(F84:F91)</f>
        <v>0</v>
      </c>
      <c r="G92" s="8">
        <f t="shared" si="2"/>
        <v>0</v>
      </c>
      <c r="H92" s="8">
        <f>SUM(H84:H91)</f>
        <v>0</v>
      </c>
      <c r="I92" s="8">
        <f>SUM(I84:I91)</f>
        <v>0</v>
      </c>
      <c r="J92" s="8">
        <f>SUM(J84:J91)</f>
        <v>0</v>
      </c>
      <c r="K92" s="8">
        <f t="shared" si="3"/>
        <v>0</v>
      </c>
    </row>
    <row r="93" spans="1:11" ht="12.75">
      <c r="A93" s="4" t="s">
        <v>153</v>
      </c>
      <c r="B93" s="9" t="s">
        <v>199</v>
      </c>
      <c r="C93" s="8">
        <f>C22+C23+C48+C57+C70+C78+C83+C92</f>
        <v>8690000</v>
      </c>
      <c r="D93" s="8">
        <f>D22+D23+D48+D57+D70+D78+D83+D92</f>
        <v>0</v>
      </c>
      <c r="E93" s="8">
        <f>E22+E23+E48+E57+E70+E78+E83+E92</f>
        <v>0</v>
      </c>
      <c r="F93" s="8">
        <f>F22+F23+F48+F57+F70+F78+F83+F92</f>
        <v>0</v>
      </c>
      <c r="G93" s="8">
        <f t="shared" si="2"/>
        <v>8690000</v>
      </c>
      <c r="H93" s="8">
        <f>H22+H23+H48+H57+H70+H78+H83+H92</f>
        <v>4613000</v>
      </c>
      <c r="I93" s="8">
        <f>I22+I23+I48+I57+I70+I78+I83+I92</f>
        <v>0</v>
      </c>
      <c r="J93" s="8">
        <f>J22+J23+J48+J57+J70+J78+J83+J92</f>
        <v>4077000</v>
      </c>
      <c r="K93" s="8">
        <f t="shared" si="3"/>
        <v>8690000</v>
      </c>
    </row>
    <row r="94" spans="1:11" ht="12.75">
      <c r="A94" s="41" t="s">
        <v>1</v>
      </c>
      <c r="B94" s="1" t="s">
        <v>154</v>
      </c>
      <c r="C94" s="8"/>
      <c r="D94" s="8"/>
      <c r="E94" s="8"/>
      <c r="F94" s="8"/>
      <c r="G94" s="8">
        <f t="shared" si="2"/>
        <v>0</v>
      </c>
      <c r="H94" s="8"/>
      <c r="I94" s="8"/>
      <c r="J94" s="8"/>
      <c r="K94" s="8">
        <f t="shared" si="3"/>
        <v>0</v>
      </c>
    </row>
    <row r="95" spans="1:11" ht="12.75">
      <c r="A95" s="41" t="s">
        <v>2</v>
      </c>
      <c r="B95" s="1" t="s">
        <v>155</v>
      </c>
      <c r="C95" s="8"/>
      <c r="D95" s="8"/>
      <c r="E95" s="8"/>
      <c r="F95" s="8"/>
      <c r="G95" s="8">
        <f t="shared" si="2"/>
        <v>0</v>
      </c>
      <c r="H95" s="8"/>
      <c r="I95" s="8"/>
      <c r="J95" s="8"/>
      <c r="K95" s="8">
        <f t="shared" si="3"/>
        <v>0</v>
      </c>
    </row>
    <row r="96" spans="1:11" ht="12.75">
      <c r="A96" s="41" t="s">
        <v>3</v>
      </c>
      <c r="B96" s="1" t="s">
        <v>156</v>
      </c>
      <c r="C96" s="8"/>
      <c r="D96" s="8"/>
      <c r="E96" s="8"/>
      <c r="F96" s="8"/>
      <c r="G96" s="8">
        <f t="shared" si="2"/>
        <v>0</v>
      </c>
      <c r="H96" s="8"/>
      <c r="I96" s="8"/>
      <c r="J96" s="8"/>
      <c r="K96" s="8">
        <f t="shared" si="3"/>
        <v>0</v>
      </c>
    </row>
    <row r="97" spans="1:11" ht="12.75">
      <c r="A97" s="4" t="s">
        <v>4</v>
      </c>
      <c r="B97" s="9" t="s">
        <v>206</v>
      </c>
      <c r="C97" s="8">
        <f>C94+C95+C96</f>
        <v>0</v>
      </c>
      <c r="D97" s="8">
        <f>D94+D95+D96</f>
        <v>0</v>
      </c>
      <c r="E97" s="8">
        <f>E94+E95+E96</f>
        <v>0</v>
      </c>
      <c r="F97" s="8">
        <f>F94+F95+F96</f>
        <v>0</v>
      </c>
      <c r="G97" s="8">
        <f t="shared" si="2"/>
        <v>0</v>
      </c>
      <c r="H97" s="8">
        <f>H94+H95+H96</f>
        <v>0</v>
      </c>
      <c r="I97" s="8">
        <f>I94+I95+I96</f>
        <v>0</v>
      </c>
      <c r="J97" s="8">
        <f>J94+J95+J96</f>
        <v>0</v>
      </c>
      <c r="K97" s="8">
        <f t="shared" si="3"/>
        <v>0</v>
      </c>
    </row>
    <row r="98" spans="1:11" ht="12.75">
      <c r="A98" s="41" t="s">
        <v>11</v>
      </c>
      <c r="B98" s="1" t="s">
        <v>157</v>
      </c>
      <c r="C98" s="8"/>
      <c r="D98" s="8"/>
      <c r="E98" s="8"/>
      <c r="F98" s="8"/>
      <c r="G98" s="8">
        <f t="shared" si="2"/>
        <v>0</v>
      </c>
      <c r="H98" s="8"/>
      <c r="I98" s="8"/>
      <c r="J98" s="8"/>
      <c r="K98" s="8">
        <f t="shared" si="3"/>
        <v>0</v>
      </c>
    </row>
    <row r="99" spans="1:11" ht="12.75">
      <c r="A99" s="41" t="s">
        <v>13</v>
      </c>
      <c r="B99" s="1" t="s">
        <v>158</v>
      </c>
      <c r="C99" s="8"/>
      <c r="D99" s="8"/>
      <c r="E99" s="8"/>
      <c r="F99" s="8"/>
      <c r="G99" s="8">
        <f t="shared" si="2"/>
        <v>0</v>
      </c>
      <c r="H99" s="8"/>
      <c r="I99" s="8"/>
      <c r="J99" s="8"/>
      <c r="K99" s="8">
        <f t="shared" si="3"/>
        <v>0</v>
      </c>
    </row>
    <row r="100" spans="1:11" ht="12.75">
      <c r="A100" s="41" t="s">
        <v>15</v>
      </c>
      <c r="B100" s="1" t="s">
        <v>159</v>
      </c>
      <c r="C100" s="8"/>
      <c r="D100" s="8"/>
      <c r="E100" s="8"/>
      <c r="F100" s="8"/>
      <c r="G100" s="8">
        <f t="shared" si="2"/>
        <v>0</v>
      </c>
      <c r="H100" s="8"/>
      <c r="I100" s="8"/>
      <c r="J100" s="8"/>
      <c r="K100" s="8">
        <f t="shared" si="3"/>
        <v>0</v>
      </c>
    </row>
    <row r="101" spans="1:11" ht="12.75">
      <c r="A101" s="41" t="s">
        <v>5</v>
      </c>
      <c r="B101" s="1" t="s">
        <v>160</v>
      </c>
      <c r="C101" s="8"/>
      <c r="D101" s="8"/>
      <c r="E101" s="8"/>
      <c r="F101" s="8"/>
      <c r="G101" s="8">
        <f t="shared" si="2"/>
        <v>0</v>
      </c>
      <c r="H101" s="8"/>
      <c r="I101" s="8"/>
      <c r="J101" s="8"/>
      <c r="K101" s="8">
        <f t="shared" si="3"/>
        <v>0</v>
      </c>
    </row>
    <row r="102" spans="1:11" ht="12.75">
      <c r="A102" s="4" t="s">
        <v>6</v>
      </c>
      <c r="B102" s="9" t="s">
        <v>207</v>
      </c>
      <c r="C102" s="8">
        <f>C98+C99+C100+C101</f>
        <v>0</v>
      </c>
      <c r="D102" s="8">
        <f>D98+D99+D100+D101</f>
        <v>0</v>
      </c>
      <c r="E102" s="8">
        <f>E98+E99+E100+E101</f>
        <v>0</v>
      </c>
      <c r="F102" s="8">
        <f>F98+F99+F100+F101</f>
        <v>0</v>
      </c>
      <c r="G102" s="8">
        <f t="shared" si="2"/>
        <v>0</v>
      </c>
      <c r="H102" s="8">
        <f>H98+H99+H100+H101</f>
        <v>0</v>
      </c>
      <c r="I102" s="8">
        <f>I98+I99+I100+I101</f>
        <v>0</v>
      </c>
      <c r="J102" s="8">
        <f>J98+J99+J100+J101</f>
        <v>0</v>
      </c>
      <c r="K102" s="8">
        <f t="shared" si="3"/>
        <v>0</v>
      </c>
    </row>
    <row r="103" spans="1:11" ht="12.75">
      <c r="A103" s="41" t="s">
        <v>19</v>
      </c>
      <c r="B103" s="1" t="s">
        <v>161</v>
      </c>
      <c r="C103" s="8"/>
      <c r="D103" s="8"/>
      <c r="E103" s="8"/>
      <c r="F103" s="8"/>
      <c r="G103" s="8">
        <f t="shared" si="2"/>
        <v>0</v>
      </c>
      <c r="H103" s="8"/>
      <c r="I103" s="8"/>
      <c r="J103" s="8"/>
      <c r="K103" s="8">
        <f t="shared" si="3"/>
        <v>0</v>
      </c>
    </row>
    <row r="104" spans="1:11" ht="12.75">
      <c r="A104" s="41" t="s">
        <v>21</v>
      </c>
      <c r="B104" s="1" t="s">
        <v>162</v>
      </c>
      <c r="C104" s="8"/>
      <c r="D104" s="8"/>
      <c r="E104" s="8"/>
      <c r="F104" s="8"/>
      <c r="G104" s="8">
        <f t="shared" si="2"/>
        <v>0</v>
      </c>
      <c r="H104" s="8"/>
      <c r="I104" s="8"/>
      <c r="J104" s="8"/>
      <c r="K104" s="8">
        <f t="shared" si="3"/>
        <v>0</v>
      </c>
    </row>
    <row r="105" spans="1:11" ht="12.75">
      <c r="A105" s="41" t="s">
        <v>23</v>
      </c>
      <c r="B105" s="1" t="s">
        <v>163</v>
      </c>
      <c r="C105" s="8"/>
      <c r="D105" s="8"/>
      <c r="E105" s="8"/>
      <c r="F105" s="8"/>
      <c r="G105" s="8">
        <f t="shared" si="2"/>
        <v>0</v>
      </c>
      <c r="H105" s="8"/>
      <c r="I105" s="8"/>
      <c r="J105" s="8"/>
      <c r="K105" s="8">
        <f t="shared" si="3"/>
        <v>0</v>
      </c>
    </row>
    <row r="106" spans="1:11" ht="12.75">
      <c r="A106" s="41" t="s">
        <v>25</v>
      </c>
      <c r="B106" s="1" t="s">
        <v>164</v>
      </c>
      <c r="C106" s="8"/>
      <c r="D106" s="8"/>
      <c r="E106" s="8"/>
      <c r="F106" s="8"/>
      <c r="G106" s="8">
        <f t="shared" si="2"/>
        <v>0</v>
      </c>
      <c r="H106" s="8"/>
      <c r="I106" s="8"/>
      <c r="J106" s="8"/>
      <c r="K106" s="8">
        <f t="shared" si="3"/>
        <v>0</v>
      </c>
    </row>
    <row r="107" spans="1:11" ht="12.75">
      <c r="A107" s="41" t="s">
        <v>27</v>
      </c>
      <c r="B107" s="1" t="s">
        <v>165</v>
      </c>
      <c r="C107" s="8"/>
      <c r="D107" s="8"/>
      <c r="E107" s="8"/>
      <c r="F107" s="8"/>
      <c r="G107" s="8">
        <f t="shared" si="2"/>
        <v>0</v>
      </c>
      <c r="H107" s="8"/>
      <c r="I107" s="8"/>
      <c r="J107" s="8"/>
      <c r="K107" s="8">
        <f t="shared" si="3"/>
        <v>0</v>
      </c>
    </row>
    <row r="108" spans="1:11" ht="12.75">
      <c r="A108" s="41" t="s">
        <v>28</v>
      </c>
      <c r="B108" s="1" t="s">
        <v>166</v>
      </c>
      <c r="C108" s="8"/>
      <c r="D108" s="8"/>
      <c r="E108" s="8"/>
      <c r="F108" s="8"/>
      <c r="G108" s="8">
        <f t="shared" si="2"/>
        <v>0</v>
      </c>
      <c r="H108" s="8"/>
      <c r="I108" s="8"/>
      <c r="J108" s="8"/>
      <c r="K108" s="8">
        <f t="shared" si="3"/>
        <v>0</v>
      </c>
    </row>
    <row r="109" spans="1:11" ht="12.75">
      <c r="A109" s="4" t="s">
        <v>30</v>
      </c>
      <c r="B109" s="9" t="s">
        <v>208</v>
      </c>
      <c r="C109" s="8">
        <f>C97+C102+C103+C104+C105+C106+C107+C108</f>
        <v>0</v>
      </c>
      <c r="D109" s="8">
        <f>D97+D102+D103+D104+D105+D106+D107+D108</f>
        <v>0</v>
      </c>
      <c r="E109" s="8">
        <f>E97+E102+E103+E104+E105+E106+E107+E108</f>
        <v>0</v>
      </c>
      <c r="F109" s="8">
        <f>F97+F102+F103+F104+F105+F106+F107+F108</f>
        <v>0</v>
      </c>
      <c r="G109" s="8">
        <f t="shared" si="2"/>
        <v>0</v>
      </c>
      <c r="H109" s="8">
        <f>H97+H102+H103+H104+H105+H106+H107+H108</f>
        <v>0</v>
      </c>
      <c r="I109" s="8">
        <f>I97+I102+I103+I104+I105+I106+I107+I108</f>
        <v>0</v>
      </c>
      <c r="J109" s="8">
        <f>J97+J102+J103+J104+J105+J106+J107+J108</f>
        <v>0</v>
      </c>
      <c r="K109" s="8">
        <f t="shared" si="3"/>
        <v>0</v>
      </c>
    </row>
    <row r="110" spans="1:11" ht="12.75">
      <c r="A110" s="41" t="s">
        <v>31</v>
      </c>
      <c r="B110" s="1" t="s">
        <v>167</v>
      </c>
      <c r="C110" s="8"/>
      <c r="D110" s="8"/>
      <c r="E110" s="8"/>
      <c r="F110" s="8"/>
      <c r="G110" s="8">
        <f t="shared" si="2"/>
        <v>0</v>
      </c>
      <c r="H110" s="8"/>
      <c r="I110" s="8"/>
      <c r="J110" s="8"/>
      <c r="K110" s="8">
        <f t="shared" si="3"/>
        <v>0</v>
      </c>
    </row>
    <row r="111" spans="1:11" ht="12.75">
      <c r="A111" s="41" t="s">
        <v>0</v>
      </c>
      <c r="B111" s="1" t="s">
        <v>168</v>
      </c>
      <c r="C111" s="8"/>
      <c r="D111" s="8"/>
      <c r="E111" s="8"/>
      <c r="F111" s="8"/>
      <c r="G111" s="8">
        <f t="shared" si="2"/>
        <v>0</v>
      </c>
      <c r="H111" s="8"/>
      <c r="I111" s="8"/>
      <c r="J111" s="8"/>
      <c r="K111" s="8">
        <f t="shared" si="3"/>
        <v>0</v>
      </c>
    </row>
    <row r="112" spans="1:11" ht="12.75">
      <c r="A112" s="41" t="s">
        <v>33</v>
      </c>
      <c r="B112" s="1" t="s">
        <v>169</v>
      </c>
      <c r="C112" s="8"/>
      <c r="D112" s="8"/>
      <c r="E112" s="8"/>
      <c r="F112" s="8"/>
      <c r="G112" s="8">
        <f t="shared" si="2"/>
        <v>0</v>
      </c>
      <c r="H112" s="8"/>
      <c r="I112" s="8"/>
      <c r="J112" s="8"/>
      <c r="K112" s="8">
        <f t="shared" si="3"/>
        <v>0</v>
      </c>
    </row>
    <row r="113" spans="1:11" ht="12.75">
      <c r="A113" s="41" t="s">
        <v>34</v>
      </c>
      <c r="B113" s="1" t="s">
        <v>170</v>
      </c>
      <c r="C113" s="8"/>
      <c r="D113" s="8"/>
      <c r="E113" s="8"/>
      <c r="F113" s="8"/>
      <c r="G113" s="8">
        <f t="shared" si="2"/>
        <v>0</v>
      </c>
      <c r="H113" s="8"/>
      <c r="I113" s="8"/>
      <c r="J113" s="8"/>
      <c r="K113" s="8">
        <f t="shared" si="3"/>
        <v>0</v>
      </c>
    </row>
    <row r="114" spans="1:11" ht="12.75">
      <c r="A114" s="4" t="s">
        <v>36</v>
      </c>
      <c r="B114" s="9" t="s">
        <v>209</v>
      </c>
      <c r="C114" s="8">
        <f>C110+C111+C112+C113</f>
        <v>0</v>
      </c>
      <c r="D114" s="8">
        <f>D110+D111+D112+D113</f>
        <v>0</v>
      </c>
      <c r="E114" s="8">
        <f>E110+E111+E112+E113</f>
        <v>0</v>
      </c>
      <c r="F114" s="8">
        <f>F110+F111+F112+F113</f>
        <v>0</v>
      </c>
      <c r="G114" s="8">
        <f t="shared" si="2"/>
        <v>0</v>
      </c>
      <c r="H114" s="8">
        <f>H110+H111+H112+H113</f>
        <v>0</v>
      </c>
      <c r="I114" s="8">
        <f>I110+I111+I112+I113</f>
        <v>0</v>
      </c>
      <c r="J114" s="8">
        <f>J110+J111+J112+J113</f>
        <v>0</v>
      </c>
      <c r="K114" s="8">
        <f t="shared" si="3"/>
        <v>0</v>
      </c>
    </row>
    <row r="115" spans="1:11" ht="12.75">
      <c r="A115" s="41" t="s">
        <v>38</v>
      </c>
      <c r="B115" s="1" t="s">
        <v>171</v>
      </c>
      <c r="C115" s="8"/>
      <c r="D115" s="8"/>
      <c r="E115" s="8"/>
      <c r="F115" s="8"/>
      <c r="G115" s="8">
        <f t="shared" si="2"/>
        <v>0</v>
      </c>
      <c r="H115" s="8"/>
      <c r="I115" s="8"/>
      <c r="J115" s="8"/>
      <c r="K115" s="8">
        <f t="shared" si="3"/>
        <v>0</v>
      </c>
    </row>
    <row r="116" spans="1:11" ht="12.75">
      <c r="A116" s="4" t="s">
        <v>40</v>
      </c>
      <c r="B116" s="9" t="s">
        <v>210</v>
      </c>
      <c r="C116" s="8">
        <f>C109+C114+C115</f>
        <v>0</v>
      </c>
      <c r="D116" s="8">
        <f>D109+D114+D115</f>
        <v>0</v>
      </c>
      <c r="E116" s="8">
        <f>E109+E114+E115</f>
        <v>0</v>
      </c>
      <c r="F116" s="8">
        <f>F109+F114+F115</f>
        <v>0</v>
      </c>
      <c r="G116" s="8">
        <f t="shared" si="2"/>
        <v>0</v>
      </c>
      <c r="H116" s="8">
        <f>H109+H114+H115</f>
        <v>0</v>
      </c>
      <c r="I116" s="8">
        <f>I109+I114+I115</f>
        <v>0</v>
      </c>
      <c r="J116" s="8">
        <f>J109+J114+J115</f>
        <v>0</v>
      </c>
      <c r="K116" s="8">
        <f t="shared" si="3"/>
        <v>0</v>
      </c>
    </row>
    <row r="117" spans="2:11" ht="12.75">
      <c r="B117" s="9" t="s">
        <v>361</v>
      </c>
      <c r="C117" s="46">
        <f aca="true" t="shared" si="4" ref="C117:J117">C93+C116</f>
        <v>8690000</v>
      </c>
      <c r="D117" s="46">
        <f t="shared" si="4"/>
        <v>0</v>
      </c>
      <c r="E117" s="46">
        <f t="shared" si="4"/>
        <v>0</v>
      </c>
      <c r="F117" s="46">
        <f t="shared" si="4"/>
        <v>0</v>
      </c>
      <c r="G117" s="46">
        <f t="shared" si="4"/>
        <v>8690000</v>
      </c>
      <c r="H117" s="46">
        <f t="shared" si="4"/>
        <v>4613000</v>
      </c>
      <c r="I117" s="46">
        <f t="shared" si="4"/>
        <v>0</v>
      </c>
      <c r="J117" s="46">
        <f t="shared" si="4"/>
        <v>4077000</v>
      </c>
      <c r="K117" s="8">
        <f t="shared" si="3"/>
        <v>8690000</v>
      </c>
    </row>
    <row r="118" spans="2:11" ht="12.75">
      <c r="B118" s="9" t="s">
        <v>362</v>
      </c>
      <c r="C118" s="8">
        <v>2700000</v>
      </c>
      <c r="D118" s="8"/>
      <c r="E118" s="8"/>
      <c r="F118" s="8"/>
      <c r="G118" s="8">
        <f>SUM(C118:F118)</f>
        <v>2700000</v>
      </c>
      <c r="H118" s="8">
        <v>1350000</v>
      </c>
      <c r="I118" s="8"/>
      <c r="J118" s="8">
        <v>1350000</v>
      </c>
      <c r="K118" s="8">
        <f t="shared" si="3"/>
        <v>2700000</v>
      </c>
    </row>
    <row r="119" spans="2:11" ht="12.75">
      <c r="B119" s="9" t="s">
        <v>363</v>
      </c>
      <c r="C119" s="8">
        <v>149000</v>
      </c>
      <c r="D119" s="8"/>
      <c r="E119" s="8"/>
      <c r="F119" s="8"/>
      <c r="G119" s="8">
        <f>SUM(C119:F119)</f>
        <v>149000</v>
      </c>
      <c r="H119" s="8">
        <v>74500</v>
      </c>
      <c r="I119" s="8"/>
      <c r="J119" s="8">
        <v>74500</v>
      </c>
      <c r="K119" s="8">
        <f t="shared" si="3"/>
        <v>149000</v>
      </c>
    </row>
    <row r="120" spans="2:11" ht="12.75">
      <c r="B120" s="9"/>
      <c r="C120" s="8"/>
      <c r="D120" s="8"/>
      <c r="E120" s="8"/>
      <c r="F120" s="8"/>
      <c r="G120" s="8">
        <f>SUM(C120:F120)</f>
        <v>0</v>
      </c>
      <c r="H120" s="8"/>
      <c r="I120" s="8"/>
      <c r="J120" s="8"/>
      <c r="K120" s="8">
        <f t="shared" si="3"/>
        <v>0</v>
      </c>
    </row>
    <row r="121" spans="2:11" ht="12.75">
      <c r="B121" s="9" t="s">
        <v>364</v>
      </c>
      <c r="C121" s="46">
        <f>C117+C118+C119+C120</f>
        <v>11539000</v>
      </c>
      <c r="G121" s="46">
        <f>SUM(C121:F121)</f>
        <v>11539000</v>
      </c>
      <c r="H121" s="46">
        <f>H117+H118+H119+H120</f>
        <v>6037500</v>
      </c>
      <c r="I121" s="46">
        <f>I117+I118+I119+I120</f>
        <v>0</v>
      </c>
      <c r="J121" s="46">
        <f>J117+J118+J119+J120</f>
        <v>5501500</v>
      </c>
      <c r="K121" s="8">
        <f t="shared" si="3"/>
        <v>11539000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B40">
      <selection activeCell="H130" sqref="H130"/>
    </sheetView>
  </sheetViews>
  <sheetFormatPr defaultColWidth="9.140625" defaultRowHeight="12.75"/>
  <cols>
    <col min="1" max="1" width="8.140625" style="0" hidden="1" customWidth="1"/>
    <col min="2" max="2" width="82.00390625" style="0" customWidth="1"/>
  </cols>
  <sheetData>
    <row r="1" spans="1:2" ht="12.75">
      <c r="A1" s="12" t="s">
        <v>365</v>
      </c>
      <c r="B1" s="13"/>
    </row>
    <row r="2" spans="1:6" ht="12.75">
      <c r="A2" s="12" t="s">
        <v>347</v>
      </c>
      <c r="B2" s="13"/>
      <c r="C2" s="6">
        <v>2017</v>
      </c>
      <c r="D2" t="s">
        <v>366</v>
      </c>
      <c r="E2" t="s">
        <v>367</v>
      </c>
      <c r="F2" t="s">
        <v>368</v>
      </c>
    </row>
    <row r="3" spans="1:6" ht="15">
      <c r="A3" s="3"/>
      <c r="B3" s="11" t="s">
        <v>369</v>
      </c>
      <c r="C3" s="6" t="s">
        <v>370</v>
      </c>
      <c r="D3" t="s">
        <v>201</v>
      </c>
      <c r="E3" t="s">
        <v>203</v>
      </c>
      <c r="F3" t="s">
        <v>201</v>
      </c>
    </row>
    <row r="4" spans="1:6" ht="12.75">
      <c r="A4" s="41" t="s">
        <v>1</v>
      </c>
      <c r="B4" s="1" t="s">
        <v>7</v>
      </c>
      <c r="C4" s="8">
        <v>3031348</v>
      </c>
      <c r="D4">
        <v>1867991</v>
      </c>
      <c r="F4">
        <v>1163357</v>
      </c>
    </row>
    <row r="5" spans="1:3" ht="12.75">
      <c r="A5" s="41" t="s">
        <v>2</v>
      </c>
      <c r="B5" s="1" t="s">
        <v>8</v>
      </c>
      <c r="C5" s="8"/>
    </row>
    <row r="6" spans="1:3" ht="12.75">
      <c r="A6" s="41" t="s">
        <v>3</v>
      </c>
      <c r="B6" s="1" t="s">
        <v>9</v>
      </c>
      <c r="C6" s="8"/>
    </row>
    <row r="7" spans="1:3" ht="12.75">
      <c r="A7" s="41" t="s">
        <v>4</v>
      </c>
      <c r="B7" s="1" t="s">
        <v>10</v>
      </c>
      <c r="C7" s="8"/>
    </row>
    <row r="8" spans="1:3" ht="12.75">
      <c r="A8" s="41" t="s">
        <v>11</v>
      </c>
      <c r="B8" s="1" t="s">
        <v>12</v>
      </c>
      <c r="C8" s="8"/>
    </row>
    <row r="9" spans="1:3" ht="12.75">
      <c r="A9" s="41" t="s">
        <v>13</v>
      </c>
      <c r="B9" s="1" t="s">
        <v>14</v>
      </c>
      <c r="C9" s="8"/>
    </row>
    <row r="10" spans="1:6" ht="12.75">
      <c r="A10" s="41" t="s">
        <v>15</v>
      </c>
      <c r="B10" s="1" t="s">
        <v>16</v>
      </c>
      <c r="C10" s="8">
        <v>261370</v>
      </c>
      <c r="D10">
        <v>130685</v>
      </c>
      <c r="F10">
        <v>130685</v>
      </c>
    </row>
    <row r="11" spans="1:3" ht="12.75">
      <c r="A11" s="41" t="s">
        <v>5</v>
      </c>
      <c r="B11" s="1" t="s">
        <v>17</v>
      </c>
      <c r="C11" s="8"/>
    </row>
    <row r="12" spans="1:4" ht="12.75">
      <c r="A12" s="41" t="s">
        <v>6</v>
      </c>
      <c r="B12" s="1" t="s">
        <v>18</v>
      </c>
      <c r="C12" s="8">
        <v>196028</v>
      </c>
      <c r="D12">
        <v>196028</v>
      </c>
    </row>
    <row r="13" spans="1:6" ht="12.75">
      <c r="A13" s="41" t="s">
        <v>19</v>
      </c>
      <c r="B13" s="1" t="s">
        <v>20</v>
      </c>
      <c r="C13" s="8">
        <v>32672</v>
      </c>
      <c r="F13">
        <v>32672</v>
      </c>
    </row>
    <row r="14" spans="1:3" ht="12.75">
      <c r="A14" s="41" t="s">
        <v>21</v>
      </c>
      <c r="B14" s="1" t="s">
        <v>22</v>
      </c>
      <c r="C14" s="8"/>
    </row>
    <row r="15" spans="1:3" ht="12.75">
      <c r="A15" s="41" t="s">
        <v>23</v>
      </c>
      <c r="B15" s="1" t="s">
        <v>24</v>
      </c>
      <c r="C15" s="8"/>
    </row>
    <row r="16" spans="1:3" ht="12.75">
      <c r="A16" s="41" t="s">
        <v>25</v>
      </c>
      <c r="B16" s="1" t="s">
        <v>26</v>
      </c>
      <c r="C16" s="8"/>
    </row>
    <row r="17" spans="1:6" ht="12.75">
      <c r="A17" s="4" t="s">
        <v>27</v>
      </c>
      <c r="B17" s="9" t="s">
        <v>185</v>
      </c>
      <c r="C17" s="8">
        <f>SUM(C4:C16)</f>
        <v>3521418</v>
      </c>
      <c r="D17" s="8">
        <f>SUM(D4:D16)</f>
        <v>2194704</v>
      </c>
      <c r="F17" s="8">
        <f>SUM(F4:F16)</f>
        <v>1326714</v>
      </c>
    </row>
    <row r="18" spans="1:3" ht="12.75">
      <c r="A18" s="41" t="s">
        <v>28</v>
      </c>
      <c r="B18" s="1" t="s">
        <v>29</v>
      </c>
      <c r="C18" s="8"/>
    </row>
    <row r="19" spans="1:3" ht="25.5">
      <c r="A19" s="41" t="s">
        <v>30</v>
      </c>
      <c r="B19" s="1" t="s">
        <v>335</v>
      </c>
      <c r="C19" s="8"/>
    </row>
    <row r="20" spans="1:3" ht="12.75">
      <c r="A20" s="41" t="s">
        <v>31</v>
      </c>
      <c r="B20" s="1" t="s">
        <v>32</v>
      </c>
      <c r="C20" s="8"/>
    </row>
    <row r="21" spans="1:3" ht="12.75">
      <c r="A21" s="4" t="s">
        <v>0</v>
      </c>
      <c r="B21" s="9" t="s">
        <v>186</v>
      </c>
      <c r="C21" s="8">
        <f>C18+C19+C20</f>
        <v>0</v>
      </c>
    </row>
    <row r="22" spans="1:6" ht="12.75">
      <c r="A22" s="4" t="s">
        <v>33</v>
      </c>
      <c r="B22" s="9" t="s">
        <v>187</v>
      </c>
      <c r="C22" s="8">
        <v>3521418</v>
      </c>
      <c r="D22" s="8">
        <v>2194704</v>
      </c>
      <c r="F22" s="8">
        <v>1326714</v>
      </c>
    </row>
    <row r="23" spans="1:6" ht="25.5">
      <c r="A23" s="4" t="s">
        <v>34</v>
      </c>
      <c r="B23" s="43" t="s">
        <v>35</v>
      </c>
      <c r="C23" s="8">
        <v>669000</v>
      </c>
      <c r="D23">
        <v>417000</v>
      </c>
      <c r="F23">
        <v>252000</v>
      </c>
    </row>
    <row r="24" spans="1:3" ht="12.75">
      <c r="A24" s="41" t="s">
        <v>36</v>
      </c>
      <c r="B24" s="1" t="s">
        <v>37</v>
      </c>
      <c r="C24" s="8"/>
    </row>
    <row r="25" spans="1:6" ht="12.75">
      <c r="A25" s="41" t="s">
        <v>38</v>
      </c>
      <c r="B25" s="1" t="s">
        <v>39</v>
      </c>
      <c r="C25" s="8">
        <v>50000</v>
      </c>
      <c r="D25">
        <v>25000</v>
      </c>
      <c r="F25">
        <v>25000</v>
      </c>
    </row>
    <row r="26" spans="1:3" ht="12.75">
      <c r="A26" s="41" t="s">
        <v>40</v>
      </c>
      <c r="B26" s="1" t="s">
        <v>41</v>
      </c>
      <c r="C26" s="8"/>
    </row>
    <row r="27" spans="1:6" ht="12.75">
      <c r="A27" s="4" t="s">
        <v>42</v>
      </c>
      <c r="B27" s="9" t="s">
        <v>188</v>
      </c>
      <c r="C27" s="8">
        <v>50000</v>
      </c>
      <c r="D27">
        <v>25000</v>
      </c>
      <c r="F27">
        <v>25000</v>
      </c>
    </row>
    <row r="28" spans="1:6" ht="12.75">
      <c r="A28" s="41" t="s">
        <v>43</v>
      </c>
      <c r="B28" s="1" t="s">
        <v>44</v>
      </c>
      <c r="C28" s="8">
        <v>40000</v>
      </c>
      <c r="D28">
        <v>20000</v>
      </c>
      <c r="F28">
        <v>20000</v>
      </c>
    </row>
    <row r="29" spans="1:3" ht="12.75">
      <c r="A29" s="41" t="s">
        <v>45</v>
      </c>
      <c r="B29" s="1" t="s">
        <v>46</v>
      </c>
      <c r="C29" s="8"/>
    </row>
    <row r="30" spans="1:6" ht="12.75">
      <c r="A30" s="4" t="s">
        <v>47</v>
      </c>
      <c r="B30" s="9" t="s">
        <v>189</v>
      </c>
      <c r="C30" s="8">
        <f>C28+C29</f>
        <v>40000</v>
      </c>
      <c r="D30">
        <v>20000</v>
      </c>
      <c r="F30">
        <v>20000</v>
      </c>
    </row>
    <row r="31" spans="1:3" ht="12.75">
      <c r="A31" s="41" t="s">
        <v>48</v>
      </c>
      <c r="B31" s="1" t="s">
        <v>49</v>
      </c>
      <c r="C31" s="8"/>
    </row>
    <row r="32" spans="1:3" ht="12.75">
      <c r="A32" s="41" t="s">
        <v>50</v>
      </c>
      <c r="B32" s="1" t="s">
        <v>51</v>
      </c>
      <c r="C32" s="8"/>
    </row>
    <row r="33" spans="1:3" ht="12.75">
      <c r="A33" s="41" t="s">
        <v>52</v>
      </c>
      <c r="B33" s="1" t="s">
        <v>53</v>
      </c>
      <c r="C33" s="8"/>
    </row>
    <row r="34" spans="1:6" ht="12.75">
      <c r="A34" s="41" t="s">
        <v>54</v>
      </c>
      <c r="B34" s="1" t="s">
        <v>55</v>
      </c>
      <c r="C34" s="8">
        <v>40000</v>
      </c>
      <c r="D34">
        <v>20000</v>
      </c>
      <c r="F34">
        <v>20000</v>
      </c>
    </row>
    <row r="35" spans="1:3" ht="12.75">
      <c r="A35" s="41" t="s">
        <v>56</v>
      </c>
      <c r="B35" s="1" t="s">
        <v>57</v>
      </c>
      <c r="C35" s="8"/>
    </row>
    <row r="36" spans="1:3" ht="12.75">
      <c r="A36" s="41" t="s">
        <v>58</v>
      </c>
      <c r="B36" s="1" t="s">
        <v>59</v>
      </c>
      <c r="C36" s="8"/>
    </row>
    <row r="37" spans="1:6" ht="12.75">
      <c r="A37" s="41" t="s">
        <v>60</v>
      </c>
      <c r="B37" s="1" t="s">
        <v>61</v>
      </c>
      <c r="C37" s="8">
        <v>40000</v>
      </c>
      <c r="D37">
        <v>20000</v>
      </c>
      <c r="F37">
        <v>20000</v>
      </c>
    </row>
    <row r="38" spans="1:6" ht="12.75">
      <c r="A38" s="4" t="s">
        <v>62</v>
      </c>
      <c r="B38" s="9" t="s">
        <v>190</v>
      </c>
      <c r="C38" s="8">
        <f>SUM(C31:C37)</f>
        <v>80000</v>
      </c>
      <c r="D38">
        <v>40000</v>
      </c>
      <c r="F38">
        <v>40000</v>
      </c>
    </row>
    <row r="39" spans="1:3" ht="12.75">
      <c r="A39" s="41" t="s">
        <v>63</v>
      </c>
      <c r="B39" s="1" t="s">
        <v>64</v>
      </c>
      <c r="C39" s="8"/>
    </row>
    <row r="40" spans="1:3" ht="12.75">
      <c r="A40" s="41" t="s">
        <v>65</v>
      </c>
      <c r="B40" s="1" t="s">
        <v>66</v>
      </c>
      <c r="C40" s="8"/>
    </row>
    <row r="41" spans="1:3" ht="12.75">
      <c r="A41" s="4" t="s">
        <v>67</v>
      </c>
      <c r="B41" s="9" t="s">
        <v>191</v>
      </c>
      <c r="C41" s="8">
        <f>C39+C40</f>
        <v>0</v>
      </c>
    </row>
    <row r="42" spans="1:6" ht="12.75">
      <c r="A42" s="41" t="s">
        <v>68</v>
      </c>
      <c r="B42" s="1" t="s">
        <v>69</v>
      </c>
      <c r="C42" s="8">
        <v>45000</v>
      </c>
      <c r="D42">
        <v>23000</v>
      </c>
      <c r="F42">
        <v>22000</v>
      </c>
    </row>
    <row r="43" spans="1:3" ht="12.75">
      <c r="A43" s="41" t="s">
        <v>70</v>
      </c>
      <c r="B43" s="1" t="s">
        <v>71</v>
      </c>
      <c r="C43" s="8"/>
    </row>
    <row r="44" spans="1:3" ht="12.75">
      <c r="A44" s="41" t="s">
        <v>72</v>
      </c>
      <c r="B44" s="1" t="s">
        <v>73</v>
      </c>
      <c r="C44" s="8"/>
    </row>
    <row r="45" spans="1:3" ht="12.75">
      <c r="A45" s="41" t="s">
        <v>74</v>
      </c>
      <c r="B45" s="1" t="s">
        <v>75</v>
      </c>
      <c r="C45" s="8"/>
    </row>
    <row r="46" spans="1:3" ht="12.75">
      <c r="A46" s="41" t="s">
        <v>76</v>
      </c>
      <c r="B46" s="1" t="s">
        <v>77</v>
      </c>
      <c r="C46" s="8"/>
    </row>
    <row r="47" spans="1:6" ht="12.75">
      <c r="A47" s="4" t="s">
        <v>78</v>
      </c>
      <c r="B47" s="9" t="s">
        <v>192</v>
      </c>
      <c r="C47" s="8">
        <f>SUM(C42:C46)</f>
        <v>45000</v>
      </c>
      <c r="D47">
        <v>23000</v>
      </c>
      <c r="F47">
        <v>22000</v>
      </c>
    </row>
    <row r="48" spans="1:6" ht="12.75">
      <c r="A48" s="4" t="s">
        <v>79</v>
      </c>
      <c r="B48" s="9" t="s">
        <v>193</v>
      </c>
      <c r="C48" s="8">
        <f>C27+C30+C38+C41+C47</f>
        <v>215000</v>
      </c>
      <c r="D48" s="8">
        <f>D27+D30+D38+D41+D47</f>
        <v>108000</v>
      </c>
      <c r="F48" s="8">
        <f>F27+F30+F38+F41+F47</f>
        <v>107000</v>
      </c>
    </row>
    <row r="49" spans="1:3" ht="12.75" hidden="1">
      <c r="A49" s="41" t="s">
        <v>80</v>
      </c>
      <c r="B49" s="1" t="s">
        <v>81</v>
      </c>
      <c r="C49" s="8"/>
    </row>
    <row r="50" spans="1:3" ht="12.75" hidden="1">
      <c r="A50" s="41" t="s">
        <v>82</v>
      </c>
      <c r="B50" s="1" t="s">
        <v>83</v>
      </c>
      <c r="C50" s="8"/>
    </row>
    <row r="51" spans="1:3" ht="12.75" hidden="1">
      <c r="A51" s="41" t="s">
        <v>84</v>
      </c>
      <c r="B51" s="1" t="s">
        <v>85</v>
      </c>
      <c r="C51" s="8"/>
    </row>
    <row r="52" spans="1:3" ht="12.75" hidden="1">
      <c r="A52" s="41" t="s">
        <v>86</v>
      </c>
      <c r="B52" s="1" t="s">
        <v>87</v>
      </c>
      <c r="C52" s="8"/>
    </row>
    <row r="53" spans="1:3" ht="12.75" hidden="1">
      <c r="A53" s="41" t="s">
        <v>88</v>
      </c>
      <c r="B53" s="1" t="s">
        <v>89</v>
      </c>
      <c r="C53" s="8"/>
    </row>
    <row r="54" spans="1:3" ht="12.75" hidden="1">
      <c r="A54" s="41" t="s">
        <v>90</v>
      </c>
      <c r="B54" s="1" t="s">
        <v>91</v>
      </c>
      <c r="C54" s="8"/>
    </row>
    <row r="55" spans="1:3" ht="12.75" hidden="1">
      <c r="A55" s="41" t="s">
        <v>92</v>
      </c>
      <c r="B55" s="1" t="s">
        <v>93</v>
      </c>
      <c r="C55" s="8"/>
    </row>
    <row r="56" spans="1:3" ht="12.75" hidden="1">
      <c r="A56" s="41" t="s">
        <v>94</v>
      </c>
      <c r="B56" s="1" t="s">
        <v>95</v>
      </c>
      <c r="C56" s="8"/>
    </row>
    <row r="57" spans="1:3" ht="12.75" hidden="1">
      <c r="A57" s="4" t="s">
        <v>96</v>
      </c>
      <c r="B57" s="9" t="s">
        <v>194</v>
      </c>
      <c r="C57" s="8">
        <f>SUM(C49:C56)</f>
        <v>0</v>
      </c>
    </row>
    <row r="58" spans="1:3" ht="12.75" hidden="1">
      <c r="A58" s="41" t="s">
        <v>97</v>
      </c>
      <c r="B58" s="1" t="s">
        <v>98</v>
      </c>
      <c r="C58" s="8"/>
    </row>
    <row r="59" spans="1:3" ht="12.75" hidden="1">
      <c r="A59" s="41" t="s">
        <v>99</v>
      </c>
      <c r="B59" s="1" t="s">
        <v>100</v>
      </c>
      <c r="C59" s="8"/>
    </row>
    <row r="60" spans="1:3" ht="25.5" hidden="1">
      <c r="A60" s="41" t="s">
        <v>101</v>
      </c>
      <c r="B60" s="1" t="s">
        <v>336</v>
      </c>
      <c r="C60" s="8"/>
    </row>
    <row r="61" spans="1:3" ht="25.5" hidden="1">
      <c r="A61" s="41" t="s">
        <v>102</v>
      </c>
      <c r="B61" s="1" t="s">
        <v>337</v>
      </c>
      <c r="C61" s="8"/>
    </row>
    <row r="62" spans="1:3" ht="25.5" hidden="1">
      <c r="A62" s="41" t="s">
        <v>103</v>
      </c>
      <c r="B62" s="1" t="s">
        <v>338</v>
      </c>
      <c r="C62" s="8"/>
    </row>
    <row r="63" spans="1:3" ht="12.75" hidden="1">
      <c r="A63" s="41" t="s">
        <v>104</v>
      </c>
      <c r="B63" s="1" t="s">
        <v>105</v>
      </c>
      <c r="C63" s="8"/>
    </row>
    <row r="64" spans="1:3" ht="25.5" hidden="1">
      <c r="A64" s="41" t="s">
        <v>106</v>
      </c>
      <c r="B64" s="1" t="s">
        <v>339</v>
      </c>
      <c r="C64" s="8"/>
    </row>
    <row r="65" spans="1:3" ht="25.5" hidden="1">
      <c r="A65" s="41" t="s">
        <v>107</v>
      </c>
      <c r="B65" s="1" t="s">
        <v>340</v>
      </c>
      <c r="C65" s="8"/>
    </row>
    <row r="66" spans="1:3" ht="12.75" hidden="1">
      <c r="A66" s="41" t="s">
        <v>108</v>
      </c>
      <c r="B66" s="1" t="s">
        <v>109</v>
      </c>
      <c r="C66" s="8"/>
    </row>
    <row r="67" spans="1:3" ht="12.75" hidden="1">
      <c r="A67" s="41" t="s">
        <v>110</v>
      </c>
      <c r="B67" s="1" t="s">
        <v>111</v>
      </c>
      <c r="C67" s="8"/>
    </row>
    <row r="68" spans="1:3" ht="12.75" hidden="1">
      <c r="A68" s="41" t="s">
        <v>112</v>
      </c>
      <c r="B68" s="1" t="s">
        <v>113</v>
      </c>
      <c r="C68" s="8"/>
    </row>
    <row r="69" spans="1:3" ht="12.75" hidden="1">
      <c r="A69" s="41" t="s">
        <v>114</v>
      </c>
      <c r="B69" s="1" t="s">
        <v>115</v>
      </c>
      <c r="C69" s="8"/>
    </row>
    <row r="70" spans="1:3" ht="12.75" hidden="1">
      <c r="A70" s="4" t="s">
        <v>116</v>
      </c>
      <c r="B70" s="9" t="s">
        <v>195</v>
      </c>
      <c r="C70" s="8">
        <f>SUM(C58:C69)</f>
        <v>0</v>
      </c>
    </row>
    <row r="71" spans="1:3" ht="12.75" hidden="1">
      <c r="A71" s="41" t="s">
        <v>117</v>
      </c>
      <c r="B71" s="1" t="s">
        <v>118</v>
      </c>
      <c r="C71" s="8"/>
    </row>
    <row r="72" spans="1:3" ht="12.75" hidden="1">
      <c r="A72" s="41" t="s">
        <v>119</v>
      </c>
      <c r="B72" s="1" t="s">
        <v>120</v>
      </c>
      <c r="C72" s="8"/>
    </row>
    <row r="73" spans="1:3" ht="12.75" hidden="1">
      <c r="A73" s="41" t="s">
        <v>121</v>
      </c>
      <c r="B73" s="1" t="s">
        <v>122</v>
      </c>
      <c r="C73" s="8"/>
    </row>
    <row r="74" spans="1:3" ht="12.75" hidden="1">
      <c r="A74" s="41" t="s">
        <v>123</v>
      </c>
      <c r="B74" s="1" t="s">
        <v>124</v>
      </c>
      <c r="C74" s="8"/>
    </row>
    <row r="75" spans="1:3" ht="12.75" hidden="1">
      <c r="A75" s="41" t="s">
        <v>125</v>
      </c>
      <c r="B75" s="1" t="s">
        <v>126</v>
      </c>
      <c r="C75" s="8"/>
    </row>
    <row r="76" spans="1:3" ht="12.75" hidden="1">
      <c r="A76" s="41" t="s">
        <v>127</v>
      </c>
      <c r="B76" s="1" t="s">
        <v>128</v>
      </c>
      <c r="C76" s="8"/>
    </row>
    <row r="77" spans="1:3" ht="12.75" hidden="1">
      <c r="A77" s="41" t="s">
        <v>129</v>
      </c>
      <c r="B77" s="1" t="s">
        <v>130</v>
      </c>
      <c r="C77" s="8"/>
    </row>
    <row r="78" spans="1:3" ht="12.75" hidden="1">
      <c r="A78" s="4" t="s">
        <v>131</v>
      </c>
      <c r="B78" s="9" t="s">
        <v>196</v>
      </c>
      <c r="C78" s="8">
        <f>SUM(C71:C77)</f>
        <v>0</v>
      </c>
    </row>
    <row r="79" spans="1:3" ht="12.75" hidden="1">
      <c r="A79" s="41" t="s">
        <v>132</v>
      </c>
      <c r="B79" s="1" t="s">
        <v>133</v>
      </c>
      <c r="C79" s="8"/>
    </row>
    <row r="80" spans="1:3" ht="12.75" hidden="1">
      <c r="A80" s="41" t="s">
        <v>134</v>
      </c>
      <c r="B80" s="1" t="s">
        <v>135</v>
      </c>
      <c r="C80" s="8"/>
    </row>
    <row r="81" spans="1:3" ht="12.75" hidden="1">
      <c r="A81" s="41" t="s">
        <v>136</v>
      </c>
      <c r="B81" s="1" t="s">
        <v>137</v>
      </c>
      <c r="C81" s="8"/>
    </row>
    <row r="82" spans="1:3" ht="12.75" hidden="1">
      <c r="A82" s="41" t="s">
        <v>138</v>
      </c>
      <c r="B82" s="1" t="s">
        <v>139</v>
      </c>
      <c r="C82" s="8"/>
    </row>
    <row r="83" spans="1:3" ht="12.75" hidden="1">
      <c r="A83" s="4" t="s">
        <v>140</v>
      </c>
      <c r="B83" s="9" t="s">
        <v>197</v>
      </c>
      <c r="C83" s="8">
        <f>SUM(C79:C82)</f>
        <v>0</v>
      </c>
    </row>
    <row r="84" spans="1:3" ht="25.5" hidden="1">
      <c r="A84" s="41" t="s">
        <v>141</v>
      </c>
      <c r="B84" s="1" t="s">
        <v>341</v>
      </c>
      <c r="C84" s="8"/>
    </row>
    <row r="85" spans="1:3" ht="25.5" hidden="1">
      <c r="A85" s="41" t="s">
        <v>142</v>
      </c>
      <c r="B85" s="1" t="s">
        <v>342</v>
      </c>
      <c r="C85" s="8"/>
    </row>
    <row r="86" spans="1:3" ht="25.5" hidden="1">
      <c r="A86" s="41" t="s">
        <v>143</v>
      </c>
      <c r="B86" s="1" t="s">
        <v>343</v>
      </c>
      <c r="C86" s="8"/>
    </row>
    <row r="87" spans="1:3" ht="12.75" hidden="1">
      <c r="A87" s="41" t="s">
        <v>144</v>
      </c>
      <c r="B87" s="1" t="s">
        <v>145</v>
      </c>
      <c r="C87" s="8"/>
    </row>
    <row r="88" spans="1:3" ht="25.5" hidden="1">
      <c r="A88" s="41" t="s">
        <v>146</v>
      </c>
      <c r="B88" s="1" t="s">
        <v>344</v>
      </c>
      <c r="C88" s="8"/>
    </row>
    <row r="89" spans="1:3" ht="25.5" hidden="1">
      <c r="A89" s="41" t="s">
        <v>147</v>
      </c>
      <c r="B89" s="1" t="s">
        <v>345</v>
      </c>
      <c r="C89" s="8"/>
    </row>
    <row r="90" spans="1:3" ht="12.75" hidden="1">
      <c r="A90" s="41" t="s">
        <v>148</v>
      </c>
      <c r="B90" s="1" t="s">
        <v>149</v>
      </c>
      <c r="C90" s="8"/>
    </row>
    <row r="91" spans="1:3" ht="12.75" hidden="1">
      <c r="A91" s="41" t="s">
        <v>150</v>
      </c>
      <c r="B91" s="1" t="s">
        <v>151</v>
      </c>
      <c r="C91" s="8"/>
    </row>
    <row r="92" spans="1:3" ht="12.75" hidden="1">
      <c r="A92" s="4" t="s">
        <v>152</v>
      </c>
      <c r="B92" s="9" t="s">
        <v>198</v>
      </c>
      <c r="C92" s="8">
        <f>SUM(C84:C91)</f>
        <v>0</v>
      </c>
    </row>
    <row r="93" spans="1:3" ht="12.75" hidden="1">
      <c r="A93" s="4" t="s">
        <v>153</v>
      </c>
      <c r="B93" s="9" t="s">
        <v>199</v>
      </c>
      <c r="C93" s="8">
        <f>C22+C23+C48+C57+C70+C78+C83+C92</f>
        <v>4405418</v>
      </c>
    </row>
    <row r="94" spans="1:3" ht="12.75" hidden="1">
      <c r="A94" s="41" t="s">
        <v>1</v>
      </c>
      <c r="B94" s="1" t="s">
        <v>154</v>
      </c>
      <c r="C94" s="8"/>
    </row>
    <row r="95" spans="1:3" ht="12.75" hidden="1">
      <c r="A95" s="41" t="s">
        <v>2</v>
      </c>
      <c r="B95" s="1" t="s">
        <v>155</v>
      </c>
      <c r="C95" s="8"/>
    </row>
    <row r="96" spans="1:3" ht="12.75" hidden="1">
      <c r="A96" s="41" t="s">
        <v>3</v>
      </c>
      <c r="B96" s="1" t="s">
        <v>156</v>
      </c>
      <c r="C96" s="8"/>
    </row>
    <row r="97" spans="1:3" ht="12.75" hidden="1">
      <c r="A97" s="4" t="s">
        <v>4</v>
      </c>
      <c r="B97" s="9" t="s">
        <v>206</v>
      </c>
      <c r="C97" s="8">
        <f>C94+C95+C96</f>
        <v>0</v>
      </c>
    </row>
    <row r="98" spans="1:3" ht="12.75" hidden="1">
      <c r="A98" s="41" t="s">
        <v>11</v>
      </c>
      <c r="B98" s="1" t="s">
        <v>157</v>
      </c>
      <c r="C98" s="8"/>
    </row>
    <row r="99" spans="1:3" ht="12.75" hidden="1">
      <c r="A99" s="41" t="s">
        <v>13</v>
      </c>
      <c r="B99" s="1" t="s">
        <v>158</v>
      </c>
      <c r="C99" s="8"/>
    </row>
    <row r="100" spans="1:3" ht="12.75" hidden="1">
      <c r="A100" s="41" t="s">
        <v>15</v>
      </c>
      <c r="B100" s="1" t="s">
        <v>159</v>
      </c>
      <c r="C100" s="8"/>
    </row>
    <row r="101" spans="1:3" ht="12.75" hidden="1">
      <c r="A101" s="41" t="s">
        <v>5</v>
      </c>
      <c r="B101" s="1" t="s">
        <v>160</v>
      </c>
      <c r="C101" s="8"/>
    </row>
    <row r="102" spans="1:3" ht="12.75" hidden="1">
      <c r="A102" s="4" t="s">
        <v>6</v>
      </c>
      <c r="B102" s="9" t="s">
        <v>207</v>
      </c>
      <c r="C102" s="8">
        <f>C98+C99+C100+C101</f>
        <v>0</v>
      </c>
    </row>
    <row r="103" spans="1:3" ht="12.75" hidden="1">
      <c r="A103" s="41" t="s">
        <v>19</v>
      </c>
      <c r="B103" s="1" t="s">
        <v>161</v>
      </c>
      <c r="C103" s="8"/>
    </row>
    <row r="104" spans="1:3" ht="12.75" hidden="1">
      <c r="A104" s="41" t="s">
        <v>21</v>
      </c>
      <c r="B104" s="1" t="s">
        <v>162</v>
      </c>
      <c r="C104" s="8"/>
    </row>
    <row r="105" spans="1:3" ht="12.75" hidden="1">
      <c r="A105" s="41" t="s">
        <v>23</v>
      </c>
      <c r="B105" s="1" t="s">
        <v>163</v>
      </c>
      <c r="C105" s="8"/>
    </row>
    <row r="106" spans="1:3" ht="12.75" hidden="1">
      <c r="A106" s="41" t="s">
        <v>25</v>
      </c>
      <c r="B106" s="1" t="s">
        <v>164</v>
      </c>
      <c r="C106" s="8"/>
    </row>
    <row r="107" spans="1:3" ht="12.75" hidden="1">
      <c r="A107" s="41" t="s">
        <v>27</v>
      </c>
      <c r="B107" s="1" t="s">
        <v>165</v>
      </c>
      <c r="C107" s="8"/>
    </row>
    <row r="108" spans="1:3" ht="12.75" hidden="1">
      <c r="A108" s="41" t="s">
        <v>28</v>
      </c>
      <c r="B108" s="1" t="s">
        <v>166</v>
      </c>
      <c r="C108" s="8"/>
    </row>
    <row r="109" spans="1:3" ht="12.75" hidden="1">
      <c r="A109" s="4" t="s">
        <v>30</v>
      </c>
      <c r="B109" s="9" t="s">
        <v>208</v>
      </c>
      <c r="C109" s="8">
        <f>C97+C102+C103+C104+C105+C106+C107+C108</f>
        <v>0</v>
      </c>
    </row>
    <row r="110" spans="1:3" ht="12.75" hidden="1">
      <c r="A110" s="41" t="s">
        <v>31</v>
      </c>
      <c r="B110" s="1" t="s">
        <v>167</v>
      </c>
      <c r="C110" s="8"/>
    </row>
    <row r="111" spans="1:3" ht="12.75" hidden="1">
      <c r="A111" s="41" t="s">
        <v>0</v>
      </c>
      <c r="B111" s="1" t="s">
        <v>168</v>
      </c>
      <c r="C111" s="8"/>
    </row>
    <row r="112" spans="1:3" ht="12.75" hidden="1">
      <c r="A112" s="41" t="s">
        <v>33</v>
      </c>
      <c r="B112" s="1" t="s">
        <v>169</v>
      </c>
      <c r="C112" s="8"/>
    </row>
    <row r="113" spans="1:3" ht="12.75" hidden="1">
      <c r="A113" s="41" t="s">
        <v>34</v>
      </c>
      <c r="B113" s="1" t="s">
        <v>170</v>
      </c>
      <c r="C113" s="8"/>
    </row>
    <row r="114" spans="1:3" ht="12.75" hidden="1">
      <c r="A114" s="4" t="s">
        <v>36</v>
      </c>
      <c r="B114" s="9" t="s">
        <v>209</v>
      </c>
      <c r="C114" s="8">
        <f>C110+C111+C112+C113</f>
        <v>0</v>
      </c>
    </row>
    <row r="115" spans="1:3" ht="12.75" hidden="1">
      <c r="A115" s="41" t="s">
        <v>38</v>
      </c>
      <c r="B115" s="1" t="s">
        <v>171</v>
      </c>
      <c r="C115" s="8"/>
    </row>
    <row r="116" spans="1:3" ht="12.75" hidden="1">
      <c r="A116" s="4" t="s">
        <v>40</v>
      </c>
      <c r="B116" s="9" t="s">
        <v>210</v>
      </c>
      <c r="C116" s="8">
        <f>C109+C114+C115</f>
        <v>0</v>
      </c>
    </row>
    <row r="117" spans="2:6" ht="12.75">
      <c r="B117" s="9" t="s">
        <v>371</v>
      </c>
      <c r="C117" s="8">
        <f>C93+C116</f>
        <v>4405418</v>
      </c>
      <c r="D117" s="8">
        <v>2392991</v>
      </c>
      <c r="F117">
        <v>2012427</v>
      </c>
    </row>
    <row r="118" spans="2:6" ht="12.75">
      <c r="B118" s="9" t="s">
        <v>362</v>
      </c>
      <c r="C118" s="8">
        <v>1246306</v>
      </c>
      <c r="D118">
        <v>623153</v>
      </c>
      <c r="F118">
        <v>623153</v>
      </c>
    </row>
    <row r="119" spans="2:4" ht="12.75">
      <c r="B119" s="9" t="s">
        <v>363</v>
      </c>
      <c r="C119" s="8">
        <v>66000</v>
      </c>
      <c r="D119">
        <v>66000</v>
      </c>
    </row>
    <row r="120" spans="2:4" ht="12.75">
      <c r="B120" s="9" t="s">
        <v>294</v>
      </c>
      <c r="C120" s="8">
        <v>512700</v>
      </c>
      <c r="D120">
        <v>512700</v>
      </c>
    </row>
    <row r="121" spans="2:6" ht="12.75">
      <c r="B121" s="9" t="s">
        <v>364</v>
      </c>
      <c r="C121" s="8">
        <f>C117+C118+C119+C120</f>
        <v>6230424</v>
      </c>
      <c r="D121">
        <v>3594844</v>
      </c>
      <c r="F121">
        <v>2635580</v>
      </c>
    </row>
    <row r="122" ht="12.75">
      <c r="C122" s="8"/>
    </row>
    <row r="123" ht="12.75">
      <c r="C123" s="8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B28">
      <selection activeCell="B33" sqref="B33"/>
    </sheetView>
  </sheetViews>
  <sheetFormatPr defaultColWidth="9.140625" defaultRowHeight="12.75"/>
  <cols>
    <col min="1" max="1" width="8.140625" style="0" hidden="1" customWidth="1"/>
    <col min="2" max="2" width="82.00390625" style="0" customWidth="1"/>
  </cols>
  <sheetData>
    <row r="1" spans="1:2" ht="12.75">
      <c r="A1" s="12" t="s">
        <v>372</v>
      </c>
      <c r="B1" s="13"/>
    </row>
    <row r="2" spans="1:6" ht="12.75">
      <c r="A2" s="12" t="s">
        <v>347</v>
      </c>
      <c r="B2" s="13"/>
      <c r="C2" s="6">
        <v>2017</v>
      </c>
      <c r="D2" t="s">
        <v>373</v>
      </c>
      <c r="E2" t="s">
        <v>367</v>
      </c>
      <c r="F2" t="s">
        <v>368</v>
      </c>
    </row>
    <row r="3" spans="1:6" ht="15">
      <c r="A3" s="3"/>
      <c r="B3" s="11" t="s">
        <v>374</v>
      </c>
      <c r="C3" s="6" t="s">
        <v>370</v>
      </c>
      <c r="D3" t="s">
        <v>201</v>
      </c>
      <c r="E3" t="s">
        <v>203</v>
      </c>
      <c r="F3" t="s">
        <v>201</v>
      </c>
    </row>
    <row r="4" spans="1:6" ht="12.75">
      <c r="A4" s="41" t="s">
        <v>1</v>
      </c>
      <c r="B4" s="1" t="s">
        <v>7</v>
      </c>
      <c r="C4" s="8">
        <v>2125722</v>
      </c>
      <c r="D4">
        <v>1125722</v>
      </c>
      <c r="F4">
        <v>1000000</v>
      </c>
    </row>
    <row r="5" spans="1:3" ht="12.75">
      <c r="A5" s="41" t="s">
        <v>2</v>
      </c>
      <c r="B5" s="1" t="s">
        <v>8</v>
      </c>
      <c r="C5" s="8"/>
    </row>
    <row r="6" spans="1:3" ht="12.75">
      <c r="A6" s="41" t="s">
        <v>3</v>
      </c>
      <c r="B6" s="1" t="s">
        <v>9</v>
      </c>
      <c r="C6" s="8"/>
    </row>
    <row r="7" spans="1:3" ht="12.75">
      <c r="A7" s="41" t="s">
        <v>4</v>
      </c>
      <c r="B7" s="1" t="s">
        <v>10</v>
      </c>
      <c r="C7" s="8"/>
    </row>
    <row r="8" spans="1:3" ht="12.75">
      <c r="A8" s="41" t="s">
        <v>11</v>
      </c>
      <c r="B8" s="1" t="s">
        <v>12</v>
      </c>
      <c r="C8" s="8"/>
    </row>
    <row r="9" spans="1:3" ht="12.75">
      <c r="A9" s="41" t="s">
        <v>13</v>
      </c>
      <c r="B9" s="1" t="s">
        <v>14</v>
      </c>
      <c r="C9" s="8"/>
    </row>
    <row r="10" spans="1:6" ht="12.75">
      <c r="A10" s="41" t="s">
        <v>15</v>
      </c>
      <c r="B10" s="1" t="s">
        <v>16</v>
      </c>
      <c r="C10" s="8">
        <v>164630</v>
      </c>
      <c r="D10">
        <v>82315</v>
      </c>
      <c r="F10">
        <v>82315</v>
      </c>
    </row>
    <row r="11" spans="1:3" ht="12.75">
      <c r="A11" s="41" t="s">
        <v>5</v>
      </c>
      <c r="B11" s="1" t="s">
        <v>17</v>
      </c>
      <c r="C11" s="8"/>
    </row>
    <row r="12" spans="1:4" ht="12.75">
      <c r="A12" s="41" t="s">
        <v>6</v>
      </c>
      <c r="B12" s="1" t="s">
        <v>18</v>
      </c>
      <c r="C12" s="8">
        <v>163972</v>
      </c>
      <c r="D12">
        <v>163972</v>
      </c>
    </row>
    <row r="13" spans="1:6" ht="12.75">
      <c r="A13" s="41" t="s">
        <v>19</v>
      </c>
      <c r="B13" s="1" t="s">
        <v>20</v>
      </c>
      <c r="C13" s="8">
        <v>27328</v>
      </c>
      <c r="F13">
        <v>27328</v>
      </c>
    </row>
    <row r="14" spans="1:3" ht="12.75">
      <c r="A14" s="41" t="s">
        <v>21</v>
      </c>
      <c r="B14" s="1" t="s">
        <v>22</v>
      </c>
      <c r="C14" s="8"/>
    </row>
    <row r="15" spans="1:3" ht="12.75">
      <c r="A15" s="41" t="s">
        <v>23</v>
      </c>
      <c r="B15" s="1" t="s">
        <v>24</v>
      </c>
      <c r="C15" s="8"/>
    </row>
    <row r="16" spans="1:3" ht="12.75">
      <c r="A16" s="41" t="s">
        <v>25</v>
      </c>
      <c r="B16" s="1" t="s">
        <v>26</v>
      </c>
      <c r="C16" s="8"/>
    </row>
    <row r="17" spans="1:6" ht="12.75">
      <c r="A17" s="4" t="s">
        <v>27</v>
      </c>
      <c r="B17" s="9" t="s">
        <v>185</v>
      </c>
      <c r="C17" s="8">
        <f>SUM(C4:C16)</f>
        <v>2481652</v>
      </c>
      <c r="D17" s="8">
        <f>SUM(D4:D16)</f>
        <v>1372009</v>
      </c>
      <c r="F17" s="8">
        <f>SUM(F4:F16)</f>
        <v>1109643</v>
      </c>
    </row>
    <row r="18" spans="1:3" ht="12.75">
      <c r="A18" s="41" t="s">
        <v>28</v>
      </c>
      <c r="B18" s="1" t="s">
        <v>29</v>
      </c>
      <c r="C18" s="8"/>
    </row>
    <row r="19" spans="1:3" ht="25.5">
      <c r="A19" s="41" t="s">
        <v>30</v>
      </c>
      <c r="B19" s="1" t="s">
        <v>335</v>
      </c>
      <c r="C19" s="8"/>
    </row>
    <row r="20" spans="1:3" ht="12.75">
      <c r="A20" s="41" t="s">
        <v>31</v>
      </c>
      <c r="B20" s="1" t="s">
        <v>32</v>
      </c>
      <c r="C20" s="8"/>
    </row>
    <row r="21" spans="1:3" ht="12.75">
      <c r="A21" s="4" t="s">
        <v>0</v>
      </c>
      <c r="B21" s="9" t="s">
        <v>186</v>
      </c>
      <c r="C21" s="8">
        <f>C18+C19+C20</f>
        <v>0</v>
      </c>
    </row>
    <row r="22" spans="1:6" ht="12.75">
      <c r="A22" s="4" t="s">
        <v>33</v>
      </c>
      <c r="B22" s="9" t="s">
        <v>187</v>
      </c>
      <c r="C22" s="8">
        <f>C17+C21</f>
        <v>2481652</v>
      </c>
      <c r="D22" s="8">
        <f>D17+D21</f>
        <v>1372009</v>
      </c>
      <c r="F22" s="8">
        <f>F17+F21</f>
        <v>1109643</v>
      </c>
    </row>
    <row r="23" spans="1:6" ht="25.5">
      <c r="A23" s="4" t="s">
        <v>34</v>
      </c>
      <c r="B23" s="43" t="s">
        <v>35</v>
      </c>
      <c r="C23" s="8">
        <v>541000</v>
      </c>
      <c r="D23">
        <v>299000</v>
      </c>
      <c r="F23">
        <v>242000</v>
      </c>
    </row>
    <row r="24" spans="1:3" ht="12.75">
      <c r="A24" s="41" t="s">
        <v>36</v>
      </c>
      <c r="B24" s="1" t="s">
        <v>37</v>
      </c>
      <c r="C24" s="8"/>
    </row>
    <row r="25" spans="1:6" ht="12.75">
      <c r="A25" s="41" t="s">
        <v>38</v>
      </c>
      <c r="B25" s="1" t="s">
        <v>39</v>
      </c>
      <c r="C25" s="8">
        <v>50000</v>
      </c>
      <c r="D25">
        <v>30000</v>
      </c>
      <c r="F25">
        <v>20000</v>
      </c>
    </row>
    <row r="26" spans="1:3" ht="12.75">
      <c r="A26" s="41" t="s">
        <v>40</v>
      </c>
      <c r="B26" s="1" t="s">
        <v>41</v>
      </c>
      <c r="C26" s="8"/>
    </row>
    <row r="27" spans="1:6" ht="12.75">
      <c r="A27" s="4" t="s">
        <v>42</v>
      </c>
      <c r="B27" s="9" t="s">
        <v>188</v>
      </c>
      <c r="C27" s="8">
        <v>50000</v>
      </c>
      <c r="D27">
        <v>30000</v>
      </c>
      <c r="F27">
        <v>20000</v>
      </c>
    </row>
    <row r="28" spans="1:6" ht="12.75">
      <c r="A28" s="41" t="s">
        <v>43</v>
      </c>
      <c r="B28" s="1" t="s">
        <v>44</v>
      </c>
      <c r="C28" s="8">
        <v>40000</v>
      </c>
      <c r="D28">
        <v>20000</v>
      </c>
      <c r="F28">
        <v>20000</v>
      </c>
    </row>
    <row r="29" spans="1:3" ht="12.75">
      <c r="A29" s="41" t="s">
        <v>45</v>
      </c>
      <c r="B29" s="1" t="s">
        <v>46</v>
      </c>
      <c r="C29" s="8"/>
    </row>
    <row r="30" spans="1:6" ht="12.75">
      <c r="A30" s="4" t="s">
        <v>47</v>
      </c>
      <c r="B30" s="9" t="s">
        <v>189</v>
      </c>
      <c r="C30" s="8">
        <f>C28+C29</f>
        <v>40000</v>
      </c>
      <c r="D30">
        <v>20000</v>
      </c>
      <c r="F30">
        <v>20000</v>
      </c>
    </row>
    <row r="31" spans="1:3" ht="12.75">
      <c r="A31" s="41" t="s">
        <v>48</v>
      </c>
      <c r="B31" s="1" t="s">
        <v>49</v>
      </c>
      <c r="C31" s="8"/>
    </row>
    <row r="32" spans="1:3" ht="12.75">
      <c r="A32" s="41" t="s">
        <v>50</v>
      </c>
      <c r="B32" s="1" t="s">
        <v>51</v>
      </c>
      <c r="C32" s="8"/>
    </row>
    <row r="33" spans="1:3" ht="12.75">
      <c r="A33" s="41" t="s">
        <v>52</v>
      </c>
      <c r="B33" s="1" t="s">
        <v>53</v>
      </c>
      <c r="C33" s="8"/>
    </row>
    <row r="34" spans="1:6" ht="12.75">
      <c r="A34" s="41" t="s">
        <v>54</v>
      </c>
      <c r="B34" s="1" t="s">
        <v>55</v>
      </c>
      <c r="C34" s="8">
        <v>40000</v>
      </c>
      <c r="D34">
        <v>20000</v>
      </c>
      <c r="F34">
        <v>20000</v>
      </c>
    </row>
    <row r="35" spans="1:3" ht="12.75">
      <c r="A35" s="41" t="s">
        <v>56</v>
      </c>
      <c r="B35" s="1" t="s">
        <v>57</v>
      </c>
      <c r="C35" s="8"/>
    </row>
    <row r="36" spans="1:3" ht="12.75">
      <c r="A36" s="41" t="s">
        <v>58</v>
      </c>
      <c r="B36" s="1" t="s">
        <v>59</v>
      </c>
      <c r="C36" s="8"/>
    </row>
    <row r="37" spans="1:6" ht="12.75">
      <c r="A37" s="41" t="s">
        <v>60</v>
      </c>
      <c r="B37" s="1" t="s">
        <v>61</v>
      </c>
      <c r="C37" s="8">
        <v>40000</v>
      </c>
      <c r="D37">
        <v>20000</v>
      </c>
      <c r="F37">
        <v>20000</v>
      </c>
    </row>
    <row r="38" spans="1:6" ht="12.75">
      <c r="A38" s="4" t="s">
        <v>62</v>
      </c>
      <c r="B38" s="9" t="s">
        <v>190</v>
      </c>
      <c r="C38" s="8">
        <f>SUM(C31:C37)</f>
        <v>80000</v>
      </c>
      <c r="D38">
        <v>40000</v>
      </c>
      <c r="F38">
        <v>40000</v>
      </c>
    </row>
    <row r="39" spans="1:3" ht="12.75">
      <c r="A39" s="41" t="s">
        <v>63</v>
      </c>
      <c r="B39" s="1" t="s">
        <v>64</v>
      </c>
      <c r="C39" s="8"/>
    </row>
    <row r="40" spans="1:3" ht="12.75">
      <c r="A40" s="41" t="s">
        <v>65</v>
      </c>
      <c r="B40" s="1" t="s">
        <v>66</v>
      </c>
      <c r="C40" s="8"/>
    </row>
    <row r="41" spans="1:3" ht="12.75">
      <c r="A41" s="4" t="s">
        <v>67</v>
      </c>
      <c r="B41" s="9" t="s">
        <v>191</v>
      </c>
      <c r="C41" s="8">
        <f>C39+C40</f>
        <v>0</v>
      </c>
    </row>
    <row r="42" spans="1:6" ht="12.75">
      <c r="A42" s="41" t="s">
        <v>68</v>
      </c>
      <c r="B42" s="1" t="s">
        <v>69</v>
      </c>
      <c r="C42" s="8">
        <v>45000</v>
      </c>
      <c r="D42">
        <v>23000</v>
      </c>
      <c r="F42">
        <v>22000</v>
      </c>
    </row>
    <row r="43" spans="1:3" ht="12.75">
      <c r="A43" s="41" t="s">
        <v>70</v>
      </c>
      <c r="B43" s="1" t="s">
        <v>71</v>
      </c>
      <c r="C43" s="8"/>
    </row>
    <row r="44" spans="1:3" ht="12.75">
      <c r="A44" s="41" t="s">
        <v>72</v>
      </c>
      <c r="B44" s="1" t="s">
        <v>73</v>
      </c>
      <c r="C44" s="8"/>
    </row>
    <row r="45" spans="1:3" ht="12.75">
      <c r="A45" s="41" t="s">
        <v>74</v>
      </c>
      <c r="B45" s="1" t="s">
        <v>75</v>
      </c>
      <c r="C45" s="8"/>
    </row>
    <row r="46" spans="1:3" ht="12.75">
      <c r="A46" s="41" t="s">
        <v>76</v>
      </c>
      <c r="B46" s="1" t="s">
        <v>77</v>
      </c>
      <c r="C46" s="8"/>
    </row>
    <row r="47" spans="1:6" ht="12.75">
      <c r="A47" s="4" t="s">
        <v>78</v>
      </c>
      <c r="B47" s="9" t="s">
        <v>192</v>
      </c>
      <c r="C47" s="8">
        <f>SUM(C42:C46)</f>
        <v>45000</v>
      </c>
      <c r="D47">
        <v>23000</v>
      </c>
      <c r="F47">
        <v>22000</v>
      </c>
    </row>
    <row r="48" spans="1:6" ht="12.75">
      <c r="A48" s="4" t="s">
        <v>79</v>
      </c>
      <c r="B48" s="9" t="s">
        <v>193</v>
      </c>
      <c r="C48" s="8">
        <f>C27+C30+C38+C41+C47</f>
        <v>215000</v>
      </c>
      <c r="D48">
        <v>113000</v>
      </c>
      <c r="F48">
        <v>102000</v>
      </c>
    </row>
    <row r="49" spans="1:3" ht="12.75" hidden="1">
      <c r="A49" s="41" t="s">
        <v>80</v>
      </c>
      <c r="B49" s="1" t="s">
        <v>81</v>
      </c>
      <c r="C49" s="8"/>
    </row>
    <row r="50" spans="1:3" ht="12.75" hidden="1">
      <c r="A50" s="41" t="s">
        <v>82</v>
      </c>
      <c r="B50" s="1" t="s">
        <v>83</v>
      </c>
      <c r="C50" s="8"/>
    </row>
    <row r="51" spans="1:3" ht="12.75" hidden="1">
      <c r="A51" s="41" t="s">
        <v>84</v>
      </c>
      <c r="B51" s="1" t="s">
        <v>85</v>
      </c>
      <c r="C51" s="8"/>
    </row>
    <row r="52" spans="1:3" ht="12.75" hidden="1">
      <c r="A52" s="41" t="s">
        <v>86</v>
      </c>
      <c r="B52" s="1" t="s">
        <v>87</v>
      </c>
      <c r="C52" s="8"/>
    </row>
    <row r="53" spans="1:3" ht="12.75" hidden="1">
      <c r="A53" s="41" t="s">
        <v>88</v>
      </c>
      <c r="B53" s="1" t="s">
        <v>89</v>
      </c>
      <c r="C53" s="8"/>
    </row>
    <row r="54" spans="1:3" ht="12.75" hidden="1">
      <c r="A54" s="41" t="s">
        <v>90</v>
      </c>
      <c r="B54" s="1" t="s">
        <v>91</v>
      </c>
      <c r="C54" s="8"/>
    </row>
    <row r="55" spans="1:3" ht="12.75" hidden="1">
      <c r="A55" s="41" t="s">
        <v>92</v>
      </c>
      <c r="B55" s="1" t="s">
        <v>93</v>
      </c>
      <c r="C55" s="8"/>
    </row>
    <row r="56" spans="1:3" ht="12.75" hidden="1">
      <c r="A56" s="41" t="s">
        <v>94</v>
      </c>
      <c r="B56" s="1" t="s">
        <v>95</v>
      </c>
      <c r="C56" s="8"/>
    </row>
    <row r="57" spans="1:3" ht="12.75" hidden="1">
      <c r="A57" s="4" t="s">
        <v>96</v>
      </c>
      <c r="B57" s="9" t="s">
        <v>194</v>
      </c>
      <c r="C57" s="8">
        <f>SUM(C49:C56)</f>
        <v>0</v>
      </c>
    </row>
    <row r="58" spans="1:3" ht="12.75" hidden="1">
      <c r="A58" s="41" t="s">
        <v>97</v>
      </c>
      <c r="B58" s="1" t="s">
        <v>98</v>
      </c>
      <c r="C58" s="8"/>
    </row>
    <row r="59" spans="1:3" ht="12.75" hidden="1">
      <c r="A59" s="41" t="s">
        <v>99</v>
      </c>
      <c r="B59" s="1" t="s">
        <v>100</v>
      </c>
      <c r="C59" s="8"/>
    </row>
    <row r="60" spans="1:3" ht="25.5" hidden="1">
      <c r="A60" s="41" t="s">
        <v>101</v>
      </c>
      <c r="B60" s="1" t="s">
        <v>336</v>
      </c>
      <c r="C60" s="8"/>
    </row>
    <row r="61" spans="1:3" ht="25.5" hidden="1">
      <c r="A61" s="41" t="s">
        <v>102</v>
      </c>
      <c r="B61" s="1" t="s">
        <v>337</v>
      </c>
      <c r="C61" s="8"/>
    </row>
    <row r="62" spans="1:3" ht="25.5" hidden="1">
      <c r="A62" s="41" t="s">
        <v>103</v>
      </c>
      <c r="B62" s="1" t="s">
        <v>338</v>
      </c>
      <c r="C62" s="8"/>
    </row>
    <row r="63" spans="1:3" ht="12.75" hidden="1">
      <c r="A63" s="41" t="s">
        <v>104</v>
      </c>
      <c r="B63" s="1" t="s">
        <v>105</v>
      </c>
      <c r="C63" s="8"/>
    </row>
    <row r="64" spans="1:3" ht="25.5" hidden="1">
      <c r="A64" s="41" t="s">
        <v>106</v>
      </c>
      <c r="B64" s="1" t="s">
        <v>339</v>
      </c>
      <c r="C64" s="8"/>
    </row>
    <row r="65" spans="1:3" ht="25.5" hidden="1">
      <c r="A65" s="41" t="s">
        <v>107</v>
      </c>
      <c r="B65" s="1" t="s">
        <v>340</v>
      </c>
      <c r="C65" s="8"/>
    </row>
    <row r="66" spans="1:3" ht="12.75" hidden="1">
      <c r="A66" s="41" t="s">
        <v>108</v>
      </c>
      <c r="B66" s="1" t="s">
        <v>109</v>
      </c>
      <c r="C66" s="8"/>
    </row>
    <row r="67" spans="1:3" ht="12.75" hidden="1">
      <c r="A67" s="41" t="s">
        <v>110</v>
      </c>
      <c r="B67" s="1" t="s">
        <v>111</v>
      </c>
      <c r="C67" s="8"/>
    </row>
    <row r="68" spans="1:3" ht="12.75" hidden="1">
      <c r="A68" s="41" t="s">
        <v>112</v>
      </c>
      <c r="B68" s="1" t="s">
        <v>113</v>
      </c>
      <c r="C68" s="8"/>
    </row>
    <row r="69" spans="1:3" ht="12.75" hidden="1">
      <c r="A69" s="41" t="s">
        <v>114</v>
      </c>
      <c r="B69" s="1" t="s">
        <v>115</v>
      </c>
      <c r="C69" s="8"/>
    </row>
    <row r="70" spans="1:3" ht="12.75" hidden="1">
      <c r="A70" s="4" t="s">
        <v>116</v>
      </c>
      <c r="B70" s="9" t="s">
        <v>195</v>
      </c>
      <c r="C70" s="8">
        <f>SUM(C58:C69)</f>
        <v>0</v>
      </c>
    </row>
    <row r="71" spans="1:3" ht="12.75" hidden="1">
      <c r="A71" s="41" t="s">
        <v>117</v>
      </c>
      <c r="B71" s="1" t="s">
        <v>118</v>
      </c>
      <c r="C71" s="8"/>
    </row>
    <row r="72" spans="1:3" ht="12.75" hidden="1">
      <c r="A72" s="41" t="s">
        <v>119</v>
      </c>
      <c r="B72" s="1" t="s">
        <v>120</v>
      </c>
      <c r="C72" s="8"/>
    </row>
    <row r="73" spans="1:3" ht="12.75" hidden="1">
      <c r="A73" s="41" t="s">
        <v>121</v>
      </c>
      <c r="B73" s="1" t="s">
        <v>122</v>
      </c>
      <c r="C73" s="8"/>
    </row>
    <row r="74" spans="1:3" ht="12.75" hidden="1">
      <c r="A74" s="41" t="s">
        <v>123</v>
      </c>
      <c r="B74" s="1" t="s">
        <v>124</v>
      </c>
      <c r="C74" s="8"/>
    </row>
    <row r="75" spans="1:3" ht="12.75" hidden="1">
      <c r="A75" s="41" t="s">
        <v>125</v>
      </c>
      <c r="B75" s="1" t="s">
        <v>126</v>
      </c>
      <c r="C75" s="8"/>
    </row>
    <row r="76" spans="1:3" ht="12.75" hidden="1">
      <c r="A76" s="41" t="s">
        <v>127</v>
      </c>
      <c r="B76" s="1" t="s">
        <v>128</v>
      </c>
      <c r="C76" s="8"/>
    </row>
    <row r="77" spans="1:3" ht="12.75" hidden="1">
      <c r="A77" s="41" t="s">
        <v>129</v>
      </c>
      <c r="B77" s="1" t="s">
        <v>130</v>
      </c>
      <c r="C77" s="8"/>
    </row>
    <row r="78" spans="1:3" ht="12.75" hidden="1">
      <c r="A78" s="4" t="s">
        <v>131</v>
      </c>
      <c r="B78" s="9" t="s">
        <v>196</v>
      </c>
      <c r="C78" s="8">
        <f>SUM(C71:C77)</f>
        <v>0</v>
      </c>
    </row>
    <row r="79" spans="1:3" ht="12.75" hidden="1">
      <c r="A79" s="41" t="s">
        <v>132</v>
      </c>
      <c r="B79" s="1" t="s">
        <v>133</v>
      </c>
      <c r="C79" s="8"/>
    </row>
    <row r="80" spans="1:3" ht="12.75" hidden="1">
      <c r="A80" s="41" t="s">
        <v>134</v>
      </c>
      <c r="B80" s="1" t="s">
        <v>135</v>
      </c>
      <c r="C80" s="8"/>
    </row>
    <row r="81" spans="1:3" ht="12.75" hidden="1">
      <c r="A81" s="41" t="s">
        <v>136</v>
      </c>
      <c r="B81" s="1" t="s">
        <v>137</v>
      </c>
      <c r="C81" s="8"/>
    </row>
    <row r="82" spans="1:3" ht="12.75" hidden="1">
      <c r="A82" s="41" t="s">
        <v>138</v>
      </c>
      <c r="B82" s="1" t="s">
        <v>139</v>
      </c>
      <c r="C82" s="8"/>
    </row>
    <row r="83" spans="1:3" ht="12.75" hidden="1">
      <c r="A83" s="4" t="s">
        <v>140</v>
      </c>
      <c r="B83" s="9" t="s">
        <v>197</v>
      </c>
      <c r="C83" s="8">
        <f>SUM(C79:C82)</f>
        <v>0</v>
      </c>
    </row>
    <row r="84" spans="1:3" ht="25.5" hidden="1">
      <c r="A84" s="41" t="s">
        <v>141</v>
      </c>
      <c r="B84" s="1" t="s">
        <v>341</v>
      </c>
      <c r="C84" s="8"/>
    </row>
    <row r="85" spans="1:3" ht="25.5" hidden="1">
      <c r="A85" s="41" t="s">
        <v>142</v>
      </c>
      <c r="B85" s="1" t="s">
        <v>342</v>
      </c>
      <c r="C85" s="8"/>
    </row>
    <row r="86" spans="1:3" ht="25.5" hidden="1">
      <c r="A86" s="41" t="s">
        <v>143</v>
      </c>
      <c r="B86" s="1" t="s">
        <v>343</v>
      </c>
      <c r="C86" s="8"/>
    </row>
    <row r="87" spans="1:3" ht="12.75" hidden="1">
      <c r="A87" s="41" t="s">
        <v>144</v>
      </c>
      <c r="B87" s="1" t="s">
        <v>145</v>
      </c>
      <c r="C87" s="8"/>
    </row>
    <row r="88" spans="1:3" ht="25.5" hidden="1">
      <c r="A88" s="41" t="s">
        <v>146</v>
      </c>
      <c r="B88" s="1" t="s">
        <v>344</v>
      </c>
      <c r="C88" s="8"/>
    </row>
    <row r="89" spans="1:3" ht="25.5" hidden="1">
      <c r="A89" s="41" t="s">
        <v>147</v>
      </c>
      <c r="B89" s="1" t="s">
        <v>345</v>
      </c>
      <c r="C89" s="8"/>
    </row>
    <row r="90" spans="1:3" ht="12.75" hidden="1">
      <c r="A90" s="41" t="s">
        <v>148</v>
      </c>
      <c r="B90" s="1" t="s">
        <v>149</v>
      </c>
      <c r="C90" s="8"/>
    </row>
    <row r="91" spans="1:3" ht="12.75" hidden="1">
      <c r="A91" s="41" t="s">
        <v>150</v>
      </c>
      <c r="B91" s="1" t="s">
        <v>151</v>
      </c>
      <c r="C91" s="8"/>
    </row>
    <row r="92" spans="1:3" ht="12.75" hidden="1">
      <c r="A92" s="4" t="s">
        <v>152</v>
      </c>
      <c r="B92" s="9" t="s">
        <v>198</v>
      </c>
      <c r="C92" s="8">
        <f>SUM(C84:C91)</f>
        <v>0</v>
      </c>
    </row>
    <row r="93" spans="1:3" ht="12.75" hidden="1">
      <c r="A93" s="4" t="s">
        <v>153</v>
      </c>
      <c r="B93" s="9" t="s">
        <v>199</v>
      </c>
      <c r="C93" s="8">
        <f>C22+C23+C48+C57+C70+C78+C83+C92</f>
        <v>3237652</v>
      </c>
    </row>
    <row r="94" spans="1:3" ht="12.75" hidden="1">
      <c r="A94" s="41" t="s">
        <v>1</v>
      </c>
      <c r="B94" s="1" t="s">
        <v>154</v>
      </c>
      <c r="C94" s="8"/>
    </row>
    <row r="95" spans="1:3" ht="12.75" hidden="1">
      <c r="A95" s="41" t="s">
        <v>2</v>
      </c>
      <c r="B95" s="1" t="s">
        <v>155</v>
      </c>
      <c r="C95" s="8"/>
    </row>
    <row r="96" spans="1:3" ht="12.75" hidden="1">
      <c r="A96" s="41" t="s">
        <v>3</v>
      </c>
      <c r="B96" s="1" t="s">
        <v>156</v>
      </c>
      <c r="C96" s="8"/>
    </row>
    <row r="97" spans="1:3" ht="12.75" hidden="1">
      <c r="A97" s="4" t="s">
        <v>4</v>
      </c>
      <c r="B97" s="9" t="s">
        <v>206</v>
      </c>
      <c r="C97" s="8">
        <f>C94+C95+C96</f>
        <v>0</v>
      </c>
    </row>
    <row r="98" spans="1:3" ht="12.75" hidden="1">
      <c r="A98" s="41" t="s">
        <v>11</v>
      </c>
      <c r="B98" s="1" t="s">
        <v>157</v>
      </c>
      <c r="C98" s="8"/>
    </row>
    <row r="99" spans="1:3" ht="12.75" hidden="1">
      <c r="A99" s="41" t="s">
        <v>13</v>
      </c>
      <c r="B99" s="1" t="s">
        <v>158</v>
      </c>
      <c r="C99" s="8"/>
    </row>
    <row r="100" spans="1:3" ht="12.75" hidden="1">
      <c r="A100" s="41" t="s">
        <v>15</v>
      </c>
      <c r="B100" s="1" t="s">
        <v>159</v>
      </c>
      <c r="C100" s="8"/>
    </row>
    <row r="101" spans="1:3" ht="12.75" hidden="1">
      <c r="A101" s="41" t="s">
        <v>5</v>
      </c>
      <c r="B101" s="1" t="s">
        <v>160</v>
      </c>
      <c r="C101" s="8"/>
    </row>
    <row r="102" spans="1:3" ht="12.75" hidden="1">
      <c r="A102" s="4" t="s">
        <v>6</v>
      </c>
      <c r="B102" s="9" t="s">
        <v>207</v>
      </c>
      <c r="C102" s="8">
        <f>C98+C99+C100+C101</f>
        <v>0</v>
      </c>
    </row>
    <row r="103" spans="1:3" ht="12.75" hidden="1">
      <c r="A103" s="41" t="s">
        <v>19</v>
      </c>
      <c r="B103" s="1" t="s">
        <v>161</v>
      </c>
      <c r="C103" s="8"/>
    </row>
    <row r="104" spans="1:3" ht="12.75" hidden="1">
      <c r="A104" s="41" t="s">
        <v>21</v>
      </c>
      <c r="B104" s="1" t="s">
        <v>162</v>
      </c>
      <c r="C104" s="8"/>
    </row>
    <row r="105" spans="1:3" ht="12.75" hidden="1">
      <c r="A105" s="41" t="s">
        <v>23</v>
      </c>
      <c r="B105" s="1" t="s">
        <v>163</v>
      </c>
      <c r="C105" s="8"/>
    </row>
    <row r="106" spans="1:3" ht="12.75" hidden="1">
      <c r="A106" s="41" t="s">
        <v>25</v>
      </c>
      <c r="B106" s="1" t="s">
        <v>164</v>
      </c>
      <c r="C106" s="8"/>
    </row>
    <row r="107" spans="1:3" ht="12.75" hidden="1">
      <c r="A107" s="41" t="s">
        <v>27</v>
      </c>
      <c r="B107" s="1" t="s">
        <v>165</v>
      </c>
      <c r="C107" s="8"/>
    </row>
    <row r="108" spans="1:3" ht="12.75" hidden="1">
      <c r="A108" s="41" t="s">
        <v>28</v>
      </c>
      <c r="B108" s="1" t="s">
        <v>166</v>
      </c>
      <c r="C108" s="8"/>
    </row>
    <row r="109" spans="1:3" ht="12.75" hidden="1">
      <c r="A109" s="4" t="s">
        <v>30</v>
      </c>
      <c r="B109" s="9" t="s">
        <v>208</v>
      </c>
      <c r="C109" s="8">
        <f>C97+C102+C103+C104+C105+C106+C107+C108</f>
        <v>0</v>
      </c>
    </row>
    <row r="110" spans="1:3" ht="12.75" hidden="1">
      <c r="A110" s="41" t="s">
        <v>31</v>
      </c>
      <c r="B110" s="1" t="s">
        <v>167</v>
      </c>
      <c r="C110" s="8"/>
    </row>
    <row r="111" spans="1:3" ht="12.75" hidden="1">
      <c r="A111" s="41" t="s">
        <v>0</v>
      </c>
      <c r="B111" s="1" t="s">
        <v>168</v>
      </c>
      <c r="C111" s="8"/>
    </row>
    <row r="112" spans="1:3" ht="12.75" hidden="1">
      <c r="A112" s="41" t="s">
        <v>33</v>
      </c>
      <c r="B112" s="1" t="s">
        <v>169</v>
      </c>
      <c r="C112" s="8"/>
    </row>
    <row r="113" spans="1:3" ht="12.75" hidden="1">
      <c r="A113" s="41" t="s">
        <v>34</v>
      </c>
      <c r="B113" s="1" t="s">
        <v>170</v>
      </c>
      <c r="C113" s="8"/>
    </row>
    <row r="114" spans="1:3" ht="12.75" hidden="1">
      <c r="A114" s="4" t="s">
        <v>36</v>
      </c>
      <c r="B114" s="9" t="s">
        <v>209</v>
      </c>
      <c r="C114" s="8">
        <f>C110+C111+C112+C113</f>
        <v>0</v>
      </c>
    </row>
    <row r="115" spans="1:3" ht="12.75" hidden="1">
      <c r="A115" s="41" t="s">
        <v>38</v>
      </c>
      <c r="B115" s="1" t="s">
        <v>171</v>
      </c>
      <c r="C115" s="8"/>
    </row>
    <row r="116" spans="1:3" ht="12.75" hidden="1">
      <c r="A116" s="4" t="s">
        <v>40</v>
      </c>
      <c r="B116" s="9" t="s">
        <v>210</v>
      </c>
      <c r="C116" s="8">
        <f>C109+C114+C115</f>
        <v>0</v>
      </c>
    </row>
    <row r="117" spans="2:6" ht="12.75">
      <c r="B117" s="9" t="s">
        <v>375</v>
      </c>
      <c r="C117" s="8">
        <f>C22+C23+C48</f>
        <v>3237652</v>
      </c>
      <c r="D117" s="8">
        <f>D22+D23+D48</f>
        <v>1784009</v>
      </c>
      <c r="F117" s="8">
        <f>F22+F23+F48</f>
        <v>1453643</v>
      </c>
    </row>
    <row r="118" spans="2:4" ht="12.75">
      <c r="B118" s="9" t="s">
        <v>362</v>
      </c>
      <c r="C118" s="8">
        <v>1042507</v>
      </c>
      <c r="D118" s="8">
        <v>1042507</v>
      </c>
    </row>
    <row r="119" spans="2:4" ht="12.75">
      <c r="B119" s="9" t="s">
        <v>363</v>
      </c>
      <c r="C119" s="8">
        <v>58000</v>
      </c>
      <c r="D119">
        <v>58000</v>
      </c>
    </row>
    <row r="120" spans="2:4" ht="12.75">
      <c r="B120" s="9" t="s">
        <v>294</v>
      </c>
      <c r="C120" s="8">
        <v>428800</v>
      </c>
      <c r="D120">
        <v>428800</v>
      </c>
    </row>
    <row r="121" spans="2:6" ht="12.75">
      <c r="B121" s="9" t="s">
        <v>364</v>
      </c>
      <c r="C121" s="8">
        <f>C117+C118+C119+C120</f>
        <v>4766959</v>
      </c>
      <c r="D121" s="8">
        <f>D117+D118+D119+D120</f>
        <v>3313316</v>
      </c>
      <c r="F121" s="8">
        <f>F117+F118+F119+F120</f>
        <v>1453643</v>
      </c>
    </row>
    <row r="122" ht="12.75">
      <c r="C122" s="8"/>
    </row>
    <row r="123" ht="12.75">
      <c r="C123" s="8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B64">
      <selection activeCell="B11" sqref="B11"/>
    </sheetView>
  </sheetViews>
  <sheetFormatPr defaultColWidth="9.140625" defaultRowHeight="12.75"/>
  <cols>
    <col min="1" max="1" width="0" style="0" hidden="1" customWidth="1"/>
    <col min="2" max="2" width="69.00390625" style="0" customWidth="1"/>
    <col min="3" max="4" width="15.140625" style="0" customWidth="1"/>
    <col min="5" max="5" width="17.28125" style="0" customWidth="1"/>
    <col min="6" max="6" width="20.421875" style="0" customWidth="1"/>
    <col min="7" max="7" width="17.57421875" style="0" customWidth="1"/>
    <col min="8" max="8" width="16.7109375" style="0" customWidth="1"/>
    <col min="9" max="9" width="16.140625" style="0" customWidth="1"/>
  </cols>
  <sheetData>
    <row r="1" spans="1:9" ht="12.75">
      <c r="A1" s="47" t="s">
        <v>376</v>
      </c>
      <c r="B1" s="48"/>
      <c r="C1" s="49" t="s">
        <v>377</v>
      </c>
      <c r="D1" s="49" t="s">
        <v>377</v>
      </c>
      <c r="E1" s="49" t="s">
        <v>378</v>
      </c>
      <c r="F1" s="49" t="s">
        <v>379</v>
      </c>
      <c r="G1" s="49" t="s">
        <v>380</v>
      </c>
      <c r="H1" s="49" t="s">
        <v>184</v>
      </c>
      <c r="I1" s="49" t="s">
        <v>353</v>
      </c>
    </row>
    <row r="2" spans="1:9" ht="12.75">
      <c r="A2" s="47" t="s">
        <v>381</v>
      </c>
      <c r="B2" s="48"/>
      <c r="C2" s="50" t="s">
        <v>382</v>
      </c>
      <c r="D2" s="50" t="s">
        <v>383</v>
      </c>
      <c r="E2" s="50" t="s">
        <v>384</v>
      </c>
      <c r="F2" s="50" t="s">
        <v>385</v>
      </c>
      <c r="G2" s="50" t="s">
        <v>385</v>
      </c>
      <c r="H2" s="50"/>
      <c r="I2" s="50" t="s">
        <v>201</v>
      </c>
    </row>
    <row r="3" spans="1:9" ht="12.75">
      <c r="A3" s="51"/>
      <c r="B3" s="51" t="s">
        <v>386</v>
      </c>
      <c r="C3" s="50" t="s">
        <v>387</v>
      </c>
      <c r="D3" s="50" t="s">
        <v>387</v>
      </c>
      <c r="E3" s="50" t="s">
        <v>387</v>
      </c>
      <c r="F3" s="50" t="s">
        <v>388</v>
      </c>
      <c r="G3" s="50" t="s">
        <v>389</v>
      </c>
      <c r="H3" s="50"/>
      <c r="I3" s="50"/>
    </row>
    <row r="4" spans="1:9" ht="12.75">
      <c r="A4" s="52" t="s">
        <v>1</v>
      </c>
      <c r="B4" s="53" t="s">
        <v>7</v>
      </c>
      <c r="C4" s="54">
        <v>7584000</v>
      </c>
      <c r="D4" s="54"/>
      <c r="E4" s="54"/>
      <c r="F4" s="54">
        <v>20488000</v>
      </c>
      <c r="G4" s="54"/>
      <c r="H4" s="54">
        <f aca="true" t="shared" si="0" ref="H4:H67">SUM(C4:G4)</f>
        <v>28072000</v>
      </c>
      <c r="I4" s="54">
        <v>28072000</v>
      </c>
    </row>
    <row r="5" spans="1:9" ht="12.75">
      <c r="A5" s="55" t="s">
        <v>2</v>
      </c>
      <c r="B5" s="53" t="s">
        <v>8</v>
      </c>
      <c r="C5" s="54"/>
      <c r="D5" s="54"/>
      <c r="E5" s="54"/>
      <c r="F5" s="54"/>
      <c r="G5" s="54"/>
      <c r="H5" s="54">
        <f t="shared" si="0"/>
        <v>0</v>
      </c>
      <c r="I5" s="54"/>
    </row>
    <row r="6" spans="1:9" ht="12.75">
      <c r="A6" s="55" t="s">
        <v>3</v>
      </c>
      <c r="B6" s="53" t="s">
        <v>9</v>
      </c>
      <c r="C6" s="54"/>
      <c r="D6" s="54"/>
      <c r="E6" s="54"/>
      <c r="F6" s="54"/>
      <c r="G6" s="54"/>
      <c r="H6" s="54">
        <f t="shared" si="0"/>
        <v>0</v>
      </c>
      <c r="I6" s="54"/>
    </row>
    <row r="7" spans="1:9" ht="12.75">
      <c r="A7" s="55" t="s">
        <v>4</v>
      </c>
      <c r="B7" s="53" t="s">
        <v>10</v>
      </c>
      <c r="C7" s="54">
        <v>100000</v>
      </c>
      <c r="D7" s="54"/>
      <c r="E7" s="54"/>
      <c r="F7" s="54">
        <v>100000</v>
      </c>
      <c r="G7" s="54"/>
      <c r="H7" s="54">
        <f t="shared" si="0"/>
        <v>200000</v>
      </c>
      <c r="I7" s="54">
        <v>200000</v>
      </c>
    </row>
    <row r="8" spans="1:9" ht="12.75">
      <c r="A8" s="55" t="s">
        <v>11</v>
      </c>
      <c r="B8" s="53" t="s">
        <v>12</v>
      </c>
      <c r="C8" s="54"/>
      <c r="D8" s="54"/>
      <c r="E8" s="54"/>
      <c r="F8" s="54"/>
      <c r="G8" s="54"/>
      <c r="H8" s="54">
        <f t="shared" si="0"/>
        <v>0</v>
      </c>
      <c r="I8" s="54"/>
    </row>
    <row r="9" spans="1:9" ht="12.75">
      <c r="A9" s="55" t="s">
        <v>13</v>
      </c>
      <c r="B9" s="53" t="s">
        <v>14</v>
      </c>
      <c r="C9" s="54"/>
      <c r="D9" s="54"/>
      <c r="E9" s="54"/>
      <c r="F9" s="54"/>
      <c r="G9" s="54"/>
      <c r="H9" s="54">
        <f t="shared" si="0"/>
        <v>0</v>
      </c>
      <c r="I9" s="54"/>
    </row>
    <row r="10" spans="1:9" ht="12.75">
      <c r="A10" s="55" t="s">
        <v>15</v>
      </c>
      <c r="B10" s="53" t="s">
        <v>16</v>
      </c>
      <c r="C10" s="54">
        <v>600000</v>
      </c>
      <c r="D10" s="54"/>
      <c r="E10" s="54"/>
      <c r="F10" s="54">
        <v>900000</v>
      </c>
      <c r="G10" s="54"/>
      <c r="H10" s="54">
        <f t="shared" si="0"/>
        <v>1500000</v>
      </c>
      <c r="I10" s="54">
        <v>1500000</v>
      </c>
    </row>
    <row r="11" spans="1:9" ht="12.75">
      <c r="A11" s="55" t="s">
        <v>5</v>
      </c>
      <c r="B11" s="53" t="s">
        <v>17</v>
      </c>
      <c r="C11" s="54"/>
      <c r="D11" s="54"/>
      <c r="E11" s="54"/>
      <c r="F11" s="54"/>
      <c r="G11" s="54"/>
      <c r="H11" s="54">
        <f t="shared" si="0"/>
        <v>0</v>
      </c>
      <c r="I11" s="54"/>
    </row>
    <row r="12" spans="1:9" ht="12.75">
      <c r="A12" s="55" t="s">
        <v>6</v>
      </c>
      <c r="B12" s="53" t="s">
        <v>18</v>
      </c>
      <c r="C12" s="54"/>
      <c r="D12" s="54"/>
      <c r="E12" s="54"/>
      <c r="F12" s="54">
        <v>200000</v>
      </c>
      <c r="G12" s="54"/>
      <c r="H12" s="54">
        <f t="shared" si="0"/>
        <v>200000</v>
      </c>
      <c r="I12" s="54">
        <v>200000</v>
      </c>
    </row>
    <row r="13" spans="1:9" ht="12.75">
      <c r="A13" s="55" t="s">
        <v>19</v>
      </c>
      <c r="B13" s="53" t="s">
        <v>20</v>
      </c>
      <c r="C13" s="54">
        <v>50000</v>
      </c>
      <c r="D13" s="54"/>
      <c r="E13" s="54"/>
      <c r="F13" s="54">
        <v>150000</v>
      </c>
      <c r="G13" s="54"/>
      <c r="H13" s="54">
        <f t="shared" si="0"/>
        <v>200000</v>
      </c>
      <c r="I13" s="54">
        <v>200000</v>
      </c>
    </row>
    <row r="14" spans="1:9" ht="12.75">
      <c r="A14" s="55" t="s">
        <v>21</v>
      </c>
      <c r="B14" s="53" t="s">
        <v>22</v>
      </c>
      <c r="C14" s="54"/>
      <c r="D14" s="54"/>
      <c r="E14" s="54"/>
      <c r="F14" s="54"/>
      <c r="G14" s="54"/>
      <c r="H14" s="54">
        <f t="shared" si="0"/>
        <v>0</v>
      </c>
      <c r="I14" s="54"/>
    </row>
    <row r="15" spans="1:9" ht="12.75">
      <c r="A15" s="55" t="s">
        <v>23</v>
      </c>
      <c r="B15" s="53" t="s">
        <v>24</v>
      </c>
      <c r="C15" s="54"/>
      <c r="D15" s="54"/>
      <c r="E15" s="54"/>
      <c r="F15" s="54"/>
      <c r="G15" s="54"/>
      <c r="H15" s="54">
        <f t="shared" si="0"/>
        <v>0</v>
      </c>
      <c r="I15" s="54"/>
    </row>
    <row r="16" spans="1:9" ht="12.75">
      <c r="A16" s="55" t="s">
        <v>25</v>
      </c>
      <c r="B16" s="53" t="s">
        <v>26</v>
      </c>
      <c r="C16" s="54"/>
      <c r="D16" s="54"/>
      <c r="E16" s="54"/>
      <c r="F16" s="54"/>
      <c r="G16" s="54"/>
      <c r="H16" s="54">
        <f t="shared" si="0"/>
        <v>0</v>
      </c>
      <c r="I16" s="54"/>
    </row>
    <row r="17" spans="1:9" ht="12.75">
      <c r="A17" s="52" t="s">
        <v>27</v>
      </c>
      <c r="B17" s="56" t="s">
        <v>185</v>
      </c>
      <c r="C17" s="57">
        <f aca="true" t="shared" si="1" ref="C17:I17">SUM(C4:C16)</f>
        <v>8334000</v>
      </c>
      <c r="D17" s="57">
        <f t="shared" si="1"/>
        <v>0</v>
      </c>
      <c r="E17" s="57">
        <f t="shared" si="1"/>
        <v>0</v>
      </c>
      <c r="F17" s="57">
        <f t="shared" si="1"/>
        <v>21838000</v>
      </c>
      <c r="G17" s="57">
        <f t="shared" si="1"/>
        <v>0</v>
      </c>
      <c r="H17" s="57">
        <f t="shared" si="1"/>
        <v>30172000</v>
      </c>
      <c r="I17" s="57">
        <f t="shared" si="1"/>
        <v>30172000</v>
      </c>
    </row>
    <row r="18" spans="1:9" ht="12.75">
      <c r="A18" s="55" t="s">
        <v>28</v>
      </c>
      <c r="B18" s="53" t="s">
        <v>29</v>
      </c>
      <c r="C18" s="54"/>
      <c r="D18" s="54"/>
      <c r="E18" s="54"/>
      <c r="F18" s="54"/>
      <c r="G18" s="54"/>
      <c r="H18" s="54">
        <f t="shared" si="0"/>
        <v>0</v>
      </c>
      <c r="I18" s="54"/>
    </row>
    <row r="19" spans="1:9" ht="12.75">
      <c r="A19" s="55" t="s">
        <v>30</v>
      </c>
      <c r="B19" s="53" t="s">
        <v>390</v>
      </c>
      <c r="C19" s="54"/>
      <c r="D19" s="54"/>
      <c r="E19" s="54"/>
      <c r="F19" s="54"/>
      <c r="G19" s="54"/>
      <c r="H19" s="54">
        <f t="shared" si="0"/>
        <v>0</v>
      </c>
      <c r="I19" s="54"/>
    </row>
    <row r="20" spans="1:9" ht="12.75">
      <c r="A20" s="55" t="s">
        <v>31</v>
      </c>
      <c r="B20" s="53" t="s">
        <v>32</v>
      </c>
      <c r="C20" s="54"/>
      <c r="D20" s="54"/>
      <c r="E20" s="54"/>
      <c r="F20" s="54">
        <v>480000</v>
      </c>
      <c r="G20" s="54"/>
      <c r="H20" s="54">
        <f t="shared" si="0"/>
        <v>480000</v>
      </c>
      <c r="I20" s="54">
        <v>480000</v>
      </c>
    </row>
    <row r="21" spans="1:9" ht="12.75">
      <c r="A21" s="52" t="s">
        <v>0</v>
      </c>
      <c r="B21" s="56" t="s">
        <v>186</v>
      </c>
      <c r="C21" s="54">
        <f>C18+C19+C20</f>
        <v>0</v>
      </c>
      <c r="D21" s="54">
        <f>D18+D19+D20</f>
        <v>0</v>
      </c>
      <c r="E21" s="54">
        <f>E18+E19+E20</f>
        <v>0</v>
      </c>
      <c r="F21" s="54">
        <f>F18+F19+F20</f>
        <v>480000</v>
      </c>
      <c r="G21" s="54">
        <f>G18+G19+G20</f>
        <v>0</v>
      </c>
      <c r="H21" s="54">
        <f t="shared" si="0"/>
        <v>480000</v>
      </c>
      <c r="I21" s="54">
        <v>480000</v>
      </c>
    </row>
    <row r="22" spans="1:9" ht="12.75">
      <c r="A22" s="52" t="s">
        <v>33</v>
      </c>
      <c r="B22" s="56" t="s">
        <v>187</v>
      </c>
      <c r="C22" s="57">
        <f>C17+C21</f>
        <v>8334000</v>
      </c>
      <c r="D22" s="57">
        <f>D17+D21</f>
        <v>0</v>
      </c>
      <c r="E22" s="57">
        <f>E17+E21</f>
        <v>0</v>
      </c>
      <c r="F22" s="57">
        <f>F17+F21</f>
        <v>22318000</v>
      </c>
      <c r="G22" s="57">
        <f>G17+G21</f>
        <v>0</v>
      </c>
      <c r="H22" s="57">
        <f t="shared" si="0"/>
        <v>30652000</v>
      </c>
      <c r="I22" s="57">
        <v>30652000</v>
      </c>
    </row>
    <row r="23" spans="1:9" ht="12.75">
      <c r="A23" s="52" t="s">
        <v>34</v>
      </c>
      <c r="B23" s="56" t="s">
        <v>391</v>
      </c>
      <c r="C23" s="58">
        <v>1950000</v>
      </c>
      <c r="D23" s="57"/>
      <c r="E23" s="57"/>
      <c r="F23" s="57">
        <v>4990000</v>
      </c>
      <c r="G23" s="57"/>
      <c r="H23" s="57">
        <f t="shared" si="0"/>
        <v>6940000</v>
      </c>
      <c r="I23" s="57">
        <v>6940000</v>
      </c>
    </row>
    <row r="24" spans="1:9" ht="12.75">
      <c r="A24" s="55" t="s">
        <v>36</v>
      </c>
      <c r="B24" s="53" t="s">
        <v>37</v>
      </c>
      <c r="C24" s="54">
        <v>100000</v>
      </c>
      <c r="D24" s="54"/>
      <c r="E24" s="54"/>
      <c r="F24" s="54">
        <v>100000</v>
      </c>
      <c r="G24" s="54"/>
      <c r="H24" s="54">
        <f t="shared" si="0"/>
        <v>200000</v>
      </c>
      <c r="I24" s="54">
        <v>200000</v>
      </c>
    </row>
    <row r="25" spans="1:9" ht="12.75">
      <c r="A25" s="55" t="s">
        <v>38</v>
      </c>
      <c r="B25" s="53" t="s">
        <v>39</v>
      </c>
      <c r="C25" s="54">
        <v>8200000</v>
      </c>
      <c r="D25" s="54"/>
      <c r="E25" s="54"/>
      <c r="F25" s="54"/>
      <c r="G25" s="59">
        <v>1800000</v>
      </c>
      <c r="H25" s="54">
        <f t="shared" si="0"/>
        <v>10000000</v>
      </c>
      <c r="I25" s="54">
        <v>10000000</v>
      </c>
    </row>
    <row r="26" spans="1:9" ht="12.75">
      <c r="A26" s="55" t="s">
        <v>40</v>
      </c>
      <c r="B26" s="53" t="s">
        <v>41</v>
      </c>
      <c r="C26" s="54"/>
      <c r="D26" s="54"/>
      <c r="E26" s="54"/>
      <c r="F26" s="54"/>
      <c r="G26" s="54"/>
      <c r="H26" s="54">
        <f t="shared" si="0"/>
        <v>0</v>
      </c>
      <c r="I26" s="54"/>
    </row>
    <row r="27" spans="1:9" ht="12.75">
      <c r="A27" s="52" t="s">
        <v>42</v>
      </c>
      <c r="B27" s="56" t="s">
        <v>188</v>
      </c>
      <c r="C27" s="57">
        <f>C24+C25+C26</f>
        <v>8300000</v>
      </c>
      <c r="D27" s="57">
        <f>D24+D25+D26</f>
        <v>0</v>
      </c>
      <c r="E27" s="57">
        <f>E24+E25+E26</f>
        <v>0</v>
      </c>
      <c r="F27" s="57">
        <f>F24+F25+F26</f>
        <v>100000</v>
      </c>
      <c r="G27" s="57">
        <f>G24+G25+G26</f>
        <v>1800000</v>
      </c>
      <c r="H27" s="57">
        <f t="shared" si="0"/>
        <v>10200000</v>
      </c>
      <c r="I27" s="57">
        <f>SUM(I24:I26)</f>
        <v>10200000</v>
      </c>
    </row>
    <row r="28" spans="1:9" ht="12.75">
      <c r="A28" s="55" t="s">
        <v>43</v>
      </c>
      <c r="B28" s="53" t="s">
        <v>44</v>
      </c>
      <c r="C28" s="54"/>
      <c r="D28" s="54"/>
      <c r="E28" s="54"/>
      <c r="F28" s="54"/>
      <c r="G28" s="54">
        <v>40000</v>
      </c>
      <c r="H28" s="54">
        <f t="shared" si="0"/>
        <v>40000</v>
      </c>
      <c r="I28" s="54">
        <v>40000</v>
      </c>
    </row>
    <row r="29" spans="1:9" ht="12.75">
      <c r="A29" s="55" t="s">
        <v>45</v>
      </c>
      <c r="B29" s="53" t="s">
        <v>46</v>
      </c>
      <c r="C29" s="54"/>
      <c r="D29" s="54"/>
      <c r="E29" s="54"/>
      <c r="F29" s="54"/>
      <c r="G29" s="54">
        <v>200000</v>
      </c>
      <c r="H29" s="54">
        <f t="shared" si="0"/>
        <v>200000</v>
      </c>
      <c r="I29" s="54">
        <v>200000</v>
      </c>
    </row>
    <row r="30" spans="1:9" ht="12.75">
      <c r="A30" s="52" t="s">
        <v>47</v>
      </c>
      <c r="B30" s="56" t="s">
        <v>189</v>
      </c>
      <c r="C30" s="57">
        <f>C28+C29</f>
        <v>0</v>
      </c>
      <c r="D30" s="57">
        <f>D28+D29</f>
        <v>0</v>
      </c>
      <c r="E30" s="57">
        <f>E28+E29</f>
        <v>0</v>
      </c>
      <c r="F30" s="57">
        <f>F28+F29</f>
        <v>0</v>
      </c>
      <c r="G30" s="57">
        <f>G28+G29</f>
        <v>240000</v>
      </c>
      <c r="H30" s="57">
        <f t="shared" si="0"/>
        <v>240000</v>
      </c>
      <c r="I30" s="57">
        <f>SUM(I28:I29)</f>
        <v>240000</v>
      </c>
    </row>
    <row r="31" spans="1:9" ht="12.75">
      <c r="A31" s="55" t="s">
        <v>48</v>
      </c>
      <c r="B31" s="53" t="s">
        <v>49</v>
      </c>
      <c r="C31" s="59">
        <v>1600000</v>
      </c>
      <c r="D31" s="54"/>
      <c r="E31" s="54"/>
      <c r="F31" s="54"/>
      <c r="G31" s="54">
        <v>2000000</v>
      </c>
      <c r="H31" s="54">
        <f t="shared" si="0"/>
        <v>3600000</v>
      </c>
      <c r="I31" s="54">
        <v>3600000</v>
      </c>
    </row>
    <row r="32" spans="1:9" ht="12.75">
      <c r="A32" s="55" t="s">
        <v>50</v>
      </c>
      <c r="B32" s="53" t="s">
        <v>51</v>
      </c>
      <c r="C32" s="54"/>
      <c r="D32" s="54"/>
      <c r="E32" s="54"/>
      <c r="F32" s="54"/>
      <c r="G32" s="54"/>
      <c r="H32" s="54">
        <f t="shared" si="0"/>
        <v>0</v>
      </c>
      <c r="I32" s="54"/>
    </row>
    <row r="33" spans="1:9" ht="12.75">
      <c r="A33" s="55" t="s">
        <v>52</v>
      </c>
      <c r="B33" s="53" t="s">
        <v>53</v>
      </c>
      <c r="C33" s="54"/>
      <c r="D33" s="54"/>
      <c r="E33" s="54"/>
      <c r="F33" s="54"/>
      <c r="G33" s="54"/>
      <c r="H33" s="54">
        <f t="shared" si="0"/>
        <v>0</v>
      </c>
      <c r="I33" s="54"/>
    </row>
    <row r="34" spans="1:9" ht="12.75">
      <c r="A34" s="55" t="s">
        <v>54</v>
      </c>
      <c r="B34" s="53" t="s">
        <v>55</v>
      </c>
      <c r="C34" s="54">
        <v>100000</v>
      </c>
      <c r="D34" s="54"/>
      <c r="E34" s="54"/>
      <c r="F34" s="54"/>
      <c r="G34" s="54">
        <v>100000</v>
      </c>
      <c r="H34" s="54">
        <f t="shared" si="0"/>
        <v>200000</v>
      </c>
      <c r="I34" s="54">
        <v>200000</v>
      </c>
    </row>
    <row r="35" spans="1:9" ht="12.75">
      <c r="A35" s="55" t="s">
        <v>56</v>
      </c>
      <c r="B35" s="53" t="s">
        <v>57</v>
      </c>
      <c r="C35" s="54"/>
      <c r="D35" s="54"/>
      <c r="E35" s="54"/>
      <c r="F35" s="54"/>
      <c r="G35" s="54"/>
      <c r="H35" s="54">
        <f t="shared" si="0"/>
        <v>0</v>
      </c>
      <c r="I35" s="54"/>
    </row>
    <row r="36" spans="1:9" ht="12.75">
      <c r="A36" s="55" t="s">
        <v>58</v>
      </c>
      <c r="B36" s="53" t="s">
        <v>59</v>
      </c>
      <c r="C36" s="54"/>
      <c r="D36" s="54"/>
      <c r="E36" s="54"/>
      <c r="F36" s="54"/>
      <c r="G36" s="54"/>
      <c r="H36" s="54">
        <f t="shared" si="0"/>
        <v>0</v>
      </c>
      <c r="I36" s="54"/>
    </row>
    <row r="37" spans="1:9" ht="12.75">
      <c r="A37" s="55" t="s">
        <v>60</v>
      </c>
      <c r="B37" s="53" t="s">
        <v>61</v>
      </c>
      <c r="C37" s="54">
        <v>300000</v>
      </c>
      <c r="D37" s="54"/>
      <c r="E37" s="54"/>
      <c r="F37" s="54"/>
      <c r="G37" s="54">
        <v>600000</v>
      </c>
      <c r="H37" s="54">
        <f t="shared" si="0"/>
        <v>900000</v>
      </c>
      <c r="I37" s="54">
        <v>900000</v>
      </c>
    </row>
    <row r="38" spans="1:9" ht="12.75">
      <c r="A38" s="52" t="s">
        <v>62</v>
      </c>
      <c r="B38" s="56" t="s">
        <v>190</v>
      </c>
      <c r="C38" s="57">
        <f>SUM(C31:C37)</f>
        <v>2000000</v>
      </c>
      <c r="D38" s="57">
        <f>SUM(D31:D37)</f>
        <v>0</v>
      </c>
      <c r="E38" s="57">
        <f>SUM(E31:E37)</f>
        <v>0</v>
      </c>
      <c r="F38" s="57">
        <f>SUM(F31:F37)</f>
        <v>0</v>
      </c>
      <c r="G38" s="57">
        <f>SUM(G31:G37)</f>
        <v>2700000</v>
      </c>
      <c r="H38" s="57">
        <f t="shared" si="0"/>
        <v>4700000</v>
      </c>
      <c r="I38" s="57">
        <f>SUM(I31:I37)</f>
        <v>4700000</v>
      </c>
    </row>
    <row r="39" spans="1:9" ht="12.75">
      <c r="A39" s="55" t="s">
        <v>63</v>
      </c>
      <c r="B39" s="53" t="s">
        <v>64</v>
      </c>
      <c r="C39" s="54">
        <v>10000</v>
      </c>
      <c r="D39" s="54"/>
      <c r="E39" s="54"/>
      <c r="F39" s="54">
        <v>50000</v>
      </c>
      <c r="G39" s="54"/>
      <c r="H39" s="54">
        <f t="shared" si="0"/>
        <v>60000</v>
      </c>
      <c r="I39" s="54">
        <v>60000</v>
      </c>
    </row>
    <row r="40" spans="1:9" ht="12.75">
      <c r="A40" s="55" t="s">
        <v>65</v>
      </c>
      <c r="B40" s="53" t="s">
        <v>66</v>
      </c>
      <c r="C40" s="54"/>
      <c r="D40" s="54"/>
      <c r="E40" s="54"/>
      <c r="F40" s="54"/>
      <c r="G40" s="54"/>
      <c r="H40" s="54">
        <f t="shared" si="0"/>
        <v>0</v>
      </c>
      <c r="I40" s="54"/>
    </row>
    <row r="41" spans="1:9" ht="12.75">
      <c r="A41" s="52" t="s">
        <v>67</v>
      </c>
      <c r="B41" s="56" t="s">
        <v>191</v>
      </c>
      <c r="C41" s="57">
        <f>C39+C40</f>
        <v>10000</v>
      </c>
      <c r="D41" s="57"/>
      <c r="E41" s="57">
        <f>E39+E40</f>
        <v>0</v>
      </c>
      <c r="F41" s="57">
        <f>SUM(F39)</f>
        <v>50000</v>
      </c>
      <c r="G41" s="57">
        <f>G39+G40</f>
        <v>0</v>
      </c>
      <c r="H41" s="57">
        <f t="shared" si="0"/>
        <v>60000</v>
      </c>
      <c r="I41" s="57">
        <f>SUM(I39:I40)</f>
        <v>60000</v>
      </c>
    </row>
    <row r="42" spans="1:9" ht="12.75">
      <c r="A42" s="55" t="s">
        <v>68</v>
      </c>
      <c r="B42" s="53" t="s">
        <v>69</v>
      </c>
      <c r="C42" s="54">
        <v>2181000</v>
      </c>
      <c r="D42" s="54"/>
      <c r="E42" s="54"/>
      <c r="F42" s="54">
        <v>20000</v>
      </c>
      <c r="G42" s="54">
        <v>986000</v>
      </c>
      <c r="H42" s="54">
        <f t="shared" si="0"/>
        <v>3187000</v>
      </c>
      <c r="I42" s="54">
        <v>3187000</v>
      </c>
    </row>
    <row r="43" spans="1:9" ht="12.75">
      <c r="A43" s="55" t="s">
        <v>70</v>
      </c>
      <c r="B43" s="53" t="s">
        <v>71</v>
      </c>
      <c r="C43" s="54">
        <v>400000</v>
      </c>
      <c r="D43" s="54"/>
      <c r="E43" s="54"/>
      <c r="F43" s="54"/>
      <c r="G43" s="54"/>
      <c r="H43" s="54">
        <f t="shared" si="0"/>
        <v>400000</v>
      </c>
      <c r="I43" s="54">
        <v>400000</v>
      </c>
    </row>
    <row r="44" spans="1:9" ht="12.75">
      <c r="A44" s="55" t="s">
        <v>72</v>
      </c>
      <c r="B44" s="53" t="s">
        <v>73</v>
      </c>
      <c r="C44" s="54"/>
      <c r="D44" s="54"/>
      <c r="E44" s="54"/>
      <c r="F44" s="54"/>
      <c r="G44" s="54"/>
      <c r="H44" s="54">
        <f t="shared" si="0"/>
        <v>0</v>
      </c>
      <c r="I44" s="54"/>
    </row>
    <row r="45" spans="1:9" ht="12.75">
      <c r="A45" s="55" t="s">
        <v>74</v>
      </c>
      <c r="B45" s="53" t="s">
        <v>75</v>
      </c>
      <c r="C45" s="54"/>
      <c r="D45" s="54"/>
      <c r="E45" s="54"/>
      <c r="F45" s="54"/>
      <c r="G45" s="54"/>
      <c r="H45" s="54">
        <f t="shared" si="0"/>
        <v>0</v>
      </c>
      <c r="I45" s="54"/>
    </row>
    <row r="46" spans="1:9" ht="12.75">
      <c r="A46" s="55" t="s">
        <v>76</v>
      </c>
      <c r="B46" s="53" t="s">
        <v>77</v>
      </c>
      <c r="C46" s="54"/>
      <c r="D46" s="54"/>
      <c r="E46" s="54"/>
      <c r="F46" s="54"/>
      <c r="G46" s="54">
        <v>200000</v>
      </c>
      <c r="H46" s="54">
        <f t="shared" si="0"/>
        <v>200000</v>
      </c>
      <c r="I46" s="54">
        <v>200000</v>
      </c>
    </row>
    <row r="47" spans="1:9" ht="12.75">
      <c r="A47" s="52" t="s">
        <v>78</v>
      </c>
      <c r="B47" s="56" t="s">
        <v>192</v>
      </c>
      <c r="C47" s="57">
        <f>SUM(C42:C46)</f>
        <v>2581000</v>
      </c>
      <c r="D47" s="57">
        <f>SUM(D42:D46)</f>
        <v>0</v>
      </c>
      <c r="E47" s="57">
        <f>SUM(E42:E46)</f>
        <v>0</v>
      </c>
      <c r="F47" s="57">
        <f>SUM(F42:F46)</f>
        <v>20000</v>
      </c>
      <c r="G47" s="57">
        <f>SUM(G42:G46)</f>
        <v>1186000</v>
      </c>
      <c r="H47" s="57">
        <f t="shared" si="0"/>
        <v>3787000</v>
      </c>
      <c r="I47" s="57">
        <f>SUM(I42:I46)</f>
        <v>3787000</v>
      </c>
    </row>
    <row r="48" spans="1:9" ht="12.75">
      <c r="A48" s="52" t="s">
        <v>79</v>
      </c>
      <c r="B48" s="9" t="s">
        <v>193</v>
      </c>
      <c r="C48" s="57">
        <f>C27+C30+C38+C41+C47</f>
        <v>12891000</v>
      </c>
      <c r="D48" s="57">
        <f>D27+D30+D38+D41+D47</f>
        <v>0</v>
      </c>
      <c r="E48" s="57">
        <f>E27+E30+E38+E41+E47</f>
        <v>0</v>
      </c>
      <c r="F48" s="57">
        <f>F27+F30+F38+F41+F47</f>
        <v>170000</v>
      </c>
      <c r="G48" s="57">
        <f>G27+G30+G38+G41+G47</f>
        <v>5926000</v>
      </c>
      <c r="H48" s="57">
        <f t="shared" si="0"/>
        <v>18987000</v>
      </c>
      <c r="I48" s="57">
        <v>18987000</v>
      </c>
    </row>
    <row r="49" spans="1:9" ht="12.75">
      <c r="A49" s="55" t="s">
        <v>80</v>
      </c>
      <c r="B49" s="53" t="s">
        <v>81</v>
      </c>
      <c r="C49" s="54"/>
      <c r="D49" s="54"/>
      <c r="E49" s="54"/>
      <c r="F49" s="54"/>
      <c r="G49" s="54"/>
      <c r="H49" s="54">
        <f t="shared" si="0"/>
        <v>0</v>
      </c>
      <c r="I49" s="54"/>
    </row>
    <row r="50" spans="1:9" ht="12.75">
      <c r="A50" s="55" t="s">
        <v>82</v>
      </c>
      <c r="B50" s="53" t="s">
        <v>83</v>
      </c>
      <c r="C50" s="54"/>
      <c r="D50" s="54"/>
      <c r="E50" s="54"/>
      <c r="F50" s="54"/>
      <c r="G50" s="54"/>
      <c r="H50" s="54">
        <f t="shared" si="0"/>
        <v>0</v>
      </c>
      <c r="I50" s="54"/>
    </row>
    <row r="51" spans="1:9" ht="12.75">
      <c r="A51" s="55" t="s">
        <v>84</v>
      </c>
      <c r="B51" s="53" t="s">
        <v>85</v>
      </c>
      <c r="C51" s="54"/>
      <c r="D51" s="54"/>
      <c r="E51" s="54"/>
      <c r="F51" s="54"/>
      <c r="G51" s="54"/>
      <c r="H51" s="54">
        <f t="shared" si="0"/>
        <v>0</v>
      </c>
      <c r="I51" s="54"/>
    </row>
    <row r="52" spans="1:9" ht="12.75">
      <c r="A52" s="55" t="s">
        <v>86</v>
      </c>
      <c r="B52" s="53" t="s">
        <v>87</v>
      </c>
      <c r="C52" s="54"/>
      <c r="D52" s="54"/>
      <c r="E52" s="54"/>
      <c r="F52" s="54"/>
      <c r="G52" s="54"/>
      <c r="H52" s="54">
        <f t="shared" si="0"/>
        <v>0</v>
      </c>
      <c r="I52" s="54"/>
    </row>
    <row r="53" spans="1:9" ht="12.75">
      <c r="A53" s="55" t="s">
        <v>88</v>
      </c>
      <c r="B53" s="53" t="s">
        <v>89</v>
      </c>
      <c r="C53" s="54"/>
      <c r="D53" s="54"/>
      <c r="E53" s="54"/>
      <c r="F53" s="54"/>
      <c r="G53" s="54"/>
      <c r="H53" s="54">
        <f t="shared" si="0"/>
        <v>0</v>
      </c>
      <c r="I53" s="54"/>
    </row>
    <row r="54" spans="1:9" ht="12.75">
      <c r="A54" s="55" t="s">
        <v>90</v>
      </c>
      <c r="B54" s="53" t="s">
        <v>91</v>
      </c>
      <c r="C54" s="54"/>
      <c r="D54" s="54"/>
      <c r="E54" s="54"/>
      <c r="F54" s="54"/>
      <c r="G54" s="54"/>
      <c r="H54" s="54">
        <f t="shared" si="0"/>
        <v>0</v>
      </c>
      <c r="I54" s="54"/>
    </row>
    <row r="55" spans="1:9" ht="12.75">
      <c r="A55" s="55" t="s">
        <v>92</v>
      </c>
      <c r="B55" s="53" t="s">
        <v>93</v>
      </c>
      <c r="C55" s="54"/>
      <c r="D55" s="54"/>
      <c r="E55" s="54"/>
      <c r="F55" s="54"/>
      <c r="G55" s="54"/>
      <c r="H55" s="54">
        <f t="shared" si="0"/>
        <v>0</v>
      </c>
      <c r="I55" s="54"/>
    </row>
    <row r="56" spans="1:9" ht="12.75">
      <c r="A56" s="55" t="s">
        <v>94</v>
      </c>
      <c r="B56" s="53" t="s">
        <v>95</v>
      </c>
      <c r="C56" s="54"/>
      <c r="D56" s="54"/>
      <c r="E56" s="54"/>
      <c r="F56" s="54"/>
      <c r="G56" s="54"/>
      <c r="H56" s="54">
        <f t="shared" si="0"/>
        <v>0</v>
      </c>
      <c r="I56" s="54"/>
    </row>
    <row r="57" spans="1:9" ht="12.75">
      <c r="A57" s="52" t="s">
        <v>96</v>
      </c>
      <c r="B57" s="56" t="s">
        <v>194</v>
      </c>
      <c r="C57" s="54">
        <f>SUM(C49:C56)</f>
        <v>0</v>
      </c>
      <c r="D57" s="54">
        <f>SUM(D49:D56)</f>
        <v>0</v>
      </c>
      <c r="E57" s="54">
        <f>SUM(E49:E56)</f>
        <v>0</v>
      </c>
      <c r="F57" s="54">
        <f>SUM(F49:F56)</f>
        <v>0</v>
      </c>
      <c r="G57" s="54">
        <f>SUM(G49:G56)</f>
        <v>0</v>
      </c>
      <c r="H57" s="54">
        <f t="shared" si="0"/>
        <v>0</v>
      </c>
      <c r="I57" s="54"/>
    </row>
    <row r="58" spans="1:9" ht="12.75">
      <c r="A58" s="55" t="s">
        <v>97</v>
      </c>
      <c r="B58" s="53" t="s">
        <v>98</v>
      </c>
      <c r="C58" s="54"/>
      <c r="D58" s="54"/>
      <c r="E58" s="54"/>
      <c r="F58" s="54"/>
      <c r="G58" s="54"/>
      <c r="H58" s="54">
        <f t="shared" si="0"/>
        <v>0</v>
      </c>
      <c r="I58" s="54"/>
    </row>
    <row r="59" spans="1:9" ht="12.75">
      <c r="A59" s="55" t="s">
        <v>99</v>
      </c>
      <c r="B59" s="53" t="s">
        <v>100</v>
      </c>
      <c r="C59" s="54"/>
      <c r="D59" s="54"/>
      <c r="E59" s="54"/>
      <c r="F59" s="54"/>
      <c r="G59" s="54"/>
      <c r="H59" s="54">
        <f t="shared" si="0"/>
        <v>0</v>
      </c>
      <c r="I59" s="54"/>
    </row>
    <row r="60" spans="1:9" ht="12.75">
      <c r="A60" s="55" t="s">
        <v>101</v>
      </c>
      <c r="B60" s="53" t="s">
        <v>392</v>
      </c>
      <c r="C60" s="54"/>
      <c r="D60" s="54"/>
      <c r="E60" s="54"/>
      <c r="F60" s="54"/>
      <c r="G60" s="54"/>
      <c r="H60" s="54">
        <f t="shared" si="0"/>
        <v>0</v>
      </c>
      <c r="I60" s="54"/>
    </row>
    <row r="61" spans="1:9" ht="12.75">
      <c r="A61" s="55" t="s">
        <v>102</v>
      </c>
      <c r="B61" s="53" t="s">
        <v>393</v>
      </c>
      <c r="C61" s="54"/>
      <c r="D61" s="54"/>
      <c r="E61" s="54"/>
      <c r="F61" s="54"/>
      <c r="G61" s="54"/>
      <c r="H61" s="54">
        <f t="shared" si="0"/>
        <v>0</v>
      </c>
      <c r="I61" s="54"/>
    </row>
    <row r="62" spans="1:9" ht="12.75">
      <c r="A62" s="55" t="s">
        <v>103</v>
      </c>
      <c r="B62" s="53" t="s">
        <v>394</v>
      </c>
      <c r="C62" s="54"/>
      <c r="D62" s="54"/>
      <c r="E62" s="54"/>
      <c r="F62" s="54"/>
      <c r="G62" s="54"/>
      <c r="H62" s="54">
        <f t="shared" si="0"/>
        <v>0</v>
      </c>
      <c r="I62" s="54"/>
    </row>
    <row r="63" spans="1:9" ht="12.75">
      <c r="A63" s="55" t="s">
        <v>104</v>
      </c>
      <c r="B63" s="53" t="s">
        <v>105</v>
      </c>
      <c r="C63" s="54"/>
      <c r="D63" s="54"/>
      <c r="E63" s="54"/>
      <c r="F63" s="54"/>
      <c r="G63" s="54"/>
      <c r="H63" s="54">
        <f t="shared" si="0"/>
        <v>0</v>
      </c>
      <c r="I63" s="54"/>
    </row>
    <row r="64" spans="1:9" ht="12.75">
      <c r="A64" s="55" t="s">
        <v>106</v>
      </c>
      <c r="B64" s="53" t="s">
        <v>395</v>
      </c>
      <c r="C64" s="54"/>
      <c r="D64" s="54"/>
      <c r="E64" s="54"/>
      <c r="F64" s="54"/>
      <c r="G64" s="54"/>
      <c r="H64" s="54">
        <f t="shared" si="0"/>
        <v>0</v>
      </c>
      <c r="I64" s="54"/>
    </row>
    <row r="65" spans="1:9" ht="12.75">
      <c r="A65" s="55" t="s">
        <v>107</v>
      </c>
      <c r="B65" s="53" t="s">
        <v>396</v>
      </c>
      <c r="C65" s="54"/>
      <c r="D65" s="54"/>
      <c r="E65" s="54"/>
      <c r="F65" s="54"/>
      <c r="G65" s="54"/>
      <c r="H65" s="54">
        <f t="shared" si="0"/>
        <v>0</v>
      </c>
      <c r="I65" s="54"/>
    </row>
    <row r="66" spans="1:9" ht="12.75">
      <c r="A66" s="55" t="s">
        <v>108</v>
      </c>
      <c r="B66" s="53" t="s">
        <v>109</v>
      </c>
      <c r="C66" s="54"/>
      <c r="D66" s="54"/>
      <c r="E66" s="54"/>
      <c r="F66" s="54"/>
      <c r="G66" s="54"/>
      <c r="H66" s="54">
        <f t="shared" si="0"/>
        <v>0</v>
      </c>
      <c r="I66" s="54"/>
    </row>
    <row r="67" spans="1:9" ht="12.75">
      <c r="A67" s="55" t="s">
        <v>110</v>
      </c>
      <c r="B67" s="53" t="s">
        <v>111</v>
      </c>
      <c r="C67" s="54"/>
      <c r="D67" s="54"/>
      <c r="E67" s="54"/>
      <c r="F67" s="54"/>
      <c r="G67" s="54"/>
      <c r="H67" s="54">
        <f t="shared" si="0"/>
        <v>0</v>
      </c>
      <c r="I67" s="54"/>
    </row>
    <row r="68" spans="1:9" ht="12.75">
      <c r="A68" s="55" t="s">
        <v>112</v>
      </c>
      <c r="B68" s="53" t="s">
        <v>113</v>
      </c>
      <c r="C68" s="54"/>
      <c r="D68" s="54"/>
      <c r="E68" s="54"/>
      <c r="F68" s="54"/>
      <c r="G68" s="54"/>
      <c r="H68" s="54">
        <f aca="true" t="shared" si="2" ref="H68:H93">SUM(C68:G68)</f>
        <v>0</v>
      </c>
      <c r="I68" s="54"/>
    </row>
    <row r="69" spans="1:9" ht="12.75">
      <c r="A69" s="55" t="s">
        <v>114</v>
      </c>
      <c r="B69" s="53" t="s">
        <v>115</v>
      </c>
      <c r="C69" s="54"/>
      <c r="D69" s="54"/>
      <c r="E69" s="54"/>
      <c r="F69" s="54"/>
      <c r="G69" s="54"/>
      <c r="H69" s="54">
        <f t="shared" si="2"/>
        <v>0</v>
      </c>
      <c r="I69" s="54"/>
    </row>
    <row r="70" spans="1:9" ht="12.75">
      <c r="A70" s="52" t="s">
        <v>116</v>
      </c>
      <c r="B70" s="56" t="s">
        <v>195</v>
      </c>
      <c r="C70" s="54">
        <f>SUM(C58:C69)</f>
        <v>0</v>
      </c>
      <c r="D70" s="54">
        <f>SUM(D58:D69)</f>
        <v>0</v>
      </c>
      <c r="E70" s="54">
        <f>SUM(E58:E69)</f>
        <v>0</v>
      </c>
      <c r="F70" s="54">
        <f>SUM(F58:F69)</f>
        <v>0</v>
      </c>
      <c r="G70" s="54">
        <f>SUM(G58:G69)</f>
        <v>0</v>
      </c>
      <c r="H70" s="54">
        <f t="shared" si="2"/>
        <v>0</v>
      </c>
      <c r="I70" s="54"/>
    </row>
    <row r="71" spans="1:9" ht="12.75">
      <c r="A71" s="55" t="s">
        <v>117</v>
      </c>
      <c r="B71" s="53" t="s">
        <v>118</v>
      </c>
      <c r="C71" s="54"/>
      <c r="D71" s="54"/>
      <c r="E71" s="54"/>
      <c r="F71" s="54"/>
      <c r="G71" s="54"/>
      <c r="H71" s="54">
        <f t="shared" si="2"/>
        <v>0</v>
      </c>
      <c r="I71" s="54"/>
    </row>
    <row r="72" spans="1:9" ht="12.75">
      <c r="A72" s="55" t="s">
        <v>119</v>
      </c>
      <c r="B72" s="53" t="s">
        <v>120</v>
      </c>
      <c r="C72" s="54"/>
      <c r="D72" s="54"/>
      <c r="E72" s="54"/>
      <c r="F72" s="54"/>
      <c r="G72" s="54"/>
      <c r="H72" s="54">
        <f t="shared" si="2"/>
        <v>0</v>
      </c>
      <c r="I72" s="54"/>
    </row>
    <row r="73" spans="1:9" ht="12.75">
      <c r="A73" s="55" t="s">
        <v>121</v>
      </c>
      <c r="B73" s="53" t="s">
        <v>122</v>
      </c>
      <c r="C73" s="54"/>
      <c r="D73" s="54"/>
      <c r="E73" s="54"/>
      <c r="F73" s="54"/>
      <c r="G73" s="54"/>
      <c r="H73" s="54">
        <f t="shared" si="2"/>
        <v>0</v>
      </c>
      <c r="I73" s="54"/>
    </row>
    <row r="74" spans="1:9" ht="12.75">
      <c r="A74" s="55" t="s">
        <v>123</v>
      </c>
      <c r="B74" s="53" t="s">
        <v>124</v>
      </c>
      <c r="C74" s="54">
        <v>300000</v>
      </c>
      <c r="D74" s="54"/>
      <c r="E74" s="54"/>
      <c r="F74" s="54">
        <v>200000</v>
      </c>
      <c r="G74" s="54"/>
      <c r="H74" s="54">
        <f t="shared" si="2"/>
        <v>500000</v>
      </c>
      <c r="I74" s="54">
        <v>500000</v>
      </c>
    </row>
    <row r="75" spans="1:9" ht="12.75">
      <c r="A75" s="55" t="s">
        <v>125</v>
      </c>
      <c r="B75" s="53" t="s">
        <v>126</v>
      </c>
      <c r="C75" s="54"/>
      <c r="D75" s="54"/>
      <c r="E75" s="54"/>
      <c r="F75" s="54"/>
      <c r="G75" s="54"/>
      <c r="H75" s="54">
        <f t="shared" si="2"/>
        <v>0</v>
      </c>
      <c r="I75" s="54"/>
    </row>
    <row r="76" spans="1:9" ht="12.75">
      <c r="A76" s="55" t="s">
        <v>127</v>
      </c>
      <c r="B76" s="53" t="s">
        <v>128</v>
      </c>
      <c r="C76" s="54"/>
      <c r="D76" s="54"/>
      <c r="E76" s="54"/>
      <c r="F76" s="54"/>
      <c r="G76" s="54"/>
      <c r="H76" s="54">
        <f t="shared" si="2"/>
        <v>0</v>
      </c>
      <c r="I76" s="54"/>
    </row>
    <row r="77" spans="1:9" ht="12.75">
      <c r="A77" s="55" t="s">
        <v>129</v>
      </c>
      <c r="B77" s="53" t="s">
        <v>130</v>
      </c>
      <c r="C77" s="54">
        <v>81000</v>
      </c>
      <c r="D77" s="54"/>
      <c r="E77" s="54"/>
      <c r="F77" s="54">
        <v>54000</v>
      </c>
      <c r="G77" s="54"/>
      <c r="H77" s="54">
        <f t="shared" si="2"/>
        <v>135000</v>
      </c>
      <c r="I77" s="54">
        <v>135000</v>
      </c>
    </row>
    <row r="78" spans="1:9" ht="12.75">
      <c r="A78" s="52" t="s">
        <v>131</v>
      </c>
      <c r="B78" s="56" t="s">
        <v>196</v>
      </c>
      <c r="C78" s="57">
        <f>SUM(C71:C77)</f>
        <v>381000</v>
      </c>
      <c r="D78" s="57">
        <f>SUM(D71:D77)</f>
        <v>0</v>
      </c>
      <c r="E78" s="57">
        <f>SUM(E71:E77)</f>
        <v>0</v>
      </c>
      <c r="F78" s="57">
        <f>SUM(F71:F77)</f>
        <v>254000</v>
      </c>
      <c r="G78" s="57">
        <f>SUM(G71:G77)</f>
        <v>0</v>
      </c>
      <c r="H78" s="57">
        <f t="shared" si="2"/>
        <v>635000</v>
      </c>
      <c r="I78" s="57">
        <v>635000</v>
      </c>
    </row>
    <row r="79" spans="1:9" ht="12.75">
      <c r="A79" s="55" t="s">
        <v>132</v>
      </c>
      <c r="B79" s="53" t="s">
        <v>133</v>
      </c>
      <c r="C79" s="54"/>
      <c r="D79" s="54"/>
      <c r="E79" s="54"/>
      <c r="F79" s="54"/>
      <c r="G79" s="54"/>
      <c r="H79" s="54">
        <f t="shared" si="2"/>
        <v>0</v>
      </c>
      <c r="I79" s="54"/>
    </row>
    <row r="80" spans="1:9" ht="12.75">
      <c r="A80" s="55" t="s">
        <v>134</v>
      </c>
      <c r="B80" s="53" t="s">
        <v>135</v>
      </c>
      <c r="C80" s="54"/>
      <c r="D80" s="54"/>
      <c r="E80" s="54"/>
      <c r="F80" s="54"/>
      <c r="G80" s="54"/>
      <c r="H80" s="54">
        <f t="shared" si="2"/>
        <v>0</v>
      </c>
      <c r="I80" s="54"/>
    </row>
    <row r="81" spans="1:9" ht="12.75">
      <c r="A81" s="55" t="s">
        <v>136</v>
      </c>
      <c r="B81" s="53" t="s">
        <v>137</v>
      </c>
      <c r="C81" s="54"/>
      <c r="D81" s="54"/>
      <c r="E81" s="54"/>
      <c r="F81" s="54"/>
      <c r="G81" s="54"/>
      <c r="H81" s="54">
        <f t="shared" si="2"/>
        <v>0</v>
      </c>
      <c r="I81" s="54"/>
    </row>
    <row r="82" spans="1:9" ht="12.75">
      <c r="A82" s="55" t="s">
        <v>138</v>
      </c>
      <c r="B82" s="53" t="s">
        <v>139</v>
      </c>
      <c r="C82" s="54"/>
      <c r="D82" s="54"/>
      <c r="E82" s="54"/>
      <c r="F82" s="54"/>
      <c r="G82" s="54"/>
      <c r="H82" s="54">
        <f t="shared" si="2"/>
        <v>0</v>
      </c>
      <c r="I82" s="54"/>
    </row>
    <row r="83" spans="1:9" ht="12.75">
      <c r="A83" s="52" t="s">
        <v>140</v>
      </c>
      <c r="B83" s="56" t="s">
        <v>197</v>
      </c>
      <c r="C83" s="54">
        <f>SUM(C79:C82)</f>
        <v>0</v>
      </c>
      <c r="D83" s="54">
        <f>SUM(D79:D82)</f>
        <v>0</v>
      </c>
      <c r="E83" s="54">
        <f>SUM(E79:E82)</f>
        <v>0</v>
      </c>
      <c r="F83" s="54">
        <f>SUM(F79:F82)</f>
        <v>0</v>
      </c>
      <c r="G83" s="54">
        <f>SUM(G79:G82)</f>
        <v>0</v>
      </c>
      <c r="H83" s="54">
        <f t="shared" si="2"/>
        <v>0</v>
      </c>
      <c r="I83" s="54"/>
    </row>
    <row r="84" spans="1:9" ht="12.75">
      <c r="A84" s="55" t="s">
        <v>141</v>
      </c>
      <c r="B84" s="53" t="s">
        <v>397</v>
      </c>
      <c r="C84" s="54"/>
      <c r="D84" s="54"/>
      <c r="E84" s="54"/>
      <c r="F84" s="54"/>
      <c r="G84" s="54"/>
      <c r="H84" s="54">
        <f t="shared" si="2"/>
        <v>0</v>
      </c>
      <c r="I84" s="54"/>
    </row>
    <row r="85" spans="1:9" ht="12.75">
      <c r="A85" s="55" t="s">
        <v>142</v>
      </c>
      <c r="B85" s="53" t="s">
        <v>398</v>
      </c>
      <c r="C85" s="54"/>
      <c r="D85" s="54"/>
      <c r="E85" s="54"/>
      <c r="F85" s="54"/>
      <c r="G85" s="54"/>
      <c r="H85" s="54">
        <f t="shared" si="2"/>
        <v>0</v>
      </c>
      <c r="I85" s="54"/>
    </row>
    <row r="86" spans="1:9" ht="12.75">
      <c r="A86" s="55" t="s">
        <v>143</v>
      </c>
      <c r="B86" s="53" t="s">
        <v>399</v>
      </c>
      <c r="C86" s="54"/>
      <c r="D86" s="54"/>
      <c r="E86" s="54"/>
      <c r="F86" s="54"/>
      <c r="G86" s="54"/>
      <c r="H86" s="54">
        <f t="shared" si="2"/>
        <v>0</v>
      </c>
      <c r="I86" s="54"/>
    </row>
    <row r="87" spans="1:9" ht="12.75">
      <c r="A87" s="55" t="s">
        <v>144</v>
      </c>
      <c r="B87" s="53" t="s">
        <v>145</v>
      </c>
      <c r="C87" s="54"/>
      <c r="D87" s="54"/>
      <c r="E87" s="54"/>
      <c r="F87" s="54"/>
      <c r="G87" s="54"/>
      <c r="H87" s="54">
        <f t="shared" si="2"/>
        <v>0</v>
      </c>
      <c r="I87" s="54"/>
    </row>
    <row r="88" spans="1:9" ht="12.75">
      <c r="A88" s="55" t="s">
        <v>146</v>
      </c>
      <c r="B88" s="53" t="s">
        <v>400</v>
      </c>
      <c r="C88" s="54"/>
      <c r="D88" s="54"/>
      <c r="E88" s="54"/>
      <c r="F88" s="54"/>
      <c r="G88" s="54"/>
      <c r="H88" s="54">
        <f t="shared" si="2"/>
        <v>0</v>
      </c>
      <c r="I88" s="54"/>
    </row>
    <row r="89" spans="1:9" ht="12.75">
      <c r="A89" s="55" t="s">
        <v>147</v>
      </c>
      <c r="B89" s="53" t="s">
        <v>401</v>
      </c>
      <c r="C89" s="54"/>
      <c r="D89" s="54"/>
      <c r="E89" s="54"/>
      <c r="F89" s="54"/>
      <c r="G89" s="54"/>
      <c r="H89" s="54">
        <f t="shared" si="2"/>
        <v>0</v>
      </c>
      <c r="I89" s="54"/>
    </row>
    <row r="90" spans="1:9" ht="12.75">
      <c r="A90" s="55" t="s">
        <v>148</v>
      </c>
      <c r="B90" s="53" t="s">
        <v>149</v>
      </c>
      <c r="C90" s="54"/>
      <c r="D90" s="54"/>
      <c r="E90" s="54"/>
      <c r="F90" s="54"/>
      <c r="G90" s="54"/>
      <c r="H90" s="54">
        <f t="shared" si="2"/>
        <v>0</v>
      </c>
      <c r="I90" s="54"/>
    </row>
    <row r="91" spans="1:9" ht="12.75">
      <c r="A91" s="55" t="s">
        <v>150</v>
      </c>
      <c r="B91" s="53" t="s">
        <v>151</v>
      </c>
      <c r="C91" s="54"/>
      <c r="D91" s="54"/>
      <c r="E91" s="54"/>
      <c r="F91" s="54"/>
      <c r="G91" s="54"/>
      <c r="H91" s="54">
        <f t="shared" si="2"/>
        <v>0</v>
      </c>
      <c r="I91" s="54"/>
    </row>
    <row r="92" spans="1:9" ht="12.75">
      <c r="A92" s="52" t="s">
        <v>152</v>
      </c>
      <c r="B92" s="56" t="s">
        <v>198</v>
      </c>
      <c r="C92" s="54">
        <f>SUM(C84:C91)</f>
        <v>0</v>
      </c>
      <c r="D92" s="54">
        <f>SUM(D84:D91)</f>
        <v>0</v>
      </c>
      <c r="E92" s="54">
        <f>SUM(E84:E91)</f>
        <v>0</v>
      </c>
      <c r="F92" s="54">
        <f>SUM(F84:F91)</f>
        <v>0</v>
      </c>
      <c r="G92" s="54">
        <f>SUM(G84:G91)</f>
        <v>0</v>
      </c>
      <c r="H92" s="54">
        <f t="shared" si="2"/>
        <v>0</v>
      </c>
      <c r="I92" s="54"/>
    </row>
    <row r="93" spans="1:9" ht="12.75">
      <c r="A93" s="52" t="s">
        <v>153</v>
      </c>
      <c r="B93" s="56" t="s">
        <v>199</v>
      </c>
      <c r="C93" s="57">
        <f>C22+C23+C48+C57+C70+C78+C83+C92</f>
        <v>23556000</v>
      </c>
      <c r="D93" s="57">
        <f>D22+D23+D48+D57+D70+D78+D83+D92</f>
        <v>0</v>
      </c>
      <c r="E93" s="57">
        <f>E22+E23+E48+E57+E70+E78+E83+E92</f>
        <v>0</v>
      </c>
      <c r="F93" s="57">
        <f>F22+F23+F48+F57+F70+F78+F83+F92</f>
        <v>27732000</v>
      </c>
      <c r="G93" s="57">
        <f>G22+G23+G48+G57+G70+G78+G83+G92</f>
        <v>5926000</v>
      </c>
      <c r="H93" s="57">
        <f t="shared" si="2"/>
        <v>57214000</v>
      </c>
      <c r="I93" s="57">
        <v>57214000</v>
      </c>
    </row>
    <row r="94" spans="1:9" ht="12.75">
      <c r="A94" s="55" t="s">
        <v>1</v>
      </c>
      <c r="B94" s="56" t="s">
        <v>211</v>
      </c>
      <c r="C94" s="57">
        <f aca="true" t="shared" si="3" ref="C94:H94">C70+C93</f>
        <v>23556000</v>
      </c>
      <c r="D94" s="57">
        <f t="shared" si="3"/>
        <v>0</v>
      </c>
      <c r="E94" s="57">
        <f t="shared" si="3"/>
        <v>0</v>
      </c>
      <c r="F94" s="57">
        <f t="shared" si="3"/>
        <v>27732000</v>
      </c>
      <c r="G94" s="57">
        <f t="shared" si="3"/>
        <v>5926000</v>
      </c>
      <c r="H94" s="57">
        <f t="shared" si="3"/>
        <v>57214000</v>
      </c>
      <c r="I94" s="57">
        <v>57214000</v>
      </c>
    </row>
    <row r="95" spans="1:9" ht="12.75">
      <c r="A95" s="54"/>
      <c r="B95" s="54"/>
      <c r="C95" s="54"/>
      <c r="D95" s="54"/>
      <c r="E95" s="54"/>
      <c r="F95" s="54"/>
      <c r="G95" s="54"/>
      <c r="H95" s="54"/>
      <c r="I95" s="54"/>
    </row>
    <row r="96" spans="1:9" ht="12.75">
      <c r="A96" s="42"/>
      <c r="B96" s="56"/>
      <c r="C96" s="42"/>
      <c r="D96" s="42"/>
      <c r="E96" s="42"/>
      <c r="F96" s="42"/>
      <c r="G96" s="42"/>
      <c r="H96" s="42"/>
      <c r="I96" s="42"/>
    </row>
    <row r="97" spans="1:9" ht="12.75">
      <c r="A97" s="42"/>
      <c r="B97" s="42"/>
      <c r="C97" s="42"/>
      <c r="D97" s="42"/>
      <c r="E97" s="42"/>
      <c r="F97" s="42"/>
      <c r="G97" s="42"/>
      <c r="H97" s="42"/>
      <c r="I97" s="42"/>
    </row>
    <row r="98" spans="1:9" ht="12.75">
      <c r="A98" s="42"/>
      <c r="B98" s="42"/>
      <c r="C98" s="42"/>
      <c r="D98" s="42"/>
      <c r="E98" s="42"/>
      <c r="F98" s="42"/>
      <c r="G98" s="42"/>
      <c r="H98" s="42"/>
      <c r="I98" s="42"/>
    </row>
    <row r="99" spans="1:9" ht="12.75">
      <c r="A99" s="42"/>
      <c r="B99" s="42"/>
      <c r="C99" s="42"/>
      <c r="D99" s="42"/>
      <c r="E99" s="42"/>
      <c r="F99" s="42"/>
      <c r="G99" s="42"/>
      <c r="H99" s="42"/>
      <c r="I99" s="42"/>
    </row>
    <row r="100" spans="1:9" ht="12.75">
      <c r="A100" s="42"/>
      <c r="B100" s="42"/>
      <c r="C100" s="42"/>
      <c r="D100" s="42"/>
      <c r="E100" s="42"/>
      <c r="F100" s="42"/>
      <c r="G100" s="42"/>
      <c r="H100" s="42"/>
      <c r="I100" s="42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B1">
      <selection activeCell="E130" sqref="E130"/>
    </sheetView>
  </sheetViews>
  <sheetFormatPr defaultColWidth="9.140625" defaultRowHeight="12.75"/>
  <cols>
    <col min="1" max="1" width="0" style="0" hidden="1" customWidth="1"/>
    <col min="2" max="2" width="84.140625" style="0" customWidth="1"/>
    <col min="3" max="3" width="21.00390625" style="0" customWidth="1"/>
    <col min="4" max="4" width="28.00390625" style="0" customWidth="1"/>
    <col min="5" max="5" width="18.8515625" style="0" customWidth="1"/>
    <col min="6" max="6" width="18.140625" style="0" customWidth="1"/>
  </cols>
  <sheetData>
    <row r="1" spans="1:6" ht="12.75">
      <c r="A1" s="60" t="s">
        <v>402</v>
      </c>
      <c r="B1" s="61"/>
      <c r="C1" s="49" t="s">
        <v>326</v>
      </c>
      <c r="D1" s="49" t="s">
        <v>324</v>
      </c>
      <c r="E1" s="49" t="s">
        <v>184</v>
      </c>
      <c r="F1" s="49" t="s">
        <v>353</v>
      </c>
    </row>
    <row r="2" spans="1:6" ht="12.75">
      <c r="A2" s="60" t="s">
        <v>381</v>
      </c>
      <c r="B2" s="61"/>
      <c r="C2" s="50" t="s">
        <v>403</v>
      </c>
      <c r="D2" s="50" t="s">
        <v>404</v>
      </c>
      <c r="E2" s="50"/>
      <c r="F2" s="50" t="s">
        <v>201</v>
      </c>
    </row>
    <row r="3" spans="1:6" ht="12.75">
      <c r="A3" s="62"/>
      <c r="B3" s="62" t="s">
        <v>386</v>
      </c>
      <c r="C3" s="50" t="s">
        <v>405</v>
      </c>
      <c r="D3" s="50"/>
      <c r="E3" s="50"/>
      <c r="F3" s="50"/>
    </row>
    <row r="4" spans="1:6" ht="12.75">
      <c r="A4" s="63" t="s">
        <v>1</v>
      </c>
      <c r="B4" s="64" t="s">
        <v>7</v>
      </c>
      <c r="C4" s="65">
        <v>6422600</v>
      </c>
      <c r="D4" s="54">
        <v>1955800</v>
      </c>
      <c r="E4" s="54">
        <f aca="true" t="shared" si="0" ref="E4:E40">SUM(C4:D4)</f>
        <v>8378400</v>
      </c>
      <c r="F4" s="65">
        <v>8378400</v>
      </c>
    </row>
    <row r="5" spans="1:6" ht="12.75">
      <c r="A5" s="63" t="s">
        <v>2</v>
      </c>
      <c r="B5" s="64" t="s">
        <v>8</v>
      </c>
      <c r="C5" s="65"/>
      <c r="D5" s="54"/>
      <c r="E5" s="54">
        <f t="shared" si="0"/>
        <v>0</v>
      </c>
      <c r="F5" s="65"/>
    </row>
    <row r="6" spans="1:6" ht="12.75">
      <c r="A6" s="63" t="s">
        <v>3</v>
      </c>
      <c r="B6" s="64" t="s">
        <v>9</v>
      </c>
      <c r="C6" s="65"/>
      <c r="D6" s="54"/>
      <c r="E6" s="54">
        <f t="shared" si="0"/>
        <v>0</v>
      </c>
      <c r="F6" s="65"/>
    </row>
    <row r="7" spans="1:6" ht="12.75">
      <c r="A7" s="63" t="s">
        <v>4</v>
      </c>
      <c r="B7" s="64" t="s">
        <v>10</v>
      </c>
      <c r="C7" s="65"/>
      <c r="D7" s="54"/>
      <c r="E7" s="54">
        <f t="shared" si="0"/>
        <v>0</v>
      </c>
      <c r="F7" s="65"/>
    </row>
    <row r="8" spans="1:6" ht="12.75">
      <c r="A8" s="63" t="s">
        <v>11</v>
      </c>
      <c r="B8" s="64" t="s">
        <v>12</v>
      </c>
      <c r="C8" s="65"/>
      <c r="D8" s="54"/>
      <c r="E8" s="54">
        <f t="shared" si="0"/>
        <v>0</v>
      </c>
      <c r="F8" s="65"/>
    </row>
    <row r="9" spans="1:6" ht="12.75">
      <c r="A9" s="63" t="s">
        <v>13</v>
      </c>
      <c r="B9" s="64" t="s">
        <v>14</v>
      </c>
      <c r="C9" s="65">
        <v>1403500</v>
      </c>
      <c r="D9" s="54">
        <v>322000</v>
      </c>
      <c r="E9" s="54">
        <f t="shared" si="0"/>
        <v>1725500</v>
      </c>
      <c r="F9" s="65">
        <v>1725500</v>
      </c>
    </row>
    <row r="10" spans="1:6" ht="12.75">
      <c r="A10" s="63" t="s">
        <v>15</v>
      </c>
      <c r="B10" s="64" t="s">
        <v>16</v>
      </c>
      <c r="C10" s="65">
        <v>270000</v>
      </c>
      <c r="D10" s="54">
        <v>120000</v>
      </c>
      <c r="E10" s="54">
        <f t="shared" si="0"/>
        <v>390000</v>
      </c>
      <c r="F10" s="65">
        <v>390000</v>
      </c>
    </row>
    <row r="11" spans="1:6" ht="12.75">
      <c r="A11" s="63" t="s">
        <v>5</v>
      </c>
      <c r="B11" s="64" t="s">
        <v>17</v>
      </c>
      <c r="C11" s="65"/>
      <c r="D11" s="54"/>
      <c r="E11" s="54">
        <f t="shared" si="0"/>
        <v>0</v>
      </c>
      <c r="F11" s="65"/>
    </row>
    <row r="12" spans="1:6" ht="12.75">
      <c r="A12" s="63" t="s">
        <v>6</v>
      </c>
      <c r="B12" s="64" t="s">
        <v>18</v>
      </c>
      <c r="C12" s="65"/>
      <c r="D12" s="54"/>
      <c r="E12" s="54">
        <f t="shared" si="0"/>
        <v>0</v>
      </c>
      <c r="F12" s="65"/>
    </row>
    <row r="13" spans="1:6" ht="12.75">
      <c r="A13" s="63" t="s">
        <v>19</v>
      </c>
      <c r="B13" s="64" t="s">
        <v>20</v>
      </c>
      <c r="C13" s="54">
        <v>100000</v>
      </c>
      <c r="D13" s="54"/>
      <c r="E13" s="54">
        <f t="shared" si="0"/>
        <v>100000</v>
      </c>
      <c r="F13" s="54">
        <v>100000</v>
      </c>
    </row>
    <row r="14" spans="1:6" ht="12.75">
      <c r="A14" s="63" t="s">
        <v>21</v>
      </c>
      <c r="B14" s="64" t="s">
        <v>22</v>
      </c>
      <c r="C14" s="54"/>
      <c r="D14" s="54"/>
      <c r="E14" s="54">
        <f t="shared" si="0"/>
        <v>0</v>
      </c>
      <c r="F14" s="54"/>
    </row>
    <row r="15" spans="1:6" ht="12.75">
      <c r="A15" s="63" t="s">
        <v>23</v>
      </c>
      <c r="B15" s="64" t="s">
        <v>24</v>
      </c>
      <c r="C15" s="54"/>
      <c r="D15" s="54"/>
      <c r="E15" s="54">
        <f t="shared" si="0"/>
        <v>0</v>
      </c>
      <c r="F15" s="54"/>
    </row>
    <row r="16" spans="1:6" ht="12.75">
      <c r="A16" s="63" t="s">
        <v>25</v>
      </c>
      <c r="B16" s="64" t="s">
        <v>26</v>
      </c>
      <c r="C16" s="54"/>
      <c r="D16" s="54"/>
      <c r="E16" s="54">
        <f t="shared" si="0"/>
        <v>0</v>
      </c>
      <c r="F16" s="54"/>
    </row>
    <row r="17" spans="1:6" ht="12.75">
      <c r="A17" s="66" t="s">
        <v>27</v>
      </c>
      <c r="B17" s="9" t="s">
        <v>185</v>
      </c>
      <c r="C17" s="57">
        <f>SUM(C4:C16)</f>
        <v>8196100</v>
      </c>
      <c r="D17" s="57">
        <f>SUM(D4:D16)</f>
        <v>2397800</v>
      </c>
      <c r="E17" s="57">
        <f t="shared" si="0"/>
        <v>10593900</v>
      </c>
      <c r="F17" s="57">
        <f>SUM(F4:F16)</f>
        <v>10593900</v>
      </c>
    </row>
    <row r="18" spans="1:6" ht="12.75">
      <c r="A18" s="63" t="s">
        <v>28</v>
      </c>
      <c r="B18" s="64" t="s">
        <v>29</v>
      </c>
      <c r="C18" s="54"/>
      <c r="D18" s="54"/>
      <c r="E18" s="54">
        <f t="shared" si="0"/>
        <v>0</v>
      </c>
      <c r="F18" s="54"/>
    </row>
    <row r="19" spans="1:6" ht="12.75">
      <c r="A19" s="63" t="s">
        <v>30</v>
      </c>
      <c r="B19" s="64" t="s">
        <v>335</v>
      </c>
      <c r="C19" s="54"/>
      <c r="D19" s="54"/>
      <c r="E19" s="54">
        <f t="shared" si="0"/>
        <v>0</v>
      </c>
      <c r="F19" s="54">
        <v>0</v>
      </c>
    </row>
    <row r="20" spans="1:6" ht="12.75">
      <c r="A20" s="63" t="s">
        <v>31</v>
      </c>
      <c r="B20" s="64" t="s">
        <v>32</v>
      </c>
      <c r="C20" s="54">
        <v>560100</v>
      </c>
      <c r="D20" s="54"/>
      <c r="E20" s="54">
        <f t="shared" si="0"/>
        <v>560100</v>
      </c>
      <c r="F20" s="54">
        <v>560100</v>
      </c>
    </row>
    <row r="21" spans="1:6" ht="12.75">
      <c r="A21" s="66" t="s">
        <v>0</v>
      </c>
      <c r="B21" s="9" t="s">
        <v>186</v>
      </c>
      <c r="C21" s="57">
        <f>C18+C19+C20</f>
        <v>560100</v>
      </c>
      <c r="D21" s="57">
        <f>D18+D19+D20</f>
        <v>0</v>
      </c>
      <c r="E21" s="57">
        <f t="shared" si="0"/>
        <v>560100</v>
      </c>
      <c r="F21" s="57">
        <f>F18+F19+F20</f>
        <v>560100</v>
      </c>
    </row>
    <row r="22" spans="1:6" ht="12.75">
      <c r="A22" s="66" t="s">
        <v>33</v>
      </c>
      <c r="B22" s="9" t="s">
        <v>187</v>
      </c>
      <c r="C22" s="57">
        <f>C17+C21</f>
        <v>8756200</v>
      </c>
      <c r="D22" s="57">
        <f>D17+D21</f>
        <v>2397800</v>
      </c>
      <c r="E22" s="57">
        <f t="shared" si="0"/>
        <v>11154000</v>
      </c>
      <c r="F22" s="57">
        <f>F17+F21</f>
        <v>11154000</v>
      </c>
    </row>
    <row r="23" spans="1:6" ht="25.5">
      <c r="A23" s="66" t="s">
        <v>34</v>
      </c>
      <c r="B23" s="9" t="s">
        <v>35</v>
      </c>
      <c r="C23" s="57">
        <v>2036000</v>
      </c>
      <c r="D23" s="57">
        <v>578000</v>
      </c>
      <c r="E23" s="57">
        <f t="shared" si="0"/>
        <v>2614000</v>
      </c>
      <c r="F23" s="57">
        <v>2614000</v>
      </c>
    </row>
    <row r="24" spans="1:6" ht="12.75">
      <c r="A24" s="63" t="s">
        <v>36</v>
      </c>
      <c r="B24" s="64" t="s">
        <v>37</v>
      </c>
      <c r="C24" s="54">
        <v>150000</v>
      </c>
      <c r="D24" s="54">
        <v>300000</v>
      </c>
      <c r="E24" s="54">
        <f t="shared" si="0"/>
        <v>450000</v>
      </c>
      <c r="F24" s="54">
        <v>450000</v>
      </c>
    </row>
    <row r="25" spans="1:6" ht="12.75">
      <c r="A25" s="63" t="s">
        <v>38</v>
      </c>
      <c r="B25" s="64" t="s">
        <v>39</v>
      </c>
      <c r="C25" s="54">
        <v>300000</v>
      </c>
      <c r="D25" s="54"/>
      <c r="E25" s="54">
        <f t="shared" si="0"/>
        <v>300000</v>
      </c>
      <c r="F25" s="54">
        <v>300000</v>
      </c>
    </row>
    <row r="26" spans="1:6" ht="12.75">
      <c r="A26" s="63" t="s">
        <v>40</v>
      </c>
      <c r="B26" s="64" t="s">
        <v>41</v>
      </c>
      <c r="C26" s="54"/>
      <c r="D26" s="54"/>
      <c r="E26" s="54">
        <f t="shared" si="0"/>
        <v>0</v>
      </c>
      <c r="F26" s="54"/>
    </row>
    <row r="27" spans="1:6" ht="12.75">
      <c r="A27" s="66" t="s">
        <v>42</v>
      </c>
      <c r="B27" s="9" t="s">
        <v>188</v>
      </c>
      <c r="C27" s="57">
        <f>C24+C25+C26</f>
        <v>450000</v>
      </c>
      <c r="D27" s="57">
        <f>D24+D25+D26</f>
        <v>300000</v>
      </c>
      <c r="E27" s="57">
        <f t="shared" si="0"/>
        <v>750000</v>
      </c>
      <c r="F27" s="57">
        <f>F24+F25+F26</f>
        <v>750000</v>
      </c>
    </row>
    <row r="28" spans="1:6" ht="12.75">
      <c r="A28" s="63" t="s">
        <v>43</v>
      </c>
      <c r="B28" s="64" t="s">
        <v>44</v>
      </c>
      <c r="C28" s="54">
        <v>120000</v>
      </c>
      <c r="D28" s="54"/>
      <c r="E28" s="54">
        <f t="shared" si="0"/>
        <v>120000</v>
      </c>
      <c r="F28" s="54">
        <v>120000</v>
      </c>
    </row>
    <row r="29" spans="1:6" ht="12.75">
      <c r="A29" s="63" t="s">
        <v>45</v>
      </c>
      <c r="B29" s="64" t="s">
        <v>46</v>
      </c>
      <c r="C29" s="54">
        <v>100000</v>
      </c>
      <c r="D29" s="54"/>
      <c r="E29" s="54">
        <f t="shared" si="0"/>
        <v>100000</v>
      </c>
      <c r="F29" s="54">
        <v>100000</v>
      </c>
    </row>
    <row r="30" spans="1:6" ht="12.75">
      <c r="A30" s="66" t="s">
        <v>47</v>
      </c>
      <c r="B30" s="9" t="s">
        <v>189</v>
      </c>
      <c r="C30" s="57">
        <f>C28+C29</f>
        <v>220000</v>
      </c>
      <c r="D30" s="57">
        <f>D28+D29</f>
        <v>0</v>
      </c>
      <c r="E30" s="57">
        <f t="shared" si="0"/>
        <v>220000</v>
      </c>
      <c r="F30" s="57">
        <f>SUM(F28,F29)</f>
        <v>220000</v>
      </c>
    </row>
    <row r="31" spans="1:6" ht="12.75">
      <c r="A31" s="63" t="s">
        <v>48</v>
      </c>
      <c r="B31" s="64" t="s">
        <v>49</v>
      </c>
      <c r="C31" s="54">
        <v>2100000</v>
      </c>
      <c r="D31" s="54"/>
      <c r="E31" s="54">
        <f t="shared" si="0"/>
        <v>2100000</v>
      </c>
      <c r="F31" s="54">
        <v>2100000</v>
      </c>
    </row>
    <row r="32" spans="1:6" ht="12.75">
      <c r="A32" s="63" t="s">
        <v>50</v>
      </c>
      <c r="B32" s="64" t="s">
        <v>51</v>
      </c>
      <c r="C32" s="54"/>
      <c r="D32" s="54"/>
      <c r="E32" s="54">
        <f t="shared" si="0"/>
        <v>0</v>
      </c>
      <c r="F32" s="54"/>
    </row>
    <row r="33" spans="1:6" ht="12.75">
      <c r="A33" s="63" t="s">
        <v>52</v>
      </c>
      <c r="B33" s="64" t="s">
        <v>53</v>
      </c>
      <c r="C33" s="54"/>
      <c r="D33" s="54"/>
      <c r="E33" s="54">
        <f t="shared" si="0"/>
        <v>0</v>
      </c>
      <c r="F33" s="54"/>
    </row>
    <row r="34" spans="1:6" ht="12.75">
      <c r="A34" s="63" t="s">
        <v>54</v>
      </c>
      <c r="B34" s="64" t="s">
        <v>55</v>
      </c>
      <c r="C34" s="54">
        <v>200000</v>
      </c>
      <c r="D34" s="54"/>
      <c r="E34" s="54">
        <f t="shared" si="0"/>
        <v>200000</v>
      </c>
      <c r="F34" s="54">
        <v>200000</v>
      </c>
    </row>
    <row r="35" spans="1:6" ht="12.75">
      <c r="A35" s="63" t="s">
        <v>56</v>
      </c>
      <c r="B35" s="64" t="s">
        <v>57</v>
      </c>
      <c r="C35" s="54"/>
      <c r="D35" s="54"/>
      <c r="E35" s="54">
        <f t="shared" si="0"/>
        <v>0</v>
      </c>
      <c r="F35" s="54"/>
    </row>
    <row r="36" spans="1:6" ht="12.75">
      <c r="A36" s="63" t="s">
        <v>58</v>
      </c>
      <c r="B36" s="64" t="s">
        <v>59</v>
      </c>
      <c r="C36" s="54">
        <v>650000</v>
      </c>
      <c r="D36" s="54"/>
      <c r="E36" s="54">
        <f t="shared" si="0"/>
        <v>650000</v>
      </c>
      <c r="F36" s="54">
        <v>650000</v>
      </c>
    </row>
    <row r="37" spans="1:6" ht="12.75">
      <c r="A37" s="63" t="s">
        <v>60</v>
      </c>
      <c r="B37" s="64" t="s">
        <v>61</v>
      </c>
      <c r="C37" s="54">
        <v>800000</v>
      </c>
      <c r="D37" s="54"/>
      <c r="E37" s="54">
        <f t="shared" si="0"/>
        <v>800000</v>
      </c>
      <c r="F37" s="54">
        <v>800000</v>
      </c>
    </row>
    <row r="38" spans="1:6" ht="12.75">
      <c r="A38" s="66" t="s">
        <v>62</v>
      </c>
      <c r="B38" s="9" t="s">
        <v>190</v>
      </c>
      <c r="C38" s="57">
        <f>SUM(C31:C37)</f>
        <v>3750000</v>
      </c>
      <c r="D38" s="57">
        <f>SUM(D31:D37)</f>
        <v>0</v>
      </c>
      <c r="E38" s="57">
        <f t="shared" si="0"/>
        <v>3750000</v>
      </c>
      <c r="F38" s="57">
        <f>SUM(F31,F34,F36,F37)</f>
        <v>3750000</v>
      </c>
    </row>
    <row r="39" spans="1:6" ht="12.75">
      <c r="A39" s="63" t="s">
        <v>63</v>
      </c>
      <c r="B39" s="64" t="s">
        <v>64</v>
      </c>
      <c r="C39" s="54">
        <v>150000</v>
      </c>
      <c r="D39" s="54"/>
      <c r="E39" s="54">
        <f t="shared" si="0"/>
        <v>150000</v>
      </c>
      <c r="F39" s="54">
        <v>150000</v>
      </c>
    </row>
    <row r="40" spans="1:6" ht="12.75">
      <c r="A40" s="63" t="s">
        <v>65</v>
      </c>
      <c r="B40" s="64" t="s">
        <v>66</v>
      </c>
      <c r="C40" s="54"/>
      <c r="D40" s="54"/>
      <c r="E40" s="54">
        <f t="shared" si="0"/>
        <v>0</v>
      </c>
      <c r="F40" s="54"/>
    </row>
    <row r="41" spans="1:6" ht="12.75">
      <c r="A41" s="66" t="s">
        <v>67</v>
      </c>
      <c r="B41" s="9" t="s">
        <v>191</v>
      </c>
      <c r="C41" s="57">
        <f>SUM(C39,C40)</f>
        <v>150000</v>
      </c>
      <c r="D41" s="57">
        <f>SUM(D39,D40)</f>
        <v>0</v>
      </c>
      <c r="E41" s="57">
        <f>SUM(E39,E40)</f>
        <v>150000</v>
      </c>
      <c r="F41" s="57">
        <v>150000</v>
      </c>
    </row>
    <row r="42" spans="1:6" ht="12.75">
      <c r="A42" s="63" t="s">
        <v>68</v>
      </c>
      <c r="B42" s="64" t="s">
        <v>69</v>
      </c>
      <c r="C42" s="54">
        <v>1000000</v>
      </c>
      <c r="D42" s="54">
        <v>15000</v>
      </c>
      <c r="E42" s="54">
        <f aca="true" t="shared" si="1" ref="E42:E105">SUM(C42:D42)</f>
        <v>1015000</v>
      </c>
      <c r="F42" s="54">
        <v>1015000</v>
      </c>
    </row>
    <row r="43" spans="1:6" ht="12.75">
      <c r="A43" s="63" t="s">
        <v>70</v>
      </c>
      <c r="B43" s="64" t="s">
        <v>71</v>
      </c>
      <c r="C43" s="54"/>
      <c r="D43" s="54"/>
      <c r="E43" s="54">
        <f t="shared" si="1"/>
        <v>0</v>
      </c>
      <c r="F43" s="54"/>
    </row>
    <row r="44" spans="1:6" ht="12.75">
      <c r="A44" s="63" t="s">
        <v>72</v>
      </c>
      <c r="B44" s="64" t="s">
        <v>73</v>
      </c>
      <c r="C44" s="54"/>
      <c r="D44" s="54"/>
      <c r="E44" s="54">
        <f t="shared" si="1"/>
        <v>0</v>
      </c>
      <c r="F44" s="54"/>
    </row>
    <row r="45" spans="1:6" ht="12.75">
      <c r="A45" s="63" t="s">
        <v>74</v>
      </c>
      <c r="B45" s="64" t="s">
        <v>75</v>
      </c>
      <c r="C45" s="54"/>
      <c r="D45" s="54"/>
      <c r="E45" s="54">
        <f t="shared" si="1"/>
        <v>0</v>
      </c>
      <c r="F45" s="54"/>
    </row>
    <row r="46" spans="1:6" ht="12.75">
      <c r="A46" s="63" t="s">
        <v>76</v>
      </c>
      <c r="B46" s="64" t="s">
        <v>77</v>
      </c>
      <c r="C46" s="54">
        <v>200000</v>
      </c>
      <c r="D46" s="54"/>
      <c r="E46" s="54">
        <f t="shared" si="1"/>
        <v>200000</v>
      </c>
      <c r="F46" s="54">
        <v>200000</v>
      </c>
    </row>
    <row r="47" spans="1:6" ht="12.75">
      <c r="A47" s="66" t="s">
        <v>78</v>
      </c>
      <c r="B47" s="9" t="s">
        <v>192</v>
      </c>
      <c r="C47" s="57">
        <f>SUM(C42:C46)</f>
        <v>1200000</v>
      </c>
      <c r="D47" s="57">
        <f>SUM(D42:D46)</f>
        <v>15000</v>
      </c>
      <c r="E47" s="57">
        <f t="shared" si="1"/>
        <v>1215000</v>
      </c>
      <c r="F47" s="57">
        <f>SUM(F42:F46)</f>
        <v>1215000</v>
      </c>
    </row>
    <row r="48" spans="1:6" ht="12.75">
      <c r="A48" s="66" t="s">
        <v>79</v>
      </c>
      <c r="B48" s="9" t="s">
        <v>193</v>
      </c>
      <c r="C48" s="57">
        <f>C27+C30+C38+C41+C47</f>
        <v>5770000</v>
      </c>
      <c r="D48" s="57">
        <f>D27+D30+D38+D41+D47</f>
        <v>315000</v>
      </c>
      <c r="E48" s="57">
        <f t="shared" si="1"/>
        <v>6085000</v>
      </c>
      <c r="F48" s="57">
        <f>F27+F30+F38+F41+F47</f>
        <v>6085000</v>
      </c>
    </row>
    <row r="49" spans="1:6" ht="12.75">
      <c r="A49" s="63" t="s">
        <v>80</v>
      </c>
      <c r="B49" s="64" t="s">
        <v>81</v>
      </c>
      <c r="C49" s="54"/>
      <c r="D49" s="54"/>
      <c r="E49" s="54">
        <f t="shared" si="1"/>
        <v>0</v>
      </c>
      <c r="F49" s="54"/>
    </row>
    <row r="50" spans="1:6" ht="12.75">
      <c r="A50" s="63" t="s">
        <v>82</v>
      </c>
      <c r="B50" s="64" t="s">
        <v>83</v>
      </c>
      <c r="C50" s="54"/>
      <c r="D50" s="54"/>
      <c r="E50" s="54">
        <f t="shared" si="1"/>
        <v>0</v>
      </c>
      <c r="F50" s="54"/>
    </row>
    <row r="51" spans="1:6" ht="12.75">
      <c r="A51" s="63" t="s">
        <v>84</v>
      </c>
      <c r="B51" s="64" t="s">
        <v>85</v>
      </c>
      <c r="C51" s="54"/>
      <c r="D51" s="54"/>
      <c r="E51" s="54">
        <f t="shared" si="1"/>
        <v>0</v>
      </c>
      <c r="F51" s="54"/>
    </row>
    <row r="52" spans="1:6" ht="12.75">
      <c r="A52" s="63" t="s">
        <v>86</v>
      </c>
      <c r="B52" s="64" t="s">
        <v>87</v>
      </c>
      <c r="C52" s="54"/>
      <c r="D52" s="54"/>
      <c r="E52" s="54">
        <f t="shared" si="1"/>
        <v>0</v>
      </c>
      <c r="F52" s="54"/>
    </row>
    <row r="53" spans="1:6" ht="12.75">
      <c r="A53" s="63" t="s">
        <v>88</v>
      </c>
      <c r="B53" s="64" t="s">
        <v>89</v>
      </c>
      <c r="C53" s="54"/>
      <c r="D53" s="54"/>
      <c r="E53" s="54">
        <f t="shared" si="1"/>
        <v>0</v>
      </c>
      <c r="F53" s="54"/>
    </row>
    <row r="54" spans="1:6" ht="12.75">
      <c r="A54" s="63" t="s">
        <v>90</v>
      </c>
      <c r="B54" s="64" t="s">
        <v>91</v>
      </c>
      <c r="C54" s="54"/>
      <c r="D54" s="54"/>
      <c r="E54" s="54">
        <f t="shared" si="1"/>
        <v>0</v>
      </c>
      <c r="F54" s="54"/>
    </row>
    <row r="55" spans="1:6" ht="12.75">
      <c r="A55" s="63" t="s">
        <v>92</v>
      </c>
      <c r="B55" s="64" t="s">
        <v>93</v>
      </c>
      <c r="C55" s="54"/>
      <c r="D55" s="54"/>
      <c r="E55" s="54">
        <f t="shared" si="1"/>
        <v>0</v>
      </c>
      <c r="F55" s="54"/>
    </row>
    <row r="56" spans="1:6" ht="12.75">
      <c r="A56" s="63" t="s">
        <v>94</v>
      </c>
      <c r="B56" s="64" t="s">
        <v>95</v>
      </c>
      <c r="C56" s="54"/>
      <c r="D56" s="54"/>
      <c r="E56" s="54">
        <f t="shared" si="1"/>
        <v>0</v>
      </c>
      <c r="F56" s="54"/>
    </row>
    <row r="57" spans="1:6" ht="12.75">
      <c r="A57" s="66" t="s">
        <v>96</v>
      </c>
      <c r="B57" s="9" t="s">
        <v>194</v>
      </c>
      <c r="C57" s="54">
        <f>SUM(C49:C56)</f>
        <v>0</v>
      </c>
      <c r="D57" s="54">
        <f>SUM(D49:D56)</f>
        <v>0</v>
      </c>
      <c r="E57" s="54">
        <f t="shared" si="1"/>
        <v>0</v>
      </c>
      <c r="F57" s="54">
        <f>SUM(F49:F56)</f>
        <v>0</v>
      </c>
    </row>
    <row r="58" spans="1:6" ht="12.75">
      <c r="A58" s="63" t="s">
        <v>97</v>
      </c>
      <c r="B58" s="64" t="s">
        <v>98</v>
      </c>
      <c r="C58" s="54"/>
      <c r="D58" s="54"/>
      <c r="E58" s="54">
        <f t="shared" si="1"/>
        <v>0</v>
      </c>
      <c r="F58" s="54"/>
    </row>
    <row r="59" spans="1:6" ht="12.75">
      <c r="A59" s="63" t="s">
        <v>99</v>
      </c>
      <c r="B59" s="64" t="s">
        <v>100</v>
      </c>
      <c r="C59" s="54"/>
      <c r="D59" s="54"/>
      <c r="E59" s="54">
        <f t="shared" si="1"/>
        <v>0</v>
      </c>
      <c r="F59" s="54"/>
    </row>
    <row r="60" spans="1:6" ht="12.75">
      <c r="A60" s="63" t="s">
        <v>101</v>
      </c>
      <c r="B60" s="64" t="s">
        <v>336</v>
      </c>
      <c r="C60" s="54"/>
      <c r="D60" s="54"/>
      <c r="E60" s="54">
        <f t="shared" si="1"/>
        <v>0</v>
      </c>
      <c r="F60" s="54"/>
    </row>
    <row r="61" spans="1:6" ht="12.75">
      <c r="A61" s="63" t="s">
        <v>102</v>
      </c>
      <c r="B61" s="64" t="s">
        <v>337</v>
      </c>
      <c r="C61" s="54"/>
      <c r="D61" s="54"/>
      <c r="E61" s="54">
        <f t="shared" si="1"/>
        <v>0</v>
      </c>
      <c r="F61" s="54"/>
    </row>
    <row r="62" spans="1:6" ht="12.75">
      <c r="A62" s="63" t="s">
        <v>103</v>
      </c>
      <c r="B62" s="64" t="s">
        <v>338</v>
      </c>
      <c r="C62" s="54"/>
      <c r="D62" s="54"/>
      <c r="E62" s="54">
        <f t="shared" si="1"/>
        <v>0</v>
      </c>
      <c r="F62" s="54"/>
    </row>
    <row r="63" spans="1:6" ht="12.75">
      <c r="A63" s="63" t="s">
        <v>104</v>
      </c>
      <c r="B63" s="64" t="s">
        <v>105</v>
      </c>
      <c r="C63" s="54"/>
      <c r="D63" s="54"/>
      <c r="E63" s="54">
        <f t="shared" si="1"/>
        <v>0</v>
      </c>
      <c r="F63" s="54"/>
    </row>
    <row r="64" spans="1:6" ht="12.75">
      <c r="A64" s="63" t="s">
        <v>106</v>
      </c>
      <c r="B64" s="64" t="s">
        <v>339</v>
      </c>
      <c r="C64" s="54"/>
      <c r="D64" s="54"/>
      <c r="E64" s="54">
        <f t="shared" si="1"/>
        <v>0</v>
      </c>
      <c r="F64" s="54"/>
    </row>
    <row r="65" spans="1:6" ht="12.75">
      <c r="A65" s="63" t="s">
        <v>107</v>
      </c>
      <c r="B65" s="64" t="s">
        <v>340</v>
      </c>
      <c r="C65" s="54"/>
      <c r="D65" s="54"/>
      <c r="E65" s="54">
        <f t="shared" si="1"/>
        <v>0</v>
      </c>
      <c r="F65" s="54"/>
    </row>
    <row r="66" spans="1:6" ht="12.75">
      <c r="A66" s="63" t="s">
        <v>108</v>
      </c>
      <c r="B66" s="64" t="s">
        <v>109</v>
      </c>
      <c r="C66" s="54"/>
      <c r="D66" s="54"/>
      <c r="E66" s="54">
        <f t="shared" si="1"/>
        <v>0</v>
      </c>
      <c r="F66" s="54"/>
    </row>
    <row r="67" spans="1:6" ht="12.75">
      <c r="A67" s="63" t="s">
        <v>110</v>
      </c>
      <c r="B67" s="64" t="s">
        <v>111</v>
      </c>
      <c r="C67" s="54"/>
      <c r="D67" s="54"/>
      <c r="E67" s="54">
        <f t="shared" si="1"/>
        <v>0</v>
      </c>
      <c r="F67" s="54"/>
    </row>
    <row r="68" spans="1:6" ht="12.75">
      <c r="A68" s="63" t="s">
        <v>112</v>
      </c>
      <c r="B68" s="64" t="s">
        <v>113</v>
      </c>
      <c r="C68" s="54"/>
      <c r="D68" s="54"/>
      <c r="E68" s="54">
        <f t="shared" si="1"/>
        <v>0</v>
      </c>
      <c r="F68" s="54"/>
    </row>
    <row r="69" spans="1:6" ht="12.75">
      <c r="A69" s="63" t="s">
        <v>114</v>
      </c>
      <c r="B69" s="64" t="s">
        <v>115</v>
      </c>
      <c r="C69" s="54"/>
      <c r="D69" s="54"/>
      <c r="E69" s="54">
        <f t="shared" si="1"/>
        <v>0</v>
      </c>
      <c r="F69" s="54"/>
    </row>
    <row r="70" spans="1:6" ht="12.75">
      <c r="A70" s="66" t="s">
        <v>116</v>
      </c>
      <c r="B70" s="9" t="s">
        <v>195</v>
      </c>
      <c r="C70" s="54">
        <f>SUM(C58:C69)</f>
        <v>0</v>
      </c>
      <c r="D70" s="54">
        <f>SUM(D58:D69)</f>
        <v>0</v>
      </c>
      <c r="E70" s="54">
        <f t="shared" si="1"/>
        <v>0</v>
      </c>
      <c r="F70" s="54">
        <f>SUM(F58:F69)</f>
        <v>0</v>
      </c>
    </row>
    <row r="71" spans="1:6" ht="12.75">
      <c r="A71" s="63" t="s">
        <v>117</v>
      </c>
      <c r="B71" s="64" t="s">
        <v>118</v>
      </c>
      <c r="C71" s="54"/>
      <c r="D71" s="54"/>
      <c r="E71" s="54">
        <f t="shared" si="1"/>
        <v>0</v>
      </c>
      <c r="F71" s="54"/>
    </row>
    <row r="72" spans="1:6" ht="12.75">
      <c r="A72" s="63" t="s">
        <v>119</v>
      </c>
      <c r="B72" s="64" t="s">
        <v>120</v>
      </c>
      <c r="C72" s="54"/>
      <c r="D72" s="54"/>
      <c r="E72" s="54">
        <f t="shared" si="1"/>
        <v>0</v>
      </c>
      <c r="F72" s="54"/>
    </row>
    <row r="73" spans="1:6" ht="12.75">
      <c r="A73" s="63" t="s">
        <v>121</v>
      </c>
      <c r="B73" s="64" t="s">
        <v>122</v>
      </c>
      <c r="C73" s="54"/>
      <c r="D73" s="54"/>
      <c r="E73" s="54">
        <f t="shared" si="1"/>
        <v>0</v>
      </c>
      <c r="F73" s="54"/>
    </row>
    <row r="74" spans="1:6" ht="12.75">
      <c r="A74" s="63" t="s">
        <v>123</v>
      </c>
      <c r="B74" s="64" t="s">
        <v>124</v>
      </c>
      <c r="C74" s="54"/>
      <c r="D74" s="54"/>
      <c r="E74" s="54">
        <f t="shared" si="1"/>
        <v>0</v>
      </c>
      <c r="F74" s="54"/>
    </row>
    <row r="75" spans="1:6" ht="12.75">
      <c r="A75" s="63" t="s">
        <v>125</v>
      </c>
      <c r="B75" s="64" t="s">
        <v>126</v>
      </c>
      <c r="C75" s="54"/>
      <c r="D75" s="54"/>
      <c r="E75" s="54">
        <f t="shared" si="1"/>
        <v>0</v>
      </c>
      <c r="F75" s="54"/>
    </row>
    <row r="76" spans="1:6" ht="12.75">
      <c r="A76" s="63" t="s">
        <v>127</v>
      </c>
      <c r="B76" s="64" t="s">
        <v>128</v>
      </c>
      <c r="C76" s="54"/>
      <c r="D76" s="54"/>
      <c r="E76" s="54">
        <f t="shared" si="1"/>
        <v>0</v>
      </c>
      <c r="F76" s="54"/>
    </row>
    <row r="77" spans="1:6" ht="12.75">
      <c r="A77" s="63" t="s">
        <v>129</v>
      </c>
      <c r="B77" s="64" t="s">
        <v>130</v>
      </c>
      <c r="C77" s="54"/>
      <c r="D77" s="54"/>
      <c r="E77" s="54">
        <f t="shared" si="1"/>
        <v>0</v>
      </c>
      <c r="F77" s="54"/>
    </row>
    <row r="78" spans="1:6" ht="12.75">
      <c r="A78" s="66" t="s">
        <v>131</v>
      </c>
      <c r="B78" s="9" t="s">
        <v>196</v>
      </c>
      <c r="C78" s="54">
        <f>SUM(C71:C77)</f>
        <v>0</v>
      </c>
      <c r="D78" s="54">
        <f>SUM(D71:D77)</f>
        <v>0</v>
      </c>
      <c r="E78" s="54">
        <f t="shared" si="1"/>
        <v>0</v>
      </c>
      <c r="F78" s="54">
        <f>SUM(F71:F77)</f>
        <v>0</v>
      </c>
    </row>
    <row r="79" spans="1:6" ht="12.75">
      <c r="A79" s="63" t="s">
        <v>132</v>
      </c>
      <c r="B79" s="64" t="s">
        <v>133</v>
      </c>
      <c r="C79" s="54"/>
      <c r="D79" s="54"/>
      <c r="E79" s="54">
        <f t="shared" si="1"/>
        <v>0</v>
      </c>
      <c r="F79" s="54"/>
    </row>
    <row r="80" spans="1:6" ht="12.75">
      <c r="A80" s="63" t="s">
        <v>134</v>
      </c>
      <c r="B80" s="64" t="s">
        <v>135</v>
      </c>
      <c r="C80" s="54"/>
      <c r="D80" s="54"/>
      <c r="E80" s="54">
        <f t="shared" si="1"/>
        <v>0</v>
      </c>
      <c r="F80" s="54"/>
    </row>
    <row r="81" spans="1:6" ht="12.75">
      <c r="A81" s="63" t="s">
        <v>136</v>
      </c>
      <c r="B81" s="64" t="s">
        <v>137</v>
      </c>
      <c r="C81" s="54"/>
      <c r="D81" s="54"/>
      <c r="E81" s="54">
        <f t="shared" si="1"/>
        <v>0</v>
      </c>
      <c r="F81" s="54"/>
    </row>
    <row r="82" spans="1:6" ht="12.75">
      <c r="A82" s="63" t="s">
        <v>138</v>
      </c>
      <c r="B82" s="64" t="s">
        <v>139</v>
      </c>
      <c r="C82" s="54"/>
      <c r="D82" s="54"/>
      <c r="E82" s="54">
        <f t="shared" si="1"/>
        <v>0</v>
      </c>
      <c r="F82" s="54"/>
    </row>
    <row r="83" spans="1:6" ht="12.75">
      <c r="A83" s="66" t="s">
        <v>140</v>
      </c>
      <c r="B83" s="9" t="s">
        <v>197</v>
      </c>
      <c r="C83" s="54">
        <f>SUM(C79:C82)</f>
        <v>0</v>
      </c>
      <c r="D83" s="54">
        <f>SUM(D79:D82)</f>
        <v>0</v>
      </c>
      <c r="E83" s="54">
        <f t="shared" si="1"/>
        <v>0</v>
      </c>
      <c r="F83" s="54">
        <f>SUM(F79:F82)</f>
        <v>0</v>
      </c>
    </row>
    <row r="84" spans="1:6" ht="12.75">
      <c r="A84" s="63" t="s">
        <v>141</v>
      </c>
      <c r="B84" s="64" t="s">
        <v>341</v>
      </c>
      <c r="C84" s="54"/>
      <c r="D84" s="54"/>
      <c r="E84" s="54">
        <f t="shared" si="1"/>
        <v>0</v>
      </c>
      <c r="F84" s="54"/>
    </row>
    <row r="85" spans="1:6" ht="12.75">
      <c r="A85" s="63" t="s">
        <v>142</v>
      </c>
      <c r="B85" s="64" t="s">
        <v>342</v>
      </c>
      <c r="C85" s="54"/>
      <c r="D85" s="54"/>
      <c r="E85" s="54">
        <f t="shared" si="1"/>
        <v>0</v>
      </c>
      <c r="F85" s="54"/>
    </row>
    <row r="86" spans="1:6" ht="12.75">
      <c r="A86" s="63" t="s">
        <v>143</v>
      </c>
      <c r="B86" s="64" t="s">
        <v>343</v>
      </c>
      <c r="C86" s="54"/>
      <c r="D86" s="54"/>
      <c r="E86" s="54">
        <f t="shared" si="1"/>
        <v>0</v>
      </c>
      <c r="F86" s="54"/>
    </row>
    <row r="87" spans="1:6" ht="12.75">
      <c r="A87" s="63" t="s">
        <v>144</v>
      </c>
      <c r="B87" s="64" t="s">
        <v>145</v>
      </c>
      <c r="C87" s="54"/>
      <c r="D87" s="54"/>
      <c r="E87" s="54">
        <f t="shared" si="1"/>
        <v>0</v>
      </c>
      <c r="F87" s="54"/>
    </row>
    <row r="88" spans="1:6" ht="12.75">
      <c r="A88" s="63" t="s">
        <v>146</v>
      </c>
      <c r="B88" s="64" t="s">
        <v>344</v>
      </c>
      <c r="C88" s="54"/>
      <c r="D88" s="54"/>
      <c r="E88" s="54">
        <f t="shared" si="1"/>
        <v>0</v>
      </c>
      <c r="F88" s="54"/>
    </row>
    <row r="89" spans="1:6" ht="12.75">
      <c r="A89" s="63" t="s">
        <v>147</v>
      </c>
      <c r="B89" s="64" t="s">
        <v>345</v>
      </c>
      <c r="C89" s="54"/>
      <c r="D89" s="54"/>
      <c r="E89" s="54">
        <f t="shared" si="1"/>
        <v>0</v>
      </c>
      <c r="F89" s="54"/>
    </row>
    <row r="90" spans="1:6" ht="12.75">
      <c r="A90" s="63" t="s">
        <v>148</v>
      </c>
      <c r="B90" s="64" t="s">
        <v>149</v>
      </c>
      <c r="C90" s="54"/>
      <c r="D90" s="54"/>
      <c r="E90" s="54">
        <f t="shared" si="1"/>
        <v>0</v>
      </c>
      <c r="F90" s="54"/>
    </row>
    <row r="91" spans="1:6" ht="12.75">
      <c r="A91" s="63" t="s">
        <v>150</v>
      </c>
      <c r="B91" s="64" t="s">
        <v>151</v>
      </c>
      <c r="C91" s="54"/>
      <c r="D91" s="54"/>
      <c r="E91" s="54">
        <f t="shared" si="1"/>
        <v>0</v>
      </c>
      <c r="F91" s="54"/>
    </row>
    <row r="92" spans="1:6" ht="12.75">
      <c r="A92" s="66" t="s">
        <v>152</v>
      </c>
      <c r="B92" s="9" t="s">
        <v>198</v>
      </c>
      <c r="C92" s="54">
        <f>SUM(C84:C91)</f>
        <v>0</v>
      </c>
      <c r="D92" s="54">
        <f>SUM(D84:D91)</f>
        <v>0</v>
      </c>
      <c r="E92" s="54">
        <f t="shared" si="1"/>
        <v>0</v>
      </c>
      <c r="F92" s="54">
        <f>SUM(F84:F91)</f>
        <v>0</v>
      </c>
    </row>
    <row r="93" spans="1:6" ht="12.75">
      <c r="A93" s="66" t="s">
        <v>153</v>
      </c>
      <c r="B93" s="9" t="s">
        <v>199</v>
      </c>
      <c r="C93" s="57">
        <f>C22+C23+C48+C57+C70+C78+C83+C92</f>
        <v>16562200</v>
      </c>
      <c r="D93" s="57">
        <f>D22+D23+D48+D57+D70+D78+D83+D92</f>
        <v>3290800</v>
      </c>
      <c r="E93" s="57">
        <f t="shared" si="1"/>
        <v>19853000</v>
      </c>
      <c r="F93" s="57">
        <f>F22+F23+F48+F57+F70+F78+F83+F92</f>
        <v>19853000</v>
      </c>
    </row>
    <row r="94" spans="1:6" ht="12.75">
      <c r="A94" s="63" t="s">
        <v>1</v>
      </c>
      <c r="B94" s="64" t="s">
        <v>154</v>
      </c>
      <c r="C94" s="54"/>
      <c r="D94" s="54"/>
      <c r="E94" s="54">
        <f t="shared" si="1"/>
        <v>0</v>
      </c>
      <c r="F94" s="54"/>
    </row>
    <row r="95" spans="1:6" ht="12.75">
      <c r="A95" s="63" t="s">
        <v>2</v>
      </c>
      <c r="B95" s="64" t="s">
        <v>155</v>
      </c>
      <c r="C95" s="54"/>
      <c r="D95" s="54"/>
      <c r="E95" s="54">
        <f t="shared" si="1"/>
        <v>0</v>
      </c>
      <c r="F95" s="54"/>
    </row>
    <row r="96" spans="1:6" ht="12.75">
      <c r="A96" s="63" t="s">
        <v>3</v>
      </c>
      <c r="B96" s="64" t="s">
        <v>156</v>
      </c>
      <c r="C96" s="54"/>
      <c r="D96" s="54"/>
      <c r="E96" s="54">
        <f t="shared" si="1"/>
        <v>0</v>
      </c>
      <c r="F96" s="54"/>
    </row>
    <row r="97" spans="1:6" ht="12.75">
      <c r="A97" s="66" t="s">
        <v>4</v>
      </c>
      <c r="B97" s="9" t="s">
        <v>206</v>
      </c>
      <c r="C97" s="54">
        <f>C94+C95+C96</f>
        <v>0</v>
      </c>
      <c r="D97" s="54">
        <f>D94+D95+D96</f>
        <v>0</v>
      </c>
      <c r="E97" s="54">
        <f t="shared" si="1"/>
        <v>0</v>
      </c>
      <c r="F97" s="54">
        <f>F94+F95+F96</f>
        <v>0</v>
      </c>
    </row>
    <row r="98" spans="1:6" ht="12.75">
      <c r="A98" s="63" t="s">
        <v>11</v>
      </c>
      <c r="B98" s="64" t="s">
        <v>157</v>
      </c>
      <c r="C98" s="54"/>
      <c r="D98" s="54"/>
      <c r="E98" s="54">
        <f t="shared" si="1"/>
        <v>0</v>
      </c>
      <c r="F98" s="54"/>
    </row>
    <row r="99" spans="1:6" ht="12.75">
      <c r="A99" s="63" t="s">
        <v>13</v>
      </c>
      <c r="B99" s="64" t="s">
        <v>158</v>
      </c>
      <c r="C99" s="54"/>
      <c r="D99" s="54"/>
      <c r="E99" s="54">
        <f t="shared" si="1"/>
        <v>0</v>
      </c>
      <c r="F99" s="54"/>
    </row>
    <row r="100" spans="1:6" ht="12.75">
      <c r="A100" s="63" t="s">
        <v>15</v>
      </c>
      <c r="B100" s="64" t="s">
        <v>159</v>
      </c>
      <c r="C100" s="54"/>
      <c r="D100" s="54"/>
      <c r="E100" s="54">
        <f t="shared" si="1"/>
        <v>0</v>
      </c>
      <c r="F100" s="54"/>
    </row>
    <row r="101" spans="1:6" ht="12.75">
      <c r="A101" s="63" t="s">
        <v>5</v>
      </c>
      <c r="B101" s="64" t="s">
        <v>160</v>
      </c>
      <c r="C101" s="54"/>
      <c r="D101" s="54"/>
      <c r="E101" s="54">
        <f t="shared" si="1"/>
        <v>0</v>
      </c>
      <c r="F101" s="54"/>
    </row>
    <row r="102" spans="1:6" ht="12.75">
      <c r="A102" s="66" t="s">
        <v>6</v>
      </c>
      <c r="B102" s="9" t="s">
        <v>207</v>
      </c>
      <c r="C102" s="54">
        <f>C98+C99+C100+C101</f>
        <v>0</v>
      </c>
      <c r="D102" s="54">
        <f>D98+D99+D100+D101</f>
        <v>0</v>
      </c>
      <c r="E102" s="54">
        <f t="shared" si="1"/>
        <v>0</v>
      </c>
      <c r="F102" s="54">
        <f>F98+F99+F100+F101</f>
        <v>0</v>
      </c>
    </row>
    <row r="103" spans="1:6" ht="12.75">
      <c r="A103" s="63" t="s">
        <v>19</v>
      </c>
      <c r="B103" s="64" t="s">
        <v>161</v>
      </c>
      <c r="C103" s="54"/>
      <c r="D103" s="54"/>
      <c r="E103" s="54">
        <f t="shared" si="1"/>
        <v>0</v>
      </c>
      <c r="F103" s="54"/>
    </row>
    <row r="104" spans="1:6" ht="12.75">
      <c r="A104" s="63" t="s">
        <v>21</v>
      </c>
      <c r="B104" s="64" t="s">
        <v>162</v>
      </c>
      <c r="C104" s="54"/>
      <c r="D104" s="54"/>
      <c r="E104" s="54">
        <f t="shared" si="1"/>
        <v>0</v>
      </c>
      <c r="F104" s="54"/>
    </row>
    <row r="105" spans="1:6" ht="12.75">
      <c r="A105" s="63" t="s">
        <v>23</v>
      </c>
      <c r="B105" s="64" t="s">
        <v>163</v>
      </c>
      <c r="C105" s="54"/>
      <c r="D105" s="54"/>
      <c r="E105" s="54">
        <f t="shared" si="1"/>
        <v>0</v>
      </c>
      <c r="F105" s="54"/>
    </row>
    <row r="106" spans="1:6" ht="12.75">
      <c r="A106" s="63" t="s">
        <v>25</v>
      </c>
      <c r="B106" s="64" t="s">
        <v>164</v>
      </c>
      <c r="C106" s="54"/>
      <c r="D106" s="54"/>
      <c r="E106" s="54">
        <f aca="true" t="shared" si="2" ref="E106:E116">SUM(C106:D106)</f>
        <v>0</v>
      </c>
      <c r="F106" s="54"/>
    </row>
    <row r="107" spans="1:6" ht="12.75">
      <c r="A107" s="63" t="s">
        <v>27</v>
      </c>
      <c r="B107" s="20" t="s">
        <v>165</v>
      </c>
      <c r="C107" s="54"/>
      <c r="D107" s="54"/>
      <c r="E107" s="54">
        <f t="shared" si="2"/>
        <v>0</v>
      </c>
      <c r="F107" s="54"/>
    </row>
    <row r="108" spans="1:6" ht="12.75">
      <c r="A108" s="63" t="s">
        <v>28</v>
      </c>
      <c r="B108" s="64" t="s">
        <v>166</v>
      </c>
      <c r="C108" s="54"/>
      <c r="D108" s="54"/>
      <c r="E108" s="54">
        <f t="shared" si="2"/>
        <v>0</v>
      </c>
      <c r="F108" s="54"/>
    </row>
    <row r="109" spans="1:6" ht="12.75">
      <c r="A109" s="66" t="s">
        <v>30</v>
      </c>
      <c r="B109" s="9" t="s">
        <v>208</v>
      </c>
      <c r="C109" s="54">
        <f>C97+C102+C103+C104+C105+C106+C107+C108</f>
        <v>0</v>
      </c>
      <c r="D109" s="54">
        <f>D97+D102+D103+D104+D105+D106+D107+D108</f>
        <v>0</v>
      </c>
      <c r="E109" s="54">
        <f t="shared" si="2"/>
        <v>0</v>
      </c>
      <c r="F109" s="54">
        <f>F97+F102+F103+F104+F105+F106+F107+F108</f>
        <v>0</v>
      </c>
    </row>
    <row r="110" spans="1:6" ht="12.75">
      <c r="A110" s="63" t="s">
        <v>31</v>
      </c>
      <c r="B110" s="64" t="s">
        <v>167</v>
      </c>
      <c r="C110" s="54"/>
      <c r="D110" s="54"/>
      <c r="E110" s="54">
        <f t="shared" si="2"/>
        <v>0</v>
      </c>
      <c r="F110" s="54"/>
    </row>
    <row r="111" spans="1:6" ht="12.75">
      <c r="A111" s="63" t="s">
        <v>0</v>
      </c>
      <c r="B111" s="64" t="s">
        <v>168</v>
      </c>
      <c r="C111" s="54"/>
      <c r="D111" s="54"/>
      <c r="E111" s="54">
        <f t="shared" si="2"/>
        <v>0</v>
      </c>
      <c r="F111" s="54"/>
    </row>
    <row r="112" spans="1:6" ht="12.75">
      <c r="A112" s="63" t="s">
        <v>33</v>
      </c>
      <c r="B112" s="64" t="s">
        <v>169</v>
      </c>
      <c r="C112" s="54"/>
      <c r="D112" s="54"/>
      <c r="E112" s="54">
        <f t="shared" si="2"/>
        <v>0</v>
      </c>
      <c r="F112" s="54"/>
    </row>
    <row r="113" spans="1:6" ht="12.75">
      <c r="A113" s="63" t="s">
        <v>34</v>
      </c>
      <c r="B113" s="64" t="s">
        <v>170</v>
      </c>
      <c r="C113" s="54"/>
      <c r="D113" s="54"/>
      <c r="E113" s="54">
        <f t="shared" si="2"/>
        <v>0</v>
      </c>
      <c r="F113" s="54"/>
    </row>
    <row r="114" spans="1:6" ht="12.75">
      <c r="A114" s="66" t="s">
        <v>36</v>
      </c>
      <c r="B114" s="9" t="s">
        <v>209</v>
      </c>
      <c r="C114" s="54">
        <f>C110+C111+C112+C113</f>
        <v>0</v>
      </c>
      <c r="D114" s="54">
        <f>D110+D111+D112+D113</f>
        <v>0</v>
      </c>
      <c r="E114" s="54">
        <f t="shared" si="2"/>
        <v>0</v>
      </c>
      <c r="F114" s="54">
        <f>F110+F111+F112+F113</f>
        <v>0</v>
      </c>
    </row>
    <row r="115" spans="1:6" ht="12.75">
      <c r="A115" s="63" t="s">
        <v>38</v>
      </c>
      <c r="B115" s="64" t="s">
        <v>171</v>
      </c>
      <c r="C115" s="54"/>
      <c r="D115" s="54"/>
      <c r="E115" s="54">
        <f t="shared" si="2"/>
        <v>0</v>
      </c>
      <c r="F115" s="54"/>
    </row>
    <row r="116" spans="1:6" ht="12.75">
      <c r="A116" s="66" t="s">
        <v>40</v>
      </c>
      <c r="B116" s="9" t="s">
        <v>210</v>
      </c>
      <c r="C116" s="54">
        <f>C109+C114+C115</f>
        <v>0</v>
      </c>
      <c r="D116" s="54">
        <f>D109+D114+D115</f>
        <v>0</v>
      </c>
      <c r="E116" s="54">
        <f t="shared" si="2"/>
        <v>0</v>
      </c>
      <c r="F116" s="54">
        <f>F109+F114+F115</f>
        <v>0</v>
      </c>
    </row>
    <row r="117" spans="1:6" ht="12.75">
      <c r="A117" s="42"/>
      <c r="B117" s="9" t="s">
        <v>211</v>
      </c>
      <c r="C117" s="57">
        <f>C93+C116</f>
        <v>16562200</v>
      </c>
      <c r="D117" s="57">
        <f>D93+D116</f>
        <v>3290800</v>
      </c>
      <c r="E117" s="57">
        <f>E93+E116</f>
        <v>19853000</v>
      </c>
      <c r="F117" s="57">
        <f>F93+F116</f>
        <v>19853000</v>
      </c>
    </row>
    <row r="118" spans="1:6" ht="12.75">
      <c r="A118" s="42"/>
      <c r="B118" s="42"/>
      <c r="C118" s="54"/>
      <c r="D118" s="54"/>
      <c r="E118" s="54"/>
      <c r="F118" s="54"/>
    </row>
    <row r="119" spans="1:6" ht="12.75">
      <c r="A119" s="42"/>
      <c r="B119" s="67"/>
      <c r="C119" s="68"/>
      <c r="D119" s="68"/>
      <c r="E119" s="68"/>
      <c r="F119" s="68"/>
    </row>
    <row r="120" spans="1:6" ht="12.75">
      <c r="A120" s="42"/>
      <c r="B120" s="25"/>
      <c r="C120" s="68"/>
      <c r="D120" s="68"/>
      <c r="E120" s="68"/>
      <c r="F120" s="68"/>
    </row>
    <row r="121" spans="1:6" ht="12.75">
      <c r="A121" s="42"/>
      <c r="B121" s="25"/>
      <c r="C121" s="68"/>
      <c r="D121" s="68"/>
      <c r="E121" s="68"/>
      <c r="F121" s="68"/>
    </row>
    <row r="122" spans="1:6" ht="12.75">
      <c r="A122" s="42"/>
      <c r="B122" s="25"/>
      <c r="C122" s="68"/>
      <c r="D122" s="68"/>
      <c r="E122" s="68"/>
      <c r="F122" s="68"/>
    </row>
    <row r="123" spans="1:6" ht="12.75">
      <c r="A123" s="42"/>
      <c r="B123" s="25"/>
      <c r="C123" s="68"/>
      <c r="D123" s="68"/>
      <c r="E123" s="68"/>
      <c r="F123" s="68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03">
      <selection activeCell="E122" sqref="E122"/>
    </sheetView>
  </sheetViews>
  <sheetFormatPr defaultColWidth="9.140625" defaultRowHeight="12.75"/>
  <cols>
    <col min="1" max="1" width="39.421875" style="0" customWidth="1"/>
    <col min="2" max="2" width="10.8515625" style="0" customWidth="1"/>
    <col min="3" max="3" width="11.28125" style="0" customWidth="1"/>
    <col min="4" max="4" width="10.28125" style="0" customWidth="1"/>
    <col min="5" max="5" width="11.28125" style="0" customWidth="1"/>
  </cols>
  <sheetData>
    <row r="1" spans="1:5" ht="12.75">
      <c r="A1" s="14" t="s">
        <v>239</v>
      </c>
      <c r="B1" s="15" t="s">
        <v>200</v>
      </c>
      <c r="C1" s="15" t="s">
        <v>202</v>
      </c>
      <c r="D1" s="16" t="s">
        <v>240</v>
      </c>
      <c r="E1" s="15" t="s">
        <v>184</v>
      </c>
    </row>
    <row r="2" spans="1:5" ht="12.75">
      <c r="A2" t="s">
        <v>241</v>
      </c>
      <c r="B2" s="17" t="s">
        <v>201</v>
      </c>
      <c r="C2" s="17" t="s">
        <v>203</v>
      </c>
      <c r="D2" s="18" t="s">
        <v>242</v>
      </c>
      <c r="E2" s="17"/>
    </row>
    <row r="3" spans="1:5" ht="12.75">
      <c r="A3" s="19" t="s">
        <v>243</v>
      </c>
      <c r="B3" s="17"/>
      <c r="C3" s="17" t="s">
        <v>201</v>
      </c>
      <c r="D3" s="18" t="s">
        <v>244</v>
      </c>
      <c r="E3" s="17"/>
    </row>
    <row r="4" spans="1:5" ht="25.5">
      <c r="A4" s="20" t="s">
        <v>7</v>
      </c>
      <c r="B4" s="21">
        <v>13548000</v>
      </c>
      <c r="C4" s="21">
        <v>0</v>
      </c>
      <c r="D4" s="21">
        <v>0</v>
      </c>
      <c r="E4" s="22">
        <f>SUM(B4:D4)</f>
        <v>13548000</v>
      </c>
    </row>
    <row r="5" spans="1:5" ht="12.75">
      <c r="A5" s="20" t="s">
        <v>8</v>
      </c>
      <c r="B5" s="21"/>
      <c r="C5" s="21"/>
      <c r="D5" s="21"/>
      <c r="E5" s="22">
        <f>SUM(B5:D5)</f>
        <v>0</v>
      </c>
    </row>
    <row r="6" spans="1:5" ht="12.75">
      <c r="A6" s="20" t="s">
        <v>9</v>
      </c>
      <c r="B6" s="21"/>
      <c r="C6" s="21"/>
      <c r="D6" s="21"/>
      <c r="E6" s="22">
        <f aca="true" t="shared" si="0" ref="E6:E69">SUM(B6:D6)</f>
        <v>0</v>
      </c>
    </row>
    <row r="7" spans="1:5" ht="25.5">
      <c r="A7" s="20" t="s">
        <v>245</v>
      </c>
      <c r="B7" s="21"/>
      <c r="C7" s="21"/>
      <c r="D7" s="21"/>
      <c r="E7" s="22">
        <f t="shared" si="0"/>
        <v>0</v>
      </c>
    </row>
    <row r="8" spans="1:5" ht="12.75">
      <c r="A8" s="20" t="s">
        <v>12</v>
      </c>
      <c r="B8" s="21"/>
      <c r="C8" s="21"/>
      <c r="D8" s="21"/>
      <c r="E8" s="22">
        <f t="shared" si="0"/>
        <v>0</v>
      </c>
    </row>
    <row r="9" spans="1:5" ht="12.75">
      <c r="A9" s="20" t="s">
        <v>14</v>
      </c>
      <c r="B9" s="21"/>
      <c r="C9" s="21"/>
      <c r="D9" s="21"/>
      <c r="E9" s="22">
        <f t="shared" si="0"/>
        <v>0</v>
      </c>
    </row>
    <row r="10" spans="1:5" ht="12.75">
      <c r="A10" s="20" t="s">
        <v>16</v>
      </c>
      <c r="B10" s="21">
        <v>870000</v>
      </c>
      <c r="C10" s="21"/>
      <c r="D10" s="21"/>
      <c r="E10" s="22">
        <f t="shared" si="0"/>
        <v>870000</v>
      </c>
    </row>
    <row r="11" spans="1:5" ht="12.75">
      <c r="A11" s="20" t="s">
        <v>17</v>
      </c>
      <c r="B11" s="21"/>
      <c r="C11" s="21"/>
      <c r="D11" s="21"/>
      <c r="E11" s="22">
        <f t="shared" si="0"/>
        <v>0</v>
      </c>
    </row>
    <row r="12" spans="1:5" ht="12.75">
      <c r="A12" s="20" t="s">
        <v>18</v>
      </c>
      <c r="B12" s="21"/>
      <c r="C12" s="21"/>
      <c r="D12" s="21"/>
      <c r="E12" s="22">
        <f t="shared" si="0"/>
        <v>0</v>
      </c>
    </row>
    <row r="13" spans="1:5" ht="12.75">
      <c r="A13" s="20" t="s">
        <v>20</v>
      </c>
      <c r="B13" s="21">
        <v>110000</v>
      </c>
      <c r="C13" s="21"/>
      <c r="D13" s="21"/>
      <c r="E13" s="22">
        <f t="shared" si="0"/>
        <v>110000</v>
      </c>
    </row>
    <row r="14" spans="1:5" ht="12.75">
      <c r="A14" s="20" t="s">
        <v>22</v>
      </c>
      <c r="B14" s="21"/>
      <c r="C14" s="21"/>
      <c r="D14" s="21"/>
      <c r="E14" s="22">
        <f t="shared" si="0"/>
        <v>0</v>
      </c>
    </row>
    <row r="15" spans="1:5" ht="12.75">
      <c r="A15" s="20" t="s">
        <v>24</v>
      </c>
      <c r="B15" s="21"/>
      <c r="C15" s="21"/>
      <c r="D15" s="21"/>
      <c r="E15" s="22">
        <f t="shared" si="0"/>
        <v>0</v>
      </c>
    </row>
    <row r="16" spans="1:5" ht="25.5">
      <c r="A16" s="20" t="s">
        <v>26</v>
      </c>
      <c r="B16" s="21"/>
      <c r="C16" s="21"/>
      <c r="D16" s="21"/>
      <c r="E16" s="22">
        <f t="shared" si="0"/>
        <v>0</v>
      </c>
    </row>
    <row r="17" spans="1:5" ht="25.5">
      <c r="A17" s="23" t="s">
        <v>185</v>
      </c>
      <c r="B17" s="21">
        <f>SUM(B4:B16)</f>
        <v>14528000</v>
      </c>
      <c r="C17" s="21">
        <f>SUM(C4:C16)</f>
        <v>0</v>
      </c>
      <c r="D17" s="21">
        <f>SUM(D4:D16)</f>
        <v>0</v>
      </c>
      <c r="E17" s="22">
        <f t="shared" si="0"/>
        <v>14528000</v>
      </c>
    </row>
    <row r="18" spans="1:5" ht="12.75">
      <c r="A18" s="20" t="s">
        <v>29</v>
      </c>
      <c r="B18" s="21"/>
      <c r="C18" s="21">
        <v>5086000</v>
      </c>
      <c r="D18" s="21">
        <v>6035000</v>
      </c>
      <c r="E18" s="22">
        <f t="shared" si="0"/>
        <v>11121000</v>
      </c>
    </row>
    <row r="19" spans="1:5" ht="38.25">
      <c r="A19" s="20" t="s">
        <v>246</v>
      </c>
      <c r="B19" s="21"/>
      <c r="C19" s="21">
        <v>144000</v>
      </c>
      <c r="D19" s="21"/>
      <c r="E19" s="22">
        <f t="shared" si="0"/>
        <v>144000</v>
      </c>
    </row>
    <row r="20" spans="1:5" ht="12.75">
      <c r="A20" s="20" t="s">
        <v>32</v>
      </c>
      <c r="B20" s="21">
        <v>1971000</v>
      </c>
      <c r="C20" s="21">
        <v>775000</v>
      </c>
      <c r="D20" s="21"/>
      <c r="E20" s="22">
        <f t="shared" si="0"/>
        <v>2746000</v>
      </c>
    </row>
    <row r="21" spans="1:5" ht="12.75">
      <c r="A21" s="23" t="s">
        <v>186</v>
      </c>
      <c r="B21" s="21">
        <f>SUM(B18:B19:B20)</f>
        <v>1971000</v>
      </c>
      <c r="C21" s="21">
        <f>SUM(C18:C19:C20)</f>
        <v>6005000</v>
      </c>
      <c r="D21" s="21">
        <f>SUM(D18:D19:D20)</f>
        <v>6035000</v>
      </c>
      <c r="E21" s="21">
        <f>SUM(E18:E19:E20)</f>
        <v>14011000</v>
      </c>
    </row>
    <row r="22" spans="1:5" ht="12.75">
      <c r="A22" s="23" t="s">
        <v>187</v>
      </c>
      <c r="B22" s="21">
        <f>B17+B21</f>
        <v>16499000</v>
      </c>
      <c r="C22" s="21">
        <f>C17+C21</f>
        <v>6005000</v>
      </c>
      <c r="D22" s="21">
        <f>D17+D21</f>
        <v>6035000</v>
      </c>
      <c r="E22" s="22">
        <f t="shared" si="0"/>
        <v>28539000</v>
      </c>
    </row>
    <row r="23" spans="1:5" ht="38.25">
      <c r="A23" s="23" t="s">
        <v>247</v>
      </c>
      <c r="B23" s="21">
        <v>3629830</v>
      </c>
      <c r="C23" s="21">
        <v>1321100</v>
      </c>
      <c r="D23" s="21">
        <v>1395070</v>
      </c>
      <c r="E23" s="22">
        <f t="shared" si="0"/>
        <v>6346000</v>
      </c>
    </row>
    <row r="24" spans="1:5" ht="12.75">
      <c r="A24" s="20" t="s">
        <v>37</v>
      </c>
      <c r="B24" s="21">
        <v>30000</v>
      </c>
      <c r="C24" s="21"/>
      <c r="D24" s="21"/>
      <c r="E24" s="22">
        <f t="shared" si="0"/>
        <v>30000</v>
      </c>
    </row>
    <row r="25" spans="1:5" ht="12.75">
      <c r="A25" s="20" t="s">
        <v>39</v>
      </c>
      <c r="B25" s="21">
        <v>2200000</v>
      </c>
      <c r="C25" s="21"/>
      <c r="D25" s="21"/>
      <c r="E25" s="22">
        <f t="shared" si="0"/>
        <v>2200000</v>
      </c>
    </row>
    <row r="26" spans="1:5" ht="12.75">
      <c r="A26" s="20" t="s">
        <v>41</v>
      </c>
      <c r="B26" s="21"/>
      <c r="C26" s="21"/>
      <c r="D26" s="21"/>
      <c r="E26" s="22">
        <f t="shared" si="0"/>
        <v>0</v>
      </c>
    </row>
    <row r="27" spans="1:5" ht="12.75">
      <c r="A27" s="23" t="s">
        <v>188</v>
      </c>
      <c r="B27" s="21">
        <f>B24+B25+B26</f>
        <v>2230000</v>
      </c>
      <c r="C27" s="21">
        <f>C24+C25+C26</f>
        <v>0</v>
      </c>
      <c r="D27" s="21">
        <f>D24+D25+D26</f>
        <v>0</v>
      </c>
      <c r="E27" s="22">
        <f t="shared" si="0"/>
        <v>2230000</v>
      </c>
    </row>
    <row r="28" spans="1:5" ht="25.5">
      <c r="A28" s="20" t="s">
        <v>44</v>
      </c>
      <c r="B28" s="21">
        <v>100000</v>
      </c>
      <c r="C28" s="21"/>
      <c r="D28" s="21"/>
      <c r="E28" s="22">
        <f t="shared" si="0"/>
        <v>100000</v>
      </c>
    </row>
    <row r="29" spans="1:5" ht="12.75">
      <c r="A29" s="20" t="s">
        <v>46</v>
      </c>
      <c r="B29" s="21">
        <v>510000</v>
      </c>
      <c r="C29" s="21"/>
      <c r="D29" s="21"/>
      <c r="E29" s="22">
        <f t="shared" si="0"/>
        <v>510000</v>
      </c>
    </row>
    <row r="30" spans="1:5" ht="12.75">
      <c r="A30" s="23" t="s">
        <v>189</v>
      </c>
      <c r="B30" s="21">
        <f>B28+B29</f>
        <v>610000</v>
      </c>
      <c r="C30" s="21">
        <f>C28+C29</f>
        <v>0</v>
      </c>
      <c r="D30" s="21">
        <f>D28+D29</f>
        <v>0</v>
      </c>
      <c r="E30" s="22">
        <f t="shared" si="0"/>
        <v>610000</v>
      </c>
    </row>
    <row r="31" spans="1:5" ht="12.75">
      <c r="A31" s="20" t="s">
        <v>49</v>
      </c>
      <c r="B31" s="21">
        <v>6620000</v>
      </c>
      <c r="C31" s="21"/>
      <c r="D31" s="21"/>
      <c r="E31" s="22">
        <f t="shared" si="0"/>
        <v>6620000</v>
      </c>
    </row>
    <row r="32" spans="1:5" ht="12.75">
      <c r="A32" s="20" t="s">
        <v>51</v>
      </c>
      <c r="B32" s="21">
        <v>1600000</v>
      </c>
      <c r="C32" s="21"/>
      <c r="D32" s="21"/>
      <c r="E32" s="22">
        <f t="shared" si="0"/>
        <v>1600000</v>
      </c>
    </row>
    <row r="33" spans="1:5" ht="12.75">
      <c r="A33" s="20" t="s">
        <v>53</v>
      </c>
      <c r="B33" s="21"/>
      <c r="C33" s="21"/>
      <c r="D33" s="21"/>
      <c r="E33" s="22">
        <f t="shared" si="0"/>
        <v>0</v>
      </c>
    </row>
    <row r="34" spans="1:5" ht="25.5">
      <c r="A34" s="20" t="s">
        <v>55</v>
      </c>
      <c r="B34" s="21"/>
      <c r="C34" s="21">
        <v>4030000</v>
      </c>
      <c r="D34" s="21"/>
      <c r="E34" s="22">
        <f t="shared" si="0"/>
        <v>4030000</v>
      </c>
    </row>
    <row r="35" spans="1:5" ht="12.75">
      <c r="A35" s="20" t="s">
        <v>57</v>
      </c>
      <c r="B35" s="21"/>
      <c r="C35" s="21"/>
      <c r="D35" s="21"/>
      <c r="E35" s="22">
        <f t="shared" si="0"/>
        <v>0</v>
      </c>
    </row>
    <row r="36" spans="1:5" ht="25.5">
      <c r="A36" s="20" t="s">
        <v>59</v>
      </c>
      <c r="B36" s="21">
        <v>450000</v>
      </c>
      <c r="C36" s="21"/>
      <c r="D36" s="21"/>
      <c r="E36" s="22">
        <f t="shared" si="0"/>
        <v>450000</v>
      </c>
    </row>
    <row r="37" spans="1:5" ht="12.75">
      <c r="A37" s="20" t="s">
        <v>61</v>
      </c>
      <c r="B37" s="21">
        <v>8983000</v>
      </c>
      <c r="C37" s="21"/>
      <c r="D37" s="21"/>
      <c r="E37" s="22">
        <f t="shared" si="0"/>
        <v>8983000</v>
      </c>
    </row>
    <row r="38" spans="1:5" ht="12.75">
      <c r="A38" s="23" t="s">
        <v>190</v>
      </c>
      <c r="B38" s="21">
        <f>SUM(B31:B37)</f>
        <v>17653000</v>
      </c>
      <c r="C38" s="21">
        <f>SUM(C31:C37)</f>
        <v>4030000</v>
      </c>
      <c r="D38" s="21">
        <f>SUM(D31:D37)</f>
        <v>0</v>
      </c>
      <c r="E38" s="22">
        <f t="shared" si="0"/>
        <v>21683000</v>
      </c>
    </row>
    <row r="39" spans="1:5" ht="12.75">
      <c r="A39" s="20" t="s">
        <v>64</v>
      </c>
      <c r="B39" s="21">
        <v>210000</v>
      </c>
      <c r="C39" s="21">
        <v>0</v>
      </c>
      <c r="D39" s="21"/>
      <c r="E39" s="22">
        <f t="shared" si="0"/>
        <v>210000</v>
      </c>
    </row>
    <row r="40" spans="1:5" ht="12.75">
      <c r="A40" s="20" t="s">
        <v>66</v>
      </c>
      <c r="B40" s="21"/>
      <c r="C40" s="21"/>
      <c r="D40" s="21"/>
      <c r="E40" s="22">
        <f t="shared" si="0"/>
        <v>0</v>
      </c>
    </row>
    <row r="41" spans="1:5" ht="25.5">
      <c r="A41" s="23" t="s">
        <v>191</v>
      </c>
      <c r="B41" s="21">
        <f>B39+B40</f>
        <v>210000</v>
      </c>
      <c r="C41" s="21">
        <f>C39+C40</f>
        <v>0</v>
      </c>
      <c r="D41" s="21">
        <f>D39+D40</f>
        <v>0</v>
      </c>
      <c r="E41" s="22">
        <f t="shared" si="0"/>
        <v>210000</v>
      </c>
    </row>
    <row r="42" spans="1:5" ht="25.5">
      <c r="A42" s="20" t="s">
        <v>69</v>
      </c>
      <c r="B42" s="21"/>
      <c r="C42" s="21"/>
      <c r="D42" s="21"/>
      <c r="E42" s="22">
        <f t="shared" si="0"/>
        <v>0</v>
      </c>
    </row>
    <row r="43" spans="1:5" ht="12.75">
      <c r="A43" s="20" t="s">
        <v>71</v>
      </c>
      <c r="B43" s="21">
        <v>5630400</v>
      </c>
      <c r="C43" s="21">
        <v>1088000</v>
      </c>
      <c r="D43" s="21"/>
      <c r="E43" s="22">
        <f t="shared" si="0"/>
        <v>6718400</v>
      </c>
    </row>
    <row r="44" spans="1:5" ht="12.75">
      <c r="A44" s="20" t="s">
        <v>73</v>
      </c>
      <c r="B44" s="21"/>
      <c r="C44" s="21"/>
      <c r="D44" s="21"/>
      <c r="E44" s="22">
        <f t="shared" si="0"/>
        <v>0</v>
      </c>
    </row>
    <row r="45" spans="1:5" ht="12.75">
      <c r="A45" s="20" t="s">
        <v>75</v>
      </c>
      <c r="B45" s="21"/>
      <c r="C45" s="21"/>
      <c r="D45" s="21"/>
      <c r="E45" s="22">
        <f t="shared" si="0"/>
        <v>0</v>
      </c>
    </row>
    <row r="46" spans="1:5" ht="12.75">
      <c r="A46" s="20" t="s">
        <v>77</v>
      </c>
      <c r="B46" s="21"/>
      <c r="C46" s="21">
        <v>3002930</v>
      </c>
      <c r="D46" s="21"/>
      <c r="E46" s="22">
        <f t="shared" si="0"/>
        <v>3002930</v>
      </c>
    </row>
    <row r="47" spans="1:5" ht="25.5">
      <c r="A47" s="23" t="s">
        <v>192</v>
      </c>
      <c r="B47" s="21">
        <f>SUM(B42:B46)</f>
        <v>5630400</v>
      </c>
      <c r="C47" s="21">
        <f>SUM(C42:C46)</f>
        <v>4090930</v>
      </c>
      <c r="D47" s="21">
        <f>SUM(D42:D46)</f>
        <v>0</v>
      </c>
      <c r="E47" s="22">
        <f t="shared" si="0"/>
        <v>9721330</v>
      </c>
    </row>
    <row r="48" spans="1:5" ht="12.75">
      <c r="A48" s="23" t="s">
        <v>193</v>
      </c>
      <c r="B48" s="21">
        <f>B27+B30+B38+B41+B47</f>
        <v>26333400</v>
      </c>
      <c r="C48" s="21">
        <f>C27+C30+C38+C41+C47</f>
        <v>8120930</v>
      </c>
      <c r="D48" s="21">
        <f>D27+D30+D38+D41+D47</f>
        <v>0</v>
      </c>
      <c r="E48" s="21">
        <f>E27+E30+E38+E41+E47</f>
        <v>34454330</v>
      </c>
    </row>
    <row r="49" spans="1:5" ht="12.75">
      <c r="A49" s="20" t="s">
        <v>81</v>
      </c>
      <c r="B49" s="21"/>
      <c r="C49" s="21"/>
      <c r="D49" s="21"/>
      <c r="E49" s="22">
        <f t="shared" si="0"/>
        <v>0</v>
      </c>
    </row>
    <row r="50" spans="1:5" ht="12.75">
      <c r="A50" s="20" t="s">
        <v>83</v>
      </c>
      <c r="B50" s="21"/>
      <c r="C50" s="21"/>
      <c r="D50" s="21">
        <v>0</v>
      </c>
      <c r="E50" s="22">
        <f t="shared" si="0"/>
        <v>0</v>
      </c>
    </row>
    <row r="51" spans="1:5" ht="12.75">
      <c r="A51" s="20" t="s">
        <v>85</v>
      </c>
      <c r="B51" s="21"/>
      <c r="C51" s="21"/>
      <c r="D51" s="21"/>
      <c r="E51" s="22">
        <f t="shared" si="0"/>
        <v>0</v>
      </c>
    </row>
    <row r="52" spans="1:5" ht="25.5">
      <c r="A52" s="20" t="s">
        <v>87</v>
      </c>
      <c r="B52" s="21"/>
      <c r="C52" s="21"/>
      <c r="D52" s="21"/>
      <c r="E52" s="22"/>
    </row>
    <row r="53" spans="1:5" ht="25.5">
      <c r="A53" s="20" t="s">
        <v>89</v>
      </c>
      <c r="B53" s="21"/>
      <c r="C53" s="21">
        <v>0</v>
      </c>
      <c r="D53" s="21"/>
      <c r="E53" s="22">
        <f t="shared" si="0"/>
        <v>0</v>
      </c>
    </row>
    <row r="54" spans="1:5" ht="12.75">
      <c r="A54" s="20" t="s">
        <v>91</v>
      </c>
      <c r="B54" s="21"/>
      <c r="C54" s="21"/>
      <c r="D54" s="21"/>
      <c r="E54" s="22">
        <f t="shared" si="0"/>
        <v>0</v>
      </c>
    </row>
    <row r="55" spans="1:5" ht="25.5">
      <c r="A55" s="20" t="s">
        <v>93</v>
      </c>
      <c r="B55" s="21"/>
      <c r="C55" s="21"/>
      <c r="D55" s="21"/>
      <c r="E55" s="22">
        <f t="shared" si="0"/>
        <v>0</v>
      </c>
    </row>
    <row r="56" spans="1:5" ht="12.75">
      <c r="A56" s="20" t="s">
        <v>95</v>
      </c>
      <c r="B56" s="21"/>
      <c r="C56" s="21">
        <v>2500000</v>
      </c>
      <c r="D56" s="21"/>
      <c r="E56" s="22">
        <f t="shared" si="0"/>
        <v>2500000</v>
      </c>
    </row>
    <row r="57" spans="1:5" ht="12.75">
      <c r="A57" s="23" t="s">
        <v>194</v>
      </c>
      <c r="B57" s="21">
        <f>SUM(B49:B56)</f>
        <v>0</v>
      </c>
      <c r="C57" s="21">
        <f>SUM(C49:C56)</f>
        <v>2500000</v>
      </c>
      <c r="D57" s="21">
        <f>SUM(D49:D56)</f>
        <v>0</v>
      </c>
      <c r="E57" s="22">
        <f t="shared" si="0"/>
        <v>2500000</v>
      </c>
    </row>
    <row r="58" spans="1:5" ht="12.75">
      <c r="A58" s="20" t="s">
        <v>98</v>
      </c>
      <c r="B58" s="21"/>
      <c r="C58" s="21"/>
      <c r="D58" s="21"/>
      <c r="E58" s="22">
        <f t="shared" si="0"/>
        <v>0</v>
      </c>
    </row>
    <row r="59" spans="1:5" ht="12.75">
      <c r="A59" s="20" t="s">
        <v>100</v>
      </c>
      <c r="B59" s="21"/>
      <c r="C59" s="21"/>
      <c r="D59" s="21"/>
      <c r="E59" s="22">
        <f t="shared" si="0"/>
        <v>0</v>
      </c>
    </row>
    <row r="60" spans="1:5" ht="38.25">
      <c r="A60" s="20" t="s">
        <v>223</v>
      </c>
      <c r="B60" s="21"/>
      <c r="C60" s="21"/>
      <c r="D60" s="21"/>
      <c r="E60" s="22">
        <f t="shared" si="0"/>
        <v>0</v>
      </c>
    </row>
    <row r="61" spans="1:5" ht="38.25">
      <c r="A61" s="20" t="s">
        <v>224</v>
      </c>
      <c r="B61" s="21"/>
      <c r="C61" s="21"/>
      <c r="D61" s="21"/>
      <c r="E61" s="22">
        <f t="shared" si="0"/>
        <v>0</v>
      </c>
    </row>
    <row r="62" spans="1:5" ht="38.25">
      <c r="A62" s="20" t="s">
        <v>225</v>
      </c>
      <c r="B62" s="21"/>
      <c r="C62" s="21"/>
      <c r="D62" s="21"/>
      <c r="E62" s="22">
        <f t="shared" si="0"/>
        <v>0</v>
      </c>
    </row>
    <row r="63" spans="1:5" ht="25.5">
      <c r="A63" s="20" t="s">
        <v>105</v>
      </c>
      <c r="B63" s="21"/>
      <c r="C63" s="21">
        <v>1100000</v>
      </c>
      <c r="D63" s="21"/>
      <c r="E63" s="22">
        <f t="shared" si="0"/>
        <v>1100000</v>
      </c>
    </row>
    <row r="64" spans="1:5" ht="51">
      <c r="A64" s="20" t="s">
        <v>226</v>
      </c>
      <c r="B64" s="21"/>
      <c r="C64" s="21"/>
      <c r="D64" s="21"/>
      <c r="E64" s="22">
        <f t="shared" si="0"/>
        <v>0</v>
      </c>
    </row>
    <row r="65" spans="1:5" ht="38.25">
      <c r="A65" s="20" t="s">
        <v>227</v>
      </c>
      <c r="B65" s="21"/>
      <c r="C65" s="21"/>
      <c r="D65" s="21"/>
      <c r="E65" s="22">
        <f t="shared" si="0"/>
        <v>0</v>
      </c>
    </row>
    <row r="66" spans="1:5" ht="12.75">
      <c r="A66" s="20" t="s">
        <v>109</v>
      </c>
      <c r="B66" s="21"/>
      <c r="C66" s="21"/>
      <c r="D66" s="21"/>
      <c r="E66" s="22">
        <f t="shared" si="0"/>
        <v>0</v>
      </c>
    </row>
    <row r="67" spans="1:5" ht="12.75">
      <c r="A67" s="20" t="s">
        <v>111</v>
      </c>
      <c r="B67" s="21"/>
      <c r="C67" s="21"/>
      <c r="D67" s="21"/>
      <c r="E67" s="22">
        <f t="shared" si="0"/>
        <v>0</v>
      </c>
    </row>
    <row r="68" spans="1:5" ht="25.5">
      <c r="A68" s="20" t="s">
        <v>113</v>
      </c>
      <c r="B68" s="21"/>
      <c r="C68" s="21">
        <v>3550000</v>
      </c>
      <c r="D68" s="21"/>
      <c r="E68" s="22">
        <f t="shared" si="0"/>
        <v>3550000</v>
      </c>
    </row>
    <row r="69" spans="1:5" ht="12.75">
      <c r="A69" s="20" t="s">
        <v>115</v>
      </c>
      <c r="B69" s="21"/>
      <c r="C69" s="21">
        <v>1123586</v>
      </c>
      <c r="D69" s="21"/>
      <c r="E69" s="22">
        <f t="shared" si="0"/>
        <v>1123586</v>
      </c>
    </row>
    <row r="70" spans="1:5" ht="12.75">
      <c r="A70" s="23" t="s">
        <v>195</v>
      </c>
      <c r="B70" s="21"/>
      <c r="C70" s="21">
        <v>5773586</v>
      </c>
      <c r="D70" s="21"/>
      <c r="E70" s="22">
        <v>5773586</v>
      </c>
    </row>
    <row r="71" spans="1:5" ht="25.5">
      <c r="A71" s="20" t="s">
        <v>118</v>
      </c>
      <c r="B71" s="21"/>
      <c r="C71" s="21"/>
      <c r="D71" s="21"/>
      <c r="E71" s="22">
        <f aca="true" t="shared" si="1" ref="E71:E117">SUM(B71:D71)</f>
        <v>0</v>
      </c>
    </row>
    <row r="72" spans="1:5" ht="12.75">
      <c r="A72" s="20" t="s">
        <v>120</v>
      </c>
      <c r="B72" s="21"/>
      <c r="C72" s="21"/>
      <c r="D72" s="21"/>
      <c r="E72" s="22">
        <f t="shared" si="1"/>
        <v>0</v>
      </c>
    </row>
    <row r="73" spans="1:5" ht="25.5">
      <c r="A73" s="20" t="s">
        <v>122</v>
      </c>
      <c r="B73" s="21">
        <v>2480300</v>
      </c>
      <c r="C73" s="21"/>
      <c r="D73" s="21"/>
      <c r="E73" s="22">
        <f t="shared" si="1"/>
        <v>2480300</v>
      </c>
    </row>
    <row r="74" spans="1:5" ht="25.5">
      <c r="A74" s="20" t="s">
        <v>124</v>
      </c>
      <c r="B74" s="21"/>
      <c r="C74" s="21"/>
      <c r="D74" s="21"/>
      <c r="E74" s="22"/>
    </row>
    <row r="75" spans="1:5" ht="12.75">
      <c r="A75" s="20" t="s">
        <v>126</v>
      </c>
      <c r="B75" s="21"/>
      <c r="C75" s="21"/>
      <c r="D75" s="21"/>
      <c r="E75" s="22">
        <f t="shared" si="1"/>
        <v>0</v>
      </c>
    </row>
    <row r="76" spans="1:5" ht="25.5">
      <c r="A76" s="20" t="s">
        <v>128</v>
      </c>
      <c r="B76" s="21"/>
      <c r="C76" s="21"/>
      <c r="D76" s="21"/>
      <c r="E76" s="22">
        <f t="shared" si="1"/>
        <v>0</v>
      </c>
    </row>
    <row r="77" spans="1:5" ht="25.5">
      <c r="A77" s="20" t="s">
        <v>130</v>
      </c>
      <c r="B77" s="21">
        <v>669700</v>
      </c>
      <c r="C77" s="21"/>
      <c r="D77" s="21"/>
      <c r="E77" s="22">
        <f t="shared" si="1"/>
        <v>669700</v>
      </c>
    </row>
    <row r="78" spans="1:5" ht="12.75">
      <c r="A78" s="23" t="s">
        <v>196</v>
      </c>
      <c r="B78" s="21">
        <f>SUM(B71:B77)</f>
        <v>3150000</v>
      </c>
      <c r="C78" s="21">
        <f>SUM(C71:C77)</f>
        <v>0</v>
      </c>
      <c r="D78" s="21">
        <f>SUM(D71:D77)</f>
        <v>0</v>
      </c>
      <c r="E78" s="22">
        <f t="shared" si="1"/>
        <v>3150000</v>
      </c>
    </row>
    <row r="79" spans="1:5" ht="12.75">
      <c r="A79" s="20" t="s">
        <v>133</v>
      </c>
      <c r="B79" s="21"/>
      <c r="C79" s="21">
        <v>19055000</v>
      </c>
      <c r="D79" s="21"/>
      <c r="E79" s="22">
        <f t="shared" si="1"/>
        <v>19055000</v>
      </c>
    </row>
    <row r="80" spans="1:5" ht="12.75">
      <c r="A80" s="20" t="s">
        <v>135</v>
      </c>
      <c r="B80" s="21"/>
      <c r="C80" s="21"/>
      <c r="D80" s="21"/>
      <c r="E80" s="22">
        <f t="shared" si="1"/>
        <v>0</v>
      </c>
    </row>
    <row r="81" spans="1:5" ht="12.75">
      <c r="A81" s="20" t="s">
        <v>137</v>
      </c>
      <c r="B81" s="21"/>
      <c r="C81" s="21"/>
      <c r="D81" s="21"/>
      <c r="E81" s="22">
        <f t="shared" si="1"/>
        <v>0</v>
      </c>
    </row>
    <row r="82" spans="1:5" ht="25.5">
      <c r="A82" s="20" t="s">
        <v>139</v>
      </c>
      <c r="B82" s="21"/>
      <c r="C82" s="21">
        <v>5145000</v>
      </c>
      <c r="D82" s="21"/>
      <c r="E82" s="22">
        <f t="shared" si="1"/>
        <v>5145000</v>
      </c>
    </row>
    <row r="83" spans="1:5" ht="12.75">
      <c r="A83" s="23" t="s">
        <v>197</v>
      </c>
      <c r="B83" s="21">
        <f>SUM(B79:B82)</f>
        <v>0</v>
      </c>
      <c r="C83" s="21">
        <f>SUM(C79:C82)</f>
        <v>24200000</v>
      </c>
      <c r="D83" s="21">
        <f>SUM(D79:D82)</f>
        <v>0</v>
      </c>
      <c r="E83" s="22">
        <f t="shared" si="1"/>
        <v>24200000</v>
      </c>
    </row>
    <row r="84" spans="1:5" ht="51">
      <c r="A84" s="20" t="s">
        <v>228</v>
      </c>
      <c r="B84" s="21"/>
      <c r="C84" s="21"/>
      <c r="D84" s="21"/>
      <c r="E84" s="22">
        <f t="shared" si="1"/>
        <v>0</v>
      </c>
    </row>
    <row r="85" spans="1:5" ht="51">
      <c r="A85" s="20" t="s">
        <v>229</v>
      </c>
      <c r="B85" s="21"/>
      <c r="C85" s="21"/>
      <c r="D85" s="21"/>
      <c r="E85" s="22">
        <f t="shared" si="1"/>
        <v>0</v>
      </c>
    </row>
    <row r="86" spans="1:5" ht="51">
      <c r="A86" s="20" t="s">
        <v>230</v>
      </c>
      <c r="B86" s="21"/>
      <c r="C86" s="21"/>
      <c r="D86" s="21"/>
      <c r="E86" s="22">
        <f t="shared" si="1"/>
        <v>0</v>
      </c>
    </row>
    <row r="87" spans="1:5" ht="25.5">
      <c r="A87" s="20" t="s">
        <v>145</v>
      </c>
      <c r="B87" s="21"/>
      <c r="C87" s="21"/>
      <c r="D87" s="21"/>
      <c r="E87" s="22">
        <f t="shared" si="1"/>
        <v>0</v>
      </c>
    </row>
    <row r="88" spans="1:5" ht="51">
      <c r="A88" s="20" t="s">
        <v>231</v>
      </c>
      <c r="B88" s="21"/>
      <c r="C88" s="21"/>
      <c r="D88" s="21"/>
      <c r="E88" s="22">
        <f t="shared" si="1"/>
        <v>0</v>
      </c>
    </row>
    <row r="89" spans="1:5" ht="51">
      <c r="A89" s="20" t="s">
        <v>232</v>
      </c>
      <c r="B89" s="21"/>
      <c r="C89" s="21"/>
      <c r="D89" s="21"/>
      <c r="E89" s="22">
        <f t="shared" si="1"/>
        <v>0</v>
      </c>
    </row>
    <row r="90" spans="1:5" ht="12.75">
      <c r="A90" s="20" t="s">
        <v>149</v>
      </c>
      <c r="B90" s="21"/>
      <c r="C90" s="21"/>
      <c r="D90" s="21"/>
      <c r="E90" s="22">
        <f t="shared" si="1"/>
        <v>0</v>
      </c>
    </row>
    <row r="91" spans="1:5" ht="25.5">
      <c r="A91" s="20" t="s">
        <v>151</v>
      </c>
      <c r="B91" s="21"/>
      <c r="C91" s="21"/>
      <c r="D91" s="21"/>
      <c r="E91" s="22"/>
    </row>
    <row r="92" spans="1:5" ht="12.75">
      <c r="A92" s="23" t="s">
        <v>198</v>
      </c>
      <c r="B92" s="21"/>
      <c r="C92" s="21"/>
      <c r="D92" s="21"/>
      <c r="E92" s="22"/>
    </row>
    <row r="93" spans="1:5" ht="12.75">
      <c r="A93" s="23" t="s">
        <v>199</v>
      </c>
      <c r="B93" s="21">
        <v>49612230</v>
      </c>
      <c r="C93" s="21">
        <v>47920616</v>
      </c>
      <c r="D93" s="21">
        <v>7430070</v>
      </c>
      <c r="E93" s="22">
        <v>104962916</v>
      </c>
    </row>
    <row r="94" spans="1:5" ht="25.5">
      <c r="A94" s="20" t="s">
        <v>154</v>
      </c>
      <c r="B94" s="21"/>
      <c r="C94" s="21"/>
      <c r="D94" s="21"/>
      <c r="E94" s="22">
        <f t="shared" si="1"/>
        <v>0</v>
      </c>
    </row>
    <row r="95" spans="1:5" ht="25.5">
      <c r="A95" s="20" t="s">
        <v>155</v>
      </c>
      <c r="B95" s="21"/>
      <c r="C95" s="21"/>
      <c r="D95" s="21"/>
      <c r="E95" s="22">
        <f t="shared" si="1"/>
        <v>0</v>
      </c>
    </row>
    <row r="96" spans="1:5" ht="25.5">
      <c r="A96" s="20" t="s">
        <v>156</v>
      </c>
      <c r="B96" s="21"/>
      <c r="C96" s="21"/>
      <c r="D96" s="21"/>
      <c r="E96" s="22">
        <f t="shared" si="1"/>
        <v>0</v>
      </c>
    </row>
    <row r="97" spans="1:5" ht="25.5">
      <c r="A97" s="23" t="s">
        <v>206</v>
      </c>
      <c r="B97" s="21">
        <f>B94+B95+B96</f>
        <v>0</v>
      </c>
      <c r="C97" s="21">
        <f>C94+C95+C96</f>
        <v>0</v>
      </c>
      <c r="D97" s="21">
        <f>D94+D95+D96</f>
        <v>0</v>
      </c>
      <c r="E97" s="22">
        <f t="shared" si="1"/>
        <v>0</v>
      </c>
    </row>
    <row r="98" spans="1:5" ht="25.5">
      <c r="A98" s="20" t="s">
        <v>157</v>
      </c>
      <c r="B98" s="21"/>
      <c r="C98" s="21"/>
      <c r="D98" s="21"/>
      <c r="E98" s="22">
        <f t="shared" si="1"/>
        <v>0</v>
      </c>
    </row>
    <row r="99" spans="1:5" ht="25.5">
      <c r="A99" s="20" t="s">
        <v>158</v>
      </c>
      <c r="B99" s="21"/>
      <c r="C99" s="21"/>
      <c r="D99" s="21"/>
      <c r="E99" s="22">
        <f t="shared" si="1"/>
        <v>0</v>
      </c>
    </row>
    <row r="100" spans="1:5" ht="25.5">
      <c r="A100" s="20" t="s">
        <v>159</v>
      </c>
      <c r="B100" s="21"/>
      <c r="C100" s="21"/>
      <c r="D100" s="21"/>
      <c r="E100" s="22">
        <f t="shared" si="1"/>
        <v>0</v>
      </c>
    </row>
    <row r="101" spans="1:5" ht="25.5">
      <c r="A101" s="20" t="s">
        <v>160</v>
      </c>
      <c r="B101" s="21"/>
      <c r="C101" s="21"/>
      <c r="D101" s="21"/>
      <c r="E101" s="22">
        <f t="shared" si="1"/>
        <v>0</v>
      </c>
    </row>
    <row r="102" spans="1:5" ht="12.75">
      <c r="A102" s="23" t="s">
        <v>207</v>
      </c>
      <c r="B102" s="21">
        <f>B98+B99+B100+B101</f>
        <v>0</v>
      </c>
      <c r="C102" s="21">
        <f>C98+C99+C100+C101</f>
        <v>0</v>
      </c>
      <c r="D102" s="21">
        <f>D98+D99+D100+D101</f>
        <v>0</v>
      </c>
      <c r="E102" s="22">
        <f t="shared" si="1"/>
        <v>0</v>
      </c>
    </row>
    <row r="103" spans="1:5" ht="25.5">
      <c r="A103" s="20" t="s">
        <v>161</v>
      </c>
      <c r="B103" s="21"/>
      <c r="C103" s="21"/>
      <c r="D103" s="21"/>
      <c r="E103" s="22">
        <f t="shared" si="1"/>
        <v>0</v>
      </c>
    </row>
    <row r="104" spans="1:5" ht="25.5">
      <c r="A104" s="20" t="s">
        <v>162</v>
      </c>
      <c r="B104" s="21"/>
      <c r="C104" s="21"/>
      <c r="D104" s="21"/>
      <c r="E104" s="22">
        <f t="shared" si="1"/>
        <v>0</v>
      </c>
    </row>
    <row r="105" spans="1:5" ht="25.5">
      <c r="A105" s="20" t="s">
        <v>163</v>
      </c>
      <c r="B105" s="21">
        <v>136909670</v>
      </c>
      <c r="C105" s="21"/>
      <c r="D105" s="21"/>
      <c r="E105" s="22">
        <f>SUM(B105:D105)</f>
        <v>136909670</v>
      </c>
    </row>
    <row r="106" spans="1:5" ht="12.75">
      <c r="A106" s="20" t="s">
        <v>164</v>
      </c>
      <c r="B106" s="21"/>
      <c r="C106" s="21"/>
      <c r="D106" s="21"/>
      <c r="E106" s="22">
        <f t="shared" si="1"/>
        <v>0</v>
      </c>
    </row>
    <row r="107" spans="1:5" ht="12.75">
      <c r="A107" s="20" t="s">
        <v>165</v>
      </c>
      <c r="B107" s="21"/>
      <c r="C107" s="21"/>
      <c r="D107" s="21"/>
      <c r="E107" s="22">
        <f t="shared" si="1"/>
        <v>0</v>
      </c>
    </row>
    <row r="108" spans="1:5" ht="25.5">
      <c r="A108" s="20" t="s">
        <v>166</v>
      </c>
      <c r="B108" s="21"/>
      <c r="C108" s="21"/>
      <c r="D108" s="21"/>
      <c r="E108" s="22">
        <f t="shared" si="1"/>
        <v>0</v>
      </c>
    </row>
    <row r="109" spans="1:5" ht="12.75">
      <c r="A109" s="23" t="s">
        <v>208</v>
      </c>
      <c r="B109" s="21">
        <f>B97+B102+B103+B104+B105+B106+B107+B108</f>
        <v>136909670</v>
      </c>
      <c r="C109" s="21">
        <f>C97+C102+C103+C104+C105+C106+C107+C108</f>
        <v>0</v>
      </c>
      <c r="D109" s="21">
        <f>D97+D102+D103+D104+D105+D106+D107+D108</f>
        <v>0</v>
      </c>
      <c r="E109" s="22">
        <f t="shared" si="1"/>
        <v>136909670</v>
      </c>
    </row>
    <row r="110" spans="1:5" ht="25.5">
      <c r="A110" s="20" t="s">
        <v>167</v>
      </c>
      <c r="B110" s="21"/>
      <c r="C110" s="21"/>
      <c r="D110" s="21"/>
      <c r="E110" s="22">
        <f t="shared" si="1"/>
        <v>0</v>
      </c>
    </row>
    <row r="111" spans="1:5" ht="25.5">
      <c r="A111" s="20" t="s">
        <v>168</v>
      </c>
      <c r="B111" s="21"/>
      <c r="C111" s="21"/>
      <c r="D111" s="21"/>
      <c r="E111" s="22">
        <f t="shared" si="1"/>
        <v>0</v>
      </c>
    </row>
    <row r="112" spans="1:5" ht="12.75">
      <c r="A112" s="20" t="s">
        <v>169</v>
      </c>
      <c r="B112" s="21"/>
      <c r="C112" s="21"/>
      <c r="D112" s="21"/>
      <c r="E112" s="22">
        <f t="shared" si="1"/>
        <v>0</v>
      </c>
    </row>
    <row r="113" spans="1:5" ht="12.75">
      <c r="A113" s="20" t="s">
        <v>170</v>
      </c>
      <c r="B113" s="21"/>
      <c r="C113" s="21"/>
      <c r="D113" s="21"/>
      <c r="E113" s="22">
        <f t="shared" si="1"/>
        <v>0</v>
      </c>
    </row>
    <row r="114" spans="1:5" ht="12.75">
      <c r="A114" s="23" t="s">
        <v>209</v>
      </c>
      <c r="B114" s="21">
        <f>B110+B111+B112+B113</f>
        <v>0</v>
      </c>
      <c r="C114" s="21">
        <f>C110+C111+C112+C113</f>
        <v>0</v>
      </c>
      <c r="D114" s="21">
        <f>D110+D111+D112+D113</f>
        <v>0</v>
      </c>
      <c r="E114" s="22">
        <f t="shared" si="1"/>
        <v>0</v>
      </c>
    </row>
    <row r="115" spans="1:5" ht="25.5">
      <c r="A115" s="20" t="s">
        <v>171</v>
      </c>
      <c r="B115" s="21"/>
      <c r="C115" s="21"/>
      <c r="D115" s="21"/>
      <c r="E115" s="22">
        <f t="shared" si="1"/>
        <v>0</v>
      </c>
    </row>
    <row r="116" spans="1:5" ht="12.75">
      <c r="A116" s="23" t="s">
        <v>210</v>
      </c>
      <c r="B116" s="21">
        <f>B109+B114+B115</f>
        <v>136909670</v>
      </c>
      <c r="C116" s="21">
        <f>C109+C114+C115</f>
        <v>0</v>
      </c>
      <c r="D116" s="21">
        <f>D109+D114+D115</f>
        <v>0</v>
      </c>
      <c r="E116" s="22">
        <f t="shared" si="1"/>
        <v>136909670</v>
      </c>
    </row>
    <row r="117" spans="1:5" ht="12.75">
      <c r="A117" s="23" t="s">
        <v>211</v>
      </c>
      <c r="B117" s="24">
        <v>186521900</v>
      </c>
      <c r="C117" s="24">
        <v>47920616</v>
      </c>
      <c r="D117" s="24">
        <v>7430070</v>
      </c>
      <c r="E117" s="22">
        <f t="shared" si="1"/>
        <v>241872586</v>
      </c>
    </row>
    <row r="118" spans="1:5" ht="12.75">
      <c r="A118" s="21"/>
      <c r="B118" s="21"/>
      <c r="C118" s="21"/>
      <c r="D118" s="21"/>
      <c r="E118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O29" sqref="O29"/>
    </sheetView>
  </sheetViews>
  <sheetFormatPr defaultColWidth="9.140625" defaultRowHeight="12.75"/>
  <cols>
    <col min="4" max="4" width="12.8515625" style="0" customWidth="1"/>
    <col min="6" max="6" width="12.140625" style="0" customWidth="1"/>
  </cols>
  <sheetData>
    <row r="2" ht="12.75">
      <c r="B2" t="s">
        <v>248</v>
      </c>
    </row>
    <row r="3" ht="12.75">
      <c r="B3" t="s">
        <v>249</v>
      </c>
    </row>
    <row r="4" ht="12.75">
      <c r="B4" t="s">
        <v>250</v>
      </c>
    </row>
    <row r="6" spans="1:7" ht="12.75">
      <c r="A6" s="14"/>
      <c r="B6" s="14" t="s">
        <v>251</v>
      </c>
      <c r="C6" s="14"/>
      <c r="D6" s="14"/>
      <c r="E6" s="14"/>
      <c r="F6" s="14" t="s">
        <v>252</v>
      </c>
      <c r="G6" s="14"/>
    </row>
    <row r="7" spans="1:7" ht="12.75">
      <c r="A7" s="14"/>
      <c r="B7" s="14" t="s">
        <v>253</v>
      </c>
      <c r="C7" s="14"/>
      <c r="D7" s="14"/>
      <c r="E7" s="14"/>
      <c r="F7" s="14" t="s">
        <v>253</v>
      </c>
      <c r="G7" s="14"/>
    </row>
    <row r="8" spans="1:7" ht="12.75">
      <c r="A8" s="14"/>
      <c r="B8" s="14"/>
      <c r="C8" s="14"/>
      <c r="D8" s="14"/>
      <c r="E8" s="14"/>
      <c r="F8" s="14"/>
      <c r="G8" s="14"/>
    </row>
    <row r="9" spans="1:7" ht="12.75">
      <c r="A9" s="14" t="s">
        <v>254</v>
      </c>
      <c r="B9" s="14"/>
      <c r="C9" s="14"/>
      <c r="D9" s="14">
        <v>53540200</v>
      </c>
      <c r="E9" s="14"/>
      <c r="F9" s="14"/>
      <c r="G9" s="14"/>
    </row>
    <row r="10" spans="1:7" ht="12.75">
      <c r="A10" s="14"/>
      <c r="B10" s="14" t="s">
        <v>255</v>
      </c>
      <c r="C10" s="14" t="s">
        <v>256</v>
      </c>
      <c r="D10" s="14"/>
      <c r="E10" s="14"/>
      <c r="F10" s="14">
        <v>24475520</v>
      </c>
      <c r="G10" s="14"/>
    </row>
    <row r="11" spans="1:7" ht="12.75">
      <c r="A11" s="14"/>
      <c r="B11" s="14" t="s">
        <v>257</v>
      </c>
      <c r="C11" s="14" t="s">
        <v>258</v>
      </c>
      <c r="D11" s="14"/>
      <c r="E11" s="14"/>
      <c r="F11" s="14">
        <v>9669514</v>
      </c>
      <c r="G11" s="14"/>
    </row>
    <row r="12" spans="1:7" ht="12.75">
      <c r="A12" s="14"/>
      <c r="B12" s="14" t="s">
        <v>259</v>
      </c>
      <c r="C12" s="14" t="s">
        <v>260</v>
      </c>
      <c r="D12" s="14"/>
      <c r="E12" s="14"/>
      <c r="F12" s="14">
        <v>11199234</v>
      </c>
      <c r="G12" s="14"/>
    </row>
    <row r="13" spans="1:7" ht="12.75">
      <c r="A13" s="14"/>
      <c r="B13" s="14" t="s">
        <v>261</v>
      </c>
      <c r="C13" s="14" t="s">
        <v>262</v>
      </c>
      <c r="D13" s="14"/>
      <c r="E13" s="14"/>
      <c r="F13" s="14">
        <v>4462853</v>
      </c>
      <c r="G13" s="14"/>
    </row>
    <row r="14" spans="1:7" ht="12.75">
      <c r="A14" s="14"/>
      <c r="B14" s="14" t="s">
        <v>263</v>
      </c>
      <c r="C14" s="14" t="s">
        <v>264</v>
      </c>
      <c r="D14" s="14"/>
      <c r="E14" s="14"/>
      <c r="F14" s="14">
        <v>3733078</v>
      </c>
      <c r="G14" s="14"/>
    </row>
    <row r="15" spans="1:7" ht="12.75">
      <c r="A15" s="14"/>
      <c r="B15" s="14"/>
      <c r="C15" s="14"/>
      <c r="D15" s="14" t="s">
        <v>265</v>
      </c>
      <c r="E15" s="14"/>
      <c r="F15" s="14"/>
      <c r="G15" s="14"/>
    </row>
    <row r="16" spans="1:7" ht="12.75">
      <c r="A16" s="14" t="s">
        <v>266</v>
      </c>
      <c r="B16" s="14"/>
      <c r="C16" s="14"/>
      <c r="D16" s="14"/>
      <c r="E16" s="14"/>
      <c r="F16" s="14">
        <v>53540200</v>
      </c>
      <c r="G16" s="14"/>
    </row>
    <row r="17" spans="1:7" ht="12.75">
      <c r="A17" s="26"/>
      <c r="B17" s="26"/>
      <c r="C17" s="26"/>
      <c r="D17" s="26"/>
      <c r="E17" s="26"/>
      <c r="F17" s="26">
        <f>I17</f>
        <v>0</v>
      </c>
      <c r="G17" s="26"/>
    </row>
    <row r="18" spans="1:7" ht="12.75">
      <c r="A18" s="27" t="s">
        <v>267</v>
      </c>
      <c r="B18" s="27"/>
      <c r="C18" s="27"/>
      <c r="D18" s="27"/>
      <c r="E18" s="27"/>
      <c r="F18" s="27"/>
      <c r="G18" s="27"/>
    </row>
    <row r="19" spans="1:7" ht="12.75">
      <c r="A19" s="14"/>
      <c r="B19" s="14" t="s">
        <v>255</v>
      </c>
      <c r="C19" s="14"/>
      <c r="D19" s="14"/>
      <c r="E19" s="14"/>
      <c r="F19" s="14">
        <v>8076144</v>
      </c>
      <c r="G19" s="14"/>
    </row>
    <row r="20" spans="1:7" ht="12.75">
      <c r="A20" s="14"/>
      <c r="B20" s="14" t="s">
        <v>257</v>
      </c>
      <c r="C20" s="14"/>
      <c r="D20" s="14"/>
      <c r="E20" s="14"/>
      <c r="F20" s="14">
        <v>1869486</v>
      </c>
      <c r="G20" s="14"/>
    </row>
    <row r="21" spans="1:7" ht="12.75">
      <c r="A21" s="14"/>
      <c r="B21" s="14" t="s">
        <v>259</v>
      </c>
      <c r="C21" s="14"/>
      <c r="D21" s="14"/>
      <c r="E21" s="14"/>
      <c r="F21" s="14">
        <v>166388</v>
      </c>
      <c r="G21" s="14"/>
    </row>
    <row r="22" spans="1:7" ht="12.75">
      <c r="A22" s="14"/>
      <c r="B22" s="14" t="s">
        <v>261</v>
      </c>
      <c r="C22" s="14"/>
      <c r="D22" s="14"/>
      <c r="E22" s="14"/>
      <c r="F22" s="14">
        <v>1767571</v>
      </c>
      <c r="G22" s="14"/>
    </row>
    <row r="23" spans="1:10" ht="12.75">
      <c r="A23" s="14"/>
      <c r="B23" s="14" t="s">
        <v>263</v>
      </c>
      <c r="C23" s="14"/>
      <c r="D23" s="14"/>
      <c r="E23" s="14"/>
      <c r="F23" s="14">
        <v>1033881</v>
      </c>
      <c r="G23" s="14"/>
      <c r="J23" t="s">
        <v>268</v>
      </c>
    </row>
    <row r="24" spans="1:7" ht="12.75">
      <c r="A24" s="14"/>
      <c r="B24" s="14" t="s">
        <v>269</v>
      </c>
      <c r="C24" s="14"/>
      <c r="D24" s="14"/>
      <c r="E24" s="14"/>
      <c r="F24" s="14">
        <f>SUM(F19:F23)</f>
        <v>12913470</v>
      </c>
      <c r="G24" s="14"/>
    </row>
    <row r="25" spans="1:7" ht="12.75">
      <c r="A25" s="14"/>
      <c r="B25" s="14"/>
      <c r="C25" s="14"/>
      <c r="D25" s="14"/>
      <c r="E25" s="14"/>
      <c r="F25" s="14"/>
      <c r="G25" s="14"/>
    </row>
    <row r="26" spans="1:7" ht="12.75">
      <c r="A26" s="14"/>
      <c r="B26" s="14"/>
      <c r="C26" s="14"/>
      <c r="D26" s="14"/>
      <c r="E26" s="14"/>
      <c r="F26" s="14"/>
      <c r="G26" s="14"/>
    </row>
    <row r="27" spans="1:7" ht="12.75">
      <c r="A27" s="14"/>
      <c r="B27" s="14" t="s">
        <v>270</v>
      </c>
      <c r="C27" s="14"/>
      <c r="D27" s="14"/>
      <c r="E27" s="14"/>
      <c r="F27" s="14" t="s">
        <v>252</v>
      </c>
      <c r="G27" s="14"/>
    </row>
    <row r="28" spans="1:7" ht="12.75">
      <c r="A28" s="14"/>
      <c r="B28" s="14" t="s">
        <v>253</v>
      </c>
      <c r="C28" s="14"/>
      <c r="D28" s="14"/>
      <c r="E28" s="14"/>
      <c r="F28" s="14"/>
      <c r="G28" s="14"/>
    </row>
    <row r="29" spans="1:7" ht="12.75">
      <c r="A29" s="14" t="s">
        <v>271</v>
      </c>
      <c r="B29" s="14"/>
      <c r="C29" s="14"/>
      <c r="D29" s="14"/>
      <c r="E29" s="14"/>
      <c r="F29" s="14">
        <v>43340000</v>
      </c>
      <c r="G29" s="14"/>
    </row>
    <row r="30" spans="1:7" ht="12.75">
      <c r="A30" s="14"/>
      <c r="B30" s="14" t="s">
        <v>272</v>
      </c>
      <c r="C30" s="14"/>
      <c r="D30" s="14"/>
      <c r="E30" s="14"/>
      <c r="F30" s="14">
        <v>4405418</v>
      </c>
      <c r="G30" s="14"/>
    </row>
    <row r="31" spans="1:7" ht="12.75">
      <c r="A31" s="14"/>
      <c r="B31" s="14" t="s">
        <v>263</v>
      </c>
      <c r="C31" s="14"/>
      <c r="D31" s="14"/>
      <c r="E31" s="14"/>
      <c r="F31" s="14">
        <v>3237652</v>
      </c>
      <c r="G31" s="14"/>
    </row>
    <row r="32" spans="1:7" ht="12.75">
      <c r="A32" s="14" t="s">
        <v>273</v>
      </c>
      <c r="B32" s="14"/>
      <c r="C32" s="14"/>
      <c r="D32" s="14"/>
      <c r="E32" s="14"/>
      <c r="F32" s="14">
        <v>8690000</v>
      </c>
      <c r="G32" s="14"/>
    </row>
    <row r="33" spans="1:7" ht="12.75">
      <c r="A33" s="14" t="s">
        <v>274</v>
      </c>
      <c r="B33" s="14"/>
      <c r="C33" s="14"/>
      <c r="D33" s="14"/>
      <c r="E33" s="14"/>
      <c r="F33" s="14">
        <v>6780600</v>
      </c>
      <c r="G33" s="14"/>
    </row>
    <row r="34" spans="1:7" ht="12.75">
      <c r="A34" s="14"/>
      <c r="B34" s="14"/>
      <c r="C34" s="14"/>
      <c r="D34" s="14"/>
      <c r="E34" s="14"/>
      <c r="F34" s="14"/>
      <c r="G34" s="14"/>
    </row>
    <row r="35" spans="1:7" ht="12.75">
      <c r="A35" s="14" t="s">
        <v>184</v>
      </c>
      <c r="B35" s="14"/>
      <c r="C35" s="14"/>
      <c r="D35" s="14"/>
      <c r="E35" s="14"/>
      <c r="F35" s="14">
        <v>66453670</v>
      </c>
      <c r="G35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31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41.28125" style="0" customWidth="1"/>
    <col min="2" max="2" width="35.7109375" style="0" customWidth="1"/>
  </cols>
  <sheetData>
    <row r="2" ht="12.75">
      <c r="A2" t="s">
        <v>275</v>
      </c>
    </row>
    <row r="3" ht="12.75">
      <c r="A3" t="s">
        <v>276</v>
      </c>
    </row>
    <row r="6" spans="1:2" ht="12.75">
      <c r="A6" s="14"/>
      <c r="B6" s="14" t="s">
        <v>277</v>
      </c>
    </row>
    <row r="7" spans="1:2" ht="12.75">
      <c r="A7" s="14" t="s">
        <v>278</v>
      </c>
      <c r="B7" s="14">
        <v>3022652</v>
      </c>
    </row>
    <row r="8" spans="1:2" ht="12.75">
      <c r="A8" s="14"/>
      <c r="B8" s="14"/>
    </row>
    <row r="9" spans="1:2" ht="12.75">
      <c r="A9" s="14" t="s">
        <v>279</v>
      </c>
      <c r="B9" s="14">
        <v>215000</v>
      </c>
    </row>
    <row r="10" spans="1:2" ht="12.75">
      <c r="A10" s="14"/>
      <c r="B10" s="14"/>
    </row>
    <row r="11" spans="1:2" ht="12.75">
      <c r="A11" s="28" t="s">
        <v>280</v>
      </c>
      <c r="B11" s="14">
        <f>SUM(B7:B9)</f>
        <v>3237652</v>
      </c>
    </row>
    <row r="12" spans="1:2" ht="12.75">
      <c r="A12" s="14"/>
      <c r="B12" s="14"/>
    </row>
    <row r="13" spans="1:2" ht="12.75">
      <c r="A13" s="14"/>
      <c r="B13" s="14"/>
    </row>
    <row r="14" spans="1:2" ht="12.75">
      <c r="A14" s="28" t="s">
        <v>281</v>
      </c>
      <c r="B14" s="29" t="s">
        <v>282</v>
      </c>
    </row>
    <row r="15" spans="1:2" ht="12.75">
      <c r="A15" s="28"/>
      <c r="B15" s="28"/>
    </row>
    <row r="16" spans="1:2" ht="12.75">
      <c r="A16" s="28"/>
      <c r="B16" s="28" t="s">
        <v>283</v>
      </c>
    </row>
    <row r="17" spans="1:2" ht="12.75">
      <c r="A17" s="30" t="s">
        <v>263</v>
      </c>
      <c r="B17" s="30">
        <v>3237652</v>
      </c>
    </row>
    <row r="18" spans="1:2" ht="12.75">
      <c r="A18" s="14"/>
      <c r="B18" s="14"/>
    </row>
    <row r="19" spans="1:2" ht="12.75">
      <c r="A19" s="14" t="s">
        <v>284</v>
      </c>
      <c r="B19" s="14">
        <v>1042507</v>
      </c>
    </row>
    <row r="20" spans="1:2" ht="12.75">
      <c r="A20" s="14"/>
      <c r="B20" s="14"/>
    </row>
    <row r="21" spans="1:2" ht="12.75">
      <c r="A21" s="14" t="s">
        <v>285</v>
      </c>
      <c r="B21" s="14"/>
    </row>
    <row r="22" spans="1:2" ht="12.75">
      <c r="A22" s="14" t="s">
        <v>286</v>
      </c>
      <c r="B22" s="14">
        <v>58000</v>
      </c>
    </row>
    <row r="23" spans="1:2" ht="12.75">
      <c r="A23" s="14"/>
      <c r="B23" s="14"/>
    </row>
    <row r="24" spans="1:2" ht="12.75">
      <c r="A24" s="14" t="s">
        <v>287</v>
      </c>
      <c r="B24" s="14">
        <v>428800</v>
      </c>
    </row>
    <row r="25" spans="1:2" ht="12.75">
      <c r="A25" s="14"/>
      <c r="B25" s="14"/>
    </row>
    <row r="26" spans="1:2" ht="12.75">
      <c r="A26" s="14"/>
      <c r="B26" s="14"/>
    </row>
    <row r="27" spans="1:2" ht="12.75">
      <c r="A27" s="28" t="s">
        <v>288</v>
      </c>
      <c r="B27" s="14">
        <f>SUM(B17:B19:B22:B25)</f>
        <v>4766959</v>
      </c>
    </row>
    <row r="28" spans="1:2" ht="12.75">
      <c r="A28" s="14"/>
      <c r="B28" s="14"/>
    </row>
    <row r="29" spans="1:2" ht="12.75">
      <c r="A29" s="14" t="s">
        <v>289</v>
      </c>
      <c r="B29" s="14">
        <v>-3733078</v>
      </c>
    </row>
    <row r="30" spans="1:2" ht="12.75">
      <c r="A30" s="14"/>
      <c r="B30" s="14"/>
    </row>
    <row r="31" spans="1:2" ht="12.75">
      <c r="A31" s="28" t="s">
        <v>290</v>
      </c>
      <c r="B31" s="14">
        <f>SUM(B27:B29)</f>
        <v>1033881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30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44.8515625" style="0" customWidth="1"/>
    <col min="2" max="2" width="43.7109375" style="0" customWidth="1"/>
  </cols>
  <sheetData>
    <row r="2" ht="12.75">
      <c r="A2" t="s">
        <v>291</v>
      </c>
    </row>
    <row r="3" ht="12.75">
      <c r="A3" t="s">
        <v>276</v>
      </c>
    </row>
    <row r="5" spans="1:2" ht="12.75">
      <c r="A5" s="14"/>
      <c r="B5" s="14" t="s">
        <v>277</v>
      </c>
    </row>
    <row r="6" spans="1:2" ht="12.75">
      <c r="A6" s="14" t="s">
        <v>292</v>
      </c>
      <c r="B6" s="14">
        <v>4190418</v>
      </c>
    </row>
    <row r="7" spans="1:2" ht="12.75">
      <c r="A7" s="14"/>
      <c r="B7" s="14"/>
    </row>
    <row r="8" spans="1:2" ht="12.75">
      <c r="A8" s="14" t="s">
        <v>279</v>
      </c>
      <c r="B8" s="14">
        <v>215000</v>
      </c>
    </row>
    <row r="9" spans="1:2" ht="12.75">
      <c r="A9" s="14"/>
      <c r="B9" s="14"/>
    </row>
    <row r="10" spans="1:2" ht="12.75">
      <c r="A10" s="28" t="s">
        <v>280</v>
      </c>
      <c r="B10" s="14">
        <f>SUM(B6:B8)</f>
        <v>4405418</v>
      </c>
    </row>
    <row r="11" spans="1:2" ht="12.75">
      <c r="A11" s="14"/>
      <c r="B11" s="14"/>
    </row>
    <row r="12" spans="1:2" ht="12.75">
      <c r="A12" s="14"/>
      <c r="B12" s="14"/>
    </row>
    <row r="13" spans="1:2" ht="12.75">
      <c r="A13" s="28" t="s">
        <v>293</v>
      </c>
      <c r="B13" s="29" t="s">
        <v>282</v>
      </c>
    </row>
    <row r="14" spans="1:2" ht="12.75">
      <c r="A14" s="28"/>
      <c r="B14" s="28"/>
    </row>
    <row r="15" spans="1:2" ht="12.75">
      <c r="A15" s="28"/>
      <c r="B15" s="28" t="s">
        <v>277</v>
      </c>
    </row>
    <row r="16" spans="1:2" ht="12.75">
      <c r="A16" s="30" t="s">
        <v>261</v>
      </c>
      <c r="B16" s="30">
        <v>4405418</v>
      </c>
    </row>
    <row r="17" spans="1:2" ht="12.75">
      <c r="A17" s="14"/>
      <c r="B17" s="14"/>
    </row>
    <row r="18" spans="1:2" ht="12.75">
      <c r="A18" s="14" t="s">
        <v>284</v>
      </c>
      <c r="B18" s="14">
        <v>1246306</v>
      </c>
    </row>
    <row r="19" spans="1:2" ht="12.75">
      <c r="A19" s="14"/>
      <c r="B19" s="14"/>
    </row>
    <row r="20" spans="1:2" ht="12.75">
      <c r="A20" s="14" t="s">
        <v>285</v>
      </c>
      <c r="B20" s="14"/>
    </row>
    <row r="21" spans="1:2" ht="12.75">
      <c r="A21" s="14" t="s">
        <v>286</v>
      </c>
      <c r="B21" s="14">
        <v>66000</v>
      </c>
    </row>
    <row r="22" spans="1:2" ht="12.75">
      <c r="A22" s="14"/>
      <c r="B22" s="14"/>
    </row>
    <row r="23" spans="1:2" ht="12.75">
      <c r="A23" s="14" t="s">
        <v>294</v>
      </c>
      <c r="B23" s="14">
        <v>512700</v>
      </c>
    </row>
    <row r="24" spans="1:2" ht="12.75">
      <c r="A24" s="14"/>
      <c r="B24" s="14"/>
    </row>
    <row r="25" spans="1:2" ht="12.75">
      <c r="A25" s="14"/>
      <c r="B25" s="14"/>
    </row>
    <row r="26" spans="1:2" ht="12.75">
      <c r="A26" s="28" t="s">
        <v>288</v>
      </c>
      <c r="B26" s="14">
        <v>6230424</v>
      </c>
    </row>
    <row r="27" spans="1:2" ht="12.75">
      <c r="A27" s="14"/>
      <c r="B27" s="14"/>
    </row>
    <row r="28" spans="1:2" ht="12.75">
      <c r="A28" s="14" t="s">
        <v>289</v>
      </c>
      <c r="B28" s="14">
        <v>-4462853</v>
      </c>
    </row>
    <row r="29" spans="1:2" ht="12.75">
      <c r="A29" s="14"/>
      <c r="B29" s="14"/>
    </row>
    <row r="30" spans="1:2" ht="12.75">
      <c r="A30" s="28" t="s">
        <v>295</v>
      </c>
      <c r="B30" s="14">
        <f>SUM(B26:B28)</f>
        <v>1767571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9">
      <selection activeCell="D30" sqref="D30"/>
    </sheetView>
  </sheetViews>
  <sheetFormatPr defaultColWidth="9.140625" defaultRowHeight="12.75"/>
  <cols>
    <col min="1" max="1" width="44.8515625" style="0" customWidth="1"/>
    <col min="2" max="2" width="36.28125" style="0" customWidth="1"/>
  </cols>
  <sheetData>
    <row r="1" spans="1:2" ht="12.75">
      <c r="A1" s="31" t="s">
        <v>296</v>
      </c>
      <c r="B1" s="31" t="s">
        <v>297</v>
      </c>
    </row>
    <row r="2" spans="1:2" ht="12.75">
      <c r="A2" s="32"/>
      <c r="B2" s="32"/>
    </row>
    <row r="3" spans="1:2" ht="12.75">
      <c r="A3" s="14"/>
      <c r="B3" s="14" t="s">
        <v>298</v>
      </c>
    </row>
    <row r="4" spans="1:2" ht="12.75">
      <c r="A4" s="14" t="s">
        <v>278</v>
      </c>
      <c r="B4" s="14">
        <v>37690000</v>
      </c>
    </row>
    <row r="5" spans="1:2" ht="12.75">
      <c r="A5" s="14"/>
      <c r="B5" s="14"/>
    </row>
    <row r="6" spans="1:2" ht="12.75">
      <c r="A6" s="14" t="s">
        <v>279</v>
      </c>
      <c r="B6" s="14">
        <v>5650000</v>
      </c>
    </row>
    <row r="7" spans="1:2" ht="12.75">
      <c r="A7" s="14"/>
      <c r="B7" s="14"/>
    </row>
    <row r="8" spans="1:2" ht="12.75">
      <c r="A8" s="28" t="s">
        <v>299</v>
      </c>
      <c r="B8" s="14">
        <v>43340000</v>
      </c>
    </row>
    <row r="9" spans="1:2" ht="12.75">
      <c r="A9" s="14"/>
      <c r="B9" s="14"/>
    </row>
    <row r="10" spans="1:2" ht="12.75">
      <c r="A10" s="14"/>
      <c r="B10" s="14"/>
    </row>
    <row r="11" spans="1:2" ht="12.75">
      <c r="A11" s="28" t="s">
        <v>300</v>
      </c>
      <c r="B11" s="29" t="s">
        <v>282</v>
      </c>
    </row>
    <row r="12" spans="1:2" ht="12.75">
      <c r="A12" s="28" t="s">
        <v>276</v>
      </c>
      <c r="B12" s="28"/>
    </row>
    <row r="13" spans="1:2" ht="12.75">
      <c r="A13" s="28"/>
      <c r="B13" s="28" t="s">
        <v>301</v>
      </c>
    </row>
    <row r="14" spans="1:2" ht="12.75">
      <c r="A14" s="30" t="s">
        <v>302</v>
      </c>
      <c r="B14" s="30">
        <v>36121913</v>
      </c>
    </row>
    <row r="15" spans="1:2" ht="12.75">
      <c r="A15" s="14"/>
      <c r="B15" s="14"/>
    </row>
    <row r="16" spans="1:2" ht="12.75">
      <c r="A16" s="14" t="s">
        <v>284</v>
      </c>
      <c r="B16" s="14">
        <v>6835087</v>
      </c>
    </row>
    <row r="17" spans="1:2" ht="12.75">
      <c r="A17" s="14"/>
      <c r="B17" s="14"/>
    </row>
    <row r="18" spans="1:2" ht="12.75">
      <c r="A18" s="14" t="s">
        <v>285</v>
      </c>
      <c r="B18" s="14"/>
    </row>
    <row r="19" spans="1:2" ht="12.75">
      <c r="A19" s="14" t="s">
        <v>303</v>
      </c>
      <c r="B19" s="14">
        <v>383000</v>
      </c>
    </row>
    <row r="20" spans="1:2" ht="12.75">
      <c r="A20" s="14"/>
      <c r="B20" s="14"/>
    </row>
    <row r="21" spans="1:2" ht="12.75">
      <c r="A21" s="28" t="s">
        <v>288</v>
      </c>
      <c r="B21" s="14">
        <v>43340000</v>
      </c>
    </row>
    <row r="22" spans="1:2" ht="12.75">
      <c r="A22" s="14"/>
      <c r="B22" s="14"/>
    </row>
    <row r="23" spans="1:2" ht="12.75">
      <c r="A23" s="30" t="s">
        <v>304</v>
      </c>
      <c r="B23" s="14">
        <v>-24475520</v>
      </c>
    </row>
    <row r="24" spans="1:2" ht="12.75">
      <c r="A24" s="30"/>
      <c r="B24" s="14"/>
    </row>
    <row r="25" spans="1:2" ht="12.75">
      <c r="A25" s="30"/>
      <c r="B25" s="14"/>
    </row>
    <row r="26" spans="1:2" ht="12.75">
      <c r="A26" s="14" t="s">
        <v>284</v>
      </c>
      <c r="B26" s="14"/>
    </row>
    <row r="27" spans="1:2" ht="12.75">
      <c r="A27" s="14" t="s">
        <v>305</v>
      </c>
      <c r="B27" s="14">
        <v>-2700000</v>
      </c>
    </row>
    <row r="28" spans="1:2" ht="12.75">
      <c r="A28" s="14" t="s">
        <v>306</v>
      </c>
      <c r="B28" s="14">
        <v>-3127523</v>
      </c>
    </row>
    <row r="29" spans="1:2" ht="12.75">
      <c r="A29" s="14" t="s">
        <v>307</v>
      </c>
      <c r="B29" s="14">
        <v>-1246306</v>
      </c>
    </row>
    <row r="30" spans="1:2" ht="12.75">
      <c r="A30" s="14" t="s">
        <v>308</v>
      </c>
      <c r="B30" s="14">
        <v>-1042507</v>
      </c>
    </row>
    <row r="31" spans="1:2" ht="12.75">
      <c r="A31" s="14" t="s">
        <v>285</v>
      </c>
      <c r="B31" s="14"/>
    </row>
    <row r="32" spans="1:2" ht="12.75">
      <c r="A32" s="14" t="s">
        <v>303</v>
      </c>
      <c r="B32" s="14"/>
    </row>
    <row r="33" spans="1:2" ht="12.75">
      <c r="A33" s="14" t="s">
        <v>305</v>
      </c>
      <c r="B33" s="14">
        <v>-149000</v>
      </c>
    </row>
    <row r="34" spans="1:2" ht="12.75">
      <c r="A34" s="14" t="s">
        <v>306</v>
      </c>
      <c r="B34" s="14">
        <v>-171000</v>
      </c>
    </row>
    <row r="35" spans="1:2" ht="12.75">
      <c r="A35" s="14" t="s">
        <v>307</v>
      </c>
      <c r="B35" s="14">
        <v>-66000</v>
      </c>
    </row>
    <row r="36" spans="1:2" ht="12.75">
      <c r="A36" s="14" t="s">
        <v>308</v>
      </c>
      <c r="B36" s="14">
        <v>-58000</v>
      </c>
    </row>
    <row r="37" spans="1:2" ht="12.75">
      <c r="A37" s="33"/>
      <c r="B37" s="14"/>
    </row>
    <row r="38" spans="1:2" ht="12.75">
      <c r="A38" s="33" t="s">
        <v>309</v>
      </c>
      <c r="B38" s="14"/>
    </row>
    <row r="39" spans="1:2" ht="12.75">
      <c r="A39" s="33" t="s">
        <v>306</v>
      </c>
      <c r="B39" s="14">
        <v>-1286500</v>
      </c>
    </row>
    <row r="40" spans="1:2" ht="12.75">
      <c r="A40" s="33" t="s">
        <v>307</v>
      </c>
      <c r="B40" s="14">
        <v>-512700</v>
      </c>
    </row>
    <row r="41" spans="1:2" ht="12.75">
      <c r="A41" s="33" t="s">
        <v>308</v>
      </c>
      <c r="B41" s="14">
        <v>-428800</v>
      </c>
    </row>
    <row r="42" spans="1:2" ht="12.75">
      <c r="A42" s="34"/>
      <c r="B42" s="14"/>
    </row>
    <row r="43" spans="1:2" ht="12.75">
      <c r="A43" s="35" t="s">
        <v>310</v>
      </c>
      <c r="B43" s="14">
        <f>SUM(B21:B42)</f>
        <v>8076144</v>
      </c>
    </row>
    <row r="44" spans="1:2" ht="12.75">
      <c r="A44" s="14"/>
      <c r="B44" s="1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" sqref="A1:B27"/>
    </sheetView>
  </sheetViews>
  <sheetFormatPr defaultColWidth="9.140625" defaultRowHeight="12.75"/>
  <cols>
    <col min="1" max="1" width="45.00390625" style="0" customWidth="1"/>
    <col min="2" max="2" width="37.140625" style="0" customWidth="1"/>
  </cols>
  <sheetData>
    <row r="1" spans="1:2" ht="12.75">
      <c r="A1" s="31"/>
      <c r="B1" s="31" t="s">
        <v>297</v>
      </c>
    </row>
    <row r="2" spans="1:2" ht="12.75">
      <c r="A2" s="36" t="s">
        <v>311</v>
      </c>
      <c r="B2" s="37"/>
    </row>
    <row r="3" spans="1:2" ht="12.75">
      <c r="A3" s="36" t="s">
        <v>312</v>
      </c>
      <c r="B3" s="37"/>
    </row>
    <row r="4" spans="1:2" ht="12.75">
      <c r="A4" s="14"/>
      <c r="B4" s="14" t="s">
        <v>301</v>
      </c>
    </row>
    <row r="5" spans="1:2" ht="12.75">
      <c r="A5" s="14" t="s">
        <v>278</v>
      </c>
      <c r="B5" s="14">
        <v>6475600</v>
      </c>
    </row>
    <row r="6" spans="1:2" ht="12.75">
      <c r="A6" s="14"/>
      <c r="B6" s="14"/>
    </row>
    <row r="7" spans="1:2" ht="12.75">
      <c r="A7" s="14" t="s">
        <v>279</v>
      </c>
      <c r="B7" s="14">
        <v>305000</v>
      </c>
    </row>
    <row r="8" spans="1:2" ht="12.75">
      <c r="A8" s="14"/>
      <c r="B8" s="14"/>
    </row>
    <row r="9" spans="1:2" ht="12.75">
      <c r="A9" s="28" t="s">
        <v>280</v>
      </c>
      <c r="B9" s="38">
        <f>SUM(B5:B7)</f>
        <v>6780600</v>
      </c>
    </row>
    <row r="10" spans="1:2" ht="12.75">
      <c r="A10" s="32"/>
      <c r="B10" s="32"/>
    </row>
    <row r="12" spans="1:2" ht="12.75">
      <c r="A12" s="39" t="s">
        <v>313</v>
      </c>
      <c r="B12" s="40" t="s">
        <v>282</v>
      </c>
    </row>
    <row r="13" spans="1:2" ht="12.75">
      <c r="A13" s="39"/>
      <c r="B13" s="39"/>
    </row>
    <row r="14" spans="1:2" ht="12.75">
      <c r="A14" s="28"/>
      <c r="B14" s="28" t="s">
        <v>314</v>
      </c>
    </row>
    <row r="15" spans="1:2" ht="12.75">
      <c r="A15" s="30" t="s">
        <v>315</v>
      </c>
      <c r="B15" s="30">
        <v>6780600</v>
      </c>
    </row>
    <row r="16" spans="1:2" ht="12.75">
      <c r="A16" s="14"/>
      <c r="B16" s="14"/>
    </row>
    <row r="17" spans="1:2" ht="12.75">
      <c r="A17" s="14" t="s">
        <v>284</v>
      </c>
      <c r="B17" s="14">
        <v>3127523</v>
      </c>
    </row>
    <row r="18" spans="1:2" ht="12.75">
      <c r="A18" s="14"/>
      <c r="B18" s="14"/>
    </row>
    <row r="19" spans="1:2" ht="12.75">
      <c r="A19" s="14" t="s">
        <v>285</v>
      </c>
      <c r="B19" s="14"/>
    </row>
    <row r="20" spans="1:2" ht="12.75">
      <c r="A20" s="14" t="s">
        <v>286</v>
      </c>
      <c r="B20" s="14">
        <v>171000</v>
      </c>
    </row>
    <row r="21" spans="1:2" ht="12.75">
      <c r="A21" s="14" t="s">
        <v>316</v>
      </c>
      <c r="B21" s="14">
        <v>1286500</v>
      </c>
    </row>
    <row r="22" spans="1:2" ht="12.75">
      <c r="A22" s="14"/>
      <c r="B22" s="14"/>
    </row>
    <row r="23" spans="1:2" ht="12.75">
      <c r="A23" s="28" t="s">
        <v>288</v>
      </c>
      <c r="B23" s="14">
        <f>SUM(B15:B22)</f>
        <v>11365623</v>
      </c>
    </row>
    <row r="24" spans="1:2" ht="12.75">
      <c r="A24" s="14"/>
      <c r="B24" s="14"/>
    </row>
    <row r="25" spans="1:2" ht="12.75">
      <c r="A25" s="14" t="s">
        <v>289</v>
      </c>
      <c r="B25" s="14">
        <v>11199234</v>
      </c>
    </row>
    <row r="26" spans="1:2" ht="12.75">
      <c r="A26" s="14"/>
      <c r="B26" s="14"/>
    </row>
    <row r="27" spans="1:2" ht="12.75">
      <c r="A27" s="28" t="s">
        <v>317</v>
      </c>
      <c r="B27" s="14">
        <v>166388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44.00390625" style="0" customWidth="1"/>
    <col min="2" max="2" width="36.7109375" style="0" customWidth="1"/>
  </cols>
  <sheetData>
    <row r="1" spans="1:2" ht="12.75">
      <c r="A1" s="31" t="s">
        <v>318</v>
      </c>
      <c r="B1" s="31" t="s">
        <v>297</v>
      </c>
    </row>
    <row r="2" spans="1:2" ht="12.75">
      <c r="A2" s="32" t="s">
        <v>276</v>
      </c>
      <c r="B2" s="32"/>
    </row>
    <row r="3" spans="1:2" ht="12.75">
      <c r="A3" s="14"/>
      <c r="B3" s="14" t="s">
        <v>277</v>
      </c>
    </row>
    <row r="4" spans="1:2" ht="12.75">
      <c r="A4" s="14" t="s">
        <v>278</v>
      </c>
      <c r="B4" s="14">
        <v>6790000</v>
      </c>
    </row>
    <row r="5" spans="1:2" ht="12.75">
      <c r="A5" s="14"/>
      <c r="B5" s="14"/>
    </row>
    <row r="6" spans="1:2" ht="12.75">
      <c r="A6" s="14" t="s">
        <v>279</v>
      </c>
      <c r="B6" s="14">
        <v>1900000</v>
      </c>
    </row>
    <row r="7" spans="1:2" ht="12.75">
      <c r="A7" s="14"/>
      <c r="B7" s="14"/>
    </row>
    <row r="8" spans="1:2" ht="12.75">
      <c r="A8" s="28" t="s">
        <v>280</v>
      </c>
      <c r="B8" s="14">
        <f>SUM(B4:B7)</f>
        <v>8690000</v>
      </c>
    </row>
    <row r="9" spans="1:2" ht="12.75">
      <c r="A9" s="14"/>
      <c r="B9" s="14"/>
    </row>
    <row r="10" spans="1:2" ht="12.75">
      <c r="A10" s="14"/>
      <c r="B10" s="14"/>
    </row>
    <row r="11" spans="1:2" ht="12.75">
      <c r="A11" s="28" t="s">
        <v>319</v>
      </c>
      <c r="B11" s="29" t="s">
        <v>282</v>
      </c>
    </row>
    <row r="12" spans="1:2" ht="12.75">
      <c r="A12" s="28"/>
      <c r="B12" s="28"/>
    </row>
    <row r="13" spans="1:2" ht="12.75">
      <c r="A13" s="28"/>
      <c r="B13" s="28" t="s">
        <v>320</v>
      </c>
    </row>
    <row r="14" spans="1:2" ht="12.75">
      <c r="A14" s="30" t="s">
        <v>321</v>
      </c>
      <c r="B14" s="30">
        <v>8690000</v>
      </c>
    </row>
    <row r="15" spans="1:2" ht="12.75">
      <c r="A15" s="14"/>
      <c r="B15" s="14"/>
    </row>
    <row r="16" spans="1:2" ht="12.75">
      <c r="A16" s="14" t="s">
        <v>284</v>
      </c>
      <c r="B16" s="14">
        <v>2700000</v>
      </c>
    </row>
    <row r="17" spans="1:2" ht="12.75">
      <c r="A17" s="14"/>
      <c r="B17" s="14"/>
    </row>
    <row r="18" spans="1:2" ht="12.75">
      <c r="A18" s="14" t="s">
        <v>285</v>
      </c>
      <c r="B18" s="14"/>
    </row>
    <row r="19" spans="1:2" ht="12.75">
      <c r="A19" s="14" t="s">
        <v>286</v>
      </c>
      <c r="B19" s="14">
        <v>149000</v>
      </c>
    </row>
    <row r="20" spans="1:2" ht="12.75">
      <c r="A20" s="14"/>
      <c r="B20" s="14"/>
    </row>
    <row r="21" spans="1:2" ht="12.75">
      <c r="A21" s="14"/>
      <c r="B21" s="14"/>
    </row>
    <row r="22" spans="1:2" ht="12.75">
      <c r="A22" s="14"/>
      <c r="B22" s="14"/>
    </row>
    <row r="23" spans="1:2" ht="12.75">
      <c r="A23" s="14"/>
      <c r="B23" s="14"/>
    </row>
    <row r="24" spans="1:2" ht="12.75">
      <c r="A24" s="28" t="s">
        <v>288</v>
      </c>
      <c r="B24" s="14">
        <f>SUM(B14:B16:B19:B22)</f>
        <v>11539000</v>
      </c>
    </row>
    <row r="25" spans="1:2" ht="12.75">
      <c r="A25" s="14"/>
      <c r="B25" s="14"/>
    </row>
    <row r="26" spans="1:2" ht="12.75">
      <c r="A26" s="14" t="s">
        <v>289</v>
      </c>
      <c r="B26" s="14">
        <v>9669514</v>
      </c>
    </row>
    <row r="27" spans="1:2" ht="12.75">
      <c r="A27" s="14"/>
      <c r="B27" s="14"/>
    </row>
    <row r="28" spans="1:2" ht="12.75">
      <c r="A28" s="28" t="s">
        <v>322</v>
      </c>
      <c r="B28" s="14">
        <v>1869486</v>
      </c>
    </row>
    <row r="29" spans="1:2" ht="12.75">
      <c r="A29" s="14"/>
      <c r="B29" s="1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B91">
      <selection activeCell="Q112" sqref="Q112"/>
    </sheetView>
  </sheetViews>
  <sheetFormatPr defaultColWidth="9.140625" defaultRowHeight="12.75"/>
  <cols>
    <col min="1" max="1" width="0" style="0" hidden="1" customWidth="1"/>
    <col min="2" max="2" width="82.00390625" style="0" customWidth="1"/>
    <col min="3" max="3" width="10.00390625" style="0" customWidth="1"/>
    <col min="4" max="12" width="0" style="0" hidden="1" customWidth="1"/>
    <col min="13" max="13" width="10.8515625" style="0" customWidth="1"/>
    <col min="14" max="14" width="12.8515625" style="0" customWidth="1"/>
    <col min="15" max="15" width="15.140625" style="0" customWidth="1"/>
  </cols>
  <sheetData>
    <row r="1" spans="1:15" ht="15">
      <c r="A1" s="12" t="s">
        <v>323</v>
      </c>
      <c r="B1" s="12"/>
      <c r="C1" s="7" t="s">
        <v>175</v>
      </c>
      <c r="D1" s="7">
        <v>660020</v>
      </c>
      <c r="E1" s="7" t="s">
        <v>324</v>
      </c>
      <c r="F1" s="7" t="s">
        <v>325</v>
      </c>
      <c r="G1" s="7" t="s">
        <v>326</v>
      </c>
      <c r="H1" s="7" t="s">
        <v>176</v>
      </c>
      <c r="I1" s="7" t="s">
        <v>177</v>
      </c>
      <c r="J1" s="7" t="s">
        <v>180</v>
      </c>
      <c r="K1" s="7" t="s">
        <v>327</v>
      </c>
      <c r="L1" s="7" t="s">
        <v>181</v>
      </c>
      <c r="M1" s="7" t="s">
        <v>200</v>
      </c>
      <c r="N1" s="7" t="s">
        <v>202</v>
      </c>
      <c r="O1" s="7" t="s">
        <v>204</v>
      </c>
    </row>
    <row r="2" spans="1:15" ht="15">
      <c r="A2" s="12" t="s">
        <v>328</v>
      </c>
      <c r="B2" s="12"/>
      <c r="C2" s="6" t="s">
        <v>172</v>
      </c>
      <c r="D2" s="6" t="s">
        <v>174</v>
      </c>
      <c r="E2" s="6" t="s">
        <v>329</v>
      </c>
      <c r="F2" s="6" t="s">
        <v>330</v>
      </c>
      <c r="G2" s="6" t="s">
        <v>331</v>
      </c>
      <c r="H2" s="6" t="s">
        <v>332</v>
      </c>
      <c r="I2" s="6" t="s">
        <v>178</v>
      </c>
      <c r="J2" s="6" t="s">
        <v>179</v>
      </c>
      <c r="K2" s="6" t="s">
        <v>333</v>
      </c>
      <c r="L2" s="6" t="s">
        <v>182</v>
      </c>
      <c r="M2" s="6" t="s">
        <v>201</v>
      </c>
      <c r="N2" s="6" t="s">
        <v>203</v>
      </c>
      <c r="O2" s="6" t="s">
        <v>205</v>
      </c>
    </row>
    <row r="3" spans="1:15" ht="15">
      <c r="A3" s="3"/>
      <c r="B3" s="11" t="s">
        <v>334</v>
      </c>
      <c r="C3" s="6" t="s">
        <v>173</v>
      </c>
      <c r="D3" s="6"/>
      <c r="E3" s="6"/>
      <c r="F3" s="6"/>
      <c r="G3" s="6"/>
      <c r="H3" s="6"/>
      <c r="I3" s="6"/>
      <c r="J3" s="6"/>
      <c r="K3" s="6"/>
      <c r="L3" s="6" t="s">
        <v>183</v>
      </c>
      <c r="M3" s="6"/>
      <c r="N3" s="6" t="s">
        <v>201</v>
      </c>
      <c r="O3" s="6" t="s">
        <v>201</v>
      </c>
    </row>
    <row r="4" spans="1:15" ht="12.75">
      <c r="A4" s="41" t="s">
        <v>1</v>
      </c>
      <c r="B4" s="1" t="s">
        <v>7</v>
      </c>
      <c r="C4">
        <v>27563000</v>
      </c>
      <c r="M4">
        <v>23963000</v>
      </c>
      <c r="O4">
        <v>3600000</v>
      </c>
    </row>
    <row r="5" spans="1:2" ht="12.75">
      <c r="A5" s="41" t="s">
        <v>2</v>
      </c>
      <c r="B5" s="1" t="s">
        <v>8</v>
      </c>
    </row>
    <row r="6" spans="1:2" ht="12.75">
      <c r="A6" s="41" t="s">
        <v>3</v>
      </c>
      <c r="B6" s="1" t="s">
        <v>9</v>
      </c>
    </row>
    <row r="7" spans="1:2" ht="12.75">
      <c r="A7" s="41" t="s">
        <v>4</v>
      </c>
      <c r="B7" s="1" t="s">
        <v>10</v>
      </c>
    </row>
    <row r="8" spans="1:2" ht="12.75">
      <c r="A8" s="41" t="s">
        <v>11</v>
      </c>
      <c r="B8" s="1" t="s">
        <v>12</v>
      </c>
    </row>
    <row r="9" spans="1:13" ht="12.75">
      <c r="A9" s="41" t="s">
        <v>13</v>
      </c>
      <c r="B9" s="1" t="s">
        <v>14</v>
      </c>
      <c r="C9">
        <v>1017000</v>
      </c>
      <c r="M9">
        <v>1017000</v>
      </c>
    </row>
    <row r="10" spans="1:15" ht="12.75">
      <c r="A10" s="41" t="s">
        <v>15</v>
      </c>
      <c r="B10" s="1" t="s">
        <v>16</v>
      </c>
      <c r="C10" s="42">
        <v>1800000</v>
      </c>
      <c r="M10">
        <v>1600000</v>
      </c>
      <c r="O10">
        <v>200000</v>
      </c>
    </row>
    <row r="11" spans="1:2" ht="12.75">
      <c r="A11" s="41" t="s">
        <v>5</v>
      </c>
      <c r="B11" s="1" t="s">
        <v>17</v>
      </c>
    </row>
    <row r="12" spans="1:13" ht="12.75">
      <c r="A12" s="41" t="s">
        <v>6</v>
      </c>
      <c r="B12" s="1" t="s">
        <v>18</v>
      </c>
      <c r="C12">
        <v>870000</v>
      </c>
      <c r="M12">
        <v>870000</v>
      </c>
    </row>
    <row r="13" spans="1:13" ht="12.75">
      <c r="A13" s="41" t="s">
        <v>19</v>
      </c>
      <c r="B13" s="1" t="s">
        <v>20</v>
      </c>
      <c r="C13">
        <v>150000</v>
      </c>
      <c r="M13">
        <v>150000</v>
      </c>
    </row>
    <row r="14" spans="1:2" ht="12.75">
      <c r="A14" s="41" t="s">
        <v>21</v>
      </c>
      <c r="B14" s="1" t="s">
        <v>22</v>
      </c>
    </row>
    <row r="15" spans="1:2" ht="12.75">
      <c r="A15" s="41" t="s">
        <v>23</v>
      </c>
      <c r="B15" s="1" t="s">
        <v>24</v>
      </c>
    </row>
    <row r="16" spans="1:15" ht="12.75">
      <c r="A16" s="41" t="s">
        <v>25</v>
      </c>
      <c r="B16" s="1" t="s">
        <v>26</v>
      </c>
      <c r="C16">
        <v>0</v>
      </c>
      <c r="O16">
        <v>0</v>
      </c>
    </row>
    <row r="17" spans="1:15" ht="12.75">
      <c r="A17" s="4" t="s">
        <v>27</v>
      </c>
      <c r="B17" s="9" t="s">
        <v>185</v>
      </c>
      <c r="C17">
        <f aca="true" t="shared" si="0" ref="C17:L17">SUM(C4:C16)</f>
        <v>31400000</v>
      </c>
      <c r="D17">
        <f t="shared" si="0"/>
        <v>0</v>
      </c>
      <c r="E17">
        <f t="shared" si="0"/>
        <v>0</v>
      </c>
      <c r="F17">
        <f t="shared" si="0"/>
        <v>0</v>
      </c>
      <c r="G17">
        <f t="shared" si="0"/>
        <v>0</v>
      </c>
      <c r="H17">
        <f t="shared" si="0"/>
        <v>0</v>
      </c>
      <c r="I17">
        <f t="shared" si="0"/>
        <v>0</v>
      </c>
      <c r="J17">
        <f t="shared" si="0"/>
        <v>0</v>
      </c>
      <c r="K17">
        <f t="shared" si="0"/>
        <v>0</v>
      </c>
      <c r="L17">
        <f t="shared" si="0"/>
        <v>0</v>
      </c>
      <c r="M17">
        <f>SUM(M4:M16)</f>
        <v>27600000</v>
      </c>
      <c r="N17">
        <f>SUM(N4:N16)</f>
        <v>0</v>
      </c>
      <c r="O17">
        <f>SUM(O4:O16)</f>
        <v>3800000</v>
      </c>
    </row>
    <row r="18" spans="1:2" ht="12.75">
      <c r="A18" s="41" t="s">
        <v>28</v>
      </c>
      <c r="B18" s="1" t="s">
        <v>29</v>
      </c>
    </row>
    <row r="19" spans="1:2" ht="25.5">
      <c r="A19" s="41" t="s">
        <v>30</v>
      </c>
      <c r="B19" s="1" t="s">
        <v>335</v>
      </c>
    </row>
    <row r="20" spans="1:2" ht="12.75">
      <c r="A20" s="41" t="s">
        <v>31</v>
      </c>
      <c r="B20" s="1" t="s">
        <v>32</v>
      </c>
    </row>
    <row r="21" spans="1:15" ht="12.75">
      <c r="A21" s="4" t="s">
        <v>0</v>
      </c>
      <c r="B21" s="9" t="s">
        <v>186</v>
      </c>
      <c r="C21">
        <f aca="true" t="shared" si="1" ref="C21:L21">C18+C19+C20</f>
        <v>0</v>
      </c>
      <c r="D21">
        <f t="shared" si="1"/>
        <v>0</v>
      </c>
      <c r="E21">
        <f t="shared" si="1"/>
        <v>0</v>
      </c>
      <c r="F21">
        <f t="shared" si="1"/>
        <v>0</v>
      </c>
      <c r="G21">
        <f t="shared" si="1"/>
        <v>0</v>
      </c>
      <c r="H21">
        <f t="shared" si="1"/>
        <v>0</v>
      </c>
      <c r="I21">
        <f t="shared" si="1"/>
        <v>0</v>
      </c>
      <c r="J21">
        <f t="shared" si="1"/>
        <v>0</v>
      </c>
      <c r="K21">
        <f t="shared" si="1"/>
        <v>0</v>
      </c>
      <c r="L21">
        <f t="shared" si="1"/>
        <v>0</v>
      </c>
      <c r="M21">
        <f>M18+M19+M20</f>
        <v>0</v>
      </c>
      <c r="N21">
        <f>N18+N19+N20</f>
        <v>0</v>
      </c>
      <c r="O21">
        <f>O18+O19+O20</f>
        <v>0</v>
      </c>
    </row>
    <row r="22" spans="1:15" ht="12.75">
      <c r="A22" s="4" t="s">
        <v>33</v>
      </c>
      <c r="B22" s="9" t="s">
        <v>187</v>
      </c>
      <c r="C22">
        <f aca="true" t="shared" si="2" ref="C22:L22">C17+C21</f>
        <v>31400000</v>
      </c>
      <c r="D22">
        <f t="shared" si="2"/>
        <v>0</v>
      </c>
      <c r="E22">
        <f t="shared" si="2"/>
        <v>0</v>
      </c>
      <c r="F22">
        <f t="shared" si="2"/>
        <v>0</v>
      </c>
      <c r="G22">
        <f t="shared" si="2"/>
        <v>0</v>
      </c>
      <c r="H22">
        <f t="shared" si="2"/>
        <v>0</v>
      </c>
      <c r="I22">
        <f t="shared" si="2"/>
        <v>0</v>
      </c>
      <c r="J22">
        <f t="shared" si="2"/>
        <v>0</v>
      </c>
      <c r="K22">
        <f t="shared" si="2"/>
        <v>0</v>
      </c>
      <c r="L22">
        <f t="shared" si="2"/>
        <v>0</v>
      </c>
      <c r="M22">
        <f>M17+M21</f>
        <v>27600000</v>
      </c>
      <c r="N22">
        <f>N17+N21</f>
        <v>0</v>
      </c>
      <c r="O22">
        <f>O17+O21</f>
        <v>3800000</v>
      </c>
    </row>
    <row r="23" spans="1:15" ht="25.5">
      <c r="A23" s="4" t="s">
        <v>34</v>
      </c>
      <c r="B23" s="43" t="s">
        <v>35</v>
      </c>
      <c r="C23">
        <v>6290000</v>
      </c>
      <c r="M23">
        <v>5390000</v>
      </c>
      <c r="O23">
        <v>900000</v>
      </c>
    </row>
    <row r="24" spans="1:15" ht="12.75">
      <c r="A24" s="41" t="s">
        <v>36</v>
      </c>
      <c r="B24" s="1" t="s">
        <v>37</v>
      </c>
      <c r="C24">
        <v>100000</v>
      </c>
      <c r="M24">
        <v>80000</v>
      </c>
      <c r="O24">
        <v>20000</v>
      </c>
    </row>
    <row r="25" spans="1:15" ht="12.75">
      <c r="A25" s="41" t="s">
        <v>38</v>
      </c>
      <c r="B25" s="1" t="s">
        <v>39</v>
      </c>
      <c r="C25">
        <v>950000</v>
      </c>
      <c r="M25">
        <v>790000</v>
      </c>
      <c r="O25">
        <v>160000</v>
      </c>
    </row>
    <row r="26" spans="1:2" ht="12.75">
      <c r="A26" s="41" t="s">
        <v>40</v>
      </c>
      <c r="B26" s="1" t="s">
        <v>41</v>
      </c>
    </row>
    <row r="27" spans="1:15" ht="12.75">
      <c r="A27" s="4" t="s">
        <v>42</v>
      </c>
      <c r="B27" s="9" t="s">
        <v>188</v>
      </c>
      <c r="C27">
        <f aca="true" t="shared" si="3" ref="C27:L27">C24+C25+C26</f>
        <v>1050000</v>
      </c>
      <c r="D27">
        <f t="shared" si="3"/>
        <v>0</v>
      </c>
      <c r="E27">
        <f t="shared" si="3"/>
        <v>0</v>
      </c>
      <c r="F27">
        <f t="shared" si="3"/>
        <v>0</v>
      </c>
      <c r="G27">
        <f t="shared" si="3"/>
        <v>0</v>
      </c>
      <c r="H27">
        <f t="shared" si="3"/>
        <v>0</v>
      </c>
      <c r="I27">
        <f t="shared" si="3"/>
        <v>0</v>
      </c>
      <c r="J27">
        <f t="shared" si="3"/>
        <v>0</v>
      </c>
      <c r="K27">
        <f t="shared" si="3"/>
        <v>0</v>
      </c>
      <c r="L27">
        <f t="shared" si="3"/>
        <v>0</v>
      </c>
      <c r="M27">
        <f>M24+M25+M26</f>
        <v>870000</v>
      </c>
      <c r="N27">
        <f>N24+N25+N26</f>
        <v>0</v>
      </c>
      <c r="O27">
        <f>O24+O25+O26</f>
        <v>180000</v>
      </c>
    </row>
    <row r="28" spans="1:15" ht="12.75">
      <c r="A28" s="41" t="s">
        <v>43</v>
      </c>
      <c r="B28" s="1" t="s">
        <v>44</v>
      </c>
      <c r="C28">
        <v>560000</v>
      </c>
      <c r="M28">
        <v>400000</v>
      </c>
      <c r="O28">
        <v>160000</v>
      </c>
    </row>
    <row r="29" spans="1:13" ht="12.75">
      <c r="A29" s="41" t="s">
        <v>45</v>
      </c>
      <c r="B29" s="1" t="s">
        <v>46</v>
      </c>
      <c r="C29">
        <v>250000</v>
      </c>
      <c r="M29">
        <v>250000</v>
      </c>
    </row>
    <row r="30" spans="1:15" ht="12.75">
      <c r="A30" s="4" t="s">
        <v>47</v>
      </c>
      <c r="B30" s="9" t="s">
        <v>189</v>
      </c>
      <c r="C30">
        <f aca="true" t="shared" si="4" ref="C30:O30">C28+C29</f>
        <v>810000</v>
      </c>
      <c r="D30">
        <f t="shared" si="4"/>
        <v>0</v>
      </c>
      <c r="E30">
        <f t="shared" si="4"/>
        <v>0</v>
      </c>
      <c r="F30">
        <f t="shared" si="4"/>
        <v>0</v>
      </c>
      <c r="G30">
        <f t="shared" si="4"/>
        <v>0</v>
      </c>
      <c r="H30">
        <f t="shared" si="4"/>
        <v>0</v>
      </c>
      <c r="I30">
        <f t="shared" si="4"/>
        <v>0</v>
      </c>
      <c r="J30">
        <f t="shared" si="4"/>
        <v>0</v>
      </c>
      <c r="K30">
        <f t="shared" si="4"/>
        <v>0</v>
      </c>
      <c r="L30">
        <f t="shared" si="4"/>
        <v>0</v>
      </c>
      <c r="M30">
        <f t="shared" si="4"/>
        <v>650000</v>
      </c>
      <c r="N30">
        <f t="shared" si="4"/>
        <v>0</v>
      </c>
      <c r="O30">
        <f t="shared" si="4"/>
        <v>160000</v>
      </c>
    </row>
    <row r="31" spans="1:13" ht="12.75">
      <c r="A31" s="41" t="s">
        <v>48</v>
      </c>
      <c r="B31" s="1" t="s">
        <v>49</v>
      </c>
      <c r="C31">
        <v>700000</v>
      </c>
      <c r="M31">
        <v>700000</v>
      </c>
    </row>
    <row r="32" spans="1:2" ht="12.75">
      <c r="A32" s="41" t="s">
        <v>50</v>
      </c>
      <c r="B32" s="1" t="s">
        <v>51</v>
      </c>
    </row>
    <row r="33" spans="1:2" ht="12.75">
      <c r="A33" s="41" t="s">
        <v>52</v>
      </c>
      <c r="B33" s="1" t="s">
        <v>53</v>
      </c>
    </row>
    <row r="34" spans="1:15" ht="12.75">
      <c r="A34" s="41" t="s">
        <v>54</v>
      </c>
      <c r="B34" s="1" t="s">
        <v>55</v>
      </c>
      <c r="C34">
        <v>200000</v>
      </c>
      <c r="M34">
        <v>190000</v>
      </c>
      <c r="O34">
        <v>10000</v>
      </c>
    </row>
    <row r="35" spans="1:2" ht="12.75">
      <c r="A35" s="41" t="s">
        <v>56</v>
      </c>
      <c r="B35" s="1" t="s">
        <v>57</v>
      </c>
    </row>
    <row r="36" spans="1:13" ht="12.75">
      <c r="A36" s="41" t="s">
        <v>58</v>
      </c>
      <c r="B36" s="1" t="s">
        <v>59</v>
      </c>
      <c r="C36">
        <v>200000</v>
      </c>
      <c r="M36">
        <v>200000</v>
      </c>
    </row>
    <row r="37" spans="1:15" ht="12.75">
      <c r="A37" s="41" t="s">
        <v>60</v>
      </c>
      <c r="B37" s="1" t="s">
        <v>61</v>
      </c>
      <c r="C37">
        <v>700000</v>
      </c>
      <c r="M37">
        <v>630000</v>
      </c>
      <c r="O37">
        <v>70000</v>
      </c>
    </row>
    <row r="38" spans="1:15" ht="12.75">
      <c r="A38" s="4" t="s">
        <v>62</v>
      </c>
      <c r="B38" s="9" t="s">
        <v>190</v>
      </c>
      <c r="C38">
        <f aca="true" t="shared" si="5" ref="C38:L38">SUM(C31:C37)</f>
        <v>1800000</v>
      </c>
      <c r="D38">
        <f t="shared" si="5"/>
        <v>0</v>
      </c>
      <c r="E38">
        <f t="shared" si="5"/>
        <v>0</v>
      </c>
      <c r="F38">
        <f t="shared" si="5"/>
        <v>0</v>
      </c>
      <c r="G38">
        <f t="shared" si="5"/>
        <v>0</v>
      </c>
      <c r="H38">
        <f t="shared" si="5"/>
        <v>0</v>
      </c>
      <c r="I38">
        <f t="shared" si="5"/>
        <v>0</v>
      </c>
      <c r="J38">
        <f t="shared" si="5"/>
        <v>0</v>
      </c>
      <c r="K38">
        <f t="shared" si="5"/>
        <v>0</v>
      </c>
      <c r="L38">
        <f t="shared" si="5"/>
        <v>0</v>
      </c>
      <c r="M38">
        <f>SUM(M31:M37)</f>
        <v>1720000</v>
      </c>
      <c r="N38">
        <f>SUM(N31:N37)</f>
        <v>0</v>
      </c>
      <c r="O38">
        <f>SUM(O31:O37)</f>
        <v>80000</v>
      </c>
    </row>
    <row r="39" spans="1:15" ht="12.75">
      <c r="A39" s="41" t="s">
        <v>63</v>
      </c>
      <c r="B39" s="1" t="s">
        <v>64</v>
      </c>
      <c r="C39">
        <v>500000</v>
      </c>
      <c r="M39">
        <v>3000000</v>
      </c>
      <c r="O39">
        <v>200000</v>
      </c>
    </row>
    <row r="40" spans="1:2" ht="12.75">
      <c r="A40" s="41" t="s">
        <v>65</v>
      </c>
      <c r="B40" s="1" t="s">
        <v>66</v>
      </c>
    </row>
    <row r="41" spans="1:15" ht="12.75">
      <c r="A41" s="4" t="s">
        <v>67</v>
      </c>
      <c r="B41" s="9" t="s">
        <v>191</v>
      </c>
      <c r="C41">
        <f>C39+C40</f>
        <v>500000</v>
      </c>
      <c r="D41">
        <f aca="true" t="shared" si="6" ref="D41:L41">D39+D40</f>
        <v>0</v>
      </c>
      <c r="E41">
        <f t="shared" si="6"/>
        <v>0</v>
      </c>
      <c r="F41">
        <f t="shared" si="6"/>
        <v>0</v>
      </c>
      <c r="G41">
        <f t="shared" si="6"/>
        <v>0</v>
      </c>
      <c r="H41">
        <f t="shared" si="6"/>
        <v>0</v>
      </c>
      <c r="I41">
        <f t="shared" si="6"/>
        <v>0</v>
      </c>
      <c r="J41">
        <f t="shared" si="6"/>
        <v>0</v>
      </c>
      <c r="K41">
        <f t="shared" si="6"/>
        <v>0</v>
      </c>
      <c r="L41">
        <f t="shared" si="6"/>
        <v>0</v>
      </c>
      <c r="M41">
        <v>300000</v>
      </c>
      <c r="N41">
        <f>N39+N40</f>
        <v>0</v>
      </c>
      <c r="O41">
        <f>O39+O40</f>
        <v>200000</v>
      </c>
    </row>
    <row r="42" spans="1:15" ht="12.75">
      <c r="A42" s="41" t="s">
        <v>68</v>
      </c>
      <c r="B42" s="1" t="s">
        <v>69</v>
      </c>
      <c r="C42">
        <v>1090000</v>
      </c>
      <c r="M42">
        <v>900000</v>
      </c>
      <c r="O42">
        <v>190000</v>
      </c>
    </row>
    <row r="43" spans="1:2" ht="12.75">
      <c r="A43" s="41" t="s">
        <v>70</v>
      </c>
      <c r="B43" s="1" t="s">
        <v>71</v>
      </c>
    </row>
    <row r="44" spans="1:2" ht="12.75">
      <c r="A44" s="41" t="s">
        <v>72</v>
      </c>
      <c r="B44" s="1" t="s">
        <v>73</v>
      </c>
    </row>
    <row r="45" spans="1:2" ht="12.75">
      <c r="A45" s="41" t="s">
        <v>74</v>
      </c>
      <c r="B45" s="1" t="s">
        <v>75</v>
      </c>
    </row>
    <row r="46" spans="1:13" ht="12.75">
      <c r="A46" s="41" t="s">
        <v>76</v>
      </c>
      <c r="B46" s="1" t="s">
        <v>77</v>
      </c>
      <c r="C46">
        <v>400000</v>
      </c>
      <c r="M46">
        <v>400000</v>
      </c>
    </row>
    <row r="47" spans="1:15" ht="12.75">
      <c r="A47" s="4" t="s">
        <v>78</v>
      </c>
      <c r="B47" s="9" t="s">
        <v>192</v>
      </c>
      <c r="C47">
        <f aca="true" t="shared" si="7" ref="C47:L47">SUM(C42:C46)</f>
        <v>1490000</v>
      </c>
      <c r="D47">
        <f t="shared" si="7"/>
        <v>0</v>
      </c>
      <c r="E47">
        <f t="shared" si="7"/>
        <v>0</v>
      </c>
      <c r="F47">
        <f t="shared" si="7"/>
        <v>0</v>
      </c>
      <c r="G47">
        <f t="shared" si="7"/>
        <v>0</v>
      </c>
      <c r="H47">
        <f t="shared" si="7"/>
        <v>0</v>
      </c>
      <c r="I47">
        <f t="shared" si="7"/>
        <v>0</v>
      </c>
      <c r="J47">
        <f t="shared" si="7"/>
        <v>0</v>
      </c>
      <c r="K47">
        <f t="shared" si="7"/>
        <v>0</v>
      </c>
      <c r="L47">
        <f t="shared" si="7"/>
        <v>0</v>
      </c>
      <c r="M47">
        <f>SUM(M42:M46)</f>
        <v>1300000</v>
      </c>
      <c r="N47">
        <f>SUM(N42:N46)</f>
        <v>0</v>
      </c>
      <c r="O47">
        <f>SUM(O42:O46)</f>
        <v>190000</v>
      </c>
    </row>
    <row r="48" spans="1:15" ht="12.75">
      <c r="A48" s="4" t="s">
        <v>79</v>
      </c>
      <c r="B48" s="9" t="s">
        <v>193</v>
      </c>
      <c r="C48">
        <f aca="true" t="shared" si="8" ref="C48:O48">C27+C30+C38+C41+C47</f>
        <v>5650000</v>
      </c>
      <c r="D48">
        <f t="shared" si="8"/>
        <v>0</v>
      </c>
      <c r="E48">
        <f t="shared" si="8"/>
        <v>0</v>
      </c>
      <c r="F48">
        <f t="shared" si="8"/>
        <v>0</v>
      </c>
      <c r="G48">
        <f t="shared" si="8"/>
        <v>0</v>
      </c>
      <c r="H48">
        <f t="shared" si="8"/>
        <v>0</v>
      </c>
      <c r="I48">
        <f t="shared" si="8"/>
        <v>0</v>
      </c>
      <c r="J48">
        <f t="shared" si="8"/>
        <v>0</v>
      </c>
      <c r="K48">
        <f t="shared" si="8"/>
        <v>0</v>
      </c>
      <c r="L48">
        <f t="shared" si="8"/>
        <v>0</v>
      </c>
      <c r="M48">
        <v>4840000</v>
      </c>
      <c r="N48">
        <f t="shared" si="8"/>
        <v>0</v>
      </c>
      <c r="O48">
        <f t="shared" si="8"/>
        <v>810000</v>
      </c>
    </row>
    <row r="49" spans="1:2" ht="12.75">
      <c r="A49" s="41" t="s">
        <v>80</v>
      </c>
      <c r="B49" s="1" t="s">
        <v>81</v>
      </c>
    </row>
    <row r="50" spans="1:2" ht="12.75">
      <c r="A50" s="41" t="s">
        <v>82</v>
      </c>
      <c r="B50" s="1" t="s">
        <v>83</v>
      </c>
    </row>
    <row r="51" spans="1:2" ht="12.75">
      <c r="A51" s="41" t="s">
        <v>84</v>
      </c>
      <c r="B51" s="1" t="s">
        <v>85</v>
      </c>
    </row>
    <row r="52" spans="1:2" ht="12.75">
      <c r="A52" s="41" t="s">
        <v>86</v>
      </c>
      <c r="B52" s="1" t="s">
        <v>87</v>
      </c>
    </row>
    <row r="53" spans="1:2" ht="12.75">
      <c r="A53" s="41" t="s">
        <v>88</v>
      </c>
      <c r="B53" s="1" t="s">
        <v>89</v>
      </c>
    </row>
    <row r="54" spans="1:2" ht="12.75">
      <c r="A54" s="41" t="s">
        <v>90</v>
      </c>
      <c r="B54" s="1" t="s">
        <v>91</v>
      </c>
    </row>
    <row r="55" spans="1:2" ht="12.75">
      <c r="A55" s="41" t="s">
        <v>92</v>
      </c>
      <c r="B55" s="1" t="s">
        <v>93</v>
      </c>
    </row>
    <row r="56" spans="1:2" ht="12.75">
      <c r="A56" s="41" t="s">
        <v>94</v>
      </c>
      <c r="B56" s="1" t="s">
        <v>95</v>
      </c>
    </row>
    <row r="57" spans="1:15" ht="12.75">
      <c r="A57" s="4" t="s">
        <v>96</v>
      </c>
      <c r="B57" s="9" t="s">
        <v>194</v>
      </c>
      <c r="C57">
        <f aca="true" t="shared" si="9" ref="C57:L57">SUM(C49:C56)</f>
        <v>0</v>
      </c>
      <c r="D57">
        <f t="shared" si="9"/>
        <v>0</v>
      </c>
      <c r="E57">
        <f t="shared" si="9"/>
        <v>0</v>
      </c>
      <c r="F57">
        <f t="shared" si="9"/>
        <v>0</v>
      </c>
      <c r="G57">
        <f t="shared" si="9"/>
        <v>0</v>
      </c>
      <c r="H57">
        <f t="shared" si="9"/>
        <v>0</v>
      </c>
      <c r="I57">
        <f t="shared" si="9"/>
        <v>0</v>
      </c>
      <c r="J57">
        <f t="shared" si="9"/>
        <v>0</v>
      </c>
      <c r="K57">
        <f t="shared" si="9"/>
        <v>0</v>
      </c>
      <c r="L57">
        <f t="shared" si="9"/>
        <v>0</v>
      </c>
      <c r="M57">
        <f>SUM(M49:M56)</f>
        <v>0</v>
      </c>
      <c r="N57">
        <f>SUM(N49:N56)</f>
        <v>0</v>
      </c>
      <c r="O57">
        <f>SUM(O49:O56)</f>
        <v>0</v>
      </c>
    </row>
    <row r="58" spans="1:2" ht="12.75">
      <c r="A58" s="41" t="s">
        <v>97</v>
      </c>
      <c r="B58" s="1" t="s">
        <v>98</v>
      </c>
    </row>
    <row r="59" spans="1:2" ht="12.75">
      <c r="A59" s="41" t="s">
        <v>99</v>
      </c>
      <c r="B59" s="1" t="s">
        <v>100</v>
      </c>
    </row>
    <row r="60" spans="1:2" ht="25.5">
      <c r="A60" s="41" t="s">
        <v>101</v>
      </c>
      <c r="B60" s="1" t="s">
        <v>336</v>
      </c>
    </row>
    <row r="61" spans="1:2" ht="25.5">
      <c r="A61" s="41" t="s">
        <v>102</v>
      </c>
      <c r="B61" s="1" t="s">
        <v>337</v>
      </c>
    </row>
    <row r="62" spans="1:2" ht="25.5">
      <c r="A62" s="41" t="s">
        <v>103</v>
      </c>
      <c r="B62" s="1" t="s">
        <v>338</v>
      </c>
    </row>
    <row r="63" spans="1:2" ht="12.75">
      <c r="A63" s="41" t="s">
        <v>104</v>
      </c>
      <c r="B63" s="1" t="s">
        <v>105</v>
      </c>
    </row>
    <row r="64" spans="1:2" ht="25.5">
      <c r="A64" s="41" t="s">
        <v>106</v>
      </c>
      <c r="B64" s="1" t="s">
        <v>339</v>
      </c>
    </row>
    <row r="65" spans="1:2" ht="25.5">
      <c r="A65" s="41" t="s">
        <v>107</v>
      </c>
      <c r="B65" s="1" t="s">
        <v>340</v>
      </c>
    </row>
    <row r="66" spans="1:2" ht="12.75">
      <c r="A66" s="41" t="s">
        <v>108</v>
      </c>
      <c r="B66" s="1" t="s">
        <v>109</v>
      </c>
    </row>
    <row r="67" spans="1:2" ht="12.75">
      <c r="A67" s="41" t="s">
        <v>110</v>
      </c>
      <c r="B67" s="1" t="s">
        <v>111</v>
      </c>
    </row>
    <row r="68" spans="1:2" ht="12.75">
      <c r="A68" s="41" t="s">
        <v>112</v>
      </c>
      <c r="B68" s="1" t="s">
        <v>113</v>
      </c>
    </row>
    <row r="69" spans="1:2" ht="12.75">
      <c r="A69" s="41" t="s">
        <v>114</v>
      </c>
      <c r="B69" s="1" t="s">
        <v>115</v>
      </c>
    </row>
    <row r="70" spans="1:15" ht="12.75">
      <c r="A70" s="4" t="s">
        <v>116</v>
      </c>
      <c r="B70" s="9" t="s">
        <v>195</v>
      </c>
      <c r="C70">
        <f aca="true" t="shared" si="10" ref="C70:L70">SUM(C58:C69)</f>
        <v>0</v>
      </c>
      <c r="D70">
        <f t="shared" si="10"/>
        <v>0</v>
      </c>
      <c r="E70">
        <f t="shared" si="10"/>
        <v>0</v>
      </c>
      <c r="F70">
        <f t="shared" si="10"/>
        <v>0</v>
      </c>
      <c r="G70">
        <f t="shared" si="10"/>
        <v>0</v>
      </c>
      <c r="H70">
        <f t="shared" si="10"/>
        <v>0</v>
      </c>
      <c r="I70">
        <f t="shared" si="10"/>
        <v>0</v>
      </c>
      <c r="J70">
        <f t="shared" si="10"/>
        <v>0</v>
      </c>
      <c r="K70">
        <f t="shared" si="10"/>
        <v>0</v>
      </c>
      <c r="L70">
        <f t="shared" si="10"/>
        <v>0</v>
      </c>
      <c r="M70">
        <f>SUM(M58:M69)</f>
        <v>0</v>
      </c>
      <c r="N70">
        <f>SUM(N58:N69)</f>
        <v>0</v>
      </c>
      <c r="O70">
        <f>SUM(O58:O69)</f>
        <v>0</v>
      </c>
    </row>
    <row r="71" spans="1:2" ht="12.75">
      <c r="A71" s="41" t="s">
        <v>117</v>
      </c>
      <c r="B71" s="1" t="s">
        <v>118</v>
      </c>
    </row>
    <row r="72" spans="1:2" ht="12.75">
      <c r="A72" s="41" t="s">
        <v>119</v>
      </c>
      <c r="B72" s="1" t="s">
        <v>120</v>
      </c>
    </row>
    <row r="73" spans="1:13" ht="12.75">
      <c r="A73" s="41" t="s">
        <v>121</v>
      </c>
      <c r="B73" s="1" t="s">
        <v>122</v>
      </c>
      <c r="C73">
        <v>0</v>
      </c>
      <c r="M73">
        <v>0</v>
      </c>
    </row>
    <row r="74" spans="1:2" ht="12.75">
      <c r="A74" s="41" t="s">
        <v>123</v>
      </c>
      <c r="B74" s="1" t="s">
        <v>124</v>
      </c>
    </row>
    <row r="75" spans="1:2" ht="12.75">
      <c r="A75" s="41" t="s">
        <v>125</v>
      </c>
      <c r="B75" s="1" t="s">
        <v>126</v>
      </c>
    </row>
    <row r="76" spans="1:2" ht="12.75">
      <c r="A76" s="41" t="s">
        <v>127</v>
      </c>
      <c r="B76" s="1" t="s">
        <v>128</v>
      </c>
    </row>
    <row r="77" spans="1:2" ht="12.75">
      <c r="A77" s="41" t="s">
        <v>129</v>
      </c>
      <c r="B77" s="1" t="s">
        <v>130</v>
      </c>
    </row>
    <row r="78" spans="1:15" ht="12.75">
      <c r="A78" s="4" t="s">
        <v>131</v>
      </c>
      <c r="B78" s="9" t="s">
        <v>196</v>
      </c>
      <c r="C78">
        <f aca="true" t="shared" si="11" ref="C78:L78">SUM(C71:C77)</f>
        <v>0</v>
      </c>
      <c r="D78">
        <f t="shared" si="11"/>
        <v>0</v>
      </c>
      <c r="E78">
        <f t="shared" si="11"/>
        <v>0</v>
      </c>
      <c r="F78">
        <f t="shared" si="11"/>
        <v>0</v>
      </c>
      <c r="G78">
        <f t="shared" si="11"/>
        <v>0</v>
      </c>
      <c r="H78">
        <f t="shared" si="11"/>
        <v>0</v>
      </c>
      <c r="I78">
        <f t="shared" si="11"/>
        <v>0</v>
      </c>
      <c r="J78">
        <f t="shared" si="11"/>
        <v>0</v>
      </c>
      <c r="K78">
        <f t="shared" si="11"/>
        <v>0</v>
      </c>
      <c r="L78">
        <f t="shared" si="11"/>
        <v>0</v>
      </c>
      <c r="M78">
        <v>0</v>
      </c>
      <c r="N78">
        <f>SUM(N71:N77)</f>
        <v>0</v>
      </c>
      <c r="O78">
        <f>SUM(O71:O77)</f>
        <v>0</v>
      </c>
    </row>
    <row r="79" spans="1:2" ht="12.75">
      <c r="A79" s="41" t="s">
        <v>132</v>
      </c>
      <c r="B79" s="1" t="s">
        <v>133</v>
      </c>
    </row>
    <row r="80" spans="1:2" ht="12.75">
      <c r="A80" s="41" t="s">
        <v>134</v>
      </c>
      <c r="B80" s="1" t="s">
        <v>135</v>
      </c>
    </row>
    <row r="81" spans="1:2" ht="12.75">
      <c r="A81" s="41" t="s">
        <v>136</v>
      </c>
      <c r="B81" s="1" t="s">
        <v>137</v>
      </c>
    </row>
    <row r="82" spans="1:2" ht="12.75">
      <c r="A82" s="41" t="s">
        <v>138</v>
      </c>
      <c r="B82" s="1" t="s">
        <v>139</v>
      </c>
    </row>
    <row r="83" spans="1:15" ht="12.75">
      <c r="A83" s="4" t="s">
        <v>140</v>
      </c>
      <c r="B83" s="9" t="s">
        <v>197</v>
      </c>
      <c r="C83">
        <f aca="true" t="shared" si="12" ref="C83:L83">SUM(C79:C82)</f>
        <v>0</v>
      </c>
      <c r="D83">
        <f t="shared" si="12"/>
        <v>0</v>
      </c>
      <c r="E83">
        <f t="shared" si="12"/>
        <v>0</v>
      </c>
      <c r="F83">
        <f t="shared" si="12"/>
        <v>0</v>
      </c>
      <c r="G83">
        <f t="shared" si="12"/>
        <v>0</v>
      </c>
      <c r="H83">
        <f t="shared" si="12"/>
        <v>0</v>
      </c>
      <c r="I83">
        <f t="shared" si="12"/>
        <v>0</v>
      </c>
      <c r="J83">
        <f t="shared" si="12"/>
        <v>0</v>
      </c>
      <c r="K83">
        <f t="shared" si="12"/>
        <v>0</v>
      </c>
      <c r="L83">
        <f t="shared" si="12"/>
        <v>0</v>
      </c>
      <c r="M83">
        <f>SUM(M79:M82)</f>
        <v>0</v>
      </c>
      <c r="N83">
        <f>SUM(N79:N82)</f>
        <v>0</v>
      </c>
      <c r="O83">
        <f>SUM(O79:O82)</f>
        <v>0</v>
      </c>
    </row>
    <row r="84" spans="1:2" ht="25.5">
      <c r="A84" s="41" t="s">
        <v>141</v>
      </c>
      <c r="B84" s="1" t="s">
        <v>341</v>
      </c>
    </row>
    <row r="85" spans="1:2" ht="25.5">
      <c r="A85" s="41" t="s">
        <v>142</v>
      </c>
      <c r="B85" s="1" t="s">
        <v>342</v>
      </c>
    </row>
    <row r="86" spans="1:2" ht="25.5">
      <c r="A86" s="41" t="s">
        <v>143</v>
      </c>
      <c r="B86" s="1" t="s">
        <v>343</v>
      </c>
    </row>
    <row r="87" spans="1:2" ht="12.75">
      <c r="A87" s="41" t="s">
        <v>144</v>
      </c>
      <c r="B87" s="1" t="s">
        <v>145</v>
      </c>
    </row>
    <row r="88" spans="1:2" ht="25.5">
      <c r="A88" s="41" t="s">
        <v>146</v>
      </c>
      <c r="B88" s="1" t="s">
        <v>344</v>
      </c>
    </row>
    <row r="89" spans="1:2" ht="25.5">
      <c r="A89" s="41" t="s">
        <v>147</v>
      </c>
      <c r="B89" s="1" t="s">
        <v>345</v>
      </c>
    </row>
    <row r="90" spans="1:2" ht="12.75">
      <c r="A90" s="41" t="s">
        <v>148</v>
      </c>
      <c r="B90" s="1" t="s">
        <v>149</v>
      </c>
    </row>
    <row r="91" spans="1:2" ht="12.75">
      <c r="A91" s="41" t="s">
        <v>150</v>
      </c>
      <c r="B91" s="1" t="s">
        <v>151</v>
      </c>
    </row>
    <row r="92" spans="1:12" ht="12.75">
      <c r="A92" s="4" t="s">
        <v>152</v>
      </c>
      <c r="B92" s="9" t="s">
        <v>198</v>
      </c>
      <c r="C92">
        <f aca="true" t="shared" si="13" ref="C92:L92">SUM(C84:C91)</f>
        <v>0</v>
      </c>
      <c r="D92">
        <f t="shared" si="13"/>
        <v>0</v>
      </c>
      <c r="E92">
        <f t="shared" si="13"/>
        <v>0</v>
      </c>
      <c r="F92">
        <f t="shared" si="13"/>
        <v>0</v>
      </c>
      <c r="G92">
        <f t="shared" si="13"/>
        <v>0</v>
      </c>
      <c r="H92">
        <f t="shared" si="13"/>
        <v>0</v>
      </c>
      <c r="I92">
        <f t="shared" si="13"/>
        <v>0</v>
      </c>
      <c r="J92">
        <f t="shared" si="13"/>
        <v>0</v>
      </c>
      <c r="K92">
        <f t="shared" si="13"/>
        <v>0</v>
      </c>
      <c r="L92">
        <f t="shared" si="13"/>
        <v>0</v>
      </c>
    </row>
    <row r="93" spans="1:15" ht="12.75">
      <c r="A93" s="4" t="s">
        <v>153</v>
      </c>
      <c r="B93" s="9" t="s">
        <v>199</v>
      </c>
      <c r="C93">
        <f aca="true" t="shared" si="14" ref="C93:L93">C22+C23+C48+C57+C70+C78+C83+C92</f>
        <v>43340000</v>
      </c>
      <c r="D93">
        <f t="shared" si="14"/>
        <v>0</v>
      </c>
      <c r="E93">
        <f t="shared" si="14"/>
        <v>0</v>
      </c>
      <c r="F93">
        <f t="shared" si="14"/>
        <v>0</v>
      </c>
      <c r="G93">
        <f t="shared" si="14"/>
        <v>0</v>
      </c>
      <c r="H93">
        <f t="shared" si="14"/>
        <v>0</v>
      </c>
      <c r="I93">
        <f t="shared" si="14"/>
        <v>0</v>
      </c>
      <c r="J93">
        <f t="shared" si="14"/>
        <v>0</v>
      </c>
      <c r="K93">
        <f t="shared" si="14"/>
        <v>0</v>
      </c>
      <c r="L93">
        <f t="shared" si="14"/>
        <v>0</v>
      </c>
      <c r="M93">
        <f>M22+M48+M57+M70+M78+M83+M92+M23</f>
        <v>37830000</v>
      </c>
      <c r="N93">
        <f>N22+N48+N57+N70+N78+N83+N92+N23</f>
        <v>0</v>
      </c>
      <c r="O93">
        <f>O22+O48+O57+O70+O78+O83+O92+O23</f>
        <v>5510000</v>
      </c>
    </row>
    <row r="94" spans="1:2" ht="12.75">
      <c r="A94" s="41" t="s">
        <v>1</v>
      </c>
      <c r="B94" s="1" t="s">
        <v>154</v>
      </c>
    </row>
    <row r="95" spans="1:2" ht="12.75">
      <c r="A95" s="41" t="s">
        <v>2</v>
      </c>
      <c r="B95" s="1" t="s">
        <v>155</v>
      </c>
    </row>
    <row r="96" spans="1:2" ht="12.75">
      <c r="A96" s="41" t="s">
        <v>3</v>
      </c>
      <c r="B96" s="1" t="s">
        <v>156</v>
      </c>
    </row>
    <row r="97" spans="1:15" ht="12.75">
      <c r="A97" s="4" t="s">
        <v>4</v>
      </c>
      <c r="B97" s="9" t="s">
        <v>206</v>
      </c>
      <c r="C97">
        <f>C94+C95+C96</f>
        <v>0</v>
      </c>
      <c r="D97">
        <f aca="true" t="shared" si="15" ref="D97:L97">D94+D95+D96</f>
        <v>0</v>
      </c>
      <c r="E97">
        <f t="shared" si="15"/>
        <v>0</v>
      </c>
      <c r="F97">
        <f t="shared" si="15"/>
        <v>0</v>
      </c>
      <c r="G97">
        <f t="shared" si="15"/>
        <v>0</v>
      </c>
      <c r="H97">
        <f t="shared" si="15"/>
        <v>0</v>
      </c>
      <c r="I97">
        <f t="shared" si="15"/>
        <v>0</v>
      </c>
      <c r="J97">
        <f t="shared" si="15"/>
        <v>0</v>
      </c>
      <c r="K97">
        <f t="shared" si="15"/>
        <v>0</v>
      </c>
      <c r="L97">
        <f t="shared" si="15"/>
        <v>0</v>
      </c>
      <c r="M97">
        <f>M94+M95+M96</f>
        <v>0</v>
      </c>
      <c r="N97">
        <f>N94+N95+N96</f>
        <v>0</v>
      </c>
      <c r="O97">
        <f>O94+O95+O96</f>
        <v>0</v>
      </c>
    </row>
    <row r="98" spans="1:2" ht="12.75">
      <c r="A98" s="41" t="s">
        <v>11</v>
      </c>
      <c r="B98" s="1" t="s">
        <v>157</v>
      </c>
    </row>
    <row r="99" spans="1:2" ht="12.75">
      <c r="A99" s="41" t="s">
        <v>13</v>
      </c>
      <c r="B99" s="1" t="s">
        <v>158</v>
      </c>
    </row>
    <row r="100" spans="1:2" ht="12.75">
      <c r="A100" s="41" t="s">
        <v>15</v>
      </c>
      <c r="B100" s="1" t="s">
        <v>159</v>
      </c>
    </row>
    <row r="101" spans="1:2" ht="12.75">
      <c r="A101" s="41" t="s">
        <v>5</v>
      </c>
      <c r="B101" s="1" t="s">
        <v>160</v>
      </c>
    </row>
    <row r="102" spans="1:15" ht="12.75">
      <c r="A102" s="4" t="s">
        <v>6</v>
      </c>
      <c r="B102" s="9" t="s">
        <v>207</v>
      </c>
      <c r="C102">
        <f>C98+C99+C100+C101</f>
        <v>0</v>
      </c>
      <c r="D102">
        <f aca="true" t="shared" si="16" ref="D102:L102">D98+D99+D100+D101</f>
        <v>0</v>
      </c>
      <c r="E102">
        <f t="shared" si="16"/>
        <v>0</v>
      </c>
      <c r="F102">
        <f t="shared" si="16"/>
        <v>0</v>
      </c>
      <c r="G102">
        <f t="shared" si="16"/>
        <v>0</v>
      </c>
      <c r="H102">
        <f t="shared" si="16"/>
        <v>0</v>
      </c>
      <c r="I102">
        <f t="shared" si="16"/>
        <v>0</v>
      </c>
      <c r="J102">
        <f t="shared" si="16"/>
        <v>0</v>
      </c>
      <c r="K102">
        <f t="shared" si="16"/>
        <v>0</v>
      </c>
      <c r="L102">
        <f t="shared" si="16"/>
        <v>0</v>
      </c>
      <c r="M102">
        <f>M98+M99+M100+M101</f>
        <v>0</v>
      </c>
      <c r="N102">
        <f>N98+N99+N100+N101</f>
        <v>0</v>
      </c>
      <c r="O102">
        <f>O98+O99+O100+O101</f>
        <v>0</v>
      </c>
    </row>
    <row r="103" spans="1:2" ht="12.75">
      <c r="A103" s="41" t="s">
        <v>19</v>
      </c>
      <c r="B103" s="1" t="s">
        <v>161</v>
      </c>
    </row>
    <row r="104" spans="1:2" ht="12.75">
      <c r="A104" s="41" t="s">
        <v>21</v>
      </c>
      <c r="B104" s="1" t="s">
        <v>162</v>
      </c>
    </row>
    <row r="105" spans="1:2" ht="12.75">
      <c r="A105" s="41" t="s">
        <v>23</v>
      </c>
      <c r="B105" s="1" t="s">
        <v>163</v>
      </c>
    </row>
    <row r="106" spans="1:2" ht="12.75">
      <c r="A106" s="41" t="s">
        <v>25</v>
      </c>
      <c r="B106" s="1" t="s">
        <v>164</v>
      </c>
    </row>
    <row r="107" spans="1:2" ht="12.75">
      <c r="A107" s="41" t="s">
        <v>27</v>
      </c>
      <c r="B107" s="1" t="s">
        <v>165</v>
      </c>
    </row>
    <row r="108" spans="1:2" ht="12.75">
      <c r="A108" s="41" t="s">
        <v>28</v>
      </c>
      <c r="B108" s="1" t="s">
        <v>166</v>
      </c>
    </row>
    <row r="109" spans="1:15" ht="12.75">
      <c r="A109" s="4" t="s">
        <v>30</v>
      </c>
      <c r="B109" s="9" t="s">
        <v>208</v>
      </c>
      <c r="C109">
        <f>C97+C102+C103+C104+C105+C106+C107+C108</f>
        <v>0</v>
      </c>
      <c r="D109">
        <f aca="true" t="shared" si="17" ref="D109:L109">D97+D102+D103+D104+D105+D106+D107+D108</f>
        <v>0</v>
      </c>
      <c r="E109">
        <f t="shared" si="17"/>
        <v>0</v>
      </c>
      <c r="F109">
        <f t="shared" si="17"/>
        <v>0</v>
      </c>
      <c r="G109">
        <f t="shared" si="17"/>
        <v>0</v>
      </c>
      <c r="H109">
        <f t="shared" si="17"/>
        <v>0</v>
      </c>
      <c r="I109">
        <f t="shared" si="17"/>
        <v>0</v>
      </c>
      <c r="J109">
        <f t="shared" si="17"/>
        <v>0</v>
      </c>
      <c r="K109">
        <f t="shared" si="17"/>
        <v>0</v>
      </c>
      <c r="L109">
        <f t="shared" si="17"/>
        <v>0</v>
      </c>
      <c r="M109">
        <f>M97+M102+M103+M104+M105+M106+M107+M108</f>
        <v>0</v>
      </c>
      <c r="N109">
        <f>N97+N102+N103+N104+N105+N106+N107+N108</f>
        <v>0</v>
      </c>
      <c r="O109">
        <f>O97+O102+O103+O104+O105+O106+O107+O108</f>
        <v>0</v>
      </c>
    </row>
    <row r="110" spans="1:2" ht="12.75">
      <c r="A110" s="41" t="s">
        <v>31</v>
      </c>
      <c r="B110" s="1" t="s">
        <v>167</v>
      </c>
    </row>
    <row r="111" spans="1:2" ht="12.75">
      <c r="A111" s="41" t="s">
        <v>0</v>
      </c>
      <c r="B111" s="1" t="s">
        <v>168</v>
      </c>
    </row>
    <row r="112" spans="1:2" ht="12.75">
      <c r="A112" s="41" t="s">
        <v>33</v>
      </c>
      <c r="B112" s="1" t="s">
        <v>169</v>
      </c>
    </row>
    <row r="113" spans="1:2" ht="12.75">
      <c r="A113" s="41" t="s">
        <v>34</v>
      </c>
      <c r="B113" s="1" t="s">
        <v>170</v>
      </c>
    </row>
    <row r="114" spans="1:15" ht="12.75">
      <c r="A114" s="4" t="s">
        <v>36</v>
      </c>
      <c r="B114" s="9" t="s">
        <v>209</v>
      </c>
      <c r="C114">
        <f>C110+C111+C112+C113</f>
        <v>0</v>
      </c>
      <c r="D114">
        <f aca="true" t="shared" si="18" ref="D114:L114">D110+D111+D112+D113</f>
        <v>0</v>
      </c>
      <c r="E114">
        <f t="shared" si="18"/>
        <v>0</v>
      </c>
      <c r="F114">
        <f t="shared" si="18"/>
        <v>0</v>
      </c>
      <c r="G114">
        <f t="shared" si="18"/>
        <v>0</v>
      </c>
      <c r="H114">
        <f t="shared" si="18"/>
        <v>0</v>
      </c>
      <c r="I114">
        <f t="shared" si="18"/>
        <v>0</v>
      </c>
      <c r="J114">
        <f t="shared" si="18"/>
        <v>0</v>
      </c>
      <c r="K114">
        <f t="shared" si="18"/>
        <v>0</v>
      </c>
      <c r="L114">
        <f t="shared" si="18"/>
        <v>0</v>
      </c>
      <c r="M114">
        <f>M110+M111+M112+M113</f>
        <v>0</v>
      </c>
      <c r="N114">
        <f>N110+N111+N112+N113</f>
        <v>0</v>
      </c>
      <c r="O114">
        <f>O110+O111+O112+O113</f>
        <v>0</v>
      </c>
    </row>
    <row r="115" spans="1:2" ht="12.75">
      <c r="A115" s="41" t="s">
        <v>38</v>
      </c>
      <c r="B115" s="1" t="s">
        <v>171</v>
      </c>
    </row>
    <row r="116" spans="1:15" ht="12.75">
      <c r="A116" s="4" t="s">
        <v>40</v>
      </c>
      <c r="B116" s="9" t="s">
        <v>210</v>
      </c>
      <c r="C116">
        <f>C109+C114+C115</f>
        <v>0</v>
      </c>
      <c r="D116">
        <f aca="true" t="shared" si="19" ref="D116:L116">D109+D114+D115</f>
        <v>0</v>
      </c>
      <c r="E116">
        <f t="shared" si="19"/>
        <v>0</v>
      </c>
      <c r="F116">
        <f t="shared" si="19"/>
        <v>0</v>
      </c>
      <c r="G116">
        <f t="shared" si="19"/>
        <v>0</v>
      </c>
      <c r="H116">
        <f t="shared" si="19"/>
        <v>0</v>
      </c>
      <c r="I116">
        <f t="shared" si="19"/>
        <v>0</v>
      </c>
      <c r="J116">
        <f t="shared" si="19"/>
        <v>0</v>
      </c>
      <c r="K116">
        <f t="shared" si="19"/>
        <v>0</v>
      </c>
      <c r="L116">
        <f t="shared" si="19"/>
        <v>0</v>
      </c>
      <c r="M116">
        <f>M109+M114+M115</f>
        <v>0</v>
      </c>
      <c r="N116">
        <f>N109+N114+N115</f>
        <v>0</v>
      </c>
      <c r="O116">
        <f>O109+O114+O115</f>
        <v>0</v>
      </c>
    </row>
    <row r="117" spans="2:15" ht="12.75">
      <c r="B117" s="9" t="s">
        <v>211</v>
      </c>
      <c r="C117" s="10">
        <f aca="true" t="shared" si="20" ref="C117:O117">C93+C116</f>
        <v>43340000</v>
      </c>
      <c r="D117" s="10">
        <f t="shared" si="20"/>
        <v>0</v>
      </c>
      <c r="E117" s="10">
        <f t="shared" si="20"/>
        <v>0</v>
      </c>
      <c r="F117" s="10">
        <f t="shared" si="20"/>
        <v>0</v>
      </c>
      <c r="G117" s="10">
        <f t="shared" si="20"/>
        <v>0</v>
      </c>
      <c r="H117" s="10">
        <f t="shared" si="20"/>
        <v>0</v>
      </c>
      <c r="I117" s="10">
        <f t="shared" si="20"/>
        <v>0</v>
      </c>
      <c r="J117" s="10">
        <f t="shared" si="20"/>
        <v>0</v>
      </c>
      <c r="K117" s="10">
        <f t="shared" si="20"/>
        <v>0</v>
      </c>
      <c r="L117" s="10">
        <f t="shared" si="20"/>
        <v>0</v>
      </c>
      <c r="M117" s="10">
        <f t="shared" si="20"/>
        <v>37830000</v>
      </c>
      <c r="N117" s="10">
        <f t="shared" si="20"/>
        <v>0</v>
      </c>
      <c r="O117" s="10">
        <f t="shared" si="20"/>
        <v>5510000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2017-02-28T12:16:32Z</cp:lastPrinted>
  <dcterms:created xsi:type="dcterms:W3CDTF">2014-01-13T16:29:21Z</dcterms:created>
  <dcterms:modified xsi:type="dcterms:W3CDTF">2017-03-30T09:24:01Z</dcterms:modified>
  <cp:category/>
  <cp:version/>
  <cp:contentType/>
  <cp:contentStatus/>
</cp:coreProperties>
</file>