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2.1.sz.mell " sheetId="1" r:id="rId1"/>
  </sheets>
  <externalReferences>
    <externalReference r:id="rId2"/>
  </externalReferences>
  <definedNames>
    <definedName name="_xlnm.Print_Area" localSheetId="0">'2.1.sz.mell '!$A$1:$F$32</definedName>
  </definedNames>
  <calcPr calcId="145621"/>
</workbook>
</file>

<file path=xl/calcChain.xml><?xml version="1.0" encoding="utf-8"?>
<calcChain xmlns="http://schemas.openxmlformats.org/spreadsheetml/2006/main">
  <c r="E27" i="1" l="1"/>
  <c r="C26" i="1"/>
  <c r="C24" i="1"/>
  <c r="C23" i="1"/>
  <c r="E19" i="1"/>
  <c r="E28" i="1" s="1"/>
  <c r="E29" i="1" s="1"/>
  <c r="C19" i="1"/>
  <c r="C18" i="1" s="1"/>
  <c r="C28" i="1" s="1"/>
  <c r="E17" i="1"/>
  <c r="C11" i="1"/>
  <c r="E10" i="1"/>
  <c r="C10" i="1"/>
  <c r="E9" i="1"/>
  <c r="C9" i="1"/>
  <c r="E8" i="1"/>
  <c r="C8" i="1"/>
  <c r="E7" i="1"/>
  <c r="C7" i="1"/>
  <c r="C17" i="1" s="1"/>
  <c r="E6" i="1"/>
  <c r="C6" i="1"/>
  <c r="E5" i="1"/>
  <c r="C5" i="1"/>
  <c r="E3" i="1"/>
  <c r="F1" i="1"/>
  <c r="E30" i="1" l="1"/>
  <c r="C30" i="1"/>
  <c r="C29" i="1"/>
  <c r="E31" i="1"/>
  <c r="C31" i="1"/>
  <c r="E32" i="1" l="1"/>
  <c r="C32" i="1"/>
</calcChain>
</file>

<file path=xl/sharedStrings.xml><?xml version="1.0" encoding="utf-8"?>
<sst xmlns="http://schemas.openxmlformats.org/spreadsheetml/2006/main" count="85" uniqueCount="84">
  <si>
    <t>I. Működési célú bevételek és kiadások mérlege
(Önkormányzati szinten)</t>
  </si>
  <si>
    <t>Sor-
szám</t>
  </si>
  <si>
    <t>Bevételek</t>
  </si>
  <si>
    <t>Kiadások</t>
  </si>
  <si>
    <t>Megnevezés</t>
  </si>
  <si>
    <t>2020.évi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</si>
  <si>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</si>
  <si>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</si>
  <si>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</si>
  <si>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</si>
  <si>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</si>
  <si>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</si>
  <si>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</si>
  <si>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</si>
  <si>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</si>
  <si>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</si>
  <si>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</si>
  <si>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</si>
  <si>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</si>
  <si>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</si>
  <si>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</si>
  <si>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</si>
  <si>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</si>
  <si>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</si>
  <si>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</si>
  <si>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</si>
  <si>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</si>
  <si>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</si>
  <si>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</si>
  <si>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</si>
  <si>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</si>
  <si>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</si>
  <si>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</si>
  <si>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</si>
  <si>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</si>
  <si>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</si>
  <si>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</si>
  <si>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</si>
  <si>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</si>
  <si>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</si>
  <si>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</si>
  <si>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</si>
  <si>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</si>
  <si>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</si>
  <si>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</si>
  <si>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</si>
  <si>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</si>
  <si>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</si>
  <si>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</si>
  <si>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</si>
  <si>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</si>
  <si>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</si>
  <si>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</si>
  <si>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</si>
  <si>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</si>
  <si>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</si>
  <si>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</si>
  <si>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</si>
  <si>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</si>
  <si>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</si>
  <si>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</si>
  <si>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</si>
  <si>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</si>
  <si>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</si>
  <si>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Államháztartáson belüli megelőlegezések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</si>
  <si>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</si>
  <si>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</si>
  <si>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</si>
  <si>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</si>
  <si>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</si>
  <si>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</si>
  <si>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</si>
  <si>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</si>
  <si>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</si>
  <si>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</si>
  <si>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</si>
  <si>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</si>
  <si>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</si>
  <si>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</si>
  <si>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Finanszírozási hiány:</t>
  </si>
  <si>
    <t>Finanszírozási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</si>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</sst>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0">
    <xf numFmtId="0" fontId="0" fillId="0" borderId="0"/>
    <xf numFmtId="0" fontId="6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9" fillId="0" borderId="22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</xf>
    <xf numFmtId="164" fontId="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left" vertical="center" wrapText="1" indent="1"/>
    </xf>
    <xf numFmtId="164" fontId="5" fillId="0" borderId="25" xfId="0" applyNumberFormat="1" applyFont="1" applyFill="1" applyBorder="1" applyAlignment="1" applyProtection="1">
      <alignment horizontal="righ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</xf>
    <xf numFmtId="164" fontId="12" fillId="0" borderId="2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4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1438154633</v>
          </cell>
        </row>
        <row r="20">
          <cell r="C20">
            <v>341299487</v>
          </cell>
        </row>
        <row r="26">
          <cell r="C26">
            <v>206253819</v>
          </cell>
        </row>
        <row r="34">
          <cell r="C34">
            <v>503000000</v>
          </cell>
        </row>
        <row r="42">
          <cell r="C42">
            <v>339097277</v>
          </cell>
        </row>
        <row r="60">
          <cell r="C60">
            <v>2209000</v>
          </cell>
        </row>
        <row r="64">
          <cell r="C64">
            <v>0</v>
          </cell>
        </row>
        <row r="73">
          <cell r="C73">
            <v>700000000</v>
          </cell>
        </row>
        <row r="81">
          <cell r="C81">
            <v>964635284</v>
          </cell>
        </row>
        <row r="84">
          <cell r="C84">
            <v>45672254</v>
          </cell>
        </row>
        <row r="102">
          <cell r="C102">
            <v>1206027506</v>
          </cell>
        </row>
        <row r="103">
          <cell r="C103">
            <v>229388787</v>
          </cell>
        </row>
        <row r="104">
          <cell r="C104">
            <v>906934900</v>
          </cell>
        </row>
        <row r="105">
          <cell r="C105">
            <v>61300000</v>
          </cell>
        </row>
        <row r="106">
          <cell r="C106">
            <v>212751103</v>
          </cell>
        </row>
        <row r="119">
          <cell r="C119">
            <v>127109517</v>
          </cell>
        </row>
        <row r="139">
          <cell r="C139">
            <v>700000000</v>
          </cell>
        </row>
        <row r="150">
          <cell r="C150">
            <v>45672254</v>
          </cell>
        </row>
      </sheetData>
      <sheetData sheetId="2"/>
      <sheetData sheetId="3"/>
      <sheetData sheetId="4"/>
      <sheetData sheetId="5"/>
      <sheetData sheetId="6"/>
      <sheetData sheetId="7">
        <row r="15">
          <cell r="E15">
            <v>70588830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6"/>
    <pageSetUpPr fitToPage="1"/>
  </sheetPr>
  <dimension ref="A1:F33"/>
  <sheetViews>
    <sheetView tabSelected="1" zoomScaleSheetLayoutView="100" workbookViewId="0">
      <selection activeCell="C17" sqref="C17"/>
    </sheetView>
  </sheetViews>
  <sheetFormatPr defaultRowHeight="12.75" x14ac:dyDescent="0.2"/>
  <cols>
    <col min="1" max="1" width="6.83203125" style="3" customWidth="1"/>
    <col min="2" max="2" width="55.1640625" style="48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 t="str">
        <f>CONCATENATE("5. melléklet ",[1]ALAPADATOK!A7," ",[1]ALAPADATOK!B7," ",[1]ALAPADATOK!C7," ",[1]ALAPADATOK!D7," ",[1]ALAPADATOK!E7," ",[1]ALAPADATOK!F7," ",[1]ALAPADATOK!G7," ",[1]ALAPADATOK!H7)</f>
        <v>5. melléklet a 14. / 2020. ( V.28. ) önkormányzati rendelethez</v>
      </c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2020.évi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f>'[1]1.1.sz.mell. '!C11</f>
        <v>1438154633</v>
      </c>
      <c r="D5" s="19" t="s">
        <v>13</v>
      </c>
      <c r="E5" s="21">
        <f>'[1]1.1.sz.mell. '!C102</f>
        <v>1206027506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f>'[1]1.1.sz.mell. '!C20</f>
        <v>341299487</v>
      </c>
      <c r="D6" s="23" t="s">
        <v>16</v>
      </c>
      <c r="E6" s="21">
        <f>'[1]1.1.sz.mell. '!C103</f>
        <v>229388787</v>
      </c>
      <c r="F6" s="2"/>
    </row>
    <row r="7" spans="1:6" ht="12.95" customHeight="1" x14ac:dyDescent="0.2">
      <c r="A7" s="22" t="s">
        <v>17</v>
      </c>
      <c r="B7" s="23" t="s">
        <v>18</v>
      </c>
      <c r="C7" s="24">
        <f>'[1]1.1.sz.mell. '!C26</f>
        <v>206253819</v>
      </c>
      <c r="D7" s="23" t="s">
        <v>19</v>
      </c>
      <c r="E7" s="21">
        <f>'[1]1.1.sz.mell. '!C104</f>
        <v>906934900</v>
      </c>
      <c r="F7" s="2"/>
    </row>
    <row r="8" spans="1:6" ht="12.95" customHeight="1" x14ac:dyDescent="0.2">
      <c r="A8" s="22" t="s">
        <v>20</v>
      </c>
      <c r="B8" s="23" t="s">
        <v>21</v>
      </c>
      <c r="C8" s="24">
        <f>'[1]1.1.sz.mell. '!C34</f>
        <v>503000000</v>
      </c>
      <c r="D8" s="23" t="s">
        <v>22</v>
      </c>
      <c r="E8" s="25">
        <f>'[1]1.1.sz.mell. '!C105</f>
        <v>61300000</v>
      </c>
      <c r="F8" s="2"/>
    </row>
    <row r="9" spans="1:6" ht="12.95" customHeight="1" x14ac:dyDescent="0.2">
      <c r="A9" s="22" t="s">
        <v>23</v>
      </c>
      <c r="B9" s="26" t="s">
        <v>24</v>
      </c>
      <c r="C9" s="24">
        <f>'[1]1.1.sz.mell. '!C42</f>
        <v>339097277</v>
      </c>
      <c r="D9" s="23" t="s">
        <v>25</v>
      </c>
      <c r="E9" s="25">
        <f>'[1]1.1.sz.mell. '!C106</f>
        <v>212751103</v>
      </c>
      <c r="F9" s="2"/>
    </row>
    <row r="10" spans="1:6" ht="12.95" customHeight="1" x14ac:dyDescent="0.2">
      <c r="A10" s="22" t="s">
        <v>26</v>
      </c>
      <c r="B10" s="23" t="s">
        <v>27</v>
      </c>
      <c r="C10" s="27">
        <f>'[1]1.1.sz.mell. '!C60</f>
        <v>2209000</v>
      </c>
      <c r="D10" s="23" t="s">
        <v>28</v>
      </c>
      <c r="E10" s="25">
        <f>'[1]1.1.sz.mell. '!C119-'[1]2.2.sz.mell .'!E15</f>
        <v>56520687</v>
      </c>
      <c r="F10" s="2"/>
    </row>
    <row r="11" spans="1:6" ht="12.95" customHeight="1" x14ac:dyDescent="0.2">
      <c r="A11" s="22" t="s">
        <v>29</v>
      </c>
      <c r="B11" s="23" t="s">
        <v>30</v>
      </c>
      <c r="C11" s="24">
        <f>'[1]1.1.sz.mell. '!C64</f>
        <v>0</v>
      </c>
      <c r="D11" s="28"/>
      <c r="E11" s="25"/>
      <c r="F11" s="2"/>
    </row>
    <row r="12" spans="1:6" ht="12.95" customHeight="1" x14ac:dyDescent="0.2">
      <c r="A12" s="22" t="s">
        <v>31</v>
      </c>
      <c r="B12" s="28"/>
      <c r="C12" s="24"/>
      <c r="D12" s="28"/>
      <c r="E12" s="25"/>
      <c r="F12" s="2"/>
    </row>
    <row r="13" spans="1:6" ht="12.95" customHeight="1" x14ac:dyDescent="0.2">
      <c r="A13" s="22" t="s">
        <v>32</v>
      </c>
      <c r="B13" s="29"/>
      <c r="C13" s="27"/>
      <c r="D13" s="28"/>
      <c r="E13" s="25"/>
      <c r="F13" s="2"/>
    </row>
    <row r="14" spans="1:6" ht="12.95" customHeight="1" x14ac:dyDescent="0.2">
      <c r="A14" s="22" t="s">
        <v>33</v>
      </c>
      <c r="B14" s="28"/>
      <c r="C14" s="24"/>
      <c r="D14" s="28"/>
      <c r="E14" s="25"/>
      <c r="F14" s="2"/>
    </row>
    <row r="15" spans="1:6" ht="12.95" customHeight="1" x14ac:dyDescent="0.2">
      <c r="A15" s="22" t="s">
        <v>34</v>
      </c>
      <c r="B15" s="28"/>
      <c r="C15" s="24"/>
      <c r="D15" s="28"/>
      <c r="E15" s="25"/>
      <c r="F15" s="2"/>
    </row>
    <row r="16" spans="1:6" ht="12.95" customHeight="1" thickBot="1" x14ac:dyDescent="0.25">
      <c r="A16" s="22" t="s">
        <v>35</v>
      </c>
      <c r="B16" s="30"/>
      <c r="C16" s="31"/>
      <c r="D16" s="28"/>
      <c r="E16" s="32"/>
      <c r="F16" s="2"/>
    </row>
    <row r="17" spans="1:6" ht="15.95" customHeight="1" thickBot="1" x14ac:dyDescent="0.25">
      <c r="A17" s="33" t="s">
        <v>36</v>
      </c>
      <c r="B17" s="34" t="s">
        <v>37</v>
      </c>
      <c r="C17" s="35">
        <f>SUM(C5:C16)-C7</f>
        <v>2623760397</v>
      </c>
      <c r="D17" s="34" t="s">
        <v>38</v>
      </c>
      <c r="E17" s="36">
        <f>SUM(E5:E16)</f>
        <v>2672922983</v>
      </c>
      <c r="F17" s="2"/>
    </row>
    <row r="18" spans="1:6" ht="12.95" customHeight="1" x14ac:dyDescent="0.2">
      <c r="A18" s="37" t="s">
        <v>39</v>
      </c>
      <c r="B18" s="38" t="s">
        <v>40</v>
      </c>
      <c r="C18" s="39">
        <f>SUM(C19:C22)</f>
        <v>964635284</v>
      </c>
      <c r="D18" s="23" t="s">
        <v>41</v>
      </c>
      <c r="E18" s="40"/>
      <c r="F18" s="2"/>
    </row>
    <row r="19" spans="1:6" ht="12.95" customHeight="1" x14ac:dyDescent="0.2">
      <c r="A19" s="22" t="s">
        <v>42</v>
      </c>
      <c r="B19" s="23" t="s">
        <v>43</v>
      </c>
      <c r="C19" s="24">
        <f>'[1]1.1.sz.mell. '!C81</f>
        <v>964635284</v>
      </c>
      <c r="D19" s="23" t="s">
        <v>44</v>
      </c>
      <c r="E19" s="25">
        <f>'[1]1.1.sz.mell. '!C139</f>
        <v>700000000</v>
      </c>
      <c r="F19" s="2"/>
    </row>
    <row r="20" spans="1:6" ht="12.95" customHeight="1" x14ac:dyDescent="0.2">
      <c r="A20" s="22" t="s">
        <v>45</v>
      </c>
      <c r="B20" s="23" t="s">
        <v>46</v>
      </c>
      <c r="C20" s="24"/>
      <c r="D20" s="23" t="s">
        <v>47</v>
      </c>
      <c r="E20" s="25"/>
      <c r="F20" s="2"/>
    </row>
    <row r="21" spans="1:6" ht="12.95" customHeight="1" x14ac:dyDescent="0.2">
      <c r="A21" s="22" t="s">
        <v>48</v>
      </c>
      <c r="B21" s="23" t="s">
        <v>49</v>
      </c>
      <c r="C21" s="24"/>
      <c r="D21" s="23" t="s">
        <v>50</v>
      </c>
      <c r="E21" s="25"/>
      <c r="F21" s="2"/>
    </row>
    <row r="22" spans="1:6" ht="12.95" customHeight="1" x14ac:dyDescent="0.2">
      <c r="A22" s="22" t="s">
        <v>51</v>
      </c>
      <c r="B22" s="23" t="s">
        <v>52</v>
      </c>
      <c r="C22" s="24"/>
      <c r="D22" s="38" t="s">
        <v>53</v>
      </c>
      <c r="E22" s="25"/>
      <c r="F22" s="2"/>
    </row>
    <row r="23" spans="1:6" ht="12.95" customHeight="1" x14ac:dyDescent="0.2">
      <c r="A23" s="22" t="s">
        <v>54</v>
      </c>
      <c r="B23" s="23" t="s">
        <v>55</v>
      </c>
      <c r="C23" s="41">
        <f>SUM(C24:C25)</f>
        <v>700000000</v>
      </c>
      <c r="D23" s="23" t="s">
        <v>56</v>
      </c>
      <c r="E23" s="25"/>
      <c r="F23" s="2"/>
    </row>
    <row r="24" spans="1:6" ht="12.95" customHeight="1" x14ac:dyDescent="0.2">
      <c r="A24" s="37" t="s">
        <v>57</v>
      </c>
      <c r="B24" s="38" t="s">
        <v>58</v>
      </c>
      <c r="C24" s="42">
        <f>'[1]1.1.sz.mell. '!C73</f>
        <v>700000000</v>
      </c>
      <c r="D24" s="19" t="s">
        <v>59</v>
      </c>
      <c r="E24" s="40"/>
      <c r="F24" s="2"/>
    </row>
    <row r="25" spans="1:6" ht="12.95" customHeight="1" x14ac:dyDescent="0.2">
      <c r="A25" s="22" t="s">
        <v>60</v>
      </c>
      <c r="B25" s="23" t="s">
        <v>61</v>
      </c>
      <c r="C25" s="24"/>
      <c r="D25" s="23" t="s">
        <v>62</v>
      </c>
      <c r="E25" s="25"/>
      <c r="F25" s="2"/>
    </row>
    <row r="26" spans="1:6" ht="12.95" customHeight="1" x14ac:dyDescent="0.2">
      <c r="A26" s="22" t="s">
        <v>63</v>
      </c>
      <c r="B26" s="23" t="s">
        <v>64</v>
      </c>
      <c r="C26" s="24">
        <f>'[1]1.1.sz.mell. '!C84</f>
        <v>45672254</v>
      </c>
      <c r="D26" s="23" t="s">
        <v>65</v>
      </c>
      <c r="E26" s="25"/>
      <c r="F26" s="2"/>
    </row>
    <row r="27" spans="1:6" ht="12.95" customHeight="1" thickBot="1" x14ac:dyDescent="0.25">
      <c r="A27" s="37" t="s">
        <v>66</v>
      </c>
      <c r="B27" s="38" t="s">
        <v>67</v>
      </c>
      <c r="C27" s="42"/>
      <c r="D27" s="43" t="s">
        <v>68</v>
      </c>
      <c r="E27" s="40">
        <f>'[1]1.1.sz.mell. '!C150</f>
        <v>45672254</v>
      </c>
      <c r="F27" s="2"/>
    </row>
    <row r="28" spans="1:6" ht="21.75" customHeight="1" thickBot="1" x14ac:dyDescent="0.25">
      <c r="A28" s="33" t="s">
        <v>69</v>
      </c>
      <c r="B28" s="34" t="s">
        <v>70</v>
      </c>
      <c r="C28" s="35">
        <f>+C18+C23+C26+C27</f>
        <v>1710307538</v>
      </c>
      <c r="D28" s="34" t="s">
        <v>71</v>
      </c>
      <c r="E28" s="36">
        <f>SUM(E18:E27)</f>
        <v>745672254</v>
      </c>
      <c r="F28" s="2"/>
    </row>
    <row r="29" spans="1:6" ht="13.5" thickBot="1" x14ac:dyDescent="0.25">
      <c r="A29" s="33" t="s">
        <v>72</v>
      </c>
      <c r="B29" s="44" t="s">
        <v>73</v>
      </c>
      <c r="C29" s="45">
        <f>+C17+C28</f>
        <v>4334067935</v>
      </c>
      <c r="D29" s="44" t="s">
        <v>74</v>
      </c>
      <c r="E29" s="45">
        <f>E28+E17</f>
        <v>3418595237</v>
      </c>
      <c r="F29" s="2"/>
    </row>
    <row r="30" spans="1:6" ht="13.5" thickBot="1" x14ac:dyDescent="0.25">
      <c r="A30" s="33" t="s">
        <v>75</v>
      </c>
      <c r="B30" s="44" t="s">
        <v>76</v>
      </c>
      <c r="C30" s="45">
        <f>IF(C17-E17&lt;0,E17-C17,"-")</f>
        <v>49162586</v>
      </c>
      <c r="D30" s="44" t="s">
        <v>77</v>
      </c>
      <c r="E30" s="45" t="str">
        <f>IF(C17-E17&gt;0,C17-E17,"-")</f>
        <v>-</v>
      </c>
      <c r="F30" s="2"/>
    </row>
    <row r="31" spans="1:6" ht="13.5" thickBot="1" x14ac:dyDescent="0.25">
      <c r="A31" s="33" t="s">
        <v>78</v>
      </c>
      <c r="B31" s="44" t="s">
        <v>79</v>
      </c>
      <c r="C31" s="45" t="str">
        <f>IF(C28-E28&lt;0,E28-C28,"-")</f>
        <v>-</v>
      </c>
      <c r="D31" s="44" t="s">
        <v>80</v>
      </c>
      <c r="E31" s="45">
        <f>IF(C28-E28&gt;0,C28-E28,"-")</f>
        <v>964635284</v>
      </c>
      <c r="F31" s="2"/>
    </row>
    <row r="32" spans="1:6" ht="13.5" thickBot="1" x14ac:dyDescent="0.25">
      <c r="A32" s="33" t="s">
        <v>81</v>
      </c>
      <c r="B32" s="44" t="s">
        <v>82</v>
      </c>
      <c r="C32" s="46" t="str">
        <f>IF(C29-E29&lt;0,E29-C29,"-")</f>
        <v>-</v>
      </c>
      <c r="D32" s="44" t="s">
        <v>83</v>
      </c>
      <c r="E32" s="45">
        <f>IF(C29-E29&gt;0,C29-E29,"-")</f>
        <v>915472698</v>
      </c>
      <c r="F32" s="2"/>
    </row>
    <row r="33" spans="2:4" ht="18.75" x14ac:dyDescent="0.2">
      <c r="B33" s="47"/>
      <c r="C33" s="47"/>
      <c r="D33" s="47"/>
    </row>
  </sheetData>
  <mergeCells count="4">
    <mergeCell ref="A1:E1"/>
    <mergeCell ref="F1:F32"/>
    <mergeCell ref="A2:A3"/>
    <mergeCell ref="B33:D33"/>
  </mergeCells>
  <printOptions horizontalCentered="1"/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2020-05-29T09:35:08Z</dcterms:created>
  <dcterms:modified xsi:type="dcterms:W3CDTF">2020-05-29T09:35:08Z</dcterms:modified>
</cp:coreProperties>
</file>