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G19" i="1" l="1"/>
  <c r="O32" i="1"/>
  <c r="O29" i="1"/>
  <c r="O28" i="1"/>
  <c r="O27" i="1"/>
  <c r="O26" i="1"/>
  <c r="O25" i="1"/>
  <c r="K23" i="1"/>
  <c r="I23" i="1"/>
  <c r="G23" i="1"/>
  <c r="O22" i="1"/>
  <c r="O21" i="1"/>
  <c r="O20" i="1"/>
  <c r="M19" i="1"/>
  <c r="K19" i="1"/>
  <c r="I19" i="1"/>
  <c r="E19" i="1"/>
  <c r="C19" i="1"/>
  <c r="O18" i="1"/>
  <c r="O17" i="1"/>
  <c r="O16" i="1"/>
  <c r="O15" i="1"/>
  <c r="O14" i="1"/>
  <c r="M13" i="1"/>
  <c r="M24" i="1" s="1"/>
  <c r="K13" i="1"/>
  <c r="I13" i="1"/>
  <c r="G13" i="1"/>
  <c r="G24" i="1" s="1"/>
  <c r="G31" i="1" s="1"/>
  <c r="G33" i="1" s="1"/>
  <c r="E13" i="1"/>
  <c r="C13" i="1"/>
  <c r="O12" i="1"/>
  <c r="O11" i="1"/>
  <c r="M10" i="1"/>
  <c r="K10" i="1"/>
  <c r="I10" i="1"/>
  <c r="E10" i="1"/>
  <c r="C10" i="1"/>
  <c r="O9" i="1"/>
  <c r="O8" i="1"/>
  <c r="K24" i="1" l="1"/>
  <c r="C24" i="1"/>
  <c r="C31" i="1" s="1"/>
  <c r="C33" i="1" s="1"/>
  <c r="K31" i="1"/>
  <c r="K33" i="1" s="1"/>
  <c r="M31" i="1"/>
  <c r="M33" i="1" s="1"/>
  <c r="E24" i="1"/>
  <c r="I24" i="1"/>
  <c r="I31" i="1" s="1"/>
  <c r="I33" i="1" s="1"/>
  <c r="O19" i="1"/>
  <c r="O23" i="1"/>
  <c r="O10" i="1"/>
  <c r="O13" i="1"/>
  <c r="O24" i="1" l="1"/>
  <c r="E31" i="1"/>
  <c r="E33" i="1" s="1"/>
  <c r="O33" i="1" s="1"/>
  <c r="O31" i="1" l="1"/>
</calcChain>
</file>

<file path=xl/sharedStrings.xml><?xml version="1.0" encoding="utf-8"?>
<sst xmlns="http://schemas.openxmlformats.org/spreadsheetml/2006/main" count="38" uniqueCount="38">
  <si>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</si>
  <si>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</si>
  <si>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</si>
  <si>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</si>
  <si>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</si>
  <si>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</si>
  <si>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Foglalk. Szem. j.</t>
  </si>
  <si>
    <t>Külső szem. j.</t>
  </si>
  <si>
    <t>Személyi jut. Össz.</t>
  </si>
  <si>
    <t>Munkaadót t. jár.</t>
  </si>
  <si>
    <t>Készletbeszerzés</t>
  </si>
  <si>
    <t>Kommun. Szolg</t>
  </si>
  <si>
    <t>Szolg. kiadások</t>
  </si>
  <si>
    <t>Kiküld. Reklám</t>
  </si>
  <si>
    <t>Különféle befiz. D.</t>
  </si>
  <si>
    <t>Dologi kiadások</t>
  </si>
  <si>
    <t>Ellátottak p. jut</t>
  </si>
  <si>
    <t>Egyéb felh. Kiad.</t>
  </si>
  <si>
    <t>Költségvetési kiad.</t>
  </si>
  <si>
    <t>Karbant. Díj</t>
  </si>
  <si>
    <t>Szakmai szolg</t>
  </si>
  <si>
    <t>Üzemelt. Anyag</t>
  </si>
  <si>
    <t>Közüzemi díj</t>
  </si>
  <si>
    <t>Egyéb szolg</t>
  </si>
  <si>
    <t>Kamat kiad.</t>
  </si>
  <si>
    <t>Egyéb dologi</t>
  </si>
  <si>
    <t>Finansz. Kiadás</t>
  </si>
  <si>
    <t>Összes kiadás</t>
  </si>
  <si>
    <t>Önkorm. Szoc.f.</t>
  </si>
  <si>
    <t>Egyéb műk. C. kiad.</t>
  </si>
  <si>
    <t>Ig. Gazd.</t>
  </si>
  <si>
    <t>KIADÁS</t>
  </si>
  <si>
    <t>Megnevezés</t>
  </si>
  <si>
    <t>2016. év költségvetés</t>
  </si>
  <si>
    <t>Beruházások, áfa</t>
  </si>
  <si>
    <t>Felújítások, áfa</t>
  </si>
  <si>
    <t xml:space="preserve"> Ft</t>
  </si>
  <si>
    <t>2/a. sz. melléklet  5/2017. (V.30.)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</si>
</sst>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0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3" fontId="0" fillId="0" borderId="0" xfId="0" applyNumberFormat="1" applyAlignment="1"/>
    <xf numFmtId="0" fontId="0" fillId="0" borderId="0" xfId="0" applyAlignment="1">
      <alignment horizontal="center"/>
    </xf>
    <xf numFmtId="3" fontId="1" fillId="3" borderId="1" xfId="1" applyNumberFormat="1" applyFill="1" applyAlignment="1"/>
    <xf numFmtId="0" fontId="1" fillId="3" borderId="1" xfId="1" applyFill="1" applyAlignment="1"/>
    <xf numFmtId="3" fontId="3" fillId="3" borderId="1" xfId="1" applyNumberFormat="1" applyFont="1" applyFill="1" applyAlignment="1"/>
    <xf numFmtId="3" fontId="2" fillId="3" borderId="1" xfId="1" applyNumberFormat="1" applyFont="1" applyFill="1" applyAlignment="1"/>
    <xf numFmtId="0" fontId="3" fillId="3" borderId="1" xfId="1" applyFont="1" applyFill="1" applyAlignment="1">
      <alignment horizontal="left"/>
    </xf>
    <xf numFmtId="0" fontId="1" fillId="3" borderId="1" xfId="1" applyFill="1" applyAlignment="1">
      <alignment horizontal="center"/>
    </xf>
    <xf numFmtId="0" fontId="3" fillId="3" borderId="1" xfId="1" applyFont="1" applyFill="1" applyAlignment="1"/>
    <xf numFmtId="0" fontId="2" fillId="3" borderId="1" xfId="1" applyFont="1" applyFill="1" applyAlignment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3" borderId="1" xfId="1" applyFill="1" applyAlignment="1">
      <alignment horizontal="left"/>
    </xf>
    <xf numFmtId="3" fontId="1" fillId="3" borderId="1" xfId="1" applyNumberFormat="1" applyFill="1" applyAlignment="1">
      <alignment horizontal="right"/>
    </xf>
    <xf numFmtId="0" fontId="4" fillId="3" borderId="1" xfId="1" applyFont="1" applyFill="1" applyAlignment="1">
      <alignment horizontal="center"/>
    </xf>
    <xf numFmtId="0" fontId="1" fillId="3" borderId="1" xfId="1" applyFill="1" applyAlignment="1">
      <alignment horizontal="right"/>
    </xf>
    <xf numFmtId="3" fontId="4" fillId="3" borderId="1" xfId="1" applyNumberFormat="1" applyFont="1" applyFill="1" applyAlignment="1"/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I9" sqref="I9:J9"/>
    </sheetView>
  </sheetViews>
  <sheetFormatPr defaultRowHeight="15" x14ac:dyDescent="0.25"/>
  <cols>
    <col min="1" max="16" width="7.7109375" customWidth="1"/>
  </cols>
  <sheetData>
    <row r="1" spans="1:16" x14ac:dyDescent="0.25">
      <c r="F1" s="2" t="s">
        <v>37</v>
      </c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O2" s="11"/>
      <c r="P2" s="11"/>
    </row>
    <row r="3" spans="1:16" x14ac:dyDescent="0.25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2" t="s">
        <v>31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45" x14ac:dyDescent="0.3">
      <c r="O6" s="12" t="s">
        <v>36</v>
      </c>
      <c r="P6" s="12"/>
    </row>
    <row r="7" spans="1:16" x14ac:dyDescent="0.25">
      <c r="A7" s="8" t="s">
        <v>32</v>
      </c>
      <c r="B7" s="8"/>
      <c r="C7" s="8" t="s">
        <v>1</v>
      </c>
      <c r="D7" s="8"/>
      <c r="E7" s="8" t="s">
        <v>28</v>
      </c>
      <c r="F7" s="8"/>
      <c r="G7" s="8" t="s">
        <v>2</v>
      </c>
      <c r="H7" s="8"/>
      <c r="I7" s="8" t="s">
        <v>30</v>
      </c>
      <c r="J7" s="8"/>
      <c r="K7" s="8" t="s">
        <v>3</v>
      </c>
      <c r="L7" s="8"/>
      <c r="M7" s="8" t="s">
        <v>4</v>
      </c>
      <c r="N7" s="8"/>
      <c r="O7" s="8" t="s">
        <v>5</v>
      </c>
      <c r="P7" s="8"/>
    </row>
    <row r="8" spans="1:16" ht="14.45" x14ac:dyDescent="0.3">
      <c r="A8" s="7" t="s">
        <v>6</v>
      </c>
      <c r="B8" s="7"/>
      <c r="C8" s="5">
        <v>801000</v>
      </c>
      <c r="D8" s="5"/>
      <c r="E8" s="5">
        <v>1676000</v>
      </c>
      <c r="F8" s="5"/>
      <c r="G8" s="5">
        <v>0</v>
      </c>
      <c r="H8" s="5"/>
      <c r="I8" s="5">
        <v>0</v>
      </c>
      <c r="J8" s="5"/>
      <c r="K8" s="5">
        <v>12212669</v>
      </c>
      <c r="L8" s="5"/>
      <c r="M8" s="5">
        <v>1935599</v>
      </c>
      <c r="N8" s="5"/>
      <c r="O8" s="5">
        <f>C8+E8+G8+I8+K8+M8</f>
        <v>16625268</v>
      </c>
      <c r="P8" s="5"/>
    </row>
    <row r="9" spans="1:16" x14ac:dyDescent="0.25">
      <c r="A9" s="7" t="s">
        <v>7</v>
      </c>
      <c r="B9" s="7"/>
      <c r="C9" s="5">
        <v>4200</v>
      </c>
      <c r="D9" s="5"/>
      <c r="E9" s="5">
        <v>0</v>
      </c>
      <c r="F9" s="5"/>
      <c r="G9" s="5">
        <v>0</v>
      </c>
      <c r="H9" s="5"/>
      <c r="I9" s="5">
        <v>3300568</v>
      </c>
      <c r="J9" s="5"/>
      <c r="K9" s="5">
        <v>0</v>
      </c>
      <c r="L9" s="5"/>
      <c r="M9" s="5">
        <v>480000</v>
      </c>
      <c r="N9" s="5"/>
      <c r="O9" s="5">
        <f t="shared" ref="O9:O13" si="0">C9+E9+G9+I9+K9+M9</f>
        <v>3784768</v>
      </c>
      <c r="P9" s="5"/>
    </row>
    <row r="10" spans="1:16" x14ac:dyDescent="0.25">
      <c r="A10" s="8" t="s">
        <v>8</v>
      </c>
      <c r="B10" s="8"/>
      <c r="C10" s="3">
        <f>C8+C9</f>
        <v>805200</v>
      </c>
      <c r="D10" s="3"/>
      <c r="E10" s="3">
        <f t="shared" ref="E10" si="1">E8+E9</f>
        <v>1676000</v>
      </c>
      <c r="F10" s="3"/>
      <c r="G10" s="3"/>
      <c r="H10" s="3"/>
      <c r="I10" s="3">
        <f t="shared" ref="I10" si="2">I8+I9</f>
        <v>3300568</v>
      </c>
      <c r="J10" s="3"/>
      <c r="K10" s="3">
        <f t="shared" ref="K10:M10" si="3">K8+K9</f>
        <v>12212669</v>
      </c>
      <c r="L10" s="3"/>
      <c r="M10" s="3">
        <f t="shared" si="3"/>
        <v>2415599</v>
      </c>
      <c r="N10" s="3"/>
      <c r="O10" s="3">
        <f t="shared" si="0"/>
        <v>20410036</v>
      </c>
      <c r="P10" s="3"/>
    </row>
    <row r="11" spans="1:16" x14ac:dyDescent="0.25">
      <c r="A11" s="8" t="s">
        <v>9</v>
      </c>
      <c r="B11" s="8"/>
      <c r="C11" s="3">
        <v>203000</v>
      </c>
      <c r="D11" s="3"/>
      <c r="E11" s="3">
        <v>459000</v>
      </c>
      <c r="F11" s="3"/>
      <c r="G11" s="3">
        <v>0</v>
      </c>
      <c r="H11" s="3"/>
      <c r="I11" s="3">
        <v>878865</v>
      </c>
      <c r="J11" s="3"/>
      <c r="K11" s="3">
        <v>2022707</v>
      </c>
      <c r="L11" s="3"/>
      <c r="M11" s="3">
        <v>688922</v>
      </c>
      <c r="N11" s="3"/>
      <c r="O11" s="3">
        <f t="shared" si="0"/>
        <v>4252494</v>
      </c>
      <c r="P11" s="3"/>
    </row>
    <row r="12" spans="1:16" x14ac:dyDescent="0.25">
      <c r="A12" s="7" t="s">
        <v>21</v>
      </c>
      <c r="B12" s="7"/>
      <c r="C12" s="5">
        <v>1298000</v>
      </c>
      <c r="D12" s="5"/>
      <c r="E12" s="5">
        <v>600000</v>
      </c>
      <c r="F12" s="5"/>
      <c r="G12" s="5">
        <v>685000</v>
      </c>
      <c r="H12" s="5"/>
      <c r="I12" s="5">
        <v>400000</v>
      </c>
      <c r="J12" s="5"/>
      <c r="K12" s="5">
        <v>4175753</v>
      </c>
      <c r="L12" s="5"/>
      <c r="M12" s="5">
        <v>40000</v>
      </c>
      <c r="N12" s="5"/>
      <c r="O12" s="5">
        <f t="shared" si="0"/>
        <v>7198753</v>
      </c>
      <c r="P12" s="5"/>
    </row>
    <row r="13" spans="1:16" x14ac:dyDescent="0.25">
      <c r="A13" s="10" t="s">
        <v>10</v>
      </c>
      <c r="B13" s="10"/>
      <c r="C13" s="6">
        <f>C12</f>
        <v>1298000</v>
      </c>
      <c r="D13" s="6"/>
      <c r="E13" s="6">
        <f t="shared" ref="E13" si="4">E12</f>
        <v>600000</v>
      </c>
      <c r="F13" s="6"/>
      <c r="G13" s="6">
        <f t="shared" ref="G13" si="5">G12</f>
        <v>685000</v>
      </c>
      <c r="H13" s="6"/>
      <c r="I13" s="6">
        <f t="shared" ref="I13" si="6">I12</f>
        <v>400000</v>
      </c>
      <c r="J13" s="6"/>
      <c r="K13" s="6">
        <f t="shared" ref="K13" si="7">K12</f>
        <v>4175753</v>
      </c>
      <c r="L13" s="6"/>
      <c r="M13" s="6">
        <f t="shared" ref="M13" si="8">M12</f>
        <v>40000</v>
      </c>
      <c r="N13" s="6"/>
      <c r="O13" s="6">
        <f t="shared" si="0"/>
        <v>7198753</v>
      </c>
      <c r="P13" s="6"/>
    </row>
    <row r="14" spans="1:16" ht="14.45" x14ac:dyDescent="0.3">
      <c r="A14" s="10" t="s">
        <v>11</v>
      </c>
      <c r="B14" s="10"/>
      <c r="C14" s="6">
        <v>0</v>
      </c>
      <c r="D14" s="6"/>
      <c r="E14" s="6">
        <v>0</v>
      </c>
      <c r="F14" s="6"/>
      <c r="G14" s="6">
        <v>80000</v>
      </c>
      <c r="H14" s="6"/>
      <c r="I14" s="6">
        <v>416000</v>
      </c>
      <c r="J14" s="6"/>
      <c r="K14" s="6">
        <v>60000</v>
      </c>
      <c r="L14" s="6"/>
      <c r="M14" s="6">
        <v>100000</v>
      </c>
      <c r="N14" s="6"/>
      <c r="O14" s="6">
        <f>C14+E14+G14+I14+K14+M14</f>
        <v>656000</v>
      </c>
      <c r="P14" s="6"/>
    </row>
    <row r="15" spans="1:16" x14ac:dyDescent="0.25">
      <c r="A15" s="9" t="s">
        <v>22</v>
      </c>
      <c r="B15" s="9"/>
      <c r="C15" s="5">
        <v>455509</v>
      </c>
      <c r="D15" s="5"/>
      <c r="E15" s="5">
        <v>0</v>
      </c>
      <c r="F15" s="5"/>
      <c r="G15" s="5">
        <v>988000</v>
      </c>
      <c r="H15" s="5"/>
      <c r="I15" s="5">
        <v>701323</v>
      </c>
      <c r="J15" s="5"/>
      <c r="K15" s="5">
        <v>768000</v>
      </c>
      <c r="L15" s="5"/>
      <c r="M15" s="5">
        <v>1933568</v>
      </c>
      <c r="N15" s="5"/>
      <c r="O15" s="5">
        <f t="shared" ref="O15:O19" si="9">C15+E15+G15+I15+K15+M15</f>
        <v>4846400</v>
      </c>
      <c r="P15" s="5"/>
    </row>
    <row r="16" spans="1:16" x14ac:dyDescent="0.25">
      <c r="A16" s="9" t="s">
        <v>19</v>
      </c>
      <c r="B16" s="9"/>
      <c r="C16" s="5">
        <v>1530000</v>
      </c>
      <c r="D16" s="5"/>
      <c r="E16" s="5">
        <v>400000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70000</v>
      </c>
      <c r="N16" s="5"/>
      <c r="O16" s="5">
        <f t="shared" si="9"/>
        <v>2000000</v>
      </c>
      <c r="P16" s="5"/>
    </row>
    <row r="17" spans="1:16" ht="14.45" x14ac:dyDescent="0.3">
      <c r="A17" s="9" t="s">
        <v>20</v>
      </c>
      <c r="B17" s="9"/>
      <c r="C17" s="5">
        <v>0</v>
      </c>
      <c r="D17" s="5"/>
      <c r="E17" s="5">
        <v>0</v>
      </c>
      <c r="F17" s="5"/>
      <c r="G17" s="5">
        <v>1000000</v>
      </c>
      <c r="H17" s="5"/>
      <c r="I17" s="5">
        <v>0</v>
      </c>
      <c r="J17" s="5"/>
      <c r="K17" s="5">
        <v>1410000</v>
      </c>
      <c r="L17" s="5"/>
      <c r="M17" s="5">
        <v>4000000</v>
      </c>
      <c r="N17" s="5"/>
      <c r="O17" s="5">
        <f t="shared" si="9"/>
        <v>6410000</v>
      </c>
      <c r="P17" s="5"/>
    </row>
    <row r="18" spans="1:16" x14ac:dyDescent="0.25">
      <c r="A18" s="9" t="s">
        <v>23</v>
      </c>
      <c r="B18" s="9"/>
      <c r="C18" s="5">
        <v>3379932</v>
      </c>
      <c r="D18" s="5"/>
      <c r="E18" s="5">
        <v>0</v>
      </c>
      <c r="F18" s="5"/>
      <c r="G18" s="5">
        <v>0</v>
      </c>
      <c r="H18" s="5"/>
      <c r="I18" s="5">
        <v>566221</v>
      </c>
      <c r="J18" s="5"/>
      <c r="K18" s="5">
        <v>5767073</v>
      </c>
      <c r="L18" s="5"/>
      <c r="M18" s="5">
        <v>31089</v>
      </c>
      <c r="N18" s="5"/>
      <c r="O18" s="5">
        <f t="shared" si="9"/>
        <v>9744315</v>
      </c>
      <c r="P18" s="5"/>
    </row>
    <row r="19" spans="1:16" x14ac:dyDescent="0.25">
      <c r="A19" s="10" t="s">
        <v>12</v>
      </c>
      <c r="B19" s="10"/>
      <c r="C19" s="6">
        <f>C15+C16+C17+C18</f>
        <v>5365441</v>
      </c>
      <c r="D19" s="6"/>
      <c r="E19" s="6">
        <f t="shared" ref="E19:G19" si="10">E15+E16+E17+E18</f>
        <v>400000</v>
      </c>
      <c r="F19" s="6"/>
      <c r="G19" s="6">
        <f t="shared" si="10"/>
        <v>1988000</v>
      </c>
      <c r="H19" s="6"/>
      <c r="I19" s="6">
        <f t="shared" ref="I19" si="11">I15+I16+I17+I18</f>
        <v>1267544</v>
      </c>
      <c r="J19" s="6"/>
      <c r="K19" s="6">
        <f t="shared" ref="K19" si="12">K15+K16+K17+K18</f>
        <v>7945073</v>
      </c>
      <c r="L19" s="6"/>
      <c r="M19" s="6">
        <f t="shared" ref="M19" si="13">M15+M16+M17+M18</f>
        <v>6034657</v>
      </c>
      <c r="N19" s="6"/>
      <c r="O19" s="6">
        <f t="shared" si="9"/>
        <v>23000715</v>
      </c>
      <c r="P19" s="6"/>
    </row>
    <row r="20" spans="1:16" x14ac:dyDescent="0.25">
      <c r="A20" s="10" t="s">
        <v>13</v>
      </c>
      <c r="B20" s="10"/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f>C20+E20+G20+I20+K20+M20</f>
        <v>0</v>
      </c>
      <c r="P20" s="6"/>
    </row>
    <row r="21" spans="1:16" ht="14.45" x14ac:dyDescent="0.3">
      <c r="A21" s="9" t="s">
        <v>24</v>
      </c>
      <c r="B21" s="9"/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f t="shared" ref="O21:O25" si="14">C21+E21+G21+I21+K21+M21</f>
        <v>0</v>
      </c>
      <c r="P21" s="5"/>
    </row>
    <row r="22" spans="1:16" x14ac:dyDescent="0.25">
      <c r="A22" s="9" t="s">
        <v>25</v>
      </c>
      <c r="B22" s="9"/>
      <c r="C22" s="5">
        <v>1800000</v>
      </c>
      <c r="D22" s="5"/>
      <c r="E22" s="5">
        <v>2575000</v>
      </c>
      <c r="F22" s="5"/>
      <c r="G22" s="5">
        <v>1600000</v>
      </c>
      <c r="H22" s="5"/>
      <c r="I22" s="5">
        <v>3097000</v>
      </c>
      <c r="J22" s="5"/>
      <c r="K22" s="5">
        <v>1088260</v>
      </c>
      <c r="L22" s="5"/>
      <c r="M22" s="5">
        <v>590286</v>
      </c>
      <c r="N22" s="5"/>
      <c r="O22" s="5">
        <f t="shared" si="14"/>
        <v>10750546</v>
      </c>
      <c r="P22" s="5"/>
    </row>
    <row r="23" spans="1:16" x14ac:dyDescent="0.25">
      <c r="A23" s="10" t="s">
        <v>14</v>
      </c>
      <c r="B23" s="10"/>
      <c r="C23" s="6">
        <v>1800000</v>
      </c>
      <c r="D23" s="6"/>
      <c r="E23" s="6">
        <v>2575000</v>
      </c>
      <c r="F23" s="6"/>
      <c r="G23" s="6">
        <f t="shared" ref="G23:I23" si="15">G21+G22</f>
        <v>1600000</v>
      </c>
      <c r="H23" s="6"/>
      <c r="I23" s="6">
        <f t="shared" si="15"/>
        <v>3097000</v>
      </c>
      <c r="J23" s="6"/>
      <c r="K23" s="6">
        <f t="shared" ref="K23" si="16">K21+K22</f>
        <v>1088260</v>
      </c>
      <c r="L23" s="6"/>
      <c r="M23" s="6">
        <v>590286</v>
      </c>
      <c r="N23" s="6"/>
      <c r="O23" s="6">
        <f t="shared" si="14"/>
        <v>10750546</v>
      </c>
      <c r="P23" s="6"/>
    </row>
    <row r="24" spans="1:16" x14ac:dyDescent="0.25">
      <c r="A24" s="4" t="s">
        <v>15</v>
      </c>
      <c r="B24" s="4"/>
      <c r="C24" s="3">
        <f>C13+C14+C19+C20+C23</f>
        <v>8463441</v>
      </c>
      <c r="D24" s="3"/>
      <c r="E24" s="3">
        <f t="shared" ref="E24" si="17">E13+E14+E19+E20+E23</f>
        <v>3575000</v>
      </c>
      <c r="F24" s="3"/>
      <c r="G24" s="3">
        <f>G13+G14+G19+G20+G23</f>
        <v>4353000</v>
      </c>
      <c r="H24" s="3"/>
      <c r="I24" s="3">
        <f t="shared" ref="I24" si="18">I13+I14+I19+I20+I23</f>
        <v>5180544</v>
      </c>
      <c r="J24" s="3"/>
      <c r="K24" s="3">
        <f t="shared" ref="K24" si="19">K13+K14+K19+K20+K23</f>
        <v>13269086</v>
      </c>
      <c r="L24" s="3"/>
      <c r="M24" s="3">
        <f t="shared" ref="M24" si="20">M13+M14+M19+M20+M23</f>
        <v>6764943</v>
      </c>
      <c r="N24" s="3"/>
      <c r="O24" s="3">
        <f t="shared" si="14"/>
        <v>41606014</v>
      </c>
      <c r="P24" s="3"/>
    </row>
    <row r="25" spans="1:16" x14ac:dyDescent="0.25">
      <c r="A25" s="4" t="s">
        <v>16</v>
      </c>
      <c r="B25" s="4"/>
      <c r="C25" s="3">
        <v>0</v>
      </c>
      <c r="D25" s="3"/>
      <c r="E25" s="3">
        <v>3753020</v>
      </c>
      <c r="F25" s="3"/>
      <c r="G25" s="3">
        <v>0</v>
      </c>
      <c r="H25" s="3"/>
      <c r="I25" s="3">
        <v>0</v>
      </c>
      <c r="J25" s="3"/>
      <c r="K25" s="3">
        <v>0</v>
      </c>
      <c r="L25" s="3"/>
      <c r="M25" s="3">
        <v>0</v>
      </c>
      <c r="N25" s="3"/>
      <c r="O25" s="3">
        <f t="shared" si="14"/>
        <v>3753020</v>
      </c>
      <c r="P25" s="3"/>
    </row>
    <row r="26" spans="1:16" x14ac:dyDescent="0.25">
      <c r="A26" s="4" t="s">
        <v>29</v>
      </c>
      <c r="B26" s="4"/>
      <c r="C26" s="3">
        <v>0</v>
      </c>
      <c r="D26" s="3"/>
      <c r="E26" s="3">
        <v>0</v>
      </c>
      <c r="F26" s="3"/>
      <c r="G26" s="3">
        <v>0</v>
      </c>
      <c r="H26" s="3"/>
      <c r="I26" s="3">
        <v>10723642</v>
      </c>
      <c r="J26" s="3"/>
      <c r="K26" s="3">
        <v>0</v>
      </c>
      <c r="L26" s="3"/>
      <c r="M26" s="3">
        <v>0</v>
      </c>
      <c r="N26" s="3"/>
      <c r="O26" s="3">
        <f>C26+E26+G26+I26+K26+M26</f>
        <v>10723642</v>
      </c>
      <c r="P26" s="3"/>
    </row>
    <row r="27" spans="1:16" x14ac:dyDescent="0.25">
      <c r="A27" s="4" t="s">
        <v>34</v>
      </c>
      <c r="B27" s="4"/>
      <c r="C27" s="3">
        <v>3470234</v>
      </c>
      <c r="D27" s="3"/>
      <c r="E27" s="3">
        <v>8000000</v>
      </c>
      <c r="F27" s="3"/>
      <c r="G27" s="3">
        <v>0</v>
      </c>
      <c r="H27" s="3"/>
      <c r="I27" s="3">
        <v>800000</v>
      </c>
      <c r="J27" s="3"/>
      <c r="K27" s="3">
        <v>0</v>
      </c>
      <c r="L27" s="3"/>
      <c r="M27" s="3">
        <v>0</v>
      </c>
      <c r="N27" s="3"/>
      <c r="O27" s="3">
        <f>C27+E27+G27+I27+K27+M27</f>
        <v>12270234</v>
      </c>
      <c r="P27" s="3"/>
    </row>
    <row r="28" spans="1:16" x14ac:dyDescent="0.25">
      <c r="A28" s="4" t="s">
        <v>35</v>
      </c>
      <c r="B28" s="4"/>
      <c r="C28" s="3">
        <v>28963133</v>
      </c>
      <c r="D28" s="3"/>
      <c r="E28" s="3">
        <v>0</v>
      </c>
      <c r="F28" s="3"/>
      <c r="G28" s="3">
        <v>2000000</v>
      </c>
      <c r="H28" s="3"/>
      <c r="I28" s="3">
        <v>2000000</v>
      </c>
      <c r="J28" s="3"/>
      <c r="K28" s="3">
        <v>0</v>
      </c>
      <c r="L28" s="3"/>
      <c r="M28" s="3">
        <v>2000000</v>
      </c>
      <c r="N28" s="3"/>
      <c r="O28" s="3">
        <f t="shared" ref="O28:O29" si="21">C28+E28+G28+I28+K28+M28</f>
        <v>34963133</v>
      </c>
      <c r="P28" s="3"/>
    </row>
    <row r="29" spans="1:16" x14ac:dyDescent="0.25">
      <c r="A29" s="4" t="s">
        <v>17</v>
      </c>
      <c r="B29" s="4"/>
      <c r="C29" s="3">
        <v>0</v>
      </c>
      <c r="D29" s="3"/>
      <c r="E29" s="3">
        <v>0</v>
      </c>
      <c r="F29" s="3"/>
      <c r="G29" s="3">
        <v>0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f t="shared" si="21"/>
        <v>0</v>
      </c>
      <c r="P29" s="3"/>
    </row>
    <row r="30" spans="1:16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25">
      <c r="A31" s="4" t="s">
        <v>18</v>
      </c>
      <c r="B31" s="4"/>
      <c r="C31" s="3">
        <f>C10+C11+C24+C25+C26+C27+C28+C29</f>
        <v>41905008</v>
      </c>
      <c r="D31" s="3"/>
      <c r="E31" s="3">
        <f t="shared" ref="E31" si="22">E10+E11+E24+E25+E26+E27+E28+E29</f>
        <v>17463020</v>
      </c>
      <c r="F31" s="3"/>
      <c r="G31" s="3">
        <f t="shared" ref="G31" si="23">G10+G11+G24+G25+G26+G27+G28+G29</f>
        <v>6353000</v>
      </c>
      <c r="H31" s="3"/>
      <c r="I31" s="3">
        <f t="shared" ref="I31" si="24">I10+I11+I24+I25+I26+I27+I28+I29</f>
        <v>22883619</v>
      </c>
      <c r="J31" s="3"/>
      <c r="K31" s="3">
        <f t="shared" ref="K31" si="25">K10+K11+K24+K25+K26+K27+K28+K29</f>
        <v>27504462</v>
      </c>
      <c r="L31" s="3"/>
      <c r="M31" s="3">
        <f t="shared" ref="M31" si="26">M10+M11+M24+M25+M26+M27+M28+M29</f>
        <v>11869464</v>
      </c>
      <c r="N31" s="3"/>
      <c r="O31" s="3">
        <f t="shared" ref="O31:O33" si="27">C31+E31+G31+I31+K31+M31</f>
        <v>127978573</v>
      </c>
      <c r="P31" s="3"/>
    </row>
    <row r="32" spans="1:16" x14ac:dyDescent="0.25">
      <c r="A32" s="13" t="s">
        <v>26</v>
      </c>
      <c r="B32" s="13"/>
      <c r="C32" s="14">
        <v>0</v>
      </c>
      <c r="D32" s="14"/>
      <c r="E32" s="14">
        <v>0</v>
      </c>
      <c r="F32" s="14"/>
      <c r="G32" s="14">
        <v>14297297</v>
      </c>
      <c r="H32" s="14"/>
      <c r="I32" s="14">
        <v>375758</v>
      </c>
      <c r="J32" s="14"/>
      <c r="K32" s="14"/>
      <c r="L32" s="14"/>
      <c r="M32" s="14">
        <v>0</v>
      </c>
      <c r="N32" s="14"/>
      <c r="O32" s="3">
        <f t="shared" si="27"/>
        <v>14673055</v>
      </c>
      <c r="P32" s="3"/>
    </row>
    <row r="33" spans="1:16" ht="15.75" x14ac:dyDescent="0.25">
      <c r="A33" s="15" t="s">
        <v>27</v>
      </c>
      <c r="B33" s="15"/>
      <c r="C33" s="14">
        <f>C31+C32</f>
        <v>41905008</v>
      </c>
      <c r="D33" s="16"/>
      <c r="E33" s="14">
        <f t="shared" ref="E33" si="28">E31+E32</f>
        <v>17463020</v>
      </c>
      <c r="F33" s="16"/>
      <c r="G33" s="14">
        <f t="shared" ref="G33" si="29">G31+G32</f>
        <v>20650297</v>
      </c>
      <c r="H33" s="16"/>
      <c r="I33" s="14">
        <f t="shared" ref="I33" si="30">I31+I32</f>
        <v>23259377</v>
      </c>
      <c r="J33" s="16"/>
      <c r="K33" s="14">
        <f t="shared" ref="K33" si="31">K31+K32</f>
        <v>27504462</v>
      </c>
      <c r="L33" s="16"/>
      <c r="M33" s="14">
        <f t="shared" ref="M33" si="32">M31+M32</f>
        <v>11869464</v>
      </c>
      <c r="N33" s="16"/>
      <c r="O33" s="17">
        <f t="shared" si="27"/>
        <v>142651628</v>
      </c>
      <c r="P33" s="17"/>
    </row>
    <row r="34" spans="1:16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216">
    <mergeCell ref="F1:N1"/>
    <mergeCell ref="A32:B32"/>
    <mergeCell ref="C32:D32"/>
    <mergeCell ref="E32:F32"/>
    <mergeCell ref="G32:H32"/>
    <mergeCell ref="I32:J32"/>
    <mergeCell ref="K32:L32"/>
    <mergeCell ref="M32:N32"/>
    <mergeCell ref="O32:P32"/>
    <mergeCell ref="A33:B33"/>
    <mergeCell ref="C33:D33"/>
    <mergeCell ref="E33:F33"/>
    <mergeCell ref="G33:H33"/>
    <mergeCell ref="I33:J33"/>
    <mergeCell ref="K33:L33"/>
    <mergeCell ref="M33:N33"/>
    <mergeCell ref="O33:P33"/>
    <mergeCell ref="A30:P30"/>
    <mergeCell ref="A31:B31"/>
    <mergeCell ref="C31:D31"/>
    <mergeCell ref="E31:F31"/>
    <mergeCell ref="G31:H31"/>
    <mergeCell ref="I31:J31"/>
    <mergeCell ref="K31:L31"/>
    <mergeCell ref="M31:N31"/>
    <mergeCell ref="O31:P31"/>
    <mergeCell ref="A3:P3"/>
    <mergeCell ref="A4:P4"/>
    <mergeCell ref="A5:P5"/>
    <mergeCell ref="A26:B26"/>
    <mergeCell ref="C26:D26"/>
    <mergeCell ref="E26:F26"/>
    <mergeCell ref="G26:H26"/>
    <mergeCell ref="I26:J26"/>
    <mergeCell ref="K26:L26"/>
    <mergeCell ref="M26:N26"/>
    <mergeCell ref="O26:P26"/>
    <mergeCell ref="A25:B25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O8:P8"/>
    <mergeCell ref="C8:D8"/>
    <mergeCell ref="E8:F8"/>
    <mergeCell ref="O2:P2"/>
    <mergeCell ref="A8:B8"/>
    <mergeCell ref="C12:D12"/>
    <mergeCell ref="O6:P6"/>
    <mergeCell ref="A7:B7"/>
    <mergeCell ref="A21:B21"/>
    <mergeCell ref="A22:B22"/>
    <mergeCell ref="A23:B23"/>
    <mergeCell ref="A24:B24"/>
    <mergeCell ref="C7:D7"/>
    <mergeCell ref="E7:F7"/>
    <mergeCell ref="G7:H7"/>
    <mergeCell ref="I7:J7"/>
    <mergeCell ref="K7:L7"/>
    <mergeCell ref="M7:N7"/>
    <mergeCell ref="O7:P7"/>
    <mergeCell ref="I15:J15"/>
    <mergeCell ref="K15:L15"/>
    <mergeCell ref="M15:N15"/>
    <mergeCell ref="O9:P9"/>
    <mergeCell ref="C10:D10"/>
    <mergeCell ref="E10:F10"/>
    <mergeCell ref="G10:H10"/>
    <mergeCell ref="I10:J10"/>
    <mergeCell ref="A27:B27"/>
    <mergeCell ref="A9:B9"/>
    <mergeCell ref="A10:B10"/>
    <mergeCell ref="A15:B15"/>
    <mergeCell ref="A16:B16"/>
    <mergeCell ref="A19:B19"/>
    <mergeCell ref="A20:B20"/>
    <mergeCell ref="A11:B11"/>
    <mergeCell ref="A12:B12"/>
    <mergeCell ref="A13:B13"/>
    <mergeCell ref="A14:B14"/>
    <mergeCell ref="A17:B17"/>
    <mergeCell ref="A18:B18"/>
    <mergeCell ref="G8:H8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I8:J8"/>
    <mergeCell ref="K8:L8"/>
    <mergeCell ref="M8:N8"/>
    <mergeCell ref="O11:P11"/>
    <mergeCell ref="M17:N17"/>
    <mergeCell ref="E12:F12"/>
    <mergeCell ref="G12:H12"/>
    <mergeCell ref="I12:J12"/>
    <mergeCell ref="K12:L1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C22:D22"/>
    <mergeCell ref="E22:F22"/>
    <mergeCell ref="G22:H22"/>
    <mergeCell ref="O21:P21"/>
    <mergeCell ref="K27:L27"/>
    <mergeCell ref="M27:N27"/>
    <mergeCell ref="O27:P27"/>
    <mergeCell ref="C25:D25"/>
    <mergeCell ref="E25:F25"/>
    <mergeCell ref="G25:H25"/>
    <mergeCell ref="I25:J25"/>
    <mergeCell ref="K25:L25"/>
    <mergeCell ref="M25:N25"/>
    <mergeCell ref="O25:P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M12:N12"/>
    <mergeCell ref="O12:P12"/>
    <mergeCell ref="C11:D11"/>
    <mergeCell ref="E11:F11"/>
    <mergeCell ref="G11:H11"/>
    <mergeCell ref="I11:J11"/>
    <mergeCell ref="K11:L11"/>
    <mergeCell ref="M11:N11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O28:P28"/>
    <mergeCell ref="C17:D17"/>
    <mergeCell ref="E17:F17"/>
    <mergeCell ref="G17:H17"/>
    <mergeCell ref="I17:J17"/>
    <mergeCell ref="C27:D27"/>
    <mergeCell ref="E27:F27"/>
    <mergeCell ref="O13:P13"/>
    <mergeCell ref="C14:D14"/>
    <mergeCell ref="E14:F14"/>
    <mergeCell ref="G14:H14"/>
    <mergeCell ref="I14:J14"/>
    <mergeCell ref="K14:L14"/>
    <mergeCell ref="M14:N14"/>
    <mergeCell ref="O14:P14"/>
    <mergeCell ref="C13:D13"/>
    <mergeCell ref="E13:F13"/>
    <mergeCell ref="G13:H13"/>
    <mergeCell ref="I13:J13"/>
    <mergeCell ref="K13:L13"/>
    <mergeCell ref="M13:N13"/>
    <mergeCell ref="G27:H27"/>
    <mergeCell ref="I27:J27"/>
    <mergeCell ref="K17:L17"/>
    <mergeCell ref="O1:P1"/>
    <mergeCell ref="C29:D29"/>
    <mergeCell ref="E29:F29"/>
    <mergeCell ref="G29:H29"/>
    <mergeCell ref="I29:J29"/>
    <mergeCell ref="K29:L29"/>
    <mergeCell ref="M29:N29"/>
    <mergeCell ref="O29:P29"/>
    <mergeCell ref="A28:B28"/>
    <mergeCell ref="A29:B29"/>
    <mergeCell ref="C28:D28"/>
    <mergeCell ref="E28:F28"/>
    <mergeCell ref="G28:H28"/>
    <mergeCell ref="I28:J28"/>
    <mergeCell ref="O17:P17"/>
    <mergeCell ref="C18:D18"/>
    <mergeCell ref="E18:F18"/>
    <mergeCell ref="G18:H18"/>
    <mergeCell ref="I18:J18"/>
    <mergeCell ref="K18:L18"/>
    <mergeCell ref="M18:N18"/>
    <mergeCell ref="O18:P18"/>
    <mergeCell ref="K28:L28"/>
    <mergeCell ref="M28:N28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2017-06-13T12:48:05Z</dcterms:modified>
</cp:coreProperties>
</file>