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tabRatio="597" activeTab="7"/>
  </bookViews>
  <sheets>
    <sheet name="1.normatíva" sheetId="1" r:id="rId1"/>
    <sheet name="2.mérleg" sheetId="2" r:id="rId2"/>
    <sheet name="3aműködési" sheetId="3" r:id="rId3"/>
    <sheet name="3bFelhalm." sheetId="4" r:id="rId4"/>
    <sheet name="4abevétel" sheetId="5" r:id="rId5"/>
    <sheet name="4bkiadás" sheetId="6" r:id="rId6"/>
    <sheet name="6beruházás" sheetId="7" r:id="rId7"/>
    <sheet name="8Ütemterv" sheetId="8" r:id="rId8"/>
  </sheets>
  <definedNames>
    <definedName name="_xlnm.Print_Titles" localSheetId="5">'4bkiadás'!$1:$1</definedName>
    <definedName name="_xlnm.Print_Area" localSheetId="0">'1.normatíva'!$A$1:$F$48</definedName>
    <definedName name="_xlnm.Print_Area" localSheetId="5">'4bkiadás'!$A$1:$N$39</definedName>
    <definedName name="_xlnm.Print_Area" localSheetId="7">'8Ütemterv'!$A$1:$O$26</definedName>
  </definedNames>
  <calcPr fullCalcOnLoad="1"/>
</workbook>
</file>

<file path=xl/sharedStrings.xml><?xml version="1.0" encoding="utf-8"?>
<sst xmlns="http://schemas.openxmlformats.org/spreadsheetml/2006/main" count="536" uniqueCount="297">
  <si>
    <t>Építményadó</t>
  </si>
  <si>
    <t>Gépjárműadó</t>
  </si>
  <si>
    <t>Munkahelyi vendéglátás</t>
  </si>
  <si>
    <t>Összesen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</si>
  <si>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</si>
  <si>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</si>
  <si>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</si>
  <si>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</si>
  <si>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</si>
  <si>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</si>
  <si>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</si>
  <si>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</si>
  <si>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</si>
  <si>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</si>
  <si>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</si>
  <si>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</si>
  <si>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</si>
  <si>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</si>
  <si>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</si>
  <si>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</si>
  <si>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</si>
  <si>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</si>
  <si>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Kiadás</t>
  </si>
  <si>
    <t>Felhalmozási kiadások</t>
  </si>
  <si>
    <t>18.</t>
  </si>
  <si>
    <t>19.</t>
  </si>
  <si>
    <t>20.</t>
  </si>
  <si>
    <t>21.</t>
  </si>
  <si>
    <t>22.</t>
  </si>
  <si>
    <t>23.</t>
  </si>
  <si>
    <t>24.</t>
  </si>
  <si>
    <t>2. számú melléklet</t>
  </si>
  <si>
    <t>adatok ezer Ft-ban</t>
  </si>
  <si>
    <t>Megnevezés</t>
  </si>
  <si>
    <t>BEVÉTELEK</t>
  </si>
  <si>
    <t>I.</t>
  </si>
  <si>
    <t>Működési bevételek</t>
  </si>
  <si>
    <t>II.</t>
  </si>
  <si>
    <t>III.</t>
  </si>
  <si>
    <t>IV.</t>
  </si>
  <si>
    <t>V.</t>
  </si>
  <si>
    <t>VI.</t>
  </si>
  <si>
    <t>VII.</t>
  </si>
  <si>
    <t>KIADÁSOK</t>
  </si>
  <si>
    <t xml:space="preserve">Működési kiadások </t>
  </si>
  <si>
    <t>Tartalékok</t>
  </si>
  <si>
    <t>3/a. számú melléklet</t>
  </si>
  <si>
    <t>Tiszasüly Községi Önkormányzat</t>
  </si>
  <si>
    <t>Ellátottak pénzbeli juttatásai</t>
  </si>
  <si>
    <t>Általános tartalék</t>
  </si>
  <si>
    <t>Céltartalék</t>
  </si>
  <si>
    <t>3/b. számú melléklet</t>
  </si>
  <si>
    <t xml:space="preserve">Tiszasüly Községi Önkormányzat </t>
  </si>
  <si>
    <t>Bevételek összesen:</t>
  </si>
  <si>
    <t>Kiadások összesen:</t>
  </si>
  <si>
    <t>6. számú melléklet</t>
  </si>
  <si>
    <t>Feladat megnevezése</t>
  </si>
  <si>
    <t>Összesen:</t>
  </si>
  <si>
    <t>Aktviálás éve</t>
  </si>
  <si>
    <t>Bevételek</t>
  </si>
  <si>
    <t>Kiadások</t>
  </si>
  <si>
    <t xml:space="preserve"> </t>
  </si>
  <si>
    <t>Tiszasüly Községi Önkormányzat sajátos bevételei</t>
  </si>
  <si>
    <t>Iparűzési adó</t>
  </si>
  <si>
    <t>Talajterhelési díj</t>
  </si>
  <si>
    <t>Műk. célú pénzeszköz OEP finanszírozás</t>
  </si>
  <si>
    <t>25.</t>
  </si>
  <si>
    <t>VIII.</t>
  </si>
  <si>
    <t>Január</t>
  </si>
  <si>
    <t>Március</t>
  </si>
  <si>
    <t>Április</t>
  </si>
  <si>
    <t>Május</t>
  </si>
  <si>
    <t>Június</t>
  </si>
  <si>
    <t>Július</t>
  </si>
  <si>
    <t>Összeg ezer Ft-ban</t>
  </si>
  <si>
    <t>Piactér üzemeltetése</t>
  </si>
  <si>
    <t>26.</t>
  </si>
  <si>
    <t>27.</t>
  </si>
  <si>
    <t>28.</t>
  </si>
  <si>
    <t>29.</t>
  </si>
  <si>
    <t>30.</t>
  </si>
  <si>
    <t>31.</t>
  </si>
  <si>
    <t>Bevételek mindösszesen:</t>
  </si>
  <si>
    <t>Kiadások mindösszesen:</t>
  </si>
  <si>
    <t>32.</t>
  </si>
  <si>
    <t>Háziorvosi alapellátás</t>
  </si>
  <si>
    <t>Fogorvosi alapellátás</t>
  </si>
  <si>
    <t>Faluház üzemeltetése</t>
  </si>
  <si>
    <t>Közvilágítás</t>
  </si>
  <si>
    <t>33.</t>
  </si>
  <si>
    <t>34.</t>
  </si>
  <si>
    <t>35.</t>
  </si>
  <si>
    <t>36.</t>
  </si>
  <si>
    <t>37.</t>
  </si>
  <si>
    <t>38.</t>
  </si>
  <si>
    <t>Magánszemélyek kommunális adója</t>
  </si>
  <si>
    <t>Eredeti előirányzat</t>
  </si>
  <si>
    <t>Létszám</t>
  </si>
  <si>
    <t>Idősek klubja üzemeltetés</t>
  </si>
  <si>
    <t>Egyéb kiegészítő támogatás</t>
  </si>
  <si>
    <t xml:space="preserve">Bevételek mindösszesen: </t>
  </si>
  <si>
    <t>Jogcím</t>
  </si>
  <si>
    <t>Mennyiségi egység</t>
  </si>
  <si>
    <t>Mutató</t>
  </si>
  <si>
    <t>A helyi önkormányzatok működésének általános támogatása                                                                   
(költségvetési törvény 2. számú melléklete szerint)</t>
  </si>
  <si>
    <t>fő</t>
  </si>
  <si>
    <t>I.1.b)</t>
  </si>
  <si>
    <t>I.1.ba)</t>
  </si>
  <si>
    <t>A zöldterület-gazdálkodással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</si>
  <si>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</si>
  <si>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</si>
  <si>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</si>
  <si>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</si>
  <si>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</si>
  <si>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</si>
  <si>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</si>
  <si>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</si>
  <si>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Hozzájárulás a pénzbeli szociális ellátásokhoz</t>
  </si>
  <si>
    <t xml:space="preserve">              Támogatások mindösszesen ezer Ft-ra kerekítve:</t>
  </si>
  <si>
    <t>Működési célú átvett pénzeszközök - mezőgazdasági tevékenység -</t>
  </si>
  <si>
    <t>Tiszasülyi Vackor Óvoda bevételei összesen:</t>
  </si>
  <si>
    <t>II.1.(1)</t>
  </si>
  <si>
    <t xml:space="preserve">Óvodapedagógusok bértámogatása 8 havi </t>
  </si>
  <si>
    <t>II.1.(2)</t>
  </si>
  <si>
    <t>Segítők bértámogatása 8 havi</t>
  </si>
  <si>
    <t xml:space="preserve">Óvodapedagógusok bértámogatása 4 havi </t>
  </si>
  <si>
    <t>Segítők bértámogatása 4 havi</t>
  </si>
  <si>
    <t>II.1.(3)</t>
  </si>
  <si>
    <t>III.5.a)</t>
  </si>
  <si>
    <t>Gyermekétkeztetés támogatása bértámogatás</t>
  </si>
  <si>
    <t>III.5.b)</t>
  </si>
  <si>
    <t>Gyermekétkeztetés üzemeltetési támogatás</t>
  </si>
  <si>
    <t>IV.1.d</t>
  </si>
  <si>
    <t>Pótlékok, bírság</t>
  </si>
  <si>
    <t>Szabálysértés</t>
  </si>
  <si>
    <t>39.</t>
  </si>
  <si>
    <t>40.</t>
  </si>
  <si>
    <t>41.</t>
  </si>
  <si>
    <t>42.</t>
  </si>
  <si>
    <t>43.</t>
  </si>
  <si>
    <t>Mindösszesen:</t>
  </si>
  <si>
    <t>Település-üzemeltetéshez kapcsolódó feladatellátás összesen (2+…+5):</t>
  </si>
  <si>
    <t>I.1.d)</t>
  </si>
  <si>
    <t>Lakott külterülettel kapcsolatos feladatok támogatása</t>
  </si>
  <si>
    <t>A települési önkormányzat működésének támogatása összesen (1+6+7):</t>
  </si>
  <si>
    <t>I.6</t>
  </si>
  <si>
    <t>A 2014. évről áthúzódó bérkompenzáció támogatása</t>
  </si>
  <si>
    <t xml:space="preserve">Óvodapedagógusok bértámogatása pótlólagos </t>
  </si>
  <si>
    <t>Óvodaműködtetési támogatás 8 havi (8 órát nem éri el a gyermek nevelése)</t>
  </si>
  <si>
    <t>II.2. (1)</t>
  </si>
  <si>
    <t>II.2. (2)</t>
  </si>
  <si>
    <t>Óvodaműködtetési támogatás 8 havi (8 órát eléri a gyermek nevelése)</t>
  </si>
  <si>
    <t>Óvodaműködtetési támogatás 4 havi (8 órát nem éri el a gyermek nevelése)</t>
  </si>
  <si>
    <t>Óvodaműködtetési támogatás 4 havi (8 órát eléri a gyermek nevelése)</t>
  </si>
  <si>
    <t>II.5. (1)</t>
  </si>
  <si>
    <t>Pedagógus II.kategóriába sorolt óvodapedagógus kiegészítő támogatása</t>
  </si>
  <si>
    <t>Köznevelési feladatok támogatása összesen (10+…+19):</t>
  </si>
  <si>
    <t>III.2</t>
  </si>
  <si>
    <t>Gyermekétkeztetés támogatása összesen (22+23):</t>
  </si>
  <si>
    <t>Települési önkormányzatok nyilvános könyvtári és közművelődési feladatainak támogatása</t>
  </si>
  <si>
    <t>Támogatások mindösszesen (8+9+20+21+24+25):</t>
  </si>
  <si>
    <t>Tiszasüly Községi Önkormányzat 2015. évi pénzforgalmi mérlege</t>
  </si>
  <si>
    <t>2015. évi felhalmozási célú bevételei és kiadásai</t>
  </si>
  <si>
    <t>Kormányzati funkció száma</t>
  </si>
  <si>
    <t>Önkormányzatok és önkormányzati hivatalok
jogalkotó és általános igazgatási tevékenysége</t>
  </si>
  <si>
    <t>Közhatalmi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</si>
  <si>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</si>
  <si>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</si>
  <si>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</si>
  <si>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</si>
  <si>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Önkormányzatok működési támogatásai</t>
  </si>
  <si>
    <t>Felhalmozási célú támogatások áht-n belülről</t>
  </si>
  <si>
    <t>Működési célú támogatások áht-n belülről</t>
  </si>
  <si>
    <t>Köztemető-fenntartás és -működtetés</t>
  </si>
  <si>
    <t>Az önkormányzati vagyonnal való gazdálkodással kapcsolatos feladatok</t>
  </si>
  <si>
    <t>000007-
013350</t>
  </si>
  <si>
    <t>Önkormányzatok elszámolásai a központi költségvetéssel</t>
  </si>
  <si>
    <t>018010</t>
  </si>
  <si>
    <t>011130</t>
  </si>
  <si>
    <t>013320</t>
  </si>
  <si>
    <t>013350</t>
  </si>
  <si>
    <t>051030</t>
  </si>
  <si>
    <t>066020</t>
  </si>
  <si>
    <t>Város-, községgazdálkodási egyéb szolgáltatások</t>
  </si>
  <si>
    <t>000009-
066020</t>
  </si>
  <si>
    <t>072111</t>
  </si>
  <si>
    <t>072311</t>
  </si>
  <si>
    <t>074031</t>
  </si>
  <si>
    <t>Család és nővédelmi egészségügyi gondozás</t>
  </si>
  <si>
    <t>082092</t>
  </si>
  <si>
    <t>Közművelődés</t>
  </si>
  <si>
    <t>000010-
082092</t>
  </si>
  <si>
    <t>Tiszavirág Falunap 2015.</t>
  </si>
  <si>
    <t>00001-
096015</t>
  </si>
  <si>
    <t>Gyermekétkeztetés köznevelési intézményben - óvodai int.étk.</t>
  </si>
  <si>
    <t>00006-
900020</t>
  </si>
  <si>
    <t>00002-
096015</t>
  </si>
  <si>
    <t>Gyermekétkeztetés köznevelési intézményben - iskolai int.étk.</t>
  </si>
  <si>
    <t>00003-
900020</t>
  </si>
  <si>
    <t>Idősek szociális étkeztetése</t>
  </si>
  <si>
    <t>00004-
900020</t>
  </si>
  <si>
    <t>Külső étkeztetés</t>
  </si>
  <si>
    <t>Kormányzati funkció megnevezése</t>
  </si>
  <si>
    <t>018030</t>
  </si>
  <si>
    <t>Támogatási célú finanszírozási műveletek - óvoda finanszírozás</t>
  </si>
  <si>
    <t>Nem veszélyes (települési) hulladék vegyes (ömlesztett)
begyűjtése, szállítása</t>
  </si>
  <si>
    <t>Személyi juttatások</t>
  </si>
  <si>
    <t>Munkaadókat terhelő járulékok és szociális hozzájárulási adó</t>
  </si>
  <si>
    <t>Dologi kiadások</t>
  </si>
  <si>
    <t>Egyéb működési célú kiadások</t>
  </si>
  <si>
    <t>Beruházások</t>
  </si>
  <si>
    <t>Felújítások</t>
  </si>
  <si>
    <t>Finanszírozási kiadások</t>
  </si>
  <si>
    <t>Egyéb felhalmozási célú kiadások</t>
  </si>
  <si>
    <t>000005-
013350</t>
  </si>
  <si>
    <t>Iskola fenntartási kiadások</t>
  </si>
  <si>
    <t>00008-
082092</t>
  </si>
  <si>
    <t>Hosszabb időtartamú közfoglalkoztatás</t>
  </si>
  <si>
    <t>041233</t>
  </si>
  <si>
    <t>064010</t>
  </si>
  <si>
    <t>045160</t>
  </si>
  <si>
    <t>Közutak, hidak, alagutak üzemeltetése, fenntartása</t>
  </si>
  <si>
    <t>066020/622</t>
  </si>
  <si>
    <t>066020/624</t>
  </si>
  <si>
    <t>Konyha üzemeltetése</t>
  </si>
  <si>
    <t>Gépjármű üzemeltetése</t>
  </si>
  <si>
    <t>082044</t>
  </si>
  <si>
    <t>Könyvtári szolgáltatások</t>
  </si>
  <si>
    <t>091140</t>
  </si>
  <si>
    <t>Óvodai nevelés, ellátás működtetési feladatai</t>
  </si>
  <si>
    <t>Elhunyt személyek hátramaradottainak pénzbeli ellátásai</t>
  </si>
  <si>
    <t>Gyermekvédelmi pénzbeli és természetbeni ellátások</t>
  </si>
  <si>
    <t>Munkanélküli aktív korúak ellátásai</t>
  </si>
  <si>
    <t>Lakásfenntartással, lakhatással összefüggő ellátások</t>
  </si>
  <si>
    <t>Lakáshoz jutást segítő támogatások</t>
  </si>
  <si>
    <t>Egyéb szociális pénzbeli és természetbeni ellátások, támogatások</t>
  </si>
  <si>
    <t>101150</t>
  </si>
  <si>
    <t>Betegséggel kapcsolatos pénzbeli ellátások, támogatások</t>
  </si>
  <si>
    <t>091110</t>
  </si>
  <si>
    <t>Óvodai nevelés, ellátás szakmai feladatai</t>
  </si>
  <si>
    <t>Nem veszélyes (települési) hulladék vegyes begyűjtése, szállítása</t>
  </si>
  <si>
    <t>061030</t>
  </si>
  <si>
    <t>Helyi önkormányzat összesen (1+…+34):</t>
  </si>
  <si>
    <t>Tiszasülyi Vackor Óvoda összesen (36):</t>
  </si>
  <si>
    <t>Kiadások mindösszesen (35+37):</t>
  </si>
  <si>
    <t>Közhatalmi bevételek (29+…+35)</t>
  </si>
  <si>
    <t>Irányító szervi támogatás óvoda</t>
  </si>
  <si>
    <t>44.</t>
  </si>
  <si>
    <t>Kölcsön visszatérülés Polgárőrségtől</t>
  </si>
  <si>
    <t>Egyéb működési célú támogatások összesen (38+…+40):</t>
  </si>
  <si>
    <t>Összeg
(Forintban)</t>
  </si>
  <si>
    <t xml:space="preserve">Finanszírozási bevételek </t>
  </si>
  <si>
    <t xml:space="preserve">     Általános tartalék</t>
  </si>
  <si>
    <t xml:space="preserve">     Céltartalék</t>
  </si>
  <si>
    <t>Költségvetési bevételek összesen:</t>
  </si>
  <si>
    <t>Költségvetési kiadások összesen:</t>
  </si>
  <si>
    <t>Egyéb műk.célú támogatás -MVH területalapú tám.-</t>
  </si>
  <si>
    <t>OEP finanszírozás - védőnői szolgálat -</t>
  </si>
  <si>
    <t xml:space="preserve"> Építményadó</t>
  </si>
  <si>
    <t xml:space="preserve"> Magánszemélyek kommunális adója</t>
  </si>
  <si>
    <t xml:space="preserve"> Iparűzési adó</t>
  </si>
  <si>
    <t xml:space="preserve"> Gépjárműadó</t>
  </si>
  <si>
    <t xml:space="preserve"> Egyéb közhatalmi bevételek</t>
  </si>
  <si>
    <t>Működési célú átvett pénzeszközök 
- kölcsön -</t>
  </si>
  <si>
    <t>Munkaadókat terhelő járulékok és szociális hozzájár.adó</t>
  </si>
  <si>
    <t>Működési bevételek összesen:</t>
  </si>
  <si>
    <t xml:space="preserve">Működési kiadások összesen: </t>
  </si>
  <si>
    <t>2015. évi működési célú bevételei és kiadásai</t>
  </si>
  <si>
    <t xml:space="preserve"> Működési bevételek</t>
  </si>
  <si>
    <t>Településrendezési terv készíttetése</t>
  </si>
  <si>
    <t>6 db térfigyelő kamera felszerelése</t>
  </si>
  <si>
    <t>Óvoda kisértékű eszközök beszerzése</t>
  </si>
  <si>
    <t>2015. évi beruházási kiadásai feladatonként</t>
  </si>
  <si>
    <t>2015. évi előirányzat felhasználási terv</t>
  </si>
  <si>
    <t>8. számú melléklet</t>
  </si>
  <si>
    <t>Február</t>
  </si>
  <si>
    <t>Auguszt.</t>
  </si>
  <si>
    <t>Szept.</t>
  </si>
  <si>
    <t>Okt.</t>
  </si>
  <si>
    <t>Nov.</t>
  </si>
  <si>
    <t>Dec.</t>
  </si>
  <si>
    <t>Működési célú támogatások ÁHT-on belül</t>
  </si>
  <si>
    <t>Felhalmozási célú támogatások ÁHT-on belül</t>
  </si>
  <si>
    <t>Sor-
szám</t>
  </si>
  <si>
    <t>45.</t>
  </si>
  <si>
    <t>BEVÉTELEK MINDÖSSZESEN (27+28+37+41+42+43+44):</t>
  </si>
  <si>
    <t>Módosított
előirányzat</t>
  </si>
  <si>
    <t>IX.</t>
  </si>
  <si>
    <t>Módosított 
előirányzat</t>
  </si>
  <si>
    <t>Helyi önkormányzat bevételei összesen (1+…+19):</t>
  </si>
  <si>
    <t>Óvoda kapcitásbővítés saját erő</t>
  </si>
  <si>
    <t>Könyvtár eszközfejlesztése</t>
  </si>
  <si>
    <t>Eredeti 
előirányzat</t>
  </si>
  <si>
    <t xml:space="preserve">Módosított
előirányzat
</t>
  </si>
  <si>
    <t>Céltartalék - pályázati önrész -</t>
  </si>
  <si>
    <t>Maradvány igénybevétele</t>
  </si>
  <si>
    <t xml:space="preserve"> Maradvány igénybevétele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</si>
</sst>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_ ;[Red]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#"/>
  </numFmts>
  <fonts count="1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Arial"/>
      <family val="2"/>
    </font>
    <font>
      <b/>
      <sz val="14"/>
      <name val="Times New Roman CE"/>
      <family val="1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2"/>
      <name val="Times New Roman CE"/>
      <family val="0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8" fillId="0" borderId="7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right" vertical="top" wrapText="1"/>
    </xf>
    <xf numFmtId="0" fontId="5" fillId="0" borderId="9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vertical="center" indent="1"/>
    </xf>
    <xf numFmtId="165" fontId="3" fillId="0" borderId="0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textRotation="90"/>
    </xf>
    <xf numFmtId="0" fontId="0" fillId="0" borderId="12" xfId="0" applyBorder="1" applyAlignment="1">
      <alignment horizontal="right" vertical="center" wrapText="1"/>
    </xf>
    <xf numFmtId="0" fontId="2" fillId="0" borderId="16" xfId="0" applyFont="1" applyBorder="1" applyAlignment="1">
      <alignment horizontal="right"/>
    </xf>
    <xf numFmtId="0" fontId="0" fillId="0" borderId="2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9" xfId="0" applyFont="1" applyBorder="1" applyAlignment="1">
      <alignment/>
    </xf>
    <xf numFmtId="0" fontId="14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/>
    </xf>
    <xf numFmtId="0" fontId="11" fillId="0" borderId="14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49" fontId="0" fillId="0" borderId="2" xfId="0" applyNumberFormat="1" applyBorder="1" applyAlignment="1">
      <alignment/>
    </xf>
    <xf numFmtId="0" fontId="16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right" vertical="center"/>
    </xf>
    <xf numFmtId="165" fontId="15" fillId="0" borderId="6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vertical="center"/>
    </xf>
    <xf numFmtId="165" fontId="16" fillId="0" borderId="6" xfId="0" applyNumberFormat="1" applyFont="1" applyFill="1" applyBorder="1" applyAlignment="1">
      <alignment horizontal="right" vertical="center"/>
    </xf>
    <xf numFmtId="0" fontId="16" fillId="0" borderId="22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right" vertical="center"/>
    </xf>
    <xf numFmtId="165" fontId="15" fillId="0" borderId="23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/>
    </xf>
    <xf numFmtId="165" fontId="15" fillId="0" borderId="7" xfId="0" applyNumberFormat="1" applyFont="1" applyBorder="1" applyAlignment="1">
      <alignment horizontal="right" vertical="center"/>
    </xf>
    <xf numFmtId="0" fontId="16" fillId="0" borderId="24" xfId="0" applyFont="1" applyBorder="1" applyAlignment="1">
      <alignment/>
    </xf>
    <xf numFmtId="0" fontId="16" fillId="0" borderId="3" xfId="0" applyFont="1" applyBorder="1" applyAlignment="1">
      <alignment/>
    </xf>
    <xf numFmtId="0" fontId="15" fillId="0" borderId="3" xfId="0" applyFont="1" applyBorder="1" applyAlignment="1">
      <alignment horizontal="center" wrapText="1"/>
    </xf>
    <xf numFmtId="0" fontId="15" fillId="0" borderId="25" xfId="0" applyFont="1" applyBorder="1" applyAlignment="1">
      <alignment/>
    </xf>
    <xf numFmtId="0" fontId="15" fillId="0" borderId="25" xfId="0" applyFont="1" applyBorder="1" applyAlignment="1">
      <alignment wrapText="1"/>
    </xf>
    <xf numFmtId="0" fontId="15" fillId="0" borderId="2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3" xfId="0" applyFont="1" applyBorder="1" applyAlignment="1">
      <alignment wrapText="1"/>
    </xf>
    <xf numFmtId="0" fontId="15" fillId="0" borderId="8" xfId="0" applyFont="1" applyBorder="1" applyAlignment="1">
      <alignment/>
    </xf>
    <xf numFmtId="0" fontId="16" fillId="0" borderId="26" xfId="0" applyFont="1" applyBorder="1" applyAlignment="1">
      <alignment/>
    </xf>
    <xf numFmtId="0" fontId="15" fillId="0" borderId="13" xfId="0" applyFont="1" applyBorder="1" applyAlignment="1">
      <alignment vertical="center" textRotation="90"/>
    </xf>
    <xf numFmtId="0" fontId="15" fillId="0" borderId="3" xfId="0" applyFont="1" applyBorder="1" applyAlignment="1">
      <alignment horizontal="center" vertical="center" textRotation="90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right" vertical="center"/>
    </xf>
    <xf numFmtId="165" fontId="16" fillId="0" borderId="23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6" fillId="0" borderId="4" xfId="0" applyFont="1" applyBorder="1" applyAlignment="1">
      <alignment/>
    </xf>
    <xf numFmtId="165" fontId="15" fillId="0" borderId="23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Alignment="1">
      <alignment horizontal="center" vertical="center"/>
    </xf>
    <xf numFmtId="49" fontId="0" fillId="0" borderId="2" xfId="0" applyNumberFormat="1" applyBorder="1" applyAlignment="1">
      <alignment wrapText="1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22" xfId="0" applyBorder="1" applyAlignment="1">
      <alignment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14" xfId="0" applyFont="1" applyBorder="1" applyAlignment="1">
      <alignment horizontal="right" vertical="center" wrapText="1"/>
    </xf>
    <xf numFmtId="0" fontId="0" fillId="0" borderId="17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textRotation="90"/>
    </xf>
    <xf numFmtId="0" fontId="11" fillId="0" borderId="9" xfId="0" applyFont="1" applyBorder="1" applyAlignment="1">
      <alignment/>
    </xf>
    <xf numFmtId="49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vertical="top" wrapText="1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49" fontId="11" fillId="0" borderId="1" xfId="0" applyNumberFormat="1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11" fillId="0" borderId="34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5" xfId="0" applyFont="1" applyBorder="1" applyAlignment="1">
      <alignment horizontal="center" vertical="center" textRotation="90"/>
    </xf>
    <xf numFmtId="49" fontId="11" fillId="0" borderId="3" xfId="0" applyNumberFormat="1" applyFont="1" applyFill="1" applyBorder="1" applyAlignment="1">
      <alignment horizontal="left"/>
    </xf>
    <xf numFmtId="0" fontId="11" fillId="0" borderId="36" xfId="0" applyFont="1" applyBorder="1" applyAlignment="1">
      <alignment/>
    </xf>
    <xf numFmtId="0" fontId="13" fillId="0" borderId="25" xfId="0" applyFont="1" applyBorder="1" applyAlignment="1">
      <alignment/>
    </xf>
    <xf numFmtId="0" fontId="14" fillId="0" borderId="3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wrapText="1"/>
    </xf>
    <xf numFmtId="0" fontId="15" fillId="0" borderId="3" xfId="0" applyFont="1" applyBorder="1" applyAlignment="1">
      <alignment/>
    </xf>
    <xf numFmtId="3" fontId="15" fillId="0" borderId="14" xfId="0" applyNumberFormat="1" applyFont="1" applyBorder="1" applyAlignment="1">
      <alignment horizontal="right" vertical="center"/>
    </xf>
    <xf numFmtId="3" fontId="15" fillId="0" borderId="36" xfId="0" applyNumberFormat="1" applyFont="1" applyBorder="1" applyAlignment="1">
      <alignment horizontal="right" vertical="center"/>
    </xf>
    <xf numFmtId="0" fontId="15" fillId="0" borderId="26" xfId="0" applyFont="1" applyBorder="1" applyAlignment="1">
      <alignment/>
    </xf>
    <xf numFmtId="0" fontId="15" fillId="0" borderId="30" xfId="0" applyFont="1" applyBorder="1" applyAlignment="1">
      <alignment wrapText="1"/>
    </xf>
    <xf numFmtId="0" fontId="16" fillId="0" borderId="38" xfId="0" applyFont="1" applyBorder="1" applyAlignment="1">
      <alignment/>
    </xf>
    <xf numFmtId="0" fontId="15" fillId="0" borderId="38" xfId="0" applyFont="1" applyBorder="1" applyAlignment="1">
      <alignment wrapText="1"/>
    </xf>
    <xf numFmtId="0" fontId="15" fillId="0" borderId="7" xfId="0" applyFont="1" applyBorder="1" applyAlignment="1">
      <alignment wrapText="1"/>
    </xf>
    <xf numFmtId="169" fontId="18" fillId="0" borderId="32" xfId="17" applyNumberFormat="1" applyFont="1" applyFill="1" applyBorder="1" applyAlignment="1" applyProtection="1">
      <alignment vertical="center"/>
      <protection locked="0"/>
    </xf>
    <xf numFmtId="0" fontId="2" fillId="0" borderId="28" xfId="17" applyFont="1" applyFill="1" applyBorder="1" applyAlignment="1" applyProtection="1">
      <alignment horizontal="center" vertical="center" wrapText="1"/>
      <protection/>
    </xf>
    <xf numFmtId="0" fontId="2" fillId="0" borderId="35" xfId="17" applyFont="1" applyFill="1" applyBorder="1" applyAlignment="1" applyProtection="1">
      <alignment horizontal="center" vertical="center"/>
      <protection/>
    </xf>
    <xf numFmtId="0" fontId="2" fillId="0" borderId="39" xfId="17" applyFont="1" applyFill="1" applyBorder="1" applyAlignment="1" applyProtection="1">
      <alignment horizontal="center" vertical="center"/>
      <protection/>
    </xf>
    <xf numFmtId="0" fontId="0" fillId="0" borderId="13" xfId="17" applyFont="1" applyFill="1" applyBorder="1" applyAlignment="1" applyProtection="1">
      <alignment horizontal="left" vertical="center" indent="1"/>
      <protection/>
    </xf>
    <xf numFmtId="0" fontId="0" fillId="0" borderId="4" xfId="17" applyFont="1" applyFill="1" applyBorder="1" applyAlignment="1" applyProtection="1">
      <alignment horizontal="left" vertical="center" indent="1"/>
      <protection/>
    </xf>
    <xf numFmtId="0" fontId="0" fillId="0" borderId="1" xfId="17" applyFont="1" applyFill="1" applyBorder="1" applyAlignment="1" applyProtection="1">
      <alignment horizontal="left" vertical="center" wrapText="1" indent="1"/>
      <protection/>
    </xf>
    <xf numFmtId="169" fontId="0" fillId="0" borderId="1" xfId="17" applyNumberFormat="1" applyFont="1" applyFill="1" applyBorder="1" applyAlignment="1" applyProtection="1">
      <alignment vertical="center"/>
      <protection locked="0"/>
    </xf>
    <xf numFmtId="169" fontId="0" fillId="0" borderId="6" xfId="17" applyNumberFormat="1" applyFont="1" applyFill="1" applyBorder="1" applyAlignment="1" applyProtection="1">
      <alignment vertical="center"/>
      <protection/>
    </xf>
    <xf numFmtId="0" fontId="0" fillId="0" borderId="25" xfId="17" applyFont="1" applyFill="1" applyBorder="1" applyAlignment="1" applyProtection="1">
      <alignment horizontal="left" vertical="center" wrapText="1" indent="1"/>
      <protection/>
    </xf>
    <xf numFmtId="169" fontId="0" fillId="0" borderId="25" xfId="17" applyNumberFormat="1" applyFont="1" applyFill="1" applyBorder="1" applyAlignment="1" applyProtection="1">
      <alignment vertical="center"/>
      <protection locked="0"/>
    </xf>
    <xf numFmtId="169" fontId="0" fillId="0" borderId="40" xfId="17" applyNumberFormat="1" applyFont="1" applyFill="1" applyBorder="1" applyAlignment="1" applyProtection="1">
      <alignment vertical="center"/>
      <protection/>
    </xf>
    <xf numFmtId="0" fontId="0" fillId="0" borderId="1" xfId="17" applyFont="1" applyFill="1" applyBorder="1" applyAlignment="1" applyProtection="1">
      <alignment horizontal="left" vertical="center" indent="1"/>
      <protection/>
    </xf>
    <xf numFmtId="0" fontId="2" fillId="0" borderId="3" xfId="17" applyFont="1" applyFill="1" applyBorder="1" applyAlignment="1" applyProtection="1">
      <alignment horizontal="left" vertical="center" indent="1"/>
      <protection/>
    </xf>
    <xf numFmtId="169" fontId="2" fillId="0" borderId="3" xfId="17" applyNumberFormat="1" applyFont="1" applyFill="1" applyBorder="1" applyAlignment="1" applyProtection="1">
      <alignment vertical="center"/>
      <protection/>
    </xf>
    <xf numFmtId="169" fontId="2" fillId="0" borderId="7" xfId="17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3" xfId="17" applyFont="1" applyFill="1" applyBorder="1" applyAlignment="1" applyProtection="1">
      <alignment horizontal="left" vertical="center" indent="1"/>
      <protection/>
    </xf>
    <xf numFmtId="0" fontId="0" fillId="0" borderId="8" xfId="17" applyFont="1" applyFill="1" applyBorder="1" applyAlignment="1" applyProtection="1">
      <alignment horizontal="center" vertical="center"/>
      <protection/>
    </xf>
    <xf numFmtId="0" fontId="0" fillId="0" borderId="4" xfId="17" applyFont="1" applyFill="1" applyBorder="1" applyAlignment="1" applyProtection="1">
      <alignment horizontal="center" vertical="center"/>
      <protection/>
    </xf>
    <xf numFmtId="0" fontId="7" fillId="0" borderId="41" xfId="0" applyFont="1" applyBorder="1" applyAlignment="1">
      <alignment horizontal="center" vertical="center" wrapText="1"/>
    </xf>
    <xf numFmtId="0" fontId="15" fillId="0" borderId="38" xfId="0" applyFont="1" applyBorder="1" applyAlignment="1">
      <alignment/>
    </xf>
    <xf numFmtId="0" fontId="15" fillId="0" borderId="37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0" fillId="0" borderId="42" xfId="0" applyBorder="1" applyAlignment="1">
      <alignment/>
    </xf>
    <xf numFmtId="0" fontId="7" fillId="0" borderId="1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8" fillId="0" borderId="4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/>
    </xf>
    <xf numFmtId="0" fontId="0" fillId="0" borderId="9" xfId="0" applyBorder="1" applyAlignment="1">
      <alignment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vertical="top" wrapText="1"/>
    </xf>
    <xf numFmtId="0" fontId="0" fillId="0" borderId="47" xfId="0" applyBorder="1" applyAlignment="1">
      <alignment/>
    </xf>
    <xf numFmtId="0" fontId="5" fillId="0" borderId="9" xfId="0" applyFont="1" applyBorder="1" applyAlignment="1">
      <alignment horizontal="right" vertical="top" wrapText="1"/>
    </xf>
    <xf numFmtId="0" fontId="2" fillId="0" borderId="29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8" xfId="0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 horizontal="right" vertical="center" wrapText="1"/>
    </xf>
    <xf numFmtId="0" fontId="5" fillId="0" borderId="12" xfId="0" applyFont="1" applyBorder="1" applyAlignment="1">
      <alignment/>
    </xf>
    <xf numFmtId="0" fontId="0" fillId="0" borderId="11" xfId="0" applyBorder="1" applyAlignment="1">
      <alignment horizontal="right" vertical="center" wrapText="1"/>
    </xf>
    <xf numFmtId="0" fontId="2" fillId="0" borderId="3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9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16" fillId="0" borderId="12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5" fillId="0" borderId="2" xfId="0" applyFont="1" applyBorder="1" applyAlignment="1">
      <alignment vertical="top" wrapText="1"/>
    </xf>
    <xf numFmtId="0" fontId="5" fillId="0" borderId="22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0" xfId="0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3" xfId="0" applyFont="1" applyBorder="1" applyAlignment="1">
      <alignment/>
    </xf>
    <xf numFmtId="0" fontId="0" fillId="0" borderId="7" xfId="0" applyBorder="1" applyAlignment="1">
      <alignment/>
    </xf>
    <xf numFmtId="3" fontId="16" fillId="0" borderId="6" xfId="0" applyNumberFormat="1" applyFont="1" applyBorder="1" applyAlignment="1">
      <alignment horizontal="right" vertical="center"/>
    </xf>
    <xf numFmtId="165" fontId="15" fillId="0" borderId="3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right" vertical="center"/>
    </xf>
    <xf numFmtId="165" fontId="15" fillId="0" borderId="3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wrapText="1"/>
    </xf>
    <xf numFmtId="0" fontId="15" fillId="0" borderId="31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right" vertical="center"/>
    </xf>
    <xf numFmtId="3" fontId="15" fillId="0" borderId="40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3" fontId="16" fillId="0" borderId="25" xfId="0" applyNumberFormat="1" applyFont="1" applyBorder="1" applyAlignment="1">
      <alignment horizontal="right" vertical="center"/>
    </xf>
    <xf numFmtId="0" fontId="16" fillId="0" borderId="40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41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8" fillId="0" borderId="2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/>
    </xf>
    <xf numFmtId="0" fontId="2" fillId="0" borderId="53" xfId="0" applyFont="1" applyBorder="1" applyAlignment="1">
      <alignment horizontal="right"/>
    </xf>
    <xf numFmtId="0" fontId="0" fillId="0" borderId="53" xfId="0" applyBorder="1" applyAlignment="1">
      <alignment/>
    </xf>
    <xf numFmtId="0" fontId="3" fillId="0" borderId="0" xfId="0" applyFont="1" applyAlignment="1">
      <alignment horizontal="center" vertical="center"/>
    </xf>
    <xf numFmtId="0" fontId="8" fillId="0" borderId="51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7" fillId="0" borderId="55" xfId="0" applyFont="1" applyBorder="1" applyAlignment="1">
      <alignment horizontal="right"/>
    </xf>
    <xf numFmtId="0" fontId="0" fillId="0" borderId="55" xfId="0" applyBorder="1" applyAlignment="1">
      <alignment/>
    </xf>
    <xf numFmtId="0" fontId="0" fillId="0" borderId="51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1" fillId="0" borderId="14" xfId="17" applyFont="1" applyFill="1" applyBorder="1" applyAlignment="1" applyProtection="1">
      <alignment horizontal="left" vertical="center" indent="1"/>
      <protection/>
    </xf>
    <xf numFmtId="0" fontId="1" fillId="0" borderId="51" xfId="17" applyFont="1" applyFill="1" applyBorder="1" applyAlignment="1" applyProtection="1">
      <alignment horizontal="left" vertical="center" indent="1"/>
      <protection/>
    </xf>
    <xf numFmtId="0" fontId="1" fillId="0" borderId="36" xfId="17" applyFont="1" applyFill="1" applyBorder="1" applyAlignment="1" applyProtection="1">
      <alignment horizontal="left" vertical="center" indent="1"/>
      <protection/>
    </xf>
    <xf numFmtId="0" fontId="2" fillId="0" borderId="5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ál_SEGEDLETE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75" zoomScaleNormal="75" zoomScaleSheetLayoutView="75" workbookViewId="0" topLeftCell="A28">
      <selection activeCell="E48" sqref="E48:F48"/>
    </sheetView>
  </sheetViews>
  <sheetFormatPr defaultColWidth="9.140625" defaultRowHeight="12.75"/>
  <cols>
    <col min="2" max="2" width="10.421875" style="0" customWidth="1"/>
    <col min="3" max="3" width="98.00390625" style="0" customWidth="1"/>
    <col min="4" max="4" width="8.00390625" style="0" bestFit="1" customWidth="1"/>
    <col min="5" max="5" width="11.7109375" style="0" customWidth="1"/>
    <col min="6" max="6" width="16.00390625" style="0" customWidth="1"/>
  </cols>
  <sheetData>
    <row r="1" spans="1:6" ht="96.75" customHeight="1" thickBot="1">
      <c r="A1" s="111" t="s">
        <v>4</v>
      </c>
      <c r="B1" s="112" t="s">
        <v>61</v>
      </c>
      <c r="C1" s="113" t="s">
        <v>101</v>
      </c>
      <c r="D1" s="114" t="s">
        <v>102</v>
      </c>
      <c r="E1" s="112" t="s">
        <v>103</v>
      </c>
      <c r="F1" s="115" t="s">
        <v>250</v>
      </c>
    </row>
    <row r="2" spans="1:6" ht="37.5" customHeight="1" thickBot="1">
      <c r="A2" s="110"/>
      <c r="B2" s="288" t="s">
        <v>104</v>
      </c>
      <c r="C2" s="288"/>
      <c r="D2" s="288"/>
      <c r="E2" s="288"/>
      <c r="F2" s="289"/>
    </row>
    <row r="3" spans="1:6" ht="36">
      <c r="A3" s="85" t="s">
        <v>5</v>
      </c>
      <c r="B3" s="86" t="s">
        <v>106</v>
      </c>
      <c r="C3" s="87" t="s">
        <v>141</v>
      </c>
      <c r="D3" s="87"/>
      <c r="E3" s="88"/>
      <c r="F3" s="89">
        <f>SUM(F4:F7)</f>
        <v>12454996</v>
      </c>
    </row>
    <row r="4" spans="1:6" ht="18">
      <c r="A4" s="84" t="s">
        <v>6</v>
      </c>
      <c r="B4" s="90" t="s">
        <v>107</v>
      </c>
      <c r="C4" s="91" t="s">
        <v>108</v>
      </c>
      <c r="D4" s="91"/>
      <c r="E4" s="92"/>
      <c r="F4" s="93">
        <v>3783126</v>
      </c>
    </row>
    <row r="5" spans="1:6" ht="18">
      <c r="A5" s="84" t="s">
        <v>7</v>
      </c>
      <c r="B5" s="90" t="s">
        <v>109</v>
      </c>
      <c r="C5" s="91" t="s">
        <v>110</v>
      </c>
      <c r="D5" s="91"/>
      <c r="E5" s="92"/>
      <c r="F5" s="93">
        <v>5664000</v>
      </c>
    </row>
    <row r="6" spans="1:6" ht="18">
      <c r="A6" s="84" t="s">
        <v>8</v>
      </c>
      <c r="B6" s="90" t="s">
        <v>111</v>
      </c>
      <c r="C6" s="91" t="s">
        <v>112</v>
      </c>
      <c r="D6" s="91"/>
      <c r="E6" s="92"/>
      <c r="F6" s="93">
        <v>100000</v>
      </c>
    </row>
    <row r="7" spans="1:6" ht="18">
      <c r="A7" s="84" t="s">
        <v>9</v>
      </c>
      <c r="B7" s="90" t="s">
        <v>113</v>
      </c>
      <c r="C7" s="91" t="s">
        <v>114</v>
      </c>
      <c r="D7" s="91"/>
      <c r="E7" s="92"/>
      <c r="F7" s="93">
        <v>2907870</v>
      </c>
    </row>
    <row r="8" spans="1:6" ht="18">
      <c r="A8" s="85" t="s">
        <v>10</v>
      </c>
      <c r="B8" s="86" t="s">
        <v>115</v>
      </c>
      <c r="C8" s="87" t="s">
        <v>116</v>
      </c>
      <c r="D8" s="87"/>
      <c r="E8" s="88"/>
      <c r="F8" s="89">
        <v>1372783</v>
      </c>
    </row>
    <row r="9" spans="1:6" ht="18">
      <c r="A9" s="85" t="s">
        <v>11</v>
      </c>
      <c r="B9" s="86" t="s">
        <v>142</v>
      </c>
      <c r="C9" s="87" t="s">
        <v>143</v>
      </c>
      <c r="D9" s="87"/>
      <c r="E9" s="88"/>
      <c r="F9" s="89">
        <v>219300</v>
      </c>
    </row>
    <row r="10" spans="1:6" ht="36">
      <c r="A10" s="85" t="s">
        <v>12</v>
      </c>
      <c r="B10" s="86"/>
      <c r="C10" s="87" t="s">
        <v>144</v>
      </c>
      <c r="D10" s="87"/>
      <c r="E10" s="88"/>
      <c r="F10" s="89">
        <f>SUM(F3+F8+F9)</f>
        <v>14047079</v>
      </c>
    </row>
    <row r="11" spans="1:6" ht="18">
      <c r="A11" s="85" t="s">
        <v>13</v>
      </c>
      <c r="B11" s="86" t="s">
        <v>145</v>
      </c>
      <c r="C11" s="87" t="s">
        <v>146</v>
      </c>
      <c r="D11" s="87"/>
      <c r="E11" s="88"/>
      <c r="F11" s="89">
        <v>168783</v>
      </c>
    </row>
    <row r="12" spans="1:6" ht="18">
      <c r="A12" s="122" t="s">
        <v>14</v>
      </c>
      <c r="B12" s="90" t="s">
        <v>121</v>
      </c>
      <c r="C12" s="91" t="s">
        <v>122</v>
      </c>
      <c r="D12" s="91" t="s">
        <v>105</v>
      </c>
      <c r="E12" s="92">
        <v>4.1</v>
      </c>
      <c r="F12" s="93">
        <v>11348800</v>
      </c>
    </row>
    <row r="13" spans="1:6" ht="18">
      <c r="A13" s="122" t="s">
        <v>15</v>
      </c>
      <c r="B13" s="90" t="s">
        <v>123</v>
      </c>
      <c r="C13" s="91" t="s">
        <v>124</v>
      </c>
      <c r="D13" s="91" t="s">
        <v>105</v>
      </c>
      <c r="E13" s="92">
        <v>2</v>
      </c>
      <c r="F13" s="93">
        <v>2400000</v>
      </c>
    </row>
    <row r="14" spans="1:6" ht="18">
      <c r="A14" s="122" t="s">
        <v>16</v>
      </c>
      <c r="B14" s="90" t="s">
        <v>121</v>
      </c>
      <c r="C14" s="91" t="s">
        <v>125</v>
      </c>
      <c r="D14" s="91" t="s">
        <v>105</v>
      </c>
      <c r="E14" s="92">
        <v>3.6</v>
      </c>
      <c r="F14" s="93">
        <v>4982400</v>
      </c>
    </row>
    <row r="15" spans="1:6" ht="18">
      <c r="A15" s="122" t="s">
        <v>17</v>
      </c>
      <c r="B15" s="90" t="s">
        <v>127</v>
      </c>
      <c r="C15" s="91" t="s">
        <v>147</v>
      </c>
      <c r="D15" s="91" t="s">
        <v>105</v>
      </c>
      <c r="E15" s="92">
        <v>3.6</v>
      </c>
      <c r="F15" s="93">
        <v>126000</v>
      </c>
    </row>
    <row r="16" spans="1:6" ht="18">
      <c r="A16" s="122" t="s">
        <v>18</v>
      </c>
      <c r="B16" s="90" t="s">
        <v>123</v>
      </c>
      <c r="C16" s="91" t="s">
        <v>126</v>
      </c>
      <c r="D16" s="91" t="s">
        <v>105</v>
      </c>
      <c r="E16" s="92">
        <v>2</v>
      </c>
      <c r="F16" s="93">
        <v>1200000</v>
      </c>
    </row>
    <row r="17" spans="1:6" ht="18">
      <c r="A17" s="122" t="s">
        <v>19</v>
      </c>
      <c r="B17" s="90" t="s">
        <v>149</v>
      </c>
      <c r="C17" s="91" t="s">
        <v>148</v>
      </c>
      <c r="D17" s="91" t="s">
        <v>105</v>
      </c>
      <c r="E17" s="92">
        <v>3</v>
      </c>
      <c r="F17" s="93">
        <v>140000</v>
      </c>
    </row>
    <row r="18" spans="1:6" ht="18">
      <c r="A18" s="122" t="s">
        <v>20</v>
      </c>
      <c r="B18" s="90" t="s">
        <v>150</v>
      </c>
      <c r="C18" s="91" t="s">
        <v>151</v>
      </c>
      <c r="D18" s="91" t="s">
        <v>105</v>
      </c>
      <c r="E18" s="92">
        <v>39</v>
      </c>
      <c r="F18" s="93">
        <v>1820000</v>
      </c>
    </row>
    <row r="19" spans="1:6" ht="18">
      <c r="A19" s="122" t="s">
        <v>21</v>
      </c>
      <c r="B19" s="90" t="s">
        <v>149</v>
      </c>
      <c r="C19" s="91" t="s">
        <v>152</v>
      </c>
      <c r="D19" s="91" t="s">
        <v>105</v>
      </c>
      <c r="E19" s="92">
        <v>3</v>
      </c>
      <c r="F19" s="93">
        <v>70000</v>
      </c>
    </row>
    <row r="20" spans="1:6" ht="18">
      <c r="A20" s="122" t="s">
        <v>24</v>
      </c>
      <c r="B20" s="90" t="s">
        <v>150</v>
      </c>
      <c r="C20" s="91" t="s">
        <v>153</v>
      </c>
      <c r="D20" s="91" t="s">
        <v>105</v>
      </c>
      <c r="E20" s="92">
        <v>35</v>
      </c>
      <c r="F20" s="93">
        <v>816667</v>
      </c>
    </row>
    <row r="21" spans="1:6" ht="18">
      <c r="A21" s="122" t="s">
        <v>25</v>
      </c>
      <c r="B21" s="90" t="s">
        <v>154</v>
      </c>
      <c r="C21" s="91" t="s">
        <v>155</v>
      </c>
      <c r="D21" s="91" t="s">
        <v>105</v>
      </c>
      <c r="E21" s="92">
        <v>1</v>
      </c>
      <c r="F21" s="93">
        <v>352000</v>
      </c>
    </row>
    <row r="22" spans="1:6" ht="18">
      <c r="A22" s="85" t="s">
        <v>26</v>
      </c>
      <c r="B22" s="86"/>
      <c r="C22" s="87" t="s">
        <v>156</v>
      </c>
      <c r="D22" s="87"/>
      <c r="E22" s="88"/>
      <c r="F22" s="89">
        <f>SUM(F12:F21)</f>
        <v>23255867</v>
      </c>
    </row>
    <row r="23" spans="1:6" ht="18">
      <c r="A23" s="106" t="s">
        <v>27</v>
      </c>
      <c r="B23" s="95" t="s">
        <v>157</v>
      </c>
      <c r="C23" s="96" t="s">
        <v>117</v>
      </c>
      <c r="D23" s="96"/>
      <c r="E23" s="97"/>
      <c r="F23" s="123">
        <v>8043960</v>
      </c>
    </row>
    <row r="24" spans="1:6" ht="18">
      <c r="A24" s="94" t="s">
        <v>28</v>
      </c>
      <c r="B24" s="116" t="s">
        <v>128</v>
      </c>
      <c r="C24" s="117" t="s">
        <v>129</v>
      </c>
      <c r="D24" s="117" t="s">
        <v>105</v>
      </c>
      <c r="E24" s="118">
        <v>4.33</v>
      </c>
      <c r="F24" s="119">
        <v>7066560</v>
      </c>
    </row>
    <row r="25" spans="1:6" ht="18">
      <c r="A25" s="94" t="s">
        <v>29</v>
      </c>
      <c r="B25" s="116" t="s">
        <v>130</v>
      </c>
      <c r="C25" s="117" t="s">
        <v>131</v>
      </c>
      <c r="D25" s="117"/>
      <c r="E25" s="118"/>
      <c r="F25" s="119">
        <v>7644449</v>
      </c>
    </row>
    <row r="26" spans="1:6" ht="18">
      <c r="A26" s="106" t="s">
        <v>30</v>
      </c>
      <c r="B26" s="95"/>
      <c r="C26" s="96" t="s">
        <v>158</v>
      </c>
      <c r="D26" s="96"/>
      <c r="E26" s="97"/>
      <c r="F26" s="123">
        <f>SUM(F24:F25)</f>
        <v>14711009</v>
      </c>
    </row>
    <row r="27" spans="1:6" ht="39" customHeight="1">
      <c r="A27" s="106" t="s">
        <v>66</v>
      </c>
      <c r="B27" s="95" t="s">
        <v>132</v>
      </c>
      <c r="C27" s="96" t="s">
        <v>159</v>
      </c>
      <c r="D27" s="96" t="s">
        <v>105</v>
      </c>
      <c r="E27" s="97">
        <v>1617</v>
      </c>
      <c r="F27" s="123">
        <v>1843380</v>
      </c>
    </row>
    <row r="28" spans="1:6" ht="18.75" thickBot="1">
      <c r="A28" s="106" t="s">
        <v>76</v>
      </c>
      <c r="B28" s="95"/>
      <c r="C28" s="96" t="s">
        <v>160</v>
      </c>
      <c r="D28" s="96"/>
      <c r="E28" s="97"/>
      <c r="F28" s="98">
        <f>SUM(F10+F11+F22+F23+F26+F27)</f>
        <v>62070078</v>
      </c>
    </row>
    <row r="29" spans="1:6" ht="18.75" thickBot="1">
      <c r="A29" s="107" t="s">
        <v>77</v>
      </c>
      <c r="B29" s="290" t="s">
        <v>118</v>
      </c>
      <c r="C29" s="290"/>
      <c r="D29" s="290"/>
      <c r="E29" s="290"/>
      <c r="F29" s="100">
        <v>62070</v>
      </c>
    </row>
    <row r="30" spans="1:6" ht="21.75" customHeight="1" thickBot="1">
      <c r="A30" s="101"/>
      <c r="B30" s="291" t="s">
        <v>62</v>
      </c>
      <c r="C30" s="291"/>
      <c r="D30" s="291"/>
      <c r="E30" s="291"/>
      <c r="F30" s="292"/>
    </row>
    <row r="31" spans="1:6" ht="18.75" thickBot="1">
      <c r="A31" s="99"/>
      <c r="B31" s="102"/>
      <c r="C31" s="103" t="s">
        <v>33</v>
      </c>
      <c r="D31" s="103"/>
      <c r="E31" s="277" t="s">
        <v>74</v>
      </c>
      <c r="F31" s="278"/>
    </row>
    <row r="32" spans="1:6" ht="18">
      <c r="A32" s="109" t="s">
        <v>78</v>
      </c>
      <c r="B32" s="104"/>
      <c r="C32" s="105" t="s">
        <v>36</v>
      </c>
      <c r="D32" s="105"/>
      <c r="E32" s="293">
        <v>22564</v>
      </c>
      <c r="F32" s="294"/>
    </row>
    <row r="33" spans="1:6" ht="18">
      <c r="A33" s="124" t="s">
        <v>79</v>
      </c>
      <c r="B33" s="90"/>
      <c r="C33" s="91" t="s">
        <v>0</v>
      </c>
      <c r="D33" s="91"/>
      <c r="E33" s="279">
        <v>1000</v>
      </c>
      <c r="F33" s="276"/>
    </row>
    <row r="34" spans="1:6" ht="18">
      <c r="A34" s="124" t="s">
        <v>80</v>
      </c>
      <c r="B34" s="90"/>
      <c r="C34" s="91" t="s">
        <v>95</v>
      </c>
      <c r="D34" s="91"/>
      <c r="E34" s="258">
        <v>4000</v>
      </c>
      <c r="F34" s="259"/>
    </row>
    <row r="35" spans="1:6" ht="18">
      <c r="A35" s="124" t="s">
        <v>81</v>
      </c>
      <c r="B35" s="90"/>
      <c r="C35" s="91" t="s">
        <v>63</v>
      </c>
      <c r="D35" s="91"/>
      <c r="E35" s="279">
        <v>25000</v>
      </c>
      <c r="F35" s="276"/>
    </row>
    <row r="36" spans="1:6" ht="18">
      <c r="A36" s="124" t="s">
        <v>84</v>
      </c>
      <c r="B36" s="90"/>
      <c r="C36" s="91" t="s">
        <v>133</v>
      </c>
      <c r="D36" s="91"/>
      <c r="E36" s="279">
        <v>250</v>
      </c>
      <c r="F36" s="276"/>
    </row>
    <row r="37" spans="1:6" ht="18">
      <c r="A37" s="124" t="s">
        <v>89</v>
      </c>
      <c r="B37" s="90"/>
      <c r="C37" s="91" t="s">
        <v>134</v>
      </c>
      <c r="D37" s="91"/>
      <c r="E37" s="279">
        <v>50</v>
      </c>
      <c r="F37" s="276"/>
    </row>
    <row r="38" spans="1:6" ht="18">
      <c r="A38" s="124" t="s">
        <v>90</v>
      </c>
      <c r="B38" s="90"/>
      <c r="C38" s="91" t="s">
        <v>1</v>
      </c>
      <c r="D38" s="91"/>
      <c r="E38" s="279">
        <v>1500</v>
      </c>
      <c r="F38" s="276"/>
    </row>
    <row r="39" spans="1:6" ht="18.75" thickBot="1">
      <c r="A39" s="181" t="s">
        <v>91</v>
      </c>
      <c r="B39" s="116"/>
      <c r="C39" s="117" t="s">
        <v>64</v>
      </c>
      <c r="D39" s="117"/>
      <c r="E39" s="285">
        <v>140</v>
      </c>
      <c r="F39" s="299"/>
    </row>
    <row r="40" spans="1:6" ht="18.75" thickBot="1">
      <c r="A40" s="107" t="s">
        <v>93</v>
      </c>
      <c r="B40" s="184"/>
      <c r="C40" s="108" t="s">
        <v>245</v>
      </c>
      <c r="D40" s="108"/>
      <c r="E40" s="295">
        <f>SUM(E33:F39)</f>
        <v>31940</v>
      </c>
      <c r="F40" s="281"/>
    </row>
    <row r="41" spans="1:6" ht="18">
      <c r="A41" s="124" t="s">
        <v>94</v>
      </c>
      <c r="B41" s="182"/>
      <c r="C41" s="183" t="s">
        <v>65</v>
      </c>
      <c r="D41" s="183"/>
      <c r="E41" s="296">
        <v>2800</v>
      </c>
      <c r="F41" s="297"/>
    </row>
    <row r="42" spans="1:6" ht="18">
      <c r="A42" s="124" t="s">
        <v>135</v>
      </c>
      <c r="B42" s="90"/>
      <c r="C42" s="91" t="s">
        <v>119</v>
      </c>
      <c r="D42" s="91"/>
      <c r="E42" s="279">
        <v>2600</v>
      </c>
      <c r="F42" s="298"/>
    </row>
    <row r="43" spans="1:6" ht="18.75" thickBot="1">
      <c r="A43" s="181" t="s">
        <v>136</v>
      </c>
      <c r="B43" s="116"/>
      <c r="C43" s="117" t="s">
        <v>248</v>
      </c>
      <c r="D43" s="117"/>
      <c r="E43" s="285">
        <v>5811</v>
      </c>
      <c r="F43" s="286"/>
    </row>
    <row r="44" spans="1:6" ht="18.75" thickBot="1">
      <c r="A44" s="107" t="s">
        <v>137</v>
      </c>
      <c r="B44" s="184"/>
      <c r="C44" s="108" t="s">
        <v>249</v>
      </c>
      <c r="D44" s="108"/>
      <c r="E44" s="185"/>
      <c r="F44" s="186">
        <f>SUM(E41:F43)</f>
        <v>11211</v>
      </c>
    </row>
    <row r="45" spans="1:6" ht="18.75" customHeight="1" thickBot="1">
      <c r="A45" s="107" t="s">
        <v>138</v>
      </c>
      <c r="B45" s="184"/>
      <c r="C45" s="108" t="s">
        <v>246</v>
      </c>
      <c r="D45" s="108"/>
      <c r="E45" s="282">
        <v>26600</v>
      </c>
      <c r="F45" s="283"/>
    </row>
    <row r="46" spans="1:6" ht="18.75" thickBot="1">
      <c r="A46" s="107" t="s">
        <v>139</v>
      </c>
      <c r="B46" s="184"/>
      <c r="C46" s="191" t="s">
        <v>99</v>
      </c>
      <c r="D46" s="217"/>
      <c r="E46" s="282">
        <v>21521</v>
      </c>
      <c r="F46" s="284"/>
    </row>
    <row r="47" spans="1:6" ht="18.75" thickBot="1">
      <c r="A47" s="187" t="s">
        <v>247</v>
      </c>
      <c r="B47" s="215"/>
      <c r="C47" s="216" t="s">
        <v>295</v>
      </c>
      <c r="D47" s="188"/>
      <c r="E47" s="287">
        <v>9256</v>
      </c>
      <c r="F47" s="284"/>
    </row>
    <row r="48" spans="1:6" ht="18.75" thickBot="1">
      <c r="A48" s="187" t="s">
        <v>284</v>
      </c>
      <c r="B48" s="189"/>
      <c r="C48" s="190" t="s">
        <v>285</v>
      </c>
      <c r="D48" s="108"/>
      <c r="E48" s="280">
        <f>SUM(F29+E32+E40+F44+E45+E46+E47)</f>
        <v>185162</v>
      </c>
      <c r="F48" s="281"/>
    </row>
    <row r="49" spans="1:5" ht="15.75">
      <c r="A49" s="34"/>
      <c r="B49" s="31"/>
      <c r="C49" s="32"/>
      <c r="D49" s="32"/>
      <c r="E49" s="35"/>
    </row>
    <row r="50" spans="1:5" ht="15.75">
      <c r="A50" s="30"/>
      <c r="B50" s="31"/>
      <c r="C50" s="32"/>
      <c r="D50" s="32"/>
      <c r="E50" s="33"/>
    </row>
    <row r="51" ht="23.25" customHeight="1"/>
  </sheetData>
  <mergeCells count="20">
    <mergeCell ref="E40:F40"/>
    <mergeCell ref="E41:F41"/>
    <mergeCell ref="E42:F42"/>
    <mergeCell ref="E36:F36"/>
    <mergeCell ref="E37:F37"/>
    <mergeCell ref="E38:F38"/>
    <mergeCell ref="E39:F39"/>
    <mergeCell ref="E33:F33"/>
    <mergeCell ref="E34:F34"/>
    <mergeCell ref="E35:F35"/>
    <mergeCell ref="E32:F32"/>
    <mergeCell ref="B2:F2"/>
    <mergeCell ref="B29:E29"/>
    <mergeCell ref="B30:F30"/>
    <mergeCell ref="E31:F31"/>
    <mergeCell ref="E48:F48"/>
    <mergeCell ref="E45:F45"/>
    <mergeCell ref="E46:F46"/>
    <mergeCell ref="E43:F43"/>
    <mergeCell ref="E47:F47"/>
  </mergeCells>
  <printOptions/>
  <pageMargins left="0.75" right="0.75" top="1" bottom="1" header="0.5" footer="0.5"/>
  <pageSetup horizontalDpi="600" verticalDpi="600" orientation="portrait" paperSize="9" scale="56" r:id="rId1"/>
  <headerFooter alignWithMargins="0">
    <oddHeader>&amp;C&amp;"Arial,Félkövér"&amp;12Tiszasüly Községi Önkormányzat 2015. évi költségvetési bevételei
&amp;R&amp;"Arial,Félkövér"&amp;12
 1.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3">
      <selection activeCell="D26" sqref="D26"/>
    </sheetView>
  </sheetViews>
  <sheetFormatPr defaultColWidth="9.140625" defaultRowHeight="12.75"/>
  <cols>
    <col min="1" max="1" width="9.421875" style="0" customWidth="1"/>
    <col min="2" max="2" width="46.57421875" style="0" customWidth="1"/>
    <col min="3" max="3" width="11.421875" style="0" bestFit="1" customWidth="1"/>
    <col min="4" max="4" width="13.421875" style="0" customWidth="1"/>
  </cols>
  <sheetData>
    <row r="1" spans="2:4" ht="15.75">
      <c r="B1" s="300" t="s">
        <v>31</v>
      </c>
      <c r="C1" s="301"/>
      <c r="D1" s="301"/>
    </row>
    <row r="2" ht="15.75">
      <c r="A2" s="7"/>
    </row>
    <row r="3" ht="15.75">
      <c r="A3" s="7"/>
    </row>
    <row r="4" ht="15.75">
      <c r="A4" s="7"/>
    </row>
    <row r="5" ht="15.75">
      <c r="A5" s="8"/>
    </row>
    <row r="6" spans="1:3" ht="18.75">
      <c r="A6" s="302"/>
      <c r="B6" s="301"/>
      <c r="C6" s="10"/>
    </row>
    <row r="7" spans="1:4" ht="18.75">
      <c r="A7" s="302" t="s">
        <v>161</v>
      </c>
      <c r="B7" s="302"/>
      <c r="C7" s="302"/>
      <c r="D7" s="301"/>
    </row>
    <row r="8" spans="1:2" ht="18.75">
      <c r="A8" s="9"/>
      <c r="B8" s="17"/>
    </row>
    <row r="9" ht="15.75">
      <c r="A9" s="7"/>
    </row>
    <row r="10" spans="3:4" ht="16.5" thickBot="1">
      <c r="C10" s="300" t="s">
        <v>32</v>
      </c>
      <c r="D10" s="301"/>
    </row>
    <row r="11" spans="1:4" ht="60.75" customHeight="1" thickBot="1">
      <c r="A11" s="79" t="s">
        <v>4</v>
      </c>
      <c r="B11" s="11" t="s">
        <v>33</v>
      </c>
      <c r="C11" s="214" t="s">
        <v>96</v>
      </c>
      <c r="D11" s="224" t="s">
        <v>286</v>
      </c>
    </row>
    <row r="12" spans="1:4" ht="46.5" customHeight="1" thickBot="1">
      <c r="A12" s="307" t="s">
        <v>34</v>
      </c>
      <c r="B12" s="308"/>
      <c r="C12" s="308"/>
      <c r="D12" s="309"/>
    </row>
    <row r="13" spans="1:4" ht="15.75">
      <c r="A13" s="25" t="s">
        <v>35</v>
      </c>
      <c r="B13" s="26" t="s">
        <v>172</v>
      </c>
      <c r="C13" s="225">
        <v>88991</v>
      </c>
      <c r="D13" s="226">
        <v>88991</v>
      </c>
    </row>
    <row r="14" spans="1:4" ht="15.75">
      <c r="A14" s="12" t="s">
        <v>37</v>
      </c>
      <c r="B14" s="13" t="s">
        <v>171</v>
      </c>
      <c r="C14" s="218">
        <v>0</v>
      </c>
      <c r="D14" s="21">
        <v>0</v>
      </c>
    </row>
    <row r="15" spans="1:4" ht="15.75">
      <c r="A15" s="12" t="s">
        <v>38</v>
      </c>
      <c r="B15" s="13" t="s">
        <v>165</v>
      </c>
      <c r="C15" s="218">
        <v>31940</v>
      </c>
      <c r="D15" s="21">
        <v>31940</v>
      </c>
    </row>
    <row r="16" spans="1:4" ht="15.75">
      <c r="A16" s="12" t="s">
        <v>39</v>
      </c>
      <c r="B16" s="13" t="s">
        <v>36</v>
      </c>
      <c r="C16" s="218">
        <v>22564</v>
      </c>
      <c r="D16" s="21">
        <v>22564</v>
      </c>
    </row>
    <row r="17" spans="1:4" ht="15.75">
      <c r="A17" s="12" t="s">
        <v>40</v>
      </c>
      <c r="B17" s="13" t="s">
        <v>166</v>
      </c>
      <c r="C17" s="218">
        <v>0</v>
      </c>
      <c r="D17" s="21">
        <v>0</v>
      </c>
    </row>
    <row r="18" spans="1:4" ht="15.75">
      <c r="A18" s="12" t="s">
        <v>41</v>
      </c>
      <c r="B18" s="13" t="s">
        <v>167</v>
      </c>
      <c r="C18" s="218">
        <v>5811</v>
      </c>
      <c r="D18" s="21">
        <v>5811</v>
      </c>
    </row>
    <row r="19" spans="1:4" ht="15.75">
      <c r="A19" s="12" t="s">
        <v>42</v>
      </c>
      <c r="B19" s="13" t="s">
        <v>168</v>
      </c>
      <c r="C19" s="218">
        <v>0</v>
      </c>
      <c r="D19" s="21"/>
    </row>
    <row r="20" spans="1:4" ht="15.75">
      <c r="A20" s="12" t="s">
        <v>67</v>
      </c>
      <c r="B20" s="13" t="s">
        <v>295</v>
      </c>
      <c r="C20" s="218">
        <v>0</v>
      </c>
      <c r="D20" s="21">
        <v>9256</v>
      </c>
    </row>
    <row r="21" spans="1:4" ht="15.75">
      <c r="A21" s="14"/>
      <c r="B21" s="15" t="s">
        <v>254</v>
      </c>
      <c r="C21" s="219">
        <f>SUM(C13:C20)</f>
        <v>149306</v>
      </c>
      <c r="D21" s="46">
        <f>SUM(D13:D20)</f>
        <v>158562</v>
      </c>
    </row>
    <row r="22" spans="1:4" ht="16.5" thickBot="1">
      <c r="A22" s="12" t="s">
        <v>287</v>
      </c>
      <c r="B22" s="13" t="s">
        <v>251</v>
      </c>
      <c r="C22" s="218">
        <v>26600</v>
      </c>
      <c r="D22" s="21">
        <v>26600</v>
      </c>
    </row>
    <row r="23" spans="1:4" ht="16.5" thickBot="1">
      <c r="A23" s="303" t="s">
        <v>82</v>
      </c>
      <c r="B23" s="306"/>
      <c r="C23" s="220">
        <f>SUM(C21:C22)</f>
        <v>175906</v>
      </c>
      <c r="D23" s="47">
        <f>SUM(D21:D22)</f>
        <v>185162</v>
      </c>
    </row>
    <row r="24" spans="1:4" ht="46.5" customHeight="1" thickBot="1">
      <c r="A24" s="307" t="s">
        <v>43</v>
      </c>
      <c r="B24" s="308"/>
      <c r="C24" s="308"/>
      <c r="D24" s="309"/>
    </row>
    <row r="25" spans="1:4" ht="15.75">
      <c r="A25" s="25" t="s">
        <v>35</v>
      </c>
      <c r="B25" s="26" t="s">
        <v>44</v>
      </c>
      <c r="C25" s="221">
        <v>139718</v>
      </c>
      <c r="D25" s="226">
        <v>141463</v>
      </c>
    </row>
    <row r="26" spans="1:4" ht="15.75">
      <c r="A26" s="12" t="s">
        <v>37</v>
      </c>
      <c r="B26" s="13" t="s">
        <v>23</v>
      </c>
      <c r="C26" s="222">
        <v>9588</v>
      </c>
      <c r="D26" s="21">
        <v>12099</v>
      </c>
    </row>
    <row r="27" spans="1:4" ht="15.75">
      <c r="A27" s="305" t="s">
        <v>38</v>
      </c>
      <c r="B27" s="13" t="s">
        <v>45</v>
      </c>
      <c r="C27" s="222">
        <v>0</v>
      </c>
      <c r="D27" s="21">
        <v>5000</v>
      </c>
    </row>
    <row r="28" spans="1:4" ht="15.75">
      <c r="A28" s="305"/>
      <c r="B28" s="13" t="s">
        <v>252</v>
      </c>
      <c r="C28" s="222">
        <v>0</v>
      </c>
      <c r="D28" s="21">
        <v>0</v>
      </c>
    </row>
    <row r="29" spans="1:4" ht="15.75">
      <c r="A29" s="305"/>
      <c r="B29" s="13" t="s">
        <v>253</v>
      </c>
      <c r="C29" s="222">
        <v>0</v>
      </c>
      <c r="D29" s="21">
        <v>5000</v>
      </c>
    </row>
    <row r="30" spans="1:4" ht="15.75">
      <c r="A30" s="12"/>
      <c r="B30" s="15" t="s">
        <v>255</v>
      </c>
      <c r="C30" s="219">
        <f>SUM(C25:C29)</f>
        <v>149306</v>
      </c>
      <c r="D30" s="46">
        <f>SUM(D25+D26+D27)</f>
        <v>158562</v>
      </c>
    </row>
    <row r="31" spans="1:4" ht="16.5" thickBot="1">
      <c r="A31" s="12" t="s">
        <v>39</v>
      </c>
      <c r="B31" s="13" t="s">
        <v>212</v>
      </c>
      <c r="C31" s="222">
        <v>26600</v>
      </c>
      <c r="D31" s="21">
        <v>26600</v>
      </c>
    </row>
    <row r="32" spans="1:4" ht="16.5" thickBot="1">
      <c r="A32" s="303" t="s">
        <v>83</v>
      </c>
      <c r="B32" s="304"/>
      <c r="C32" s="223">
        <f>SUM(C30:C31)</f>
        <v>175906</v>
      </c>
      <c r="D32" s="48">
        <f>SUM(D30:D31)</f>
        <v>185162</v>
      </c>
    </row>
    <row r="33" ht="15.75">
      <c r="A33" s="16"/>
    </row>
  </sheetData>
  <mergeCells count="9">
    <mergeCell ref="B1:D1"/>
    <mergeCell ref="A6:B6"/>
    <mergeCell ref="A32:B32"/>
    <mergeCell ref="A27:A29"/>
    <mergeCell ref="A23:B23"/>
    <mergeCell ref="C10:D10"/>
    <mergeCell ref="A12:D12"/>
    <mergeCell ref="A24:D24"/>
    <mergeCell ref="A7:D7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6">
      <selection activeCell="D33" sqref="D33"/>
    </sheetView>
  </sheetViews>
  <sheetFormatPr defaultColWidth="9.140625" defaultRowHeight="12.75"/>
  <cols>
    <col min="1" max="1" width="3.57421875" style="0" bestFit="1" customWidth="1"/>
    <col min="2" max="2" width="49.140625" style="0" bestFit="1" customWidth="1"/>
    <col min="3" max="3" width="20.00390625" style="0" bestFit="1" customWidth="1"/>
    <col min="4" max="4" width="15.57421875" style="0" customWidth="1"/>
  </cols>
  <sheetData>
    <row r="1" spans="3:4" ht="12.75">
      <c r="C1" s="311" t="s">
        <v>46</v>
      </c>
      <c r="D1" s="312"/>
    </row>
    <row r="3" spans="1:3" ht="18.75">
      <c r="A3" s="302"/>
      <c r="B3" s="301"/>
      <c r="C3" s="10"/>
    </row>
    <row r="4" spans="1:4" ht="15.75">
      <c r="A4" s="324" t="s">
        <v>47</v>
      </c>
      <c r="B4" s="324"/>
      <c r="C4" s="324"/>
      <c r="D4" s="301"/>
    </row>
    <row r="5" spans="1:4" ht="15.75">
      <c r="A5" s="324" t="s">
        <v>267</v>
      </c>
      <c r="B5" s="324"/>
      <c r="C5" s="324"/>
      <c r="D5" s="301"/>
    </row>
    <row r="6" spans="1:3" ht="15.75">
      <c r="A6" s="138"/>
      <c r="B6" s="138"/>
      <c r="C6" s="138"/>
    </row>
    <row r="7" spans="1:3" ht="15.75">
      <c r="A7" s="138"/>
      <c r="B7" s="138"/>
      <c r="C7" s="138"/>
    </row>
    <row r="8" spans="1:3" ht="15.75">
      <c r="A8" s="138"/>
      <c r="B8" s="138"/>
      <c r="C8" s="138"/>
    </row>
    <row r="9" spans="3:4" ht="12.75">
      <c r="C9" s="322" t="s">
        <v>32</v>
      </c>
      <c r="D9" s="323"/>
    </row>
    <row r="10" spans="1:4" ht="47.25">
      <c r="A10" s="244" t="s">
        <v>4</v>
      </c>
      <c r="B10" s="245" t="s">
        <v>33</v>
      </c>
      <c r="C10" s="246" t="s">
        <v>292</v>
      </c>
      <c r="D10" s="260" t="s">
        <v>293</v>
      </c>
    </row>
    <row r="11" spans="1:4" ht="39.75" customHeight="1">
      <c r="A11" s="313" t="s">
        <v>34</v>
      </c>
      <c r="B11" s="314"/>
      <c r="C11" s="314"/>
      <c r="D11" s="315"/>
    </row>
    <row r="12" spans="1:4" ht="12.75">
      <c r="A12" s="247" t="s">
        <v>5</v>
      </c>
      <c r="B12" s="77" t="s">
        <v>172</v>
      </c>
      <c r="C12" s="248">
        <f>SUM(C13:C16)</f>
        <v>88991</v>
      </c>
      <c r="D12" s="248">
        <f>SUM(D13:D16)</f>
        <v>88991</v>
      </c>
    </row>
    <row r="13" spans="1:4" ht="12.75">
      <c r="A13" s="249"/>
      <c r="B13" s="1" t="s">
        <v>170</v>
      </c>
      <c r="C13" s="250">
        <v>62070</v>
      </c>
      <c r="D13" s="250">
        <v>62070</v>
      </c>
    </row>
    <row r="14" spans="1:4" ht="12.75">
      <c r="A14" s="249"/>
      <c r="B14" s="1" t="s">
        <v>99</v>
      </c>
      <c r="C14" s="250">
        <v>21521</v>
      </c>
      <c r="D14" s="250">
        <v>21521</v>
      </c>
    </row>
    <row r="15" spans="1:4" ht="12.75">
      <c r="A15" s="249"/>
      <c r="B15" s="1" t="s">
        <v>256</v>
      </c>
      <c r="C15" s="250">
        <v>2600</v>
      </c>
      <c r="D15" s="250">
        <v>2600</v>
      </c>
    </row>
    <row r="16" spans="1:4" ht="12.75">
      <c r="A16" s="249"/>
      <c r="B16" s="1" t="s">
        <v>257</v>
      </c>
      <c r="C16" s="250">
        <v>2800</v>
      </c>
      <c r="D16" s="250">
        <v>2800</v>
      </c>
    </row>
    <row r="17" spans="1:4" ht="12.75">
      <c r="A17" s="247" t="s">
        <v>6</v>
      </c>
      <c r="B17" s="77" t="s">
        <v>165</v>
      </c>
      <c r="C17" s="44">
        <f>SUM(C18:C22)</f>
        <v>31940</v>
      </c>
      <c r="D17" s="44">
        <f>SUM(D18:D22)</f>
        <v>31940</v>
      </c>
    </row>
    <row r="18" spans="1:4" ht="12.75">
      <c r="A18" s="249"/>
      <c r="B18" s="1" t="s">
        <v>258</v>
      </c>
      <c r="C18" s="250">
        <v>1000</v>
      </c>
      <c r="D18" s="250">
        <v>1000</v>
      </c>
    </row>
    <row r="19" spans="1:4" ht="12.75">
      <c r="A19" s="249"/>
      <c r="B19" s="1" t="s">
        <v>259</v>
      </c>
      <c r="C19" s="250">
        <v>4000</v>
      </c>
      <c r="D19" s="250">
        <v>4000</v>
      </c>
    </row>
    <row r="20" spans="1:4" ht="12.75">
      <c r="A20" s="249"/>
      <c r="B20" s="1" t="s">
        <v>260</v>
      </c>
      <c r="C20" s="250">
        <v>25000</v>
      </c>
      <c r="D20" s="250">
        <v>25000</v>
      </c>
    </row>
    <row r="21" spans="1:4" ht="12.75">
      <c r="A21" s="249"/>
      <c r="B21" s="1" t="s">
        <v>261</v>
      </c>
      <c r="C21" s="250">
        <v>1500</v>
      </c>
      <c r="D21" s="250">
        <v>1500</v>
      </c>
    </row>
    <row r="22" spans="1:4" ht="12.75">
      <c r="A22" s="249"/>
      <c r="B22" s="1" t="s">
        <v>262</v>
      </c>
      <c r="C22" s="250">
        <v>440</v>
      </c>
      <c r="D22" s="250">
        <v>440</v>
      </c>
    </row>
    <row r="23" spans="1:4" ht="12.75">
      <c r="A23" s="247" t="s">
        <v>7</v>
      </c>
      <c r="B23" s="251" t="s">
        <v>268</v>
      </c>
      <c r="C23" s="44">
        <v>22564</v>
      </c>
      <c r="D23" s="44">
        <v>22564</v>
      </c>
    </row>
    <row r="24" spans="1:4" ht="30.75" customHeight="1">
      <c r="A24" s="247" t="s">
        <v>8</v>
      </c>
      <c r="B24" s="252" t="s">
        <v>263</v>
      </c>
      <c r="C24" s="253">
        <v>5811</v>
      </c>
      <c r="D24" s="253">
        <v>5811</v>
      </c>
    </row>
    <row r="25" spans="1:4" ht="12.75">
      <c r="A25" s="247"/>
      <c r="B25" s="252" t="s">
        <v>265</v>
      </c>
      <c r="C25" s="253">
        <f>SUM(C12+C17+C23+C24)</f>
        <v>149306</v>
      </c>
      <c r="D25" s="253">
        <f>SUM(D12+D17+D23+D24)</f>
        <v>149306</v>
      </c>
    </row>
    <row r="26" spans="1:4" ht="12.75">
      <c r="A26" s="247" t="s">
        <v>9</v>
      </c>
      <c r="B26" s="252" t="s">
        <v>295</v>
      </c>
      <c r="C26" s="253"/>
      <c r="D26" s="253">
        <v>1745</v>
      </c>
    </row>
    <row r="27" spans="1:4" ht="12.75">
      <c r="A27" s="254" t="s">
        <v>10</v>
      </c>
      <c r="B27" s="77" t="s">
        <v>169</v>
      </c>
      <c r="C27" s="248">
        <v>26600</v>
      </c>
      <c r="D27" s="248">
        <v>26600</v>
      </c>
    </row>
    <row r="28" spans="1:4" ht="12.75">
      <c r="A28" s="310" t="s">
        <v>82</v>
      </c>
      <c r="B28" s="310"/>
      <c r="C28" s="248">
        <f>SUM(C25+C27)</f>
        <v>175906</v>
      </c>
      <c r="D28" s="248">
        <f>SUM(D25+D26+D27)</f>
        <v>177651</v>
      </c>
    </row>
    <row r="29" spans="1:4" ht="12.75">
      <c r="A29" s="316" t="s">
        <v>43</v>
      </c>
      <c r="B29" s="317"/>
      <c r="C29" s="317"/>
      <c r="D29" s="318"/>
    </row>
    <row r="30" spans="1:4" ht="24" customHeight="1">
      <c r="A30" s="319"/>
      <c r="B30" s="320"/>
      <c r="C30" s="320"/>
      <c r="D30" s="321"/>
    </row>
    <row r="31" spans="1:4" ht="12.75">
      <c r="A31" s="249" t="s">
        <v>5</v>
      </c>
      <c r="B31" s="1" t="s">
        <v>206</v>
      </c>
      <c r="C31" s="255">
        <v>50510</v>
      </c>
      <c r="D31" s="255">
        <v>51884</v>
      </c>
    </row>
    <row r="32" spans="1:4" ht="12.75">
      <c r="A32" s="249" t="s">
        <v>6</v>
      </c>
      <c r="B32" s="1" t="s">
        <v>264</v>
      </c>
      <c r="C32" s="255">
        <v>13764</v>
      </c>
      <c r="D32" s="255">
        <v>14135</v>
      </c>
    </row>
    <row r="33" spans="1:4" ht="12.75">
      <c r="A33" s="249" t="s">
        <v>7</v>
      </c>
      <c r="B33" s="1" t="s">
        <v>208</v>
      </c>
      <c r="C33" s="255">
        <v>59670</v>
      </c>
      <c r="D33" s="255">
        <v>59670</v>
      </c>
    </row>
    <row r="34" spans="1:4" ht="12.75">
      <c r="A34" s="249" t="s">
        <v>8</v>
      </c>
      <c r="B34" s="1" t="s">
        <v>48</v>
      </c>
      <c r="C34" s="255">
        <v>10657</v>
      </c>
      <c r="D34" s="255">
        <v>10657</v>
      </c>
    </row>
    <row r="35" spans="1:4" ht="12.75">
      <c r="A35" s="249" t="s">
        <v>9</v>
      </c>
      <c r="B35" s="1" t="s">
        <v>209</v>
      </c>
      <c r="C35" s="255">
        <v>5117</v>
      </c>
      <c r="D35" s="255">
        <v>5117</v>
      </c>
    </row>
    <row r="36" spans="1:4" ht="12.75">
      <c r="A36" s="249"/>
      <c r="B36" s="256" t="s">
        <v>266</v>
      </c>
      <c r="C36" s="257">
        <f>SUM(C31:C35)</f>
        <v>139718</v>
      </c>
      <c r="D36" s="257">
        <f>SUM(D31:D35)</f>
        <v>141463</v>
      </c>
    </row>
    <row r="37" spans="1:4" ht="12.75">
      <c r="A37" s="249" t="s">
        <v>10</v>
      </c>
      <c r="B37" s="1" t="s">
        <v>49</v>
      </c>
      <c r="C37" s="255">
        <v>0</v>
      </c>
      <c r="D37" s="255">
        <v>0</v>
      </c>
    </row>
    <row r="38" spans="1:4" ht="12.75">
      <c r="A38" s="249" t="s">
        <v>11</v>
      </c>
      <c r="B38" s="1" t="s">
        <v>50</v>
      </c>
      <c r="C38" s="255">
        <v>0</v>
      </c>
      <c r="D38" s="255">
        <v>0</v>
      </c>
    </row>
    <row r="39" spans="1:4" ht="12.75">
      <c r="A39" s="249" t="s">
        <v>12</v>
      </c>
      <c r="B39" s="1" t="s">
        <v>212</v>
      </c>
      <c r="C39" s="255">
        <v>26600</v>
      </c>
      <c r="D39" s="255">
        <v>26600</v>
      </c>
    </row>
    <row r="40" spans="1:4" ht="12.75">
      <c r="A40" s="310" t="s">
        <v>83</v>
      </c>
      <c r="B40" s="310"/>
      <c r="C40" s="257">
        <f>SUM(C36:C39)</f>
        <v>166318</v>
      </c>
      <c r="D40" s="257">
        <f>SUM(D36:D39)</f>
        <v>168063</v>
      </c>
    </row>
  </sheetData>
  <mergeCells count="9">
    <mergeCell ref="A40:B40"/>
    <mergeCell ref="A28:B28"/>
    <mergeCell ref="A3:B3"/>
    <mergeCell ref="C1:D1"/>
    <mergeCell ref="A11:D11"/>
    <mergeCell ref="A29:D30"/>
    <mergeCell ref="C9:D9"/>
    <mergeCell ref="A4:D4"/>
    <mergeCell ref="A5:D5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3">
      <selection activeCell="A7" sqref="A7:D7"/>
    </sheetView>
  </sheetViews>
  <sheetFormatPr defaultColWidth="9.140625" defaultRowHeight="12.75"/>
  <cols>
    <col min="1" max="1" width="5.140625" style="0" customWidth="1"/>
    <col min="2" max="2" width="41.8515625" style="0" customWidth="1"/>
    <col min="3" max="3" width="11.421875" style="0" bestFit="1" customWidth="1"/>
    <col min="4" max="4" width="12.28125" style="0" customWidth="1"/>
  </cols>
  <sheetData>
    <row r="1" spans="2:4" ht="15.75">
      <c r="B1" s="300" t="s">
        <v>51</v>
      </c>
      <c r="C1" s="301"/>
      <c r="D1" s="301"/>
    </row>
    <row r="2" ht="15.75">
      <c r="A2" s="7"/>
    </row>
    <row r="3" ht="15.75">
      <c r="A3" s="7"/>
    </row>
    <row r="4" ht="15.75">
      <c r="A4" s="7"/>
    </row>
    <row r="5" ht="15.75">
      <c r="A5" s="7"/>
    </row>
    <row r="6" spans="1:3" ht="18.75">
      <c r="A6" s="302"/>
      <c r="B6" s="301"/>
      <c r="C6" s="10"/>
    </row>
    <row r="7" spans="1:4" ht="18.75">
      <c r="A7" s="302" t="s">
        <v>52</v>
      </c>
      <c r="B7" s="302"/>
      <c r="C7" s="302"/>
      <c r="D7" s="301"/>
    </row>
    <row r="8" spans="1:4" ht="18.75">
      <c r="A8" s="302" t="s">
        <v>162</v>
      </c>
      <c r="B8" s="302"/>
      <c r="C8" s="302"/>
      <c r="D8" s="301"/>
    </row>
    <row r="9" ht="15.75">
      <c r="A9" s="8"/>
    </row>
    <row r="10" ht="15.75">
      <c r="A10" s="8"/>
    </row>
    <row r="11" ht="15.75">
      <c r="A11" s="7"/>
    </row>
    <row r="12" ht="15.75">
      <c r="A12" s="7"/>
    </row>
    <row r="13" spans="2:4" ht="16.5" thickBot="1">
      <c r="B13" s="328" t="s">
        <v>32</v>
      </c>
      <c r="C13" s="329"/>
      <c r="D13" s="329"/>
    </row>
    <row r="14" spans="1:4" ht="55.5" customHeight="1" thickBot="1">
      <c r="A14" s="41" t="s">
        <v>4</v>
      </c>
      <c r="B14" s="42" t="s">
        <v>33</v>
      </c>
      <c r="C14" s="43" t="s">
        <v>96</v>
      </c>
      <c r="D14" s="43" t="s">
        <v>288</v>
      </c>
    </row>
    <row r="15" spans="1:4" ht="47.25" customHeight="1" thickBot="1">
      <c r="A15" s="326" t="s">
        <v>34</v>
      </c>
      <c r="B15" s="327"/>
      <c r="C15" s="327"/>
      <c r="D15" s="309"/>
    </row>
    <row r="16" spans="1:4" ht="15.75">
      <c r="A16" s="19" t="s">
        <v>5</v>
      </c>
      <c r="B16" s="38" t="s">
        <v>171</v>
      </c>
      <c r="C16" s="233">
        <v>0</v>
      </c>
      <c r="D16" s="226">
        <v>0</v>
      </c>
    </row>
    <row r="17" spans="1:4" ht="15.75">
      <c r="A17" s="23" t="s">
        <v>6</v>
      </c>
      <c r="B17" s="39" t="s">
        <v>166</v>
      </c>
      <c r="C17" s="227">
        <v>0</v>
      </c>
      <c r="D17" s="21">
        <v>0</v>
      </c>
    </row>
    <row r="18" spans="1:4" ht="15.75">
      <c r="A18" s="20" t="s">
        <v>7</v>
      </c>
      <c r="B18" s="40" t="s">
        <v>168</v>
      </c>
      <c r="C18" s="228">
        <v>0</v>
      </c>
      <c r="D18" s="21">
        <v>0</v>
      </c>
    </row>
    <row r="19" spans="1:4" ht="15.75">
      <c r="A19" s="20" t="s">
        <v>8</v>
      </c>
      <c r="B19" s="40" t="s">
        <v>295</v>
      </c>
      <c r="C19" s="228">
        <v>0</v>
      </c>
      <c r="D19" s="21">
        <v>7511</v>
      </c>
    </row>
    <row r="20" spans="1:4" ht="16.5" thickBot="1">
      <c r="A20" s="230" t="s">
        <v>9</v>
      </c>
      <c r="B20" s="231" t="s">
        <v>169</v>
      </c>
      <c r="C20" s="232">
        <v>0</v>
      </c>
      <c r="D20" s="137">
        <v>0</v>
      </c>
    </row>
    <row r="21" spans="1:4" ht="16.5" thickBot="1">
      <c r="A21" s="303" t="s">
        <v>53</v>
      </c>
      <c r="B21" s="325"/>
      <c r="C21" s="22">
        <f>SUM(C16:C20)</f>
        <v>0</v>
      </c>
      <c r="D21" s="22">
        <f>SUM(D16:D20)</f>
        <v>7511</v>
      </c>
    </row>
    <row r="22" spans="1:4" ht="38.25" customHeight="1" thickBot="1">
      <c r="A22" s="326" t="s">
        <v>43</v>
      </c>
      <c r="B22" s="330"/>
      <c r="C22" s="330"/>
      <c r="D22" s="309"/>
    </row>
    <row r="23" spans="1:4" ht="15.75">
      <c r="A23" s="19" t="s">
        <v>5</v>
      </c>
      <c r="B23" s="38" t="s">
        <v>210</v>
      </c>
      <c r="C23" s="229">
        <v>8988</v>
      </c>
      <c r="D23" s="226">
        <v>11499</v>
      </c>
    </row>
    <row r="24" spans="1:4" ht="15.75">
      <c r="A24" s="20" t="s">
        <v>6</v>
      </c>
      <c r="B24" s="40" t="s">
        <v>211</v>
      </c>
      <c r="C24" s="1">
        <v>600</v>
      </c>
      <c r="D24" s="21">
        <v>600</v>
      </c>
    </row>
    <row r="25" spans="1:4" ht="15.75">
      <c r="A25" s="20" t="s">
        <v>7</v>
      </c>
      <c r="B25" s="40" t="s">
        <v>213</v>
      </c>
      <c r="C25" s="1">
        <v>0</v>
      </c>
      <c r="D25" s="21">
        <v>0</v>
      </c>
    </row>
    <row r="26" spans="1:4" ht="15.75">
      <c r="A26" s="20" t="s">
        <v>8</v>
      </c>
      <c r="B26" s="13" t="s">
        <v>212</v>
      </c>
      <c r="C26" s="1">
        <v>0</v>
      </c>
      <c r="D26" s="21">
        <v>0</v>
      </c>
    </row>
    <row r="27" spans="1:4" ht="16.5" thickBot="1">
      <c r="A27" s="261" t="s">
        <v>9</v>
      </c>
      <c r="B27" s="263" t="s">
        <v>294</v>
      </c>
      <c r="C27" s="4">
        <v>0</v>
      </c>
      <c r="D27" s="262">
        <v>5000</v>
      </c>
    </row>
    <row r="28" spans="1:4" ht="16.5" thickBot="1">
      <c r="A28" s="303" t="s">
        <v>54</v>
      </c>
      <c r="B28" s="325"/>
      <c r="C28" s="22">
        <f>SUM(C23:C27)</f>
        <v>9588</v>
      </c>
      <c r="D28" s="22">
        <f>SUM(D23:D27)</f>
        <v>17099</v>
      </c>
    </row>
  </sheetData>
  <mergeCells count="9">
    <mergeCell ref="B1:D1"/>
    <mergeCell ref="A22:D22"/>
    <mergeCell ref="A21:B21"/>
    <mergeCell ref="A28:B28"/>
    <mergeCell ref="A6:B6"/>
    <mergeCell ref="A15:D15"/>
    <mergeCell ref="B13:D13"/>
    <mergeCell ref="A8:D8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SheetLayoutView="100" workbookViewId="0" topLeftCell="A13">
      <selection activeCell="L26" sqref="L26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65.140625" style="0" customWidth="1"/>
    <col min="4" max="4" width="7.7109375" style="0" bestFit="1" customWidth="1"/>
    <col min="5" max="5" width="6.7109375" style="0" customWidth="1"/>
    <col min="6" max="7" width="7.7109375" style="0" bestFit="1" customWidth="1"/>
    <col min="8" max="8" width="8.00390625" style="0" customWidth="1"/>
    <col min="9" max="9" width="8.28125" style="0" customWidth="1"/>
    <col min="10" max="10" width="9.00390625" style="0" customWidth="1"/>
    <col min="11" max="12" width="9.8515625" style="0" customWidth="1"/>
    <col min="13" max="13" width="11.421875" style="3" customWidth="1"/>
  </cols>
  <sheetData>
    <row r="1" spans="1:13" s="50" customFormat="1" ht="139.5" customHeight="1" thickBot="1">
      <c r="A1" s="51" t="s">
        <v>4</v>
      </c>
      <c r="B1" s="58" t="s">
        <v>163</v>
      </c>
      <c r="C1" s="52" t="s">
        <v>202</v>
      </c>
      <c r="D1" s="53" t="s">
        <v>172</v>
      </c>
      <c r="E1" s="53" t="s">
        <v>171</v>
      </c>
      <c r="F1" s="53" t="s">
        <v>165</v>
      </c>
      <c r="G1" s="53" t="s">
        <v>36</v>
      </c>
      <c r="H1" s="53" t="s">
        <v>166</v>
      </c>
      <c r="I1" s="53" t="s">
        <v>167</v>
      </c>
      <c r="J1" s="53" t="s">
        <v>168</v>
      </c>
      <c r="K1" s="54" t="s">
        <v>169</v>
      </c>
      <c r="L1" s="54" t="s">
        <v>295</v>
      </c>
      <c r="M1" s="55" t="s">
        <v>3</v>
      </c>
    </row>
    <row r="2" spans="1:13" ht="25.5">
      <c r="A2" s="236" t="s">
        <v>5</v>
      </c>
      <c r="B2" s="237" t="s">
        <v>178</v>
      </c>
      <c r="C2" s="238" t="s">
        <v>164</v>
      </c>
      <c r="D2" s="239"/>
      <c r="E2" s="239"/>
      <c r="F2" s="239"/>
      <c r="G2" s="239">
        <v>347</v>
      </c>
      <c r="H2" s="239"/>
      <c r="I2" s="239">
        <v>5811</v>
      </c>
      <c r="J2" s="239"/>
      <c r="K2" s="239"/>
      <c r="L2" s="241"/>
      <c r="M2" s="242">
        <f aca="true" t="shared" si="0" ref="M2:M19">SUM(D2:K2)</f>
        <v>6158</v>
      </c>
    </row>
    <row r="3" spans="1:13" ht="12.75">
      <c r="A3" s="143" t="s">
        <v>6</v>
      </c>
      <c r="B3" s="140" t="s">
        <v>179</v>
      </c>
      <c r="C3" s="1" t="s">
        <v>173</v>
      </c>
      <c r="D3" s="57"/>
      <c r="E3" s="57"/>
      <c r="F3" s="57"/>
      <c r="G3" s="57">
        <v>1270</v>
      </c>
      <c r="H3" s="57"/>
      <c r="I3" s="57"/>
      <c r="J3" s="57"/>
      <c r="K3" s="57"/>
      <c r="L3" s="59"/>
      <c r="M3" s="60">
        <f t="shared" si="0"/>
        <v>1270</v>
      </c>
    </row>
    <row r="4" spans="1:13" ht="12.75">
      <c r="A4" s="143" t="s">
        <v>7</v>
      </c>
      <c r="B4" s="140" t="s">
        <v>180</v>
      </c>
      <c r="C4" s="1" t="s">
        <v>174</v>
      </c>
      <c r="D4" s="57"/>
      <c r="E4" s="57"/>
      <c r="F4" s="57"/>
      <c r="G4" s="57">
        <v>1200</v>
      </c>
      <c r="H4" s="57"/>
      <c r="I4" s="57"/>
      <c r="J4" s="57"/>
      <c r="K4" s="57"/>
      <c r="L4" s="59"/>
      <c r="M4" s="60">
        <f t="shared" si="0"/>
        <v>1200</v>
      </c>
    </row>
    <row r="5" spans="1:13" ht="27.75" customHeight="1">
      <c r="A5" s="143" t="s">
        <v>8</v>
      </c>
      <c r="B5" s="49" t="s">
        <v>175</v>
      </c>
      <c r="C5" s="49" t="s">
        <v>98</v>
      </c>
      <c r="D5" s="57"/>
      <c r="E5" s="57"/>
      <c r="F5" s="57"/>
      <c r="G5" s="57">
        <v>240</v>
      </c>
      <c r="H5" s="57"/>
      <c r="I5" s="57"/>
      <c r="J5" s="57"/>
      <c r="K5" s="57"/>
      <c r="L5" s="59"/>
      <c r="M5" s="60">
        <f t="shared" si="0"/>
        <v>240</v>
      </c>
    </row>
    <row r="6" spans="1:13" ht="12.75">
      <c r="A6" s="143" t="s">
        <v>9</v>
      </c>
      <c r="B6" s="140" t="s">
        <v>177</v>
      </c>
      <c r="C6" s="1" t="s">
        <v>176</v>
      </c>
      <c r="D6" s="57">
        <v>86191</v>
      </c>
      <c r="E6" s="57"/>
      <c r="F6" s="57">
        <v>31940</v>
      </c>
      <c r="G6" s="57"/>
      <c r="H6" s="57"/>
      <c r="I6" s="57"/>
      <c r="J6" s="57"/>
      <c r="K6" s="57"/>
      <c r="L6" s="59"/>
      <c r="M6" s="60">
        <f t="shared" si="0"/>
        <v>118131</v>
      </c>
    </row>
    <row r="7" spans="1:13" ht="25.5">
      <c r="A7" s="143" t="s">
        <v>10</v>
      </c>
      <c r="B7" s="141" t="s">
        <v>181</v>
      </c>
      <c r="C7" s="49" t="s">
        <v>205</v>
      </c>
      <c r="D7" s="57"/>
      <c r="E7" s="57"/>
      <c r="F7" s="57"/>
      <c r="G7" s="57">
        <v>1000</v>
      </c>
      <c r="H7" s="57"/>
      <c r="I7" s="57"/>
      <c r="J7" s="57"/>
      <c r="K7" s="57"/>
      <c r="L7" s="59"/>
      <c r="M7" s="60">
        <f t="shared" si="0"/>
        <v>1000</v>
      </c>
    </row>
    <row r="8" spans="1:13" ht="12.75">
      <c r="A8" s="143" t="s">
        <v>11</v>
      </c>
      <c r="B8" s="141" t="s">
        <v>182</v>
      </c>
      <c r="C8" s="1" t="s">
        <v>183</v>
      </c>
      <c r="D8" s="57"/>
      <c r="E8" s="57"/>
      <c r="F8" s="57"/>
      <c r="G8" s="57">
        <v>4455</v>
      </c>
      <c r="H8" s="57"/>
      <c r="I8" s="57"/>
      <c r="J8" s="57"/>
      <c r="K8" s="57"/>
      <c r="L8" s="59"/>
      <c r="M8" s="60">
        <f t="shared" si="0"/>
        <v>4455</v>
      </c>
    </row>
    <row r="9" spans="1:13" ht="15.75" customHeight="1">
      <c r="A9" s="143" t="s">
        <v>12</v>
      </c>
      <c r="B9" s="141" t="s">
        <v>184</v>
      </c>
      <c r="C9" s="1" t="s">
        <v>75</v>
      </c>
      <c r="D9" s="57"/>
      <c r="E9" s="57"/>
      <c r="F9" s="57"/>
      <c r="G9" s="57">
        <v>600</v>
      </c>
      <c r="H9" s="57"/>
      <c r="I9" s="57"/>
      <c r="J9" s="57"/>
      <c r="K9" s="57"/>
      <c r="L9" s="59"/>
      <c r="M9" s="60">
        <f t="shared" si="0"/>
        <v>600</v>
      </c>
    </row>
    <row r="10" spans="1:13" ht="12.75">
      <c r="A10" s="143" t="s">
        <v>13</v>
      </c>
      <c r="B10" s="141" t="s">
        <v>185</v>
      </c>
      <c r="C10" s="1" t="s">
        <v>85</v>
      </c>
      <c r="D10" s="57"/>
      <c r="E10" s="57"/>
      <c r="F10" s="57"/>
      <c r="G10" s="57">
        <v>134</v>
      </c>
      <c r="H10" s="57"/>
      <c r="I10" s="57"/>
      <c r="J10" s="57"/>
      <c r="K10" s="57"/>
      <c r="L10" s="59"/>
      <c r="M10" s="60">
        <f t="shared" si="0"/>
        <v>134</v>
      </c>
    </row>
    <row r="11" spans="1:13" ht="15.75" customHeight="1">
      <c r="A11" s="143" t="s">
        <v>14</v>
      </c>
      <c r="B11" s="142" t="s">
        <v>186</v>
      </c>
      <c r="C11" s="1" t="s">
        <v>86</v>
      </c>
      <c r="D11" s="57"/>
      <c r="E11" s="57"/>
      <c r="F11" s="57"/>
      <c r="G11" s="57">
        <v>38</v>
      </c>
      <c r="H11" s="57"/>
      <c r="I11" s="57"/>
      <c r="J11" s="57"/>
      <c r="K11" s="57"/>
      <c r="L11" s="59"/>
      <c r="M11" s="60">
        <f t="shared" si="0"/>
        <v>38</v>
      </c>
    </row>
    <row r="12" spans="1:13" ht="12.75">
      <c r="A12" s="143" t="s">
        <v>15</v>
      </c>
      <c r="B12" s="141" t="s">
        <v>187</v>
      </c>
      <c r="C12" s="1" t="s">
        <v>188</v>
      </c>
      <c r="D12" s="57">
        <v>2800</v>
      </c>
      <c r="E12" s="57"/>
      <c r="F12" s="57"/>
      <c r="G12" s="57"/>
      <c r="H12" s="57"/>
      <c r="I12" s="57"/>
      <c r="J12" s="57"/>
      <c r="K12" s="57"/>
      <c r="L12" s="59"/>
      <c r="M12" s="60">
        <f t="shared" si="0"/>
        <v>2800</v>
      </c>
    </row>
    <row r="13" spans="1:13" ht="12.75">
      <c r="A13" s="143" t="s">
        <v>16</v>
      </c>
      <c r="B13" s="141" t="s">
        <v>189</v>
      </c>
      <c r="C13" s="1" t="s">
        <v>190</v>
      </c>
      <c r="D13" s="57"/>
      <c r="E13" s="57"/>
      <c r="F13" s="57"/>
      <c r="G13" s="57">
        <v>500</v>
      </c>
      <c r="H13" s="57"/>
      <c r="I13" s="57"/>
      <c r="J13" s="57"/>
      <c r="K13" s="57"/>
      <c r="L13" s="59"/>
      <c r="M13" s="60">
        <f t="shared" si="0"/>
        <v>500</v>
      </c>
    </row>
    <row r="14" spans="1:13" ht="25.5">
      <c r="A14" s="143" t="s">
        <v>17</v>
      </c>
      <c r="B14" s="141" t="s">
        <v>191</v>
      </c>
      <c r="C14" s="1" t="s">
        <v>192</v>
      </c>
      <c r="D14" s="57"/>
      <c r="E14" s="57"/>
      <c r="F14" s="57"/>
      <c r="G14" s="57">
        <v>50</v>
      </c>
      <c r="H14" s="57"/>
      <c r="I14" s="57"/>
      <c r="J14" s="57"/>
      <c r="K14" s="57"/>
      <c r="L14" s="59"/>
      <c r="M14" s="60">
        <f t="shared" si="0"/>
        <v>50</v>
      </c>
    </row>
    <row r="15" spans="1:13" ht="25.5">
      <c r="A15" s="143" t="s">
        <v>18</v>
      </c>
      <c r="B15" s="141" t="s">
        <v>193</v>
      </c>
      <c r="C15" s="1" t="s">
        <v>194</v>
      </c>
      <c r="D15" s="57"/>
      <c r="E15" s="57"/>
      <c r="F15" s="57"/>
      <c r="G15" s="57">
        <v>310</v>
      </c>
      <c r="H15" s="57"/>
      <c r="I15" s="57"/>
      <c r="J15" s="57"/>
      <c r="K15" s="57"/>
      <c r="L15" s="59"/>
      <c r="M15" s="60">
        <f t="shared" si="0"/>
        <v>310</v>
      </c>
    </row>
    <row r="16" spans="1:13" ht="25.5">
      <c r="A16" s="143" t="s">
        <v>19</v>
      </c>
      <c r="B16" s="49" t="s">
        <v>195</v>
      </c>
      <c r="C16" s="1" t="s">
        <v>2</v>
      </c>
      <c r="D16" s="57"/>
      <c r="E16" s="57"/>
      <c r="F16" s="57"/>
      <c r="G16" s="57">
        <v>1140</v>
      </c>
      <c r="H16" s="57"/>
      <c r="I16" s="57"/>
      <c r="J16" s="57"/>
      <c r="K16" s="57"/>
      <c r="L16" s="59"/>
      <c r="M16" s="60">
        <f t="shared" si="0"/>
        <v>1140</v>
      </c>
    </row>
    <row r="17" spans="1:13" ht="25.5">
      <c r="A17" s="143" t="s">
        <v>20</v>
      </c>
      <c r="B17" s="141" t="s">
        <v>196</v>
      </c>
      <c r="C17" s="1" t="s">
        <v>197</v>
      </c>
      <c r="D17" s="57"/>
      <c r="E17" s="57"/>
      <c r="F17" s="57"/>
      <c r="G17" s="57">
        <v>990</v>
      </c>
      <c r="H17" s="57"/>
      <c r="I17" s="57"/>
      <c r="J17" s="57"/>
      <c r="K17" s="57"/>
      <c r="L17" s="59"/>
      <c r="M17" s="60">
        <f t="shared" si="0"/>
        <v>990</v>
      </c>
    </row>
    <row r="18" spans="1:13" ht="25.5">
      <c r="A18" s="143" t="s">
        <v>21</v>
      </c>
      <c r="B18" s="49" t="s">
        <v>198</v>
      </c>
      <c r="C18" s="1" t="s">
        <v>199</v>
      </c>
      <c r="D18" s="57"/>
      <c r="E18" s="57"/>
      <c r="F18" s="57"/>
      <c r="G18" s="57">
        <v>9400</v>
      </c>
      <c r="H18" s="57"/>
      <c r="I18" s="57"/>
      <c r="J18" s="57"/>
      <c r="K18" s="57"/>
      <c r="L18" s="59"/>
      <c r="M18" s="60">
        <f t="shared" si="0"/>
        <v>9400</v>
      </c>
    </row>
    <row r="19" spans="1:13" ht="25.5">
      <c r="A19" s="1" t="s">
        <v>24</v>
      </c>
      <c r="B19" s="141" t="s">
        <v>200</v>
      </c>
      <c r="C19" s="1" t="s">
        <v>201</v>
      </c>
      <c r="D19" s="57"/>
      <c r="E19" s="57"/>
      <c r="F19" s="57"/>
      <c r="G19" s="57">
        <v>890</v>
      </c>
      <c r="H19" s="57"/>
      <c r="I19" s="57"/>
      <c r="J19" s="57"/>
      <c r="K19" s="57"/>
      <c r="L19" s="59"/>
      <c r="M19" s="60">
        <f t="shared" si="0"/>
        <v>890</v>
      </c>
    </row>
    <row r="20" spans="1:13" ht="13.5" thickBot="1">
      <c r="A20" s="4" t="s">
        <v>25</v>
      </c>
      <c r="B20" s="139"/>
      <c r="C20" s="4" t="s">
        <v>295</v>
      </c>
      <c r="D20" s="61"/>
      <c r="E20" s="61"/>
      <c r="F20" s="61"/>
      <c r="G20" s="61"/>
      <c r="H20" s="61"/>
      <c r="I20" s="61"/>
      <c r="J20" s="61"/>
      <c r="K20" s="61"/>
      <c r="L20" s="62">
        <v>9256</v>
      </c>
      <c r="M20" s="60">
        <f>SUM(D20:L20)</f>
        <v>9256</v>
      </c>
    </row>
    <row r="21" spans="1:13" s="50" customFormat="1" ht="13.5" thickBot="1">
      <c r="A21" s="335" t="s">
        <v>289</v>
      </c>
      <c r="B21" s="336"/>
      <c r="C21" s="336"/>
      <c r="D21" s="145">
        <f>SUM(D2:D19)</f>
        <v>88991</v>
      </c>
      <c r="E21" s="145">
        <v>0</v>
      </c>
      <c r="F21" s="145">
        <f aca="true" t="shared" si="1" ref="F21:K21">SUM(F2:F19)</f>
        <v>31940</v>
      </c>
      <c r="G21" s="145">
        <f t="shared" si="1"/>
        <v>22564</v>
      </c>
      <c r="H21" s="145">
        <f t="shared" si="1"/>
        <v>0</v>
      </c>
      <c r="I21" s="145">
        <f t="shared" si="1"/>
        <v>5811</v>
      </c>
      <c r="J21" s="145">
        <f t="shared" si="1"/>
        <v>0</v>
      </c>
      <c r="K21" s="145">
        <f t="shared" si="1"/>
        <v>0</v>
      </c>
      <c r="L21" s="152">
        <v>9256</v>
      </c>
      <c r="M21" s="155">
        <f>SUM(M2:M20)</f>
        <v>158562</v>
      </c>
    </row>
    <row r="22" spans="1:13" s="2" customFormat="1" ht="141" thickBot="1">
      <c r="A22" s="146" t="s">
        <v>4</v>
      </c>
      <c r="B22" s="147" t="s">
        <v>163</v>
      </c>
      <c r="C22" s="148" t="s">
        <v>202</v>
      </c>
      <c r="D22" s="149" t="s">
        <v>172</v>
      </c>
      <c r="E22" s="149" t="s">
        <v>171</v>
      </c>
      <c r="F22" s="149" t="s">
        <v>165</v>
      </c>
      <c r="G22" s="149" t="s">
        <v>36</v>
      </c>
      <c r="H22" s="149" t="s">
        <v>166</v>
      </c>
      <c r="I22" s="149" t="s">
        <v>167</v>
      </c>
      <c r="J22" s="149" t="s">
        <v>168</v>
      </c>
      <c r="K22" s="149" t="s">
        <v>169</v>
      </c>
      <c r="L22" s="54" t="s">
        <v>295</v>
      </c>
      <c r="M22" s="55" t="s">
        <v>3</v>
      </c>
    </row>
    <row r="23" spans="1:13" ht="13.5" thickBot="1">
      <c r="A23" s="144" t="s">
        <v>26</v>
      </c>
      <c r="B23" s="83" t="s">
        <v>203</v>
      </c>
      <c r="C23" s="4" t="s">
        <v>204</v>
      </c>
      <c r="D23" s="150"/>
      <c r="E23" s="150"/>
      <c r="F23" s="150"/>
      <c r="G23" s="150"/>
      <c r="H23" s="150"/>
      <c r="I23" s="150"/>
      <c r="J23" s="150"/>
      <c r="K23" s="150">
        <v>26600</v>
      </c>
      <c r="L23" s="153"/>
      <c r="M23" s="234">
        <f>SUM(D23:K23)</f>
        <v>26600</v>
      </c>
    </row>
    <row r="24" spans="1:13" s="2" customFormat="1" ht="13.5" thickBot="1">
      <c r="A24" s="331" t="s">
        <v>120</v>
      </c>
      <c r="B24" s="332"/>
      <c r="C24" s="332"/>
      <c r="D24" s="151"/>
      <c r="E24" s="151"/>
      <c r="F24" s="151"/>
      <c r="G24" s="151"/>
      <c r="H24" s="151"/>
      <c r="I24" s="151"/>
      <c r="J24" s="151"/>
      <c r="K24" s="151">
        <f>SUM(K23:K23)</f>
        <v>26600</v>
      </c>
      <c r="L24" s="154"/>
      <c r="M24" s="56">
        <f>SUM(M23:M23)</f>
        <v>26600</v>
      </c>
    </row>
    <row r="25" spans="1:13" s="2" customFormat="1" ht="16.5" thickBot="1">
      <c r="A25" s="333" t="s">
        <v>100</v>
      </c>
      <c r="B25" s="334"/>
      <c r="C25" s="334"/>
      <c r="D25" s="235">
        <f>SUM(D21+D24)</f>
        <v>88991</v>
      </c>
      <c r="E25" s="235">
        <v>0</v>
      </c>
      <c r="F25" s="235">
        <f aca="true" t="shared" si="2" ref="F25:M25">SUM(F21+F24)</f>
        <v>31940</v>
      </c>
      <c r="G25" s="235">
        <f t="shared" si="2"/>
        <v>22564</v>
      </c>
      <c r="H25" s="235">
        <f t="shared" si="2"/>
        <v>0</v>
      </c>
      <c r="I25" s="235">
        <f t="shared" si="2"/>
        <v>5811</v>
      </c>
      <c r="J25" s="235">
        <f t="shared" si="2"/>
        <v>0</v>
      </c>
      <c r="K25" s="235">
        <f t="shared" si="2"/>
        <v>26600</v>
      </c>
      <c r="L25" s="235">
        <v>9256</v>
      </c>
      <c r="M25" s="243">
        <f t="shared" si="2"/>
        <v>185162</v>
      </c>
    </row>
    <row r="36" ht="16.5" customHeight="1"/>
    <row r="38" spans="1:13" s="2" customFormat="1" ht="12.75">
      <c r="A38"/>
      <c r="B38"/>
      <c r="C38"/>
      <c r="D38"/>
      <c r="E38"/>
      <c r="F38"/>
      <c r="G38"/>
      <c r="H38"/>
      <c r="I38"/>
      <c r="J38"/>
      <c r="K38"/>
      <c r="L38"/>
      <c r="M38" s="3"/>
    </row>
  </sheetData>
  <mergeCells count="3">
    <mergeCell ref="A24:C24"/>
    <mergeCell ref="A25:C25"/>
    <mergeCell ref="A21:C21"/>
  </mergeCells>
  <printOptions/>
  <pageMargins left="0.75" right="0.75" top="1.72" bottom="0.51" header="0.5" footer="0.5"/>
  <pageSetup horizontalDpi="600" verticalDpi="600" orientation="landscape" paperSize="9" scale="80" r:id="rId1"/>
  <headerFooter alignWithMargins="0">
    <oddHeader>&amp;C&amp;"Arial,Félkövér"&amp;14
Tiszasüly Községi Önkormányzat, valamint intézményei 2015. évi bevételei&amp;R4/a. számú melléklet
adatok ezer Ft-ban
</oddHeader>
  </headerFooter>
  <rowBreaks count="1" manualBreakCount="1"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="75" zoomScaleNormal="75" zoomScaleSheetLayoutView="75" workbookViewId="0" topLeftCell="A1">
      <pane xSplit="9" ySplit="7" topLeftCell="J35" activePane="bottomRight" state="frozen"/>
      <selection pane="topLeft" activeCell="A1" sqref="A1"/>
      <selection pane="topRight" activeCell="J1" sqref="J1"/>
      <selection pane="bottomLeft" activeCell="A7" sqref="A7"/>
      <selection pane="bottomRight" activeCell="F3" sqref="F3"/>
    </sheetView>
  </sheetViews>
  <sheetFormatPr defaultColWidth="9.140625" defaultRowHeight="12.75"/>
  <cols>
    <col min="1" max="1" width="5.140625" style="0" bestFit="1" customWidth="1"/>
    <col min="2" max="2" width="15.00390625" style="0" customWidth="1"/>
    <col min="3" max="3" width="78.28125" style="0" bestFit="1" customWidth="1"/>
    <col min="4" max="4" width="15.00390625" style="0" customWidth="1"/>
    <col min="5" max="5" width="12.7109375" style="0" customWidth="1"/>
    <col min="6" max="6" width="13.7109375" style="0" customWidth="1"/>
    <col min="7" max="7" width="13.8515625" style="0" customWidth="1"/>
    <col min="8" max="8" width="12.7109375" style="0" customWidth="1"/>
    <col min="9" max="9" width="12.140625" style="0" customWidth="1"/>
    <col min="10" max="10" width="12.00390625" style="0" customWidth="1"/>
    <col min="11" max="11" width="11.57421875" style="0" customWidth="1"/>
    <col min="12" max="12" width="12.00390625" style="0" customWidth="1"/>
    <col min="13" max="13" width="12.140625" style="0" customWidth="1"/>
    <col min="14" max="14" width="10.28125" style="0" customWidth="1"/>
    <col min="15" max="15" width="9.28125" style="0" bestFit="1" customWidth="1"/>
    <col min="16" max="16" width="10.140625" style="0" bestFit="1" customWidth="1"/>
  </cols>
  <sheetData>
    <row r="1" spans="1:14" s="5" customFormat="1" ht="188.25" thickBot="1">
      <c r="A1" s="156" t="s">
        <v>4</v>
      </c>
      <c r="B1" s="174" t="s">
        <v>163</v>
      </c>
      <c r="C1" s="74" t="s">
        <v>202</v>
      </c>
      <c r="D1" s="76" t="s">
        <v>22</v>
      </c>
      <c r="E1" s="75" t="s">
        <v>206</v>
      </c>
      <c r="F1" s="63" t="s">
        <v>207</v>
      </c>
      <c r="G1" s="63" t="s">
        <v>208</v>
      </c>
      <c r="H1" s="63" t="s">
        <v>48</v>
      </c>
      <c r="I1" s="63" t="s">
        <v>209</v>
      </c>
      <c r="J1" s="63" t="s">
        <v>210</v>
      </c>
      <c r="K1" s="63" t="s">
        <v>211</v>
      </c>
      <c r="L1" s="63" t="s">
        <v>213</v>
      </c>
      <c r="M1" s="78" t="s">
        <v>212</v>
      </c>
      <c r="N1" s="76" t="s">
        <v>97</v>
      </c>
    </row>
    <row r="2" spans="1:14" ht="30.75">
      <c r="A2" s="64" t="s">
        <v>5</v>
      </c>
      <c r="B2" s="158" t="s">
        <v>178</v>
      </c>
      <c r="C2" s="171" t="s">
        <v>164</v>
      </c>
      <c r="D2" s="173">
        <f aca="true" t="shared" si="0" ref="D2:D7">SUM(E2:M2)</f>
        <v>36741</v>
      </c>
      <c r="E2" s="172">
        <v>11374</v>
      </c>
      <c r="F2" s="157">
        <v>3071</v>
      </c>
      <c r="G2" s="157">
        <v>10952</v>
      </c>
      <c r="H2" s="157">
        <v>627</v>
      </c>
      <c r="I2" s="157">
        <v>5117</v>
      </c>
      <c r="J2" s="157">
        <v>5000</v>
      </c>
      <c r="K2" s="157">
        <v>600</v>
      </c>
      <c r="L2" s="157"/>
      <c r="M2" s="167"/>
      <c r="N2" s="169">
        <v>1</v>
      </c>
    </row>
    <row r="3" spans="1:14" ht="15.75">
      <c r="A3" s="64" t="s">
        <v>6</v>
      </c>
      <c r="B3" s="158" t="s">
        <v>203</v>
      </c>
      <c r="C3" s="65" t="s">
        <v>204</v>
      </c>
      <c r="D3" s="81">
        <f t="shared" si="0"/>
        <v>26600</v>
      </c>
      <c r="E3" s="66"/>
      <c r="F3" s="64"/>
      <c r="G3" s="64"/>
      <c r="H3" s="64"/>
      <c r="I3" s="64"/>
      <c r="J3" s="64"/>
      <c r="K3" s="64"/>
      <c r="L3" s="64"/>
      <c r="M3" s="65">
        <v>26600</v>
      </c>
      <c r="N3" s="67"/>
    </row>
    <row r="4" spans="1:14" ht="15.75">
      <c r="A4" s="64" t="s">
        <v>7</v>
      </c>
      <c r="B4" s="158" t="s">
        <v>179</v>
      </c>
      <c r="C4" s="65" t="s">
        <v>173</v>
      </c>
      <c r="D4" s="81">
        <f t="shared" si="0"/>
        <v>1119</v>
      </c>
      <c r="E4" s="66">
        <v>698</v>
      </c>
      <c r="F4" s="64">
        <v>191</v>
      </c>
      <c r="G4" s="64">
        <v>230</v>
      </c>
      <c r="H4" s="64"/>
      <c r="I4" s="64"/>
      <c r="J4" s="64"/>
      <c r="K4" s="64"/>
      <c r="L4" s="64"/>
      <c r="M4" s="65"/>
      <c r="N4" s="67">
        <v>0.5</v>
      </c>
    </row>
    <row r="5" spans="1:14" ht="15.75">
      <c r="A5" s="64" t="s">
        <v>8</v>
      </c>
      <c r="B5" s="158" t="s">
        <v>180</v>
      </c>
      <c r="C5" s="65" t="s">
        <v>174</v>
      </c>
      <c r="D5" s="81">
        <f t="shared" si="0"/>
        <v>188</v>
      </c>
      <c r="E5" s="66"/>
      <c r="F5" s="64"/>
      <c r="G5" s="64">
        <v>188</v>
      </c>
      <c r="H5" s="64"/>
      <c r="I5" s="64"/>
      <c r="J5" s="64"/>
      <c r="K5" s="64"/>
      <c r="L5" s="64"/>
      <c r="M5" s="65"/>
      <c r="N5" s="67"/>
    </row>
    <row r="6" spans="1:14" ht="30.75">
      <c r="A6" s="64" t="s">
        <v>9</v>
      </c>
      <c r="B6" s="159" t="s">
        <v>214</v>
      </c>
      <c r="C6" s="65" t="s">
        <v>215</v>
      </c>
      <c r="D6" s="81">
        <f t="shared" si="0"/>
        <v>2465</v>
      </c>
      <c r="E6" s="66"/>
      <c r="F6" s="64"/>
      <c r="G6" s="64">
        <v>2465</v>
      </c>
      <c r="H6" s="64"/>
      <c r="I6" s="64"/>
      <c r="J6" s="64"/>
      <c r="K6" s="64"/>
      <c r="L6" s="64"/>
      <c r="M6" s="65"/>
      <c r="N6" s="67"/>
    </row>
    <row r="7" spans="1:14" ht="30.75">
      <c r="A7" s="64" t="s">
        <v>10</v>
      </c>
      <c r="B7" s="159" t="s">
        <v>175</v>
      </c>
      <c r="C7" s="120" t="s">
        <v>98</v>
      </c>
      <c r="D7" s="81">
        <f t="shared" si="0"/>
        <v>21</v>
      </c>
      <c r="E7" s="66"/>
      <c r="F7" s="64"/>
      <c r="G7" s="64">
        <v>21</v>
      </c>
      <c r="H7" s="64"/>
      <c r="I7" s="64"/>
      <c r="J7" s="64"/>
      <c r="K7" s="64"/>
      <c r="L7" s="64"/>
      <c r="M7" s="65"/>
      <c r="N7" s="67"/>
    </row>
    <row r="8" spans="1:14" ht="15.75">
      <c r="A8" s="64" t="s">
        <v>11</v>
      </c>
      <c r="B8" s="160" t="s">
        <v>218</v>
      </c>
      <c r="C8" s="65" t="s">
        <v>217</v>
      </c>
      <c r="D8" s="81">
        <f aca="true" t="shared" si="1" ref="D8:D19">SUM(E8:M8)</f>
        <v>2000</v>
      </c>
      <c r="E8" s="66">
        <v>1600</v>
      </c>
      <c r="F8" s="64">
        <v>400</v>
      </c>
      <c r="G8" s="64"/>
      <c r="H8" s="64"/>
      <c r="I8" s="64"/>
      <c r="J8" s="64"/>
      <c r="K8" s="64"/>
      <c r="L8" s="64"/>
      <c r="M8" s="65"/>
      <c r="N8" s="67"/>
    </row>
    <row r="9" spans="1:14" ht="15.75">
      <c r="A9" s="64" t="s">
        <v>12</v>
      </c>
      <c r="B9" s="160" t="s">
        <v>220</v>
      </c>
      <c r="C9" s="65" t="s">
        <v>221</v>
      </c>
      <c r="D9" s="81">
        <f t="shared" si="1"/>
        <v>3500</v>
      </c>
      <c r="E9" s="66"/>
      <c r="F9" s="64"/>
      <c r="G9" s="64">
        <v>3500</v>
      </c>
      <c r="H9" s="64"/>
      <c r="I9" s="64"/>
      <c r="J9" s="64"/>
      <c r="K9" s="64"/>
      <c r="L9" s="64"/>
      <c r="M9" s="65"/>
      <c r="N9" s="67"/>
    </row>
    <row r="10" spans="1:14" ht="15.75">
      <c r="A10" s="64" t="s">
        <v>13</v>
      </c>
      <c r="B10" s="160" t="s">
        <v>181</v>
      </c>
      <c r="C10" s="120" t="s">
        <v>240</v>
      </c>
      <c r="D10" s="81">
        <f t="shared" si="1"/>
        <v>4340</v>
      </c>
      <c r="E10" s="66"/>
      <c r="F10" s="64"/>
      <c r="G10" s="64">
        <v>4340</v>
      </c>
      <c r="H10" s="64"/>
      <c r="I10" s="64"/>
      <c r="J10" s="64"/>
      <c r="K10" s="64"/>
      <c r="L10" s="64"/>
      <c r="M10" s="65"/>
      <c r="N10" s="67"/>
    </row>
    <row r="11" spans="1:14" ht="15.75">
      <c r="A11" s="64" t="s">
        <v>14</v>
      </c>
      <c r="B11" s="160" t="s">
        <v>219</v>
      </c>
      <c r="C11" s="120" t="s">
        <v>88</v>
      </c>
      <c r="D11" s="81">
        <f t="shared" si="1"/>
        <v>4200</v>
      </c>
      <c r="E11" s="66"/>
      <c r="F11" s="64"/>
      <c r="G11" s="64">
        <v>4200</v>
      </c>
      <c r="H11" s="64"/>
      <c r="I11" s="64"/>
      <c r="J11" s="64"/>
      <c r="K11" s="64"/>
      <c r="L11" s="64"/>
      <c r="M11" s="65"/>
      <c r="N11" s="67"/>
    </row>
    <row r="12" spans="1:14" ht="15.75">
      <c r="A12" s="64" t="s">
        <v>15</v>
      </c>
      <c r="B12" s="160" t="s">
        <v>182</v>
      </c>
      <c r="C12" s="65" t="s">
        <v>183</v>
      </c>
      <c r="D12" s="81">
        <f t="shared" si="1"/>
        <v>18263</v>
      </c>
      <c r="E12" s="66">
        <v>5920</v>
      </c>
      <c r="F12" s="64">
        <v>1660</v>
      </c>
      <c r="G12" s="64">
        <v>1815</v>
      </c>
      <c r="H12" s="64"/>
      <c r="I12" s="64"/>
      <c r="J12" s="64">
        <v>8868</v>
      </c>
      <c r="K12" s="64"/>
      <c r="L12" s="64"/>
      <c r="M12" s="65"/>
      <c r="N12" s="67">
        <v>3</v>
      </c>
    </row>
    <row r="13" spans="1:14" ht="30.75">
      <c r="A13" s="64" t="s">
        <v>16</v>
      </c>
      <c r="B13" s="160" t="s">
        <v>184</v>
      </c>
      <c r="C13" s="65" t="s">
        <v>75</v>
      </c>
      <c r="D13" s="81">
        <f t="shared" si="1"/>
        <v>320</v>
      </c>
      <c r="E13" s="66"/>
      <c r="F13" s="64"/>
      <c r="G13" s="64">
        <v>320</v>
      </c>
      <c r="H13" s="64"/>
      <c r="I13" s="64"/>
      <c r="J13" s="64"/>
      <c r="K13" s="64"/>
      <c r="L13" s="64"/>
      <c r="M13" s="65"/>
      <c r="N13" s="67"/>
    </row>
    <row r="14" spans="1:14" ht="15.75">
      <c r="A14" s="64" t="s">
        <v>17</v>
      </c>
      <c r="B14" s="160" t="s">
        <v>222</v>
      </c>
      <c r="C14" s="65" t="s">
        <v>225</v>
      </c>
      <c r="D14" s="81">
        <f t="shared" si="1"/>
        <v>6920</v>
      </c>
      <c r="E14" s="66">
        <v>3490</v>
      </c>
      <c r="F14" s="64">
        <v>930</v>
      </c>
      <c r="G14" s="64">
        <v>2500</v>
      </c>
      <c r="H14" s="64"/>
      <c r="I14" s="64"/>
      <c r="J14" s="64"/>
      <c r="K14" s="64"/>
      <c r="L14" s="64"/>
      <c r="M14" s="65"/>
      <c r="N14" s="67">
        <v>2</v>
      </c>
    </row>
    <row r="15" spans="1:14" ht="15.75">
      <c r="A15" s="64" t="s">
        <v>18</v>
      </c>
      <c r="B15" s="160" t="s">
        <v>223</v>
      </c>
      <c r="C15" s="65" t="s">
        <v>224</v>
      </c>
      <c r="D15" s="81">
        <f t="shared" si="1"/>
        <v>13880</v>
      </c>
      <c r="E15" s="66">
        <v>6660</v>
      </c>
      <c r="F15" s="64">
        <v>1905</v>
      </c>
      <c r="G15" s="64">
        <v>5315</v>
      </c>
      <c r="H15" s="64"/>
      <c r="I15" s="64"/>
      <c r="J15" s="64"/>
      <c r="K15" s="64"/>
      <c r="L15" s="64"/>
      <c r="M15" s="65"/>
      <c r="N15" s="67">
        <v>4</v>
      </c>
    </row>
    <row r="16" spans="1:14" ht="15.75">
      <c r="A16" s="64" t="s">
        <v>19</v>
      </c>
      <c r="B16" s="160" t="s">
        <v>185</v>
      </c>
      <c r="C16" s="65" t="s">
        <v>85</v>
      </c>
      <c r="D16" s="81">
        <f t="shared" si="1"/>
        <v>850</v>
      </c>
      <c r="E16" s="66"/>
      <c r="F16" s="64"/>
      <c r="G16" s="64">
        <v>850</v>
      </c>
      <c r="H16" s="64"/>
      <c r="I16" s="64"/>
      <c r="J16" s="64"/>
      <c r="K16" s="64"/>
      <c r="L16" s="64"/>
      <c r="M16" s="65"/>
      <c r="N16" s="67"/>
    </row>
    <row r="17" spans="1:14" ht="15.75">
      <c r="A17" s="64" t="s">
        <v>20</v>
      </c>
      <c r="B17" s="161" t="s">
        <v>186</v>
      </c>
      <c r="C17" s="65" t="s">
        <v>86</v>
      </c>
      <c r="D17" s="81">
        <f t="shared" si="1"/>
        <v>380</v>
      </c>
      <c r="E17" s="66">
        <v>100</v>
      </c>
      <c r="F17" s="64"/>
      <c r="G17" s="64">
        <v>280</v>
      </c>
      <c r="H17" s="64"/>
      <c r="I17" s="64"/>
      <c r="J17" s="64"/>
      <c r="K17" s="64"/>
      <c r="L17" s="64"/>
      <c r="M17" s="65"/>
      <c r="N17" s="67"/>
    </row>
    <row r="18" spans="1:14" ht="15.75">
      <c r="A18" s="64" t="s">
        <v>21</v>
      </c>
      <c r="B18" s="160" t="s">
        <v>187</v>
      </c>
      <c r="C18" s="65" t="s">
        <v>188</v>
      </c>
      <c r="D18" s="81">
        <f t="shared" si="1"/>
        <v>2932</v>
      </c>
      <c r="E18" s="66">
        <v>1860</v>
      </c>
      <c r="F18" s="64">
        <v>500</v>
      </c>
      <c r="G18" s="64">
        <v>572</v>
      </c>
      <c r="H18" s="64"/>
      <c r="I18" s="64"/>
      <c r="J18" s="64"/>
      <c r="K18" s="64"/>
      <c r="L18" s="64"/>
      <c r="M18" s="65"/>
      <c r="N18" s="67">
        <v>1</v>
      </c>
    </row>
    <row r="19" spans="1:14" ht="15.75">
      <c r="A19" s="64" t="s">
        <v>24</v>
      </c>
      <c r="B19" s="160" t="s">
        <v>226</v>
      </c>
      <c r="C19" s="65" t="s">
        <v>227</v>
      </c>
      <c r="D19" s="81">
        <f t="shared" si="1"/>
        <v>588</v>
      </c>
      <c r="E19" s="66"/>
      <c r="F19" s="64"/>
      <c r="G19" s="64">
        <v>255</v>
      </c>
      <c r="H19" s="64"/>
      <c r="I19" s="64"/>
      <c r="J19" s="64">
        <v>333</v>
      </c>
      <c r="K19" s="64"/>
      <c r="L19" s="64"/>
      <c r="M19" s="65"/>
      <c r="N19" s="67"/>
    </row>
    <row r="20" spans="1:14" ht="15.75">
      <c r="A20" s="64" t="s">
        <v>25</v>
      </c>
      <c r="B20" s="160" t="s">
        <v>189</v>
      </c>
      <c r="C20" s="65" t="s">
        <v>190</v>
      </c>
      <c r="D20" s="81">
        <f aca="true" t="shared" si="2" ref="D20:D35">SUM(E20:M20)</f>
        <v>1435</v>
      </c>
      <c r="E20" s="66"/>
      <c r="F20" s="64"/>
      <c r="G20" s="64">
        <v>1435</v>
      </c>
      <c r="H20" s="64"/>
      <c r="I20" s="64"/>
      <c r="J20" s="64"/>
      <c r="K20" s="64"/>
      <c r="L20" s="64"/>
      <c r="M20" s="65"/>
      <c r="N20" s="67"/>
    </row>
    <row r="21" spans="1:14" ht="30.75">
      <c r="A21" s="64" t="s">
        <v>26</v>
      </c>
      <c r="B21" s="160" t="s">
        <v>216</v>
      </c>
      <c r="C21" s="65" t="s">
        <v>87</v>
      </c>
      <c r="D21" s="81">
        <f t="shared" si="2"/>
        <v>127</v>
      </c>
      <c r="E21" s="66"/>
      <c r="F21" s="64"/>
      <c r="G21" s="64">
        <v>127</v>
      </c>
      <c r="H21" s="64"/>
      <c r="I21" s="64"/>
      <c r="J21" s="64"/>
      <c r="K21" s="64"/>
      <c r="L21" s="64"/>
      <c r="M21" s="65"/>
      <c r="N21" s="67"/>
    </row>
    <row r="22" spans="1:14" ht="30.75">
      <c r="A22" s="64" t="s">
        <v>27</v>
      </c>
      <c r="B22" s="160" t="s">
        <v>191</v>
      </c>
      <c r="C22" s="65" t="s">
        <v>192</v>
      </c>
      <c r="D22" s="81">
        <f t="shared" si="2"/>
        <v>600</v>
      </c>
      <c r="E22" s="66"/>
      <c r="F22" s="64"/>
      <c r="G22" s="64">
        <v>600</v>
      </c>
      <c r="H22" s="64"/>
      <c r="I22" s="64"/>
      <c r="J22" s="64"/>
      <c r="K22" s="64"/>
      <c r="L22" s="64"/>
      <c r="M22" s="65"/>
      <c r="N22" s="67"/>
    </row>
    <row r="23" spans="1:14" ht="15.75">
      <c r="A23" s="64" t="s">
        <v>28</v>
      </c>
      <c r="B23" s="160" t="s">
        <v>228</v>
      </c>
      <c r="C23" s="65" t="s">
        <v>229</v>
      </c>
      <c r="D23" s="81">
        <f t="shared" si="2"/>
        <v>3833</v>
      </c>
      <c r="E23" s="66"/>
      <c r="F23" s="64"/>
      <c r="G23" s="64">
        <v>1655</v>
      </c>
      <c r="H23" s="64"/>
      <c r="I23" s="64"/>
      <c r="J23" s="64">
        <v>2178</v>
      </c>
      <c r="K23" s="64"/>
      <c r="L23" s="64"/>
      <c r="M23" s="65"/>
      <c r="N23" s="67"/>
    </row>
    <row r="24" spans="1:14" ht="30.75">
      <c r="A24" s="64" t="s">
        <v>29</v>
      </c>
      <c r="B24" s="160" t="s">
        <v>193</v>
      </c>
      <c r="C24" s="65" t="s">
        <v>194</v>
      </c>
      <c r="D24" s="81">
        <f t="shared" si="2"/>
        <v>3100</v>
      </c>
      <c r="E24" s="66"/>
      <c r="F24" s="64"/>
      <c r="G24" s="64">
        <v>3100</v>
      </c>
      <c r="H24" s="64"/>
      <c r="I24" s="64"/>
      <c r="J24" s="64"/>
      <c r="K24" s="64"/>
      <c r="L24" s="64"/>
      <c r="M24" s="65"/>
      <c r="N24" s="67"/>
    </row>
    <row r="25" spans="1:14" ht="30.75">
      <c r="A25" s="64" t="s">
        <v>30</v>
      </c>
      <c r="B25" s="159" t="s">
        <v>195</v>
      </c>
      <c r="C25" s="65" t="s">
        <v>2</v>
      </c>
      <c r="D25" s="81">
        <f t="shared" si="2"/>
        <v>1140</v>
      </c>
      <c r="E25" s="66"/>
      <c r="F25" s="64"/>
      <c r="G25" s="64">
        <v>1140</v>
      </c>
      <c r="H25" s="64"/>
      <c r="I25" s="64"/>
      <c r="J25" s="64"/>
      <c r="K25" s="64"/>
      <c r="L25" s="64"/>
      <c r="M25" s="65"/>
      <c r="N25" s="67"/>
    </row>
    <row r="26" spans="1:14" ht="30.75">
      <c r="A26" s="64" t="s">
        <v>66</v>
      </c>
      <c r="B26" s="160" t="s">
        <v>196</v>
      </c>
      <c r="C26" s="65" t="s">
        <v>197</v>
      </c>
      <c r="D26" s="81">
        <f t="shared" si="2"/>
        <v>5500</v>
      </c>
      <c r="E26" s="66"/>
      <c r="F26" s="64"/>
      <c r="G26" s="64">
        <v>5500</v>
      </c>
      <c r="H26" s="64"/>
      <c r="I26" s="64"/>
      <c r="J26" s="64"/>
      <c r="K26" s="64"/>
      <c r="L26" s="64"/>
      <c r="M26" s="65"/>
      <c r="N26" s="67"/>
    </row>
    <row r="27" spans="1:14" ht="30.75">
      <c r="A27" s="64" t="s">
        <v>76</v>
      </c>
      <c r="B27" s="159" t="s">
        <v>198</v>
      </c>
      <c r="C27" s="65" t="s">
        <v>199</v>
      </c>
      <c r="D27" s="81">
        <f t="shared" si="2"/>
        <v>6600</v>
      </c>
      <c r="E27" s="66"/>
      <c r="F27" s="64"/>
      <c r="G27" s="64">
        <v>6600</v>
      </c>
      <c r="H27" s="64"/>
      <c r="I27" s="64"/>
      <c r="J27" s="64"/>
      <c r="K27" s="64"/>
      <c r="L27" s="64"/>
      <c r="M27" s="65"/>
      <c r="N27" s="67"/>
    </row>
    <row r="28" spans="1:14" ht="30.75">
      <c r="A28" s="64" t="s">
        <v>77</v>
      </c>
      <c r="B28" s="160" t="s">
        <v>200</v>
      </c>
      <c r="C28" s="65" t="s">
        <v>201</v>
      </c>
      <c r="D28" s="81">
        <f t="shared" si="2"/>
        <v>890</v>
      </c>
      <c r="E28" s="66"/>
      <c r="F28" s="64"/>
      <c r="G28" s="64">
        <v>890</v>
      </c>
      <c r="H28" s="64"/>
      <c r="I28" s="64"/>
      <c r="J28" s="64"/>
      <c r="K28" s="64"/>
      <c r="L28" s="64"/>
      <c r="M28" s="65"/>
      <c r="N28" s="67"/>
    </row>
    <row r="29" spans="1:14" ht="15.75">
      <c r="A29" s="64" t="s">
        <v>78</v>
      </c>
      <c r="B29" s="160" t="s">
        <v>236</v>
      </c>
      <c r="C29" s="65" t="s">
        <v>237</v>
      </c>
      <c r="D29" s="81">
        <f t="shared" si="2"/>
        <v>1370</v>
      </c>
      <c r="E29" s="66"/>
      <c r="F29" s="64"/>
      <c r="G29" s="64"/>
      <c r="H29" s="64">
        <v>1370</v>
      </c>
      <c r="I29" s="64"/>
      <c r="J29" s="64"/>
      <c r="K29" s="64"/>
      <c r="L29" s="64"/>
      <c r="M29" s="65"/>
      <c r="N29" s="67"/>
    </row>
    <row r="30" spans="1:14" ht="15.75">
      <c r="A30" s="64" t="s">
        <v>79</v>
      </c>
      <c r="B30" s="121">
        <v>103010</v>
      </c>
      <c r="C30" s="65" t="s">
        <v>230</v>
      </c>
      <c r="D30" s="81">
        <f t="shared" si="2"/>
        <v>220</v>
      </c>
      <c r="E30" s="66"/>
      <c r="F30" s="64"/>
      <c r="G30" s="64"/>
      <c r="H30" s="64">
        <v>220</v>
      </c>
      <c r="I30" s="64"/>
      <c r="J30" s="64"/>
      <c r="K30" s="64"/>
      <c r="L30" s="64"/>
      <c r="M30" s="65"/>
      <c r="N30" s="67"/>
    </row>
    <row r="31" spans="1:14" ht="15.75">
      <c r="A31" s="64" t="s">
        <v>80</v>
      </c>
      <c r="B31" s="121">
        <v>104051</v>
      </c>
      <c r="C31" s="65" t="s">
        <v>231</v>
      </c>
      <c r="D31" s="81">
        <f t="shared" si="2"/>
        <v>500</v>
      </c>
      <c r="E31" s="66"/>
      <c r="F31" s="64"/>
      <c r="G31" s="64"/>
      <c r="H31" s="64">
        <v>500</v>
      </c>
      <c r="I31" s="64"/>
      <c r="J31" s="64"/>
      <c r="K31" s="64"/>
      <c r="L31" s="64"/>
      <c r="M31" s="65"/>
      <c r="N31" s="67"/>
    </row>
    <row r="32" spans="1:14" ht="15.75">
      <c r="A32" s="64" t="s">
        <v>81</v>
      </c>
      <c r="B32" s="121">
        <v>105010</v>
      </c>
      <c r="C32" s="65" t="s">
        <v>232</v>
      </c>
      <c r="D32" s="81">
        <f t="shared" si="2"/>
        <v>310</v>
      </c>
      <c r="E32" s="66"/>
      <c r="F32" s="64"/>
      <c r="G32" s="64"/>
      <c r="H32" s="64">
        <v>310</v>
      </c>
      <c r="I32" s="64"/>
      <c r="J32" s="64"/>
      <c r="K32" s="64"/>
      <c r="L32" s="64"/>
      <c r="M32" s="65"/>
      <c r="N32" s="67"/>
    </row>
    <row r="33" spans="1:14" ht="15.75">
      <c r="A33" s="64" t="s">
        <v>84</v>
      </c>
      <c r="B33" s="121">
        <v>106020</v>
      </c>
      <c r="C33" s="65" t="s">
        <v>233</v>
      </c>
      <c r="D33" s="81">
        <f t="shared" si="2"/>
        <v>630</v>
      </c>
      <c r="E33" s="66"/>
      <c r="F33" s="64"/>
      <c r="G33" s="64"/>
      <c r="H33" s="64">
        <v>630</v>
      </c>
      <c r="I33" s="64"/>
      <c r="J33" s="64"/>
      <c r="K33" s="64"/>
      <c r="L33" s="64"/>
      <c r="M33" s="65"/>
      <c r="N33" s="67"/>
    </row>
    <row r="34" spans="1:14" ht="15.75">
      <c r="A34" s="64" t="s">
        <v>89</v>
      </c>
      <c r="B34" s="170" t="s">
        <v>241</v>
      </c>
      <c r="C34" s="65" t="s">
        <v>234</v>
      </c>
      <c r="D34" s="81">
        <f t="shared" si="2"/>
        <v>2000</v>
      </c>
      <c r="E34" s="66"/>
      <c r="F34" s="64"/>
      <c r="G34" s="64"/>
      <c r="H34" s="64">
        <v>2000</v>
      </c>
      <c r="I34" s="64"/>
      <c r="J34" s="64"/>
      <c r="K34" s="64"/>
      <c r="L34" s="64"/>
      <c r="M34" s="65"/>
      <c r="N34" s="67"/>
    </row>
    <row r="35" spans="1:14" ht="16.5" thickBot="1">
      <c r="A35" s="73" t="s">
        <v>90</v>
      </c>
      <c r="B35" s="180">
        <v>107060</v>
      </c>
      <c r="C35" s="68" t="s">
        <v>235</v>
      </c>
      <c r="D35" s="82">
        <f t="shared" si="2"/>
        <v>5000</v>
      </c>
      <c r="E35" s="80"/>
      <c r="F35" s="73"/>
      <c r="G35" s="73"/>
      <c r="H35" s="73">
        <v>5000</v>
      </c>
      <c r="I35" s="73"/>
      <c r="J35" s="73"/>
      <c r="K35" s="73"/>
      <c r="L35" s="73"/>
      <c r="M35" s="68"/>
      <c r="N35" s="69"/>
    </row>
    <row r="36" spans="1:16" ht="16.5" thickBot="1">
      <c r="A36" s="71" t="s">
        <v>91</v>
      </c>
      <c r="B36" s="125"/>
      <c r="C36" s="126" t="s">
        <v>242</v>
      </c>
      <c r="D36" s="72">
        <f aca="true" t="shared" si="3" ref="D36:K36">SUM(D2:D35)</f>
        <v>158562</v>
      </c>
      <c r="E36" s="127">
        <f t="shared" si="3"/>
        <v>31702</v>
      </c>
      <c r="F36" s="125">
        <f t="shared" si="3"/>
        <v>8657</v>
      </c>
      <c r="G36" s="125">
        <f t="shared" si="3"/>
        <v>58850</v>
      </c>
      <c r="H36" s="125">
        <f t="shared" si="3"/>
        <v>10657</v>
      </c>
      <c r="I36" s="125">
        <f t="shared" si="3"/>
        <v>5117</v>
      </c>
      <c r="J36" s="125">
        <f t="shared" si="3"/>
        <v>16379</v>
      </c>
      <c r="K36" s="125">
        <f t="shared" si="3"/>
        <v>600</v>
      </c>
      <c r="L36" s="125"/>
      <c r="M36" s="128">
        <f>SUM(M2:M35)</f>
        <v>26600</v>
      </c>
      <c r="N36" s="72">
        <f>SUM(N2:N35)</f>
        <v>11.5</v>
      </c>
      <c r="P36" s="129"/>
    </row>
    <row r="37" spans="1:14" ht="15.75" thickBot="1">
      <c r="A37" s="165" t="s">
        <v>92</v>
      </c>
      <c r="B37" s="175" t="s">
        <v>238</v>
      </c>
      <c r="C37" s="176" t="s">
        <v>239</v>
      </c>
      <c r="D37" s="162">
        <f>SUM(E37:M37)</f>
        <v>26600</v>
      </c>
      <c r="E37" s="163">
        <v>20182</v>
      </c>
      <c r="F37" s="164">
        <v>5478</v>
      </c>
      <c r="G37" s="164">
        <v>820</v>
      </c>
      <c r="H37" s="164"/>
      <c r="I37" s="164"/>
      <c r="J37" s="164">
        <v>120</v>
      </c>
      <c r="K37" s="164"/>
      <c r="L37" s="164"/>
      <c r="M37" s="168"/>
      <c r="N37" s="162">
        <v>7</v>
      </c>
    </row>
    <row r="38" spans="1:14" ht="16.5" thickBot="1">
      <c r="A38" s="165" t="s">
        <v>93</v>
      </c>
      <c r="B38" s="166"/>
      <c r="C38" s="179" t="s">
        <v>243</v>
      </c>
      <c r="D38" s="72">
        <f>SUM(D37)</f>
        <v>26600</v>
      </c>
      <c r="E38" s="127">
        <f aca="true" t="shared" si="4" ref="E38:N38">SUM(E37)</f>
        <v>20182</v>
      </c>
      <c r="F38" s="125">
        <f t="shared" si="4"/>
        <v>5478</v>
      </c>
      <c r="G38" s="125">
        <f t="shared" si="4"/>
        <v>820</v>
      </c>
      <c r="H38" s="125">
        <f t="shared" si="4"/>
        <v>0</v>
      </c>
      <c r="I38" s="125">
        <f t="shared" si="4"/>
        <v>0</v>
      </c>
      <c r="J38" s="125">
        <f t="shared" si="4"/>
        <v>120</v>
      </c>
      <c r="K38" s="125">
        <f t="shared" si="4"/>
        <v>0</v>
      </c>
      <c r="L38" s="125"/>
      <c r="M38" s="128">
        <f t="shared" si="4"/>
        <v>0</v>
      </c>
      <c r="N38" s="72">
        <f t="shared" si="4"/>
        <v>7</v>
      </c>
    </row>
    <row r="39" spans="1:14" ht="15.75" thickBot="1">
      <c r="A39" s="177" t="s">
        <v>94</v>
      </c>
      <c r="B39" s="177"/>
      <c r="C39" s="178" t="s">
        <v>244</v>
      </c>
      <c r="D39" s="70">
        <f>SUM(D36+D38)</f>
        <v>185162</v>
      </c>
      <c r="E39" s="130">
        <f aca="true" t="shared" si="5" ref="E39:N39">SUM(E36+E38)</f>
        <v>51884</v>
      </c>
      <c r="F39" s="131">
        <f t="shared" si="5"/>
        <v>14135</v>
      </c>
      <c r="G39" s="131">
        <f t="shared" si="5"/>
        <v>59670</v>
      </c>
      <c r="H39" s="131">
        <f t="shared" si="5"/>
        <v>10657</v>
      </c>
      <c r="I39" s="131">
        <f t="shared" si="5"/>
        <v>5117</v>
      </c>
      <c r="J39" s="131">
        <f t="shared" si="5"/>
        <v>16499</v>
      </c>
      <c r="K39" s="131">
        <f t="shared" si="5"/>
        <v>600</v>
      </c>
      <c r="L39" s="131"/>
      <c r="M39" s="132">
        <f t="shared" si="5"/>
        <v>26600</v>
      </c>
      <c r="N39" s="70">
        <f t="shared" si="5"/>
        <v>18.5</v>
      </c>
    </row>
    <row r="55" spans="1:14" s="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5" s="6" customFormat="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2"/>
    </row>
  </sheetData>
  <printOptions/>
  <pageMargins left="0.75" right="0.65" top="1.37" bottom="0.77" header="0.5" footer="0.5"/>
  <pageSetup horizontalDpi="600" verticalDpi="600" orientation="landscape" paperSize="9" scale="56" r:id="rId1"/>
  <headerFooter alignWithMargins="0">
    <oddHeader>&amp;C
&amp;"Arial,Félkövér"&amp;14Tiszasüly Községi Önkormányzat, valamint intézményei 2015. évi kiadásai 
&amp;R4/b. számú melléklet
adatok ezer Ft-ban</oddHeader>
  </headerFooter>
  <rowBreaks count="1" manualBreakCount="1">
    <brk id="27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2">
      <selection activeCell="C5" sqref="C5"/>
    </sheetView>
  </sheetViews>
  <sheetFormatPr defaultColWidth="9.140625" defaultRowHeight="12.75"/>
  <cols>
    <col min="1" max="1" width="9.28125" style="0" customWidth="1"/>
    <col min="2" max="2" width="37.8515625" style="0" customWidth="1"/>
    <col min="3" max="4" width="14.8515625" style="0" customWidth="1"/>
    <col min="5" max="5" width="18.28125" style="0" bestFit="1" customWidth="1"/>
  </cols>
  <sheetData>
    <row r="1" ht="12.75">
      <c r="E1" s="37" t="s">
        <v>55</v>
      </c>
    </row>
    <row r="2" spans="1:5" ht="79.5" customHeight="1">
      <c r="A2" s="337" t="s">
        <v>47</v>
      </c>
      <c r="B2" s="337"/>
      <c r="C2" s="337"/>
      <c r="D2" s="337"/>
      <c r="E2" s="337"/>
    </row>
    <row r="3" spans="1:5" ht="32.25" customHeight="1">
      <c r="A3" s="302" t="s">
        <v>272</v>
      </c>
      <c r="B3" s="302"/>
      <c r="C3" s="302"/>
      <c r="D3" s="302"/>
      <c r="E3" s="302"/>
    </row>
    <row r="5" ht="49.5" customHeight="1" thickBot="1">
      <c r="E5" s="36" t="s">
        <v>32</v>
      </c>
    </row>
    <row r="6" spans="1:5" ht="12.75" customHeight="1">
      <c r="A6" s="338" t="s">
        <v>4</v>
      </c>
      <c r="B6" s="340" t="s">
        <v>56</v>
      </c>
      <c r="C6" s="342" t="s">
        <v>96</v>
      </c>
      <c r="D6" s="342" t="s">
        <v>288</v>
      </c>
      <c r="E6" s="344" t="s">
        <v>58</v>
      </c>
    </row>
    <row r="7" spans="1:5" ht="27" customHeight="1" thickBot="1">
      <c r="A7" s="339"/>
      <c r="B7" s="341"/>
      <c r="C7" s="343"/>
      <c r="D7" s="343"/>
      <c r="E7" s="345"/>
    </row>
    <row r="8" spans="1:5" ht="15.75">
      <c r="A8" s="269" t="s">
        <v>5</v>
      </c>
      <c r="B8" s="270" t="s">
        <v>269</v>
      </c>
      <c r="C8" s="270">
        <v>6414</v>
      </c>
      <c r="D8" s="271">
        <v>6414</v>
      </c>
      <c r="E8" s="272">
        <v>2015</v>
      </c>
    </row>
    <row r="9" spans="1:5" ht="29.25" customHeight="1">
      <c r="A9" s="136" t="s">
        <v>6</v>
      </c>
      <c r="B9" s="135" t="s">
        <v>270</v>
      </c>
      <c r="C9" s="133">
        <v>2454</v>
      </c>
      <c r="D9" s="240">
        <v>2454</v>
      </c>
      <c r="E9" s="134">
        <v>2015</v>
      </c>
    </row>
    <row r="10" spans="1:5" ht="29.25" customHeight="1">
      <c r="A10" s="136" t="s">
        <v>7</v>
      </c>
      <c r="B10" s="135" t="s">
        <v>290</v>
      </c>
      <c r="C10" s="133"/>
      <c r="D10" s="240">
        <v>2178</v>
      </c>
      <c r="E10" s="134">
        <v>2015</v>
      </c>
    </row>
    <row r="11" spans="1:5" ht="29.25" customHeight="1">
      <c r="A11" s="136" t="s">
        <v>8</v>
      </c>
      <c r="B11" s="135" t="s">
        <v>271</v>
      </c>
      <c r="C11" s="133">
        <v>120</v>
      </c>
      <c r="D11" s="240">
        <v>120</v>
      </c>
      <c r="E11" s="134">
        <v>2015</v>
      </c>
    </row>
    <row r="12" spans="1:5" ht="15.75">
      <c r="A12" s="136" t="s">
        <v>9</v>
      </c>
      <c r="B12" s="135" t="s">
        <v>291</v>
      </c>
      <c r="C12" s="133"/>
      <c r="D12" s="240">
        <v>333</v>
      </c>
      <c r="E12" s="134">
        <v>2015</v>
      </c>
    </row>
    <row r="13" spans="1:5" ht="16.5" thickBot="1">
      <c r="A13" s="264" t="s">
        <v>10</v>
      </c>
      <c r="B13" s="265" t="s">
        <v>294</v>
      </c>
      <c r="C13" s="266"/>
      <c r="D13" s="267">
        <v>5000</v>
      </c>
      <c r="E13" s="268"/>
    </row>
    <row r="14" spans="1:5" ht="13.5" thickBot="1">
      <c r="A14" s="273"/>
      <c r="B14" s="274" t="s">
        <v>140</v>
      </c>
      <c r="C14" s="274">
        <f>SUM(C8:C12)</f>
        <v>8988</v>
      </c>
      <c r="D14" s="274">
        <f>SUM(D8:D13)</f>
        <v>16499</v>
      </c>
      <c r="E14" s="275"/>
    </row>
  </sheetData>
  <mergeCells count="7">
    <mergeCell ref="A2:E2"/>
    <mergeCell ref="A3:E3"/>
    <mergeCell ref="A6:A7"/>
    <mergeCell ref="B6:B7"/>
    <mergeCell ref="C6:C7"/>
    <mergeCell ref="E6:E7"/>
    <mergeCell ref="D6:D7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Normal="75" zoomScaleSheetLayoutView="100" workbookViewId="0" topLeftCell="A1">
      <selection activeCell="G22" sqref="G22"/>
    </sheetView>
  </sheetViews>
  <sheetFormatPr defaultColWidth="9.140625" defaultRowHeight="12.75"/>
  <cols>
    <col min="1" max="1" width="4.8515625" style="0" bestFit="1" customWidth="1"/>
    <col min="2" max="2" width="33.00390625" style="0" bestFit="1" customWidth="1"/>
    <col min="3" max="4" width="8.7109375" style="0" customWidth="1"/>
    <col min="5" max="9" width="8.8515625" style="0" bestFit="1" customWidth="1"/>
    <col min="10" max="10" width="9.7109375" style="0" bestFit="1" customWidth="1"/>
    <col min="11" max="11" width="11.00390625" style="0" bestFit="1" customWidth="1"/>
    <col min="12" max="12" width="8.8515625" style="0" bestFit="1" customWidth="1"/>
    <col min="13" max="13" width="9.421875" style="0" bestFit="1" customWidth="1"/>
    <col min="14" max="14" width="9.57421875" style="0" bestFit="1" customWidth="1"/>
    <col min="15" max="15" width="9.28125" style="0" bestFit="1" customWidth="1"/>
    <col min="16" max="16" width="10.28125" style="0" bestFit="1" customWidth="1"/>
    <col min="17" max="17" width="9.28125" style="0" bestFit="1" customWidth="1"/>
  </cols>
  <sheetData>
    <row r="1" spans="13:15" ht="15.75">
      <c r="M1" s="350" t="s">
        <v>274</v>
      </c>
      <c r="N1" s="350"/>
      <c r="O1" s="350"/>
    </row>
    <row r="2" spans="13:15" ht="12.75">
      <c r="M2" s="18"/>
      <c r="N2" s="18"/>
      <c r="O2" s="18"/>
    </row>
    <row r="3" spans="13:15" ht="12.75">
      <c r="M3" s="18"/>
      <c r="N3" s="18"/>
      <c r="O3" s="18"/>
    </row>
    <row r="4" spans="1:15" ht="15.75">
      <c r="A4" s="351" t="s">
        <v>47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5" ht="15.75">
      <c r="A5" s="351" t="s">
        <v>273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</row>
    <row r="6" spans="1:15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3:15" ht="13.5" thickBot="1">
      <c r="M7" s="349" t="s">
        <v>32</v>
      </c>
      <c r="N7" s="349"/>
      <c r="O7" s="349"/>
    </row>
    <row r="8" spans="1:15" ht="39" thickBot="1">
      <c r="A8" s="193" t="s">
        <v>283</v>
      </c>
      <c r="B8" s="194" t="s">
        <v>33</v>
      </c>
      <c r="C8" s="194" t="s">
        <v>68</v>
      </c>
      <c r="D8" s="194" t="s">
        <v>275</v>
      </c>
      <c r="E8" s="194" t="s">
        <v>69</v>
      </c>
      <c r="F8" s="194" t="s">
        <v>70</v>
      </c>
      <c r="G8" s="194" t="s">
        <v>71</v>
      </c>
      <c r="H8" s="194" t="s">
        <v>72</v>
      </c>
      <c r="I8" s="194" t="s">
        <v>73</v>
      </c>
      <c r="J8" s="194" t="s">
        <v>276</v>
      </c>
      <c r="K8" s="194" t="s">
        <v>277</v>
      </c>
      <c r="L8" s="194" t="s">
        <v>278</v>
      </c>
      <c r="M8" s="194" t="s">
        <v>279</v>
      </c>
      <c r="N8" s="194" t="s">
        <v>280</v>
      </c>
      <c r="O8" s="195" t="s">
        <v>57</v>
      </c>
    </row>
    <row r="9" spans="1:15" ht="13.5" thickBot="1">
      <c r="A9" s="196"/>
      <c r="B9" s="346" t="s">
        <v>59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8"/>
    </row>
    <row r="10" spans="1:17" ht="25.5">
      <c r="A10" s="197" t="s">
        <v>5</v>
      </c>
      <c r="B10" s="198" t="s">
        <v>281</v>
      </c>
      <c r="C10" s="199">
        <v>7416</v>
      </c>
      <c r="D10" s="199">
        <v>7416</v>
      </c>
      <c r="E10" s="199">
        <v>7416</v>
      </c>
      <c r="F10" s="199">
        <v>7416</v>
      </c>
      <c r="G10" s="199">
        <v>7416</v>
      </c>
      <c r="H10" s="199">
        <v>7416</v>
      </c>
      <c r="I10" s="199">
        <v>7416</v>
      </c>
      <c r="J10" s="199">
        <v>7416</v>
      </c>
      <c r="K10" s="199">
        <v>7416</v>
      </c>
      <c r="L10" s="199">
        <v>7416</v>
      </c>
      <c r="M10" s="199">
        <v>7416</v>
      </c>
      <c r="N10" s="199">
        <v>7415</v>
      </c>
      <c r="O10" s="200">
        <f aca="true" t="shared" si="0" ref="O10:O26">SUM(C10:N10)</f>
        <v>88991</v>
      </c>
      <c r="P10" s="45"/>
      <c r="Q10" s="45"/>
    </row>
    <row r="11" spans="1:17" ht="25.5">
      <c r="A11" s="197" t="s">
        <v>6</v>
      </c>
      <c r="B11" s="201" t="s">
        <v>282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>
        <v>0</v>
      </c>
      <c r="P11" s="45"/>
      <c r="Q11" s="45"/>
    </row>
    <row r="12" spans="1:16" ht="15">
      <c r="A12" s="197" t="s">
        <v>7</v>
      </c>
      <c r="B12" s="204" t="s">
        <v>165</v>
      </c>
      <c r="C12" s="199">
        <v>1661</v>
      </c>
      <c r="D12" s="199">
        <v>1661</v>
      </c>
      <c r="E12" s="199">
        <v>1661</v>
      </c>
      <c r="F12" s="199">
        <v>8000</v>
      </c>
      <c r="G12" s="199">
        <v>1661</v>
      </c>
      <c r="H12" s="199">
        <v>1661</v>
      </c>
      <c r="I12" s="199">
        <v>1661</v>
      </c>
      <c r="J12" s="199">
        <v>1661</v>
      </c>
      <c r="K12" s="199">
        <v>8000</v>
      </c>
      <c r="L12" s="199">
        <v>991</v>
      </c>
      <c r="M12" s="199">
        <v>1661</v>
      </c>
      <c r="N12" s="199">
        <v>1661</v>
      </c>
      <c r="O12" s="200">
        <f t="shared" si="0"/>
        <v>31940</v>
      </c>
      <c r="P12" s="45"/>
    </row>
    <row r="13" spans="1:16" ht="15">
      <c r="A13" s="197" t="s">
        <v>8</v>
      </c>
      <c r="B13" s="204" t="s">
        <v>36</v>
      </c>
      <c r="C13" s="199">
        <v>1880</v>
      </c>
      <c r="D13" s="199">
        <v>1880</v>
      </c>
      <c r="E13" s="199">
        <v>1880</v>
      </c>
      <c r="F13" s="199">
        <v>1880</v>
      </c>
      <c r="G13" s="199">
        <v>1880</v>
      </c>
      <c r="H13" s="199">
        <v>1880</v>
      </c>
      <c r="I13" s="199">
        <v>1880</v>
      </c>
      <c r="J13" s="199">
        <v>1880</v>
      </c>
      <c r="K13" s="199">
        <v>1881</v>
      </c>
      <c r="L13" s="199">
        <v>1881</v>
      </c>
      <c r="M13" s="199">
        <v>1881</v>
      </c>
      <c r="N13" s="199">
        <v>1881</v>
      </c>
      <c r="O13" s="200">
        <f t="shared" si="0"/>
        <v>22564</v>
      </c>
      <c r="P13" s="45"/>
    </row>
    <row r="14" spans="1:16" s="24" customFormat="1" ht="15">
      <c r="A14" s="197" t="s">
        <v>9</v>
      </c>
      <c r="B14" s="204" t="s">
        <v>166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200">
        <v>0</v>
      </c>
      <c r="P14" s="28"/>
    </row>
    <row r="15" spans="1:16" ht="15">
      <c r="A15" s="197" t="s">
        <v>10</v>
      </c>
      <c r="B15" s="204" t="s">
        <v>167</v>
      </c>
      <c r="C15" s="199"/>
      <c r="D15" s="199">
        <v>5811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200">
        <f t="shared" si="0"/>
        <v>5811</v>
      </c>
      <c r="P15" s="45"/>
    </row>
    <row r="16" spans="1:17" ht="25.5">
      <c r="A16" s="197" t="s">
        <v>11</v>
      </c>
      <c r="B16" s="198" t="s">
        <v>168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200">
        <f t="shared" si="0"/>
        <v>0</v>
      </c>
      <c r="P16" s="45"/>
      <c r="Q16" s="45"/>
    </row>
    <row r="17" spans="1:17" ht="15">
      <c r="A17" s="197" t="s">
        <v>12</v>
      </c>
      <c r="B17" s="198" t="s">
        <v>296</v>
      </c>
      <c r="C17" s="199"/>
      <c r="D17" s="199"/>
      <c r="E17" s="199"/>
      <c r="F17" s="199"/>
      <c r="G17" s="199"/>
      <c r="H17" s="199"/>
      <c r="I17" s="199">
        <v>9256</v>
      </c>
      <c r="J17" s="199"/>
      <c r="K17" s="199"/>
      <c r="L17" s="199"/>
      <c r="M17" s="199"/>
      <c r="N17" s="199"/>
      <c r="O17" s="200">
        <f t="shared" si="0"/>
        <v>9256</v>
      </c>
      <c r="P17" s="45"/>
      <c r="Q17" s="45"/>
    </row>
    <row r="18" spans="1:16" ht="15.75" thickBot="1">
      <c r="A18" s="197" t="s">
        <v>13</v>
      </c>
      <c r="B18" s="204" t="s">
        <v>169</v>
      </c>
      <c r="C18" s="199">
        <v>2217</v>
      </c>
      <c r="D18" s="199">
        <v>2217</v>
      </c>
      <c r="E18" s="199">
        <v>2217</v>
      </c>
      <c r="F18" s="199">
        <v>2217</v>
      </c>
      <c r="G18" s="199">
        <v>2217</v>
      </c>
      <c r="H18" s="199">
        <v>2217</v>
      </c>
      <c r="I18" s="199">
        <v>2217</v>
      </c>
      <c r="J18" s="199">
        <v>2217</v>
      </c>
      <c r="K18" s="199">
        <v>2216</v>
      </c>
      <c r="L18" s="199">
        <v>2216</v>
      </c>
      <c r="M18" s="199">
        <v>2216</v>
      </c>
      <c r="N18" s="199">
        <v>2216</v>
      </c>
      <c r="O18" s="200">
        <f t="shared" si="0"/>
        <v>26600</v>
      </c>
      <c r="P18" s="45"/>
    </row>
    <row r="19" spans="1:16" ht="15.75" thickBot="1">
      <c r="A19" s="196"/>
      <c r="B19" s="205" t="s">
        <v>53</v>
      </c>
      <c r="C19" s="206">
        <f aca="true" t="shared" si="1" ref="C19:N19">SUM(C10:C18)</f>
        <v>13174</v>
      </c>
      <c r="D19" s="206">
        <f t="shared" si="1"/>
        <v>18985</v>
      </c>
      <c r="E19" s="206">
        <f t="shared" si="1"/>
        <v>13174</v>
      </c>
      <c r="F19" s="206">
        <f t="shared" si="1"/>
        <v>19513</v>
      </c>
      <c r="G19" s="206">
        <f t="shared" si="1"/>
        <v>13174</v>
      </c>
      <c r="H19" s="206">
        <f t="shared" si="1"/>
        <v>13174</v>
      </c>
      <c r="I19" s="206">
        <f t="shared" si="1"/>
        <v>22430</v>
      </c>
      <c r="J19" s="206">
        <f t="shared" si="1"/>
        <v>13174</v>
      </c>
      <c r="K19" s="206">
        <f t="shared" si="1"/>
        <v>19513</v>
      </c>
      <c r="L19" s="206">
        <f t="shared" si="1"/>
        <v>12504</v>
      </c>
      <c r="M19" s="206">
        <f t="shared" si="1"/>
        <v>13174</v>
      </c>
      <c r="N19" s="206">
        <f t="shared" si="1"/>
        <v>13173</v>
      </c>
      <c r="O19" s="207">
        <f>SUM(C19:N19)</f>
        <v>185162</v>
      </c>
      <c r="P19" s="29"/>
    </row>
    <row r="20" spans="1:16" ht="15.75" thickBot="1">
      <c r="A20" s="196"/>
      <c r="B20" s="346" t="s">
        <v>60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8"/>
      <c r="P20" s="29"/>
    </row>
    <row r="21" spans="1:16" ht="15">
      <c r="A21" s="212" t="s">
        <v>14</v>
      </c>
      <c r="B21" s="208" t="s">
        <v>44</v>
      </c>
      <c r="C21" s="202">
        <v>12718</v>
      </c>
      <c r="D21" s="202">
        <v>13000</v>
      </c>
      <c r="E21" s="202">
        <v>13000</v>
      </c>
      <c r="F21" s="202">
        <v>12000</v>
      </c>
      <c r="G21" s="202">
        <v>13745</v>
      </c>
      <c r="H21" s="202">
        <v>10000</v>
      </c>
      <c r="I21" s="202">
        <v>9000</v>
      </c>
      <c r="J21" s="202">
        <v>8000</v>
      </c>
      <c r="K21" s="202">
        <v>13000</v>
      </c>
      <c r="L21" s="202">
        <v>13000</v>
      </c>
      <c r="M21" s="202">
        <v>13000</v>
      </c>
      <c r="N21" s="202">
        <v>11000</v>
      </c>
      <c r="O21" s="203">
        <f t="shared" si="0"/>
        <v>141463</v>
      </c>
      <c r="P21" s="45"/>
    </row>
    <row r="22" spans="1:16" ht="12.75">
      <c r="A22" s="213" t="s">
        <v>15</v>
      </c>
      <c r="B22" s="209" t="s">
        <v>23</v>
      </c>
      <c r="C22" s="199">
        <v>1600</v>
      </c>
      <c r="D22" s="199">
        <v>7388</v>
      </c>
      <c r="E22" s="199"/>
      <c r="F22" s="199"/>
      <c r="G22" s="199"/>
      <c r="H22" s="199">
        <v>600</v>
      </c>
      <c r="I22" s="199">
        <v>2511</v>
      </c>
      <c r="J22" s="199"/>
      <c r="K22" s="199"/>
      <c r="L22" s="199"/>
      <c r="M22" s="199"/>
      <c r="N22" s="199"/>
      <c r="O22" s="200">
        <f t="shared" si="0"/>
        <v>12099</v>
      </c>
      <c r="P22" s="192"/>
    </row>
    <row r="23" spans="1:16" s="24" customFormat="1" ht="15">
      <c r="A23" s="213" t="s">
        <v>16</v>
      </c>
      <c r="B23" s="209" t="s">
        <v>45</v>
      </c>
      <c r="C23" s="199"/>
      <c r="D23" s="199"/>
      <c r="E23" s="199"/>
      <c r="F23" s="199"/>
      <c r="G23" s="199"/>
      <c r="H23" s="199"/>
      <c r="I23" s="199">
        <v>5000</v>
      </c>
      <c r="J23" s="199"/>
      <c r="K23" s="199"/>
      <c r="L23" s="199"/>
      <c r="M23" s="199"/>
      <c r="N23" s="199"/>
      <c r="O23" s="200">
        <f t="shared" si="0"/>
        <v>5000</v>
      </c>
      <c r="P23" s="28"/>
    </row>
    <row r="24" spans="1:15" ht="12.75">
      <c r="A24" s="213"/>
      <c r="B24" s="210" t="s">
        <v>255</v>
      </c>
      <c r="C24" s="199">
        <f>SUM(C21:C23)</f>
        <v>14318</v>
      </c>
      <c r="D24" s="199">
        <f aca="true" t="shared" si="2" ref="D24:N24">SUM(D21:D23)</f>
        <v>20388</v>
      </c>
      <c r="E24" s="199">
        <f t="shared" si="2"/>
        <v>13000</v>
      </c>
      <c r="F24" s="199">
        <f t="shared" si="2"/>
        <v>12000</v>
      </c>
      <c r="G24" s="199">
        <f t="shared" si="2"/>
        <v>13745</v>
      </c>
      <c r="H24" s="199">
        <f t="shared" si="2"/>
        <v>10600</v>
      </c>
      <c r="I24" s="199">
        <f t="shared" si="2"/>
        <v>16511</v>
      </c>
      <c r="J24" s="199">
        <f t="shared" si="2"/>
        <v>8000</v>
      </c>
      <c r="K24" s="199">
        <f t="shared" si="2"/>
        <v>13000</v>
      </c>
      <c r="L24" s="199">
        <f t="shared" si="2"/>
        <v>13000</v>
      </c>
      <c r="M24" s="199">
        <f t="shared" si="2"/>
        <v>13000</v>
      </c>
      <c r="N24" s="199">
        <f t="shared" si="2"/>
        <v>11000</v>
      </c>
      <c r="O24" s="200">
        <f t="shared" si="0"/>
        <v>158562</v>
      </c>
    </row>
    <row r="25" spans="1:16" ht="13.5" thickBot="1">
      <c r="A25" s="213" t="s">
        <v>17</v>
      </c>
      <c r="B25" s="209" t="s">
        <v>212</v>
      </c>
      <c r="C25" s="199">
        <v>2217</v>
      </c>
      <c r="D25" s="199">
        <v>2217</v>
      </c>
      <c r="E25" s="199">
        <v>2217</v>
      </c>
      <c r="F25" s="199">
        <v>2217</v>
      </c>
      <c r="G25" s="199">
        <v>2217</v>
      </c>
      <c r="H25" s="199">
        <v>2217</v>
      </c>
      <c r="I25" s="199">
        <v>2217</v>
      </c>
      <c r="J25" s="199">
        <v>2217</v>
      </c>
      <c r="K25" s="199">
        <v>2216</v>
      </c>
      <c r="L25" s="199">
        <v>2216</v>
      </c>
      <c r="M25" s="199">
        <v>2216</v>
      </c>
      <c r="N25" s="199">
        <v>2216</v>
      </c>
      <c r="O25" s="200">
        <f t="shared" si="0"/>
        <v>26600</v>
      </c>
      <c r="P25" s="192"/>
    </row>
    <row r="26" spans="1:15" ht="13.5" thickBot="1">
      <c r="A26" s="211"/>
      <c r="B26" s="205" t="s">
        <v>54</v>
      </c>
      <c r="C26" s="206">
        <f>SUM(C24:C25)</f>
        <v>16535</v>
      </c>
      <c r="D26" s="206">
        <f aca="true" t="shared" si="3" ref="D26:N26">SUM(D24:D25)</f>
        <v>22605</v>
      </c>
      <c r="E26" s="206">
        <f t="shared" si="3"/>
        <v>15217</v>
      </c>
      <c r="F26" s="206">
        <f t="shared" si="3"/>
        <v>14217</v>
      </c>
      <c r="G26" s="206">
        <f t="shared" si="3"/>
        <v>15962</v>
      </c>
      <c r="H26" s="206">
        <f t="shared" si="3"/>
        <v>12817</v>
      </c>
      <c r="I26" s="206">
        <f t="shared" si="3"/>
        <v>18728</v>
      </c>
      <c r="J26" s="206">
        <f t="shared" si="3"/>
        <v>10217</v>
      </c>
      <c r="K26" s="206">
        <f t="shared" si="3"/>
        <v>15216</v>
      </c>
      <c r="L26" s="206">
        <f t="shared" si="3"/>
        <v>15216</v>
      </c>
      <c r="M26" s="206">
        <f t="shared" si="3"/>
        <v>15216</v>
      </c>
      <c r="N26" s="206">
        <f t="shared" si="3"/>
        <v>13216</v>
      </c>
      <c r="O26" s="207">
        <f t="shared" si="0"/>
        <v>185162</v>
      </c>
    </row>
  </sheetData>
  <mergeCells count="6">
    <mergeCell ref="B9:O9"/>
    <mergeCell ref="B20:O20"/>
    <mergeCell ref="M7:O7"/>
    <mergeCell ref="M1:O1"/>
    <mergeCell ref="A4:O4"/>
    <mergeCell ref="A5:O5"/>
  </mergeCells>
  <printOptions/>
  <pageMargins left="0.75" right="0.75" top="0.51" bottom="0.47" header="0.5" footer="0.5"/>
  <pageSetup horizontalDpi="600" verticalDpi="600" orientation="landscape" paperSize="9" scale="83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Tiszasüly</dc:creator>
  <cp:keywords/>
  <dc:description/>
  <cp:lastModifiedBy>TS-1</cp:lastModifiedBy>
  <cp:lastPrinted>2015-05-19T05:58:55Z</cp:lastPrinted>
  <dcterms:created xsi:type="dcterms:W3CDTF">2008-01-29T07:12:51Z</dcterms:created>
  <dcterms:modified xsi:type="dcterms:W3CDTF">2015-05-19T05:59:03Z</dcterms:modified>
  <cp:category/>
  <cp:version/>
  <cp:contentType/>
  <cp:contentStatus/>
</cp:coreProperties>
</file>