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PKE\"/>
    </mc:Choice>
  </mc:AlternateContent>
  <bookViews>
    <workbookView xWindow="480" yWindow="120" windowWidth="11355" windowHeight="8700" activeTab="2"/>
  </bookViews>
  <sheets>
    <sheet name="Ktgv.Önkorm." sheetId="16" r:id="rId1"/>
    <sheet name="Ktg.vetés PH" sheetId="1" r:id="rId2"/>
    <sheet name="Óvoda" sheetId="20" r:id="rId3"/>
    <sheet name="Könyvtár" sheetId="19" r:id="rId4"/>
    <sheet name="Gondoz.KÖZP." sheetId="22" r:id="rId5"/>
    <sheet name="Összesítő" sheetId="17" r:id="rId6"/>
    <sheet name="Gördülő tervezés" sheetId="5" r:id="rId7"/>
    <sheet name="EI.felhasználás" sheetId="4" r:id="rId8"/>
    <sheet name="Támogatások" sheetId="11" r:id="rId9"/>
    <sheet name="Összev. mérleg" sheetId="13" r:id="rId10"/>
    <sheet name="köt.váll." sheetId="18" r:id="rId11"/>
    <sheet name="állami támog." sheetId="21" r:id="rId12"/>
    <sheet name="Munka1" sheetId="23" r:id="rId13"/>
  </sheets>
  <definedNames>
    <definedName name="_xlnm.Print_Area" localSheetId="1">'Ktg.vetés PH'!$A$1:$H$138</definedName>
  </definedNames>
  <calcPr calcId="152511"/>
</workbook>
</file>

<file path=xl/calcChain.xml><?xml version="1.0" encoding="utf-8"?>
<calcChain xmlns="http://schemas.openxmlformats.org/spreadsheetml/2006/main">
  <c r="H212" i="22" l="1"/>
  <c r="H201" i="16" l="1"/>
  <c r="H435" i="16"/>
  <c r="H283" i="16"/>
  <c r="H143" i="16" l="1"/>
  <c r="H436" i="16"/>
  <c r="H392" i="16" l="1"/>
  <c r="H107" i="1" l="1"/>
  <c r="H71" i="1"/>
  <c r="H372" i="16"/>
  <c r="H131" i="16"/>
  <c r="H115" i="16"/>
  <c r="H76" i="16"/>
  <c r="G445" i="16" l="1"/>
  <c r="H76" i="1" l="1"/>
  <c r="H209" i="22"/>
  <c r="H139" i="22"/>
  <c r="H131" i="22"/>
  <c r="H157" i="22" l="1"/>
  <c r="H106" i="22" l="1"/>
  <c r="H112" i="22" s="1"/>
  <c r="H95" i="22"/>
  <c r="H89" i="22"/>
  <c r="H80" i="22"/>
  <c r="H96" i="22" l="1"/>
  <c r="H114" i="22" s="1"/>
  <c r="H377" i="16"/>
  <c r="H360" i="16"/>
  <c r="H333" i="16"/>
  <c r="H325" i="16"/>
  <c r="H310" i="16"/>
  <c r="H297" i="16"/>
  <c r="H293" i="16"/>
  <c r="H222" i="16" l="1"/>
  <c r="D92" i="20" l="1"/>
  <c r="D62" i="20" l="1"/>
  <c r="D76" i="20"/>
  <c r="H191" i="22"/>
  <c r="H183" i="22"/>
  <c r="H168" i="22"/>
  <c r="H120" i="22"/>
  <c r="H80" i="16"/>
  <c r="D66" i="20"/>
  <c r="D102" i="20"/>
  <c r="D106" i="20" s="1"/>
  <c r="H223" i="22"/>
  <c r="H165" i="16"/>
  <c r="H183" i="16"/>
  <c r="H233" i="16"/>
  <c r="H61" i="16"/>
  <c r="H91" i="16"/>
  <c r="H125" i="16"/>
  <c r="H158" i="16"/>
  <c r="H174" i="16"/>
  <c r="H178" i="16"/>
  <c r="H189" i="16"/>
  <c r="H211" i="16"/>
  <c r="H241" i="16"/>
  <c r="H245" i="16"/>
  <c r="H255" i="16"/>
  <c r="H268" i="16"/>
  <c r="H347" i="16"/>
  <c r="H350" i="16"/>
  <c r="H379" i="16"/>
  <c r="H399" i="16"/>
  <c r="H407" i="16"/>
  <c r="H423" i="16"/>
  <c r="H433" i="16"/>
  <c r="H114" i="1"/>
  <c r="H83" i="1"/>
  <c r="H60" i="22"/>
  <c r="H66" i="22"/>
  <c r="H121" i="1"/>
  <c r="H140" i="22" l="1"/>
  <c r="D67" i="20"/>
  <c r="H192" i="22"/>
  <c r="H210" i="22" s="1"/>
  <c r="H171" i="22"/>
  <c r="H213" i="22" s="1"/>
  <c r="H67" i="22"/>
  <c r="H115" i="1"/>
  <c r="D94" i="20"/>
  <c r="D96" i="20" s="1"/>
  <c r="H246" i="16"/>
  <c r="H179" i="16"/>
  <c r="H327" i="16"/>
  <c r="H118" i="16"/>
  <c r="H409" i="16"/>
  <c r="H270" i="16"/>
  <c r="H351" i="16"/>
  <c r="H299" i="16"/>
  <c r="H82" i="16"/>
  <c r="H235" i="16"/>
  <c r="D436" i="16" s="1"/>
  <c r="H78" i="1"/>
  <c r="H116" i="1" s="1"/>
  <c r="H133" i="16" l="1"/>
  <c r="H215" i="22"/>
  <c r="H82" i="22"/>
  <c r="H173" i="22"/>
  <c r="H335" i="16"/>
  <c r="E130" i="1"/>
  <c r="E131" i="1" s="1"/>
  <c r="H272" i="16"/>
  <c r="H380" i="16"/>
  <c r="H437" i="16" l="1"/>
  <c r="D435" i="16"/>
  <c r="D437" i="16" s="1"/>
</calcChain>
</file>

<file path=xl/sharedStrings.xml><?xml version="1.0" encoding="utf-8"?>
<sst xmlns="http://schemas.openxmlformats.org/spreadsheetml/2006/main" count="1023" uniqueCount="551">
  <si>
    <t>Vásárolt termékek és szolg. áfája összesen</t>
  </si>
  <si>
    <t>Személyi juttatások</t>
  </si>
  <si>
    <t>Munkaadókat terhelő járulékok</t>
  </si>
  <si>
    <t>Dologi kiadások</t>
  </si>
  <si>
    <t>Áfa</t>
  </si>
  <si>
    <t>Dologi összesen</t>
  </si>
  <si>
    <t>Bevételek</t>
  </si>
  <si>
    <t>Bevételek összesen</t>
  </si>
  <si>
    <t>Kiadások</t>
  </si>
  <si>
    <t xml:space="preserve"> </t>
  </si>
  <si>
    <t>Személyi juttatások:</t>
  </si>
  <si>
    <t>Személyi juttatás összesen</t>
  </si>
  <si>
    <t>Irodaszer, nyomtatvány beszerzés</t>
  </si>
  <si>
    <t>Szolgáltatások</t>
  </si>
  <si>
    <t xml:space="preserve">Gázenergia </t>
  </si>
  <si>
    <t>Villamosenergia</t>
  </si>
  <si>
    <t>Postaköltség</t>
  </si>
  <si>
    <t>Széfbérlet OTP</t>
  </si>
  <si>
    <t>Kémények átalánydíja</t>
  </si>
  <si>
    <t>Bank által felszámított kezelési ktg.</t>
  </si>
  <si>
    <t>Felhalmozási kiadás</t>
  </si>
  <si>
    <t>Kiadások mindösszesen</t>
  </si>
  <si>
    <t>Hajtó, kenőanyag</t>
  </si>
  <si>
    <t>Egyéb üzemeltetési, fenntartási szolgáltatások</t>
  </si>
  <si>
    <t>Helyi adók</t>
  </si>
  <si>
    <t>Magánszemélyek kommunális adója</t>
  </si>
  <si>
    <t>Gépjárműadó</t>
  </si>
  <si>
    <t>Bevétel</t>
  </si>
  <si>
    <t>Iskolaegészségügyi ellátás díja:</t>
  </si>
  <si>
    <t>Személyi juttatások összesen</t>
  </si>
  <si>
    <t>Irodaszer, nyomtatvány</t>
  </si>
  <si>
    <t>Vegyszer</t>
  </si>
  <si>
    <t>Gyógyszer</t>
  </si>
  <si>
    <t>Telefondíj</t>
  </si>
  <si>
    <t>Gázenergia</t>
  </si>
  <si>
    <t>Vízdíj</t>
  </si>
  <si>
    <t>Szakmai felelősségbiztosítás</t>
  </si>
  <si>
    <t>Szolgáltatások összesen</t>
  </si>
  <si>
    <t>Villamosenergia díj</t>
  </si>
  <si>
    <t>Dologi kiadások összesen</t>
  </si>
  <si>
    <t>Szolgáltatási díjak</t>
  </si>
  <si>
    <t>VÉDŐNŐI SZOLGÁLAT</t>
  </si>
  <si>
    <t>SPORTINTÉZMÉNY-LÉTESÍTMÉNY MŰKÖDTETÉSE</t>
  </si>
  <si>
    <t>Közterület használati díj</t>
  </si>
  <si>
    <t xml:space="preserve">Ikltatóprogram bérleti díja </t>
  </si>
  <si>
    <t xml:space="preserve">Kiadások </t>
  </si>
  <si>
    <t>Kóbor ebek begyűjtése</t>
  </si>
  <si>
    <t xml:space="preserve">                                       </t>
  </si>
  <si>
    <t>Tisztítószer</t>
  </si>
  <si>
    <t>Megnevezés</t>
  </si>
  <si>
    <t>BEVÉTELEK</t>
  </si>
  <si>
    <t>KIADÁSOK</t>
  </si>
  <si>
    <t>Személyi juttatás</t>
  </si>
  <si>
    <t>Dologi kiadás</t>
  </si>
  <si>
    <t xml:space="preserve">                                                                                                                                 </t>
  </si>
  <si>
    <t>KIADÁSOK MINDÖSSZESEN</t>
  </si>
  <si>
    <t>Egyéb dologi kiadások</t>
  </si>
  <si>
    <t>Tiszapüspöki Polgármesteri Hivatal</t>
  </si>
  <si>
    <t>Részletes költségvetés</t>
  </si>
  <si>
    <t xml:space="preserve">     1. számú melléklet</t>
  </si>
  <si>
    <t>Egyéb üzemeltetési , fenntartási szolgáltatás:</t>
  </si>
  <si>
    <t>Polgármesteri Hivatal</t>
  </si>
  <si>
    <t>Kiadások összesen</t>
  </si>
  <si>
    <t>Dologi kiadások, szolgáltatások mindösszesen</t>
  </si>
  <si>
    <t>Karbantartási, kisjavítási szolg.</t>
  </si>
  <si>
    <t xml:space="preserve">Vízdíj </t>
  </si>
  <si>
    <t>Egészségfejlesztő tevékenység</t>
  </si>
  <si>
    <t>Internet</t>
  </si>
  <si>
    <t>KÖZVILÁGÍTÁS</t>
  </si>
  <si>
    <t>ÖNKORMÁNYZATOK ELSZÁMOLÁSAI</t>
  </si>
  <si>
    <t>HÁZIORVOSI ALAPELLÁTÁS</t>
  </si>
  <si>
    <t>Személyi juttatások öszesen</t>
  </si>
  <si>
    <t>SZABADIDŐS PARK, FÜRDŐ ÉS STRANDSZOLGÁLTATÁS</t>
  </si>
  <si>
    <t>CIVIL SZERVEZETEK MŰKÖDÉSI TÁMOGATÁSA</t>
  </si>
  <si>
    <t>ÖNKORMÁNYZATOK IGAZGATÁSI KIADÁSAI</t>
  </si>
  <si>
    <t xml:space="preserve">Közlekedési költségtérítés: </t>
  </si>
  <si>
    <t>KÖZTEMETŐ - FENNTARTÁS ÉS MŰKÖDÉS</t>
  </si>
  <si>
    <t>Vásárolt termékek áfája összesen</t>
  </si>
  <si>
    <t xml:space="preserve">Belföldi kiküldetés </t>
  </si>
  <si>
    <t>Egyéb bevételek (szolgáltatások kiszámlázásából)</t>
  </si>
  <si>
    <t xml:space="preserve">Bevételek </t>
  </si>
  <si>
    <t>Egyéb karbantartási anyagok</t>
  </si>
  <si>
    <t>Szakmai nap</t>
  </si>
  <si>
    <t>Pótlékok helyi adók befizetése után</t>
  </si>
  <si>
    <t>Tiszapüspöki Községi Önkormányzat</t>
  </si>
  <si>
    <t>Támogatásértékű működési célú pénzeszközátvétel</t>
  </si>
  <si>
    <t>(Iskolaegészségügyi szolg. támog.)</t>
  </si>
  <si>
    <t>Önkormányzati bevételek összesen</t>
  </si>
  <si>
    <t>Önkormányzati kiadások összesen</t>
  </si>
  <si>
    <t>Önkormányzati költségvetési egyenleg</t>
  </si>
  <si>
    <t>Működési célú pénzeszközátadás államházt.kivülre</t>
  </si>
  <si>
    <t>Támogatásértékű működési célú pénzeszközátadás</t>
  </si>
  <si>
    <t>Egyéb üzemeltetési, fenntartási szolgáltatás:</t>
  </si>
  <si>
    <t>Polgármesteri Hivatal bevételei összesen</t>
  </si>
  <si>
    <t>Polgármesteri Hivatal kiadásai összesen</t>
  </si>
  <si>
    <t>Polgármesteri hivatal költségvetési egyenlege</t>
  </si>
  <si>
    <t>Munkaadók által fizetendő közterhek</t>
  </si>
  <si>
    <t xml:space="preserve">Gázenergia szolgáltatások </t>
  </si>
  <si>
    <t>Szolgáltatások összesen:</t>
  </si>
  <si>
    <t>Munkaadók által fizetendő közterhek összesen:</t>
  </si>
  <si>
    <t>SZOLGÁLTATÁS</t>
  </si>
  <si>
    <t>Mezőőri szolgálat állami támogatása</t>
  </si>
  <si>
    <t>Tételek összege/ Ft</t>
  </si>
  <si>
    <t>Rovatok összege/ Ft</t>
  </si>
  <si>
    <t>TAKARNET szoftver</t>
  </si>
  <si>
    <t>Központi költségvetésből kapott támogatás</t>
  </si>
  <si>
    <t>Közhatalmi bevétel</t>
  </si>
  <si>
    <t>Intézményi működési bevétel</t>
  </si>
  <si>
    <t>Ellátottak pénzbeli juttatásai</t>
  </si>
  <si>
    <t>Egyéb dologi kiadások /tartalék/</t>
  </si>
  <si>
    <t>TELEPÜLÉSI HULLADÉK ÁRTALMATLANÍTÁSA, SZÁLLÍTÁSA</t>
  </si>
  <si>
    <t>Ft</t>
  </si>
  <si>
    <t>Működési kiadások összesen</t>
  </si>
  <si>
    <t>Szemétszállítás</t>
  </si>
  <si>
    <t>Iparűzési adó</t>
  </si>
  <si>
    <t>Önkormányzati hivatal működésének támogatása</t>
  </si>
  <si>
    <t>Település üzemeltetéshez kapcsolódó feladatellátás</t>
  </si>
  <si>
    <t>ebből:</t>
  </si>
  <si>
    <t>Hozzájárulás a pénzbeli szoc.ellátásokra</t>
  </si>
  <si>
    <t>Intézményfinanszírozás:</t>
  </si>
  <si>
    <t>Óvoda</t>
  </si>
  <si>
    <t>Képviselők, alpolgármester tiszt.díja</t>
  </si>
  <si>
    <t>Bankköltség</t>
  </si>
  <si>
    <t>Működési célú támogatásértékű bevétel</t>
  </si>
  <si>
    <t>Működési célú pénzeszközátvétel</t>
  </si>
  <si>
    <t>Támogatásértékű pénzeszközátadás</t>
  </si>
  <si>
    <t>1. számú melléklet</t>
  </si>
  <si>
    <t>Rovatok összege/       Ft</t>
  </si>
  <si>
    <t>TISZAPÜSPÖKI ÓVODA</t>
  </si>
  <si>
    <t>Tételek összesen/Ft</t>
  </si>
  <si>
    <t>Rovatok össsz./Ft</t>
  </si>
  <si>
    <t>Személyi kiadások összesen</t>
  </si>
  <si>
    <t>Gázszolgáltatás</t>
  </si>
  <si>
    <t>Víz és csatorna</t>
  </si>
  <si>
    <t>Belföldi kiküldetés</t>
  </si>
  <si>
    <t>Gyógyszer, vegyszer</t>
  </si>
  <si>
    <t>Orvosi eü. szolgálat</t>
  </si>
  <si>
    <t>Rágcsáló és rovarírtás</t>
  </si>
  <si>
    <t>Dologi kiadások, szolgáltatások összesen:</t>
  </si>
  <si>
    <t>Kiadások mindösszesen:</t>
  </si>
  <si>
    <t>Vásárolt élelmezés</t>
  </si>
  <si>
    <t>Költségvetési bevételek összesen</t>
  </si>
  <si>
    <t>Tételek összege</t>
  </si>
  <si>
    <t>Rovatok összege</t>
  </si>
  <si>
    <t>Folyóirat beszerzés</t>
  </si>
  <si>
    <t xml:space="preserve">Szolgáltatások </t>
  </si>
  <si>
    <t>Telefon</t>
  </si>
  <si>
    <t>Gázenergia szolgáltatás</t>
  </si>
  <si>
    <t>Villamosenergia szolgáltatás</t>
  </si>
  <si>
    <t>Egyéb üzemeltetési kiadások</t>
  </si>
  <si>
    <t>Vásárolt termékek és szolg. áfája össz.</t>
  </si>
  <si>
    <t>Intézményi bevételek</t>
  </si>
  <si>
    <t>K1</t>
  </si>
  <si>
    <t>K1101</t>
  </si>
  <si>
    <t>K2</t>
  </si>
  <si>
    <t>K1-2</t>
  </si>
  <si>
    <t>K3</t>
  </si>
  <si>
    <t>K312</t>
  </si>
  <si>
    <t>K322</t>
  </si>
  <si>
    <t>K337</t>
  </si>
  <si>
    <t>K331</t>
  </si>
  <si>
    <t>K33-34</t>
  </si>
  <si>
    <t>B816</t>
  </si>
  <si>
    <t>B402</t>
  </si>
  <si>
    <t>ÓVODAI NEVELÉS</t>
  </si>
  <si>
    <t>K341</t>
  </si>
  <si>
    <t>K1106</t>
  </si>
  <si>
    <t>K32</t>
  </si>
  <si>
    <t>K311</t>
  </si>
  <si>
    <t>K336</t>
  </si>
  <si>
    <t>K334</t>
  </si>
  <si>
    <t>K32-K33</t>
  </si>
  <si>
    <t>Rovatok</t>
  </si>
  <si>
    <t>K351</t>
  </si>
  <si>
    <t>K332</t>
  </si>
  <si>
    <t>B</t>
  </si>
  <si>
    <t>Irányító szervtől kapott működési támogatás</t>
  </si>
  <si>
    <t>K121</t>
  </si>
  <si>
    <t>K1113</t>
  </si>
  <si>
    <t>K1-K2</t>
  </si>
  <si>
    <t>Rovat</t>
  </si>
  <si>
    <t>(Támogatási arány 100%)</t>
  </si>
  <si>
    <t>Kiadás</t>
  </si>
  <si>
    <t>Egyéb szociális pénzbeli és természetbeni ellátások, támogatások</t>
  </si>
  <si>
    <t>SZOCIÁLIS ÉS GYERMEKVÉDELMI TÁMOGATÁSOK</t>
  </si>
  <si>
    <t>KÖZFOGLALKOZTATÁS</t>
  </si>
  <si>
    <t>Ingatlan bérbeadás</t>
  </si>
  <si>
    <t>Földalapú támogatás</t>
  </si>
  <si>
    <t>Támogatásértékű és működ. célú pénzeszközátadás össz.</t>
  </si>
  <si>
    <t>ADÓ-, VÁM ÉS JÖVEDÉKI IGAZGATÁS</t>
  </si>
  <si>
    <t>Időskorúak nappali intézményi ellátása</t>
  </si>
  <si>
    <t>Helyi önkorm.működ.ált.támogatása összesen</t>
  </si>
  <si>
    <t>Szociális és gyermekjóléti feladatok támog.összesen</t>
  </si>
  <si>
    <t>Demens személyek nappali intézményi ellátása</t>
  </si>
  <si>
    <t>Költségvetési kapcsolatból származó bevételek össz.</t>
  </si>
  <si>
    <t>Költségvetési kapcsolatból származó bevételek:</t>
  </si>
  <si>
    <t>1. Helyi önkorm. működésének általános támogatása:</t>
  </si>
  <si>
    <t>2. Köznevelési feladatok támogatása összesen</t>
  </si>
  <si>
    <t>4. Könyvtári, közművelődési és múzeumi feladatok támog.</t>
  </si>
  <si>
    <t>GYERMEKJÓLÉTI SZOLGÁLAT</t>
  </si>
  <si>
    <t xml:space="preserve">Alapilletmény </t>
  </si>
  <si>
    <t>Egyéb üzemeltetési, karbantartási szolgáltatás</t>
  </si>
  <si>
    <t>Dologi kiadások és szolgáltatások összesen</t>
  </si>
  <si>
    <t>Sírhely nyilvántartó program</t>
  </si>
  <si>
    <t>Tiszapüspöki Szolgáltató Központ</t>
  </si>
  <si>
    <t>R É S Z L E T E S    K Ö L T S É G V E T É  S</t>
  </si>
  <si>
    <t>SZOCIÁLIS ÉTKEZTETÉS</t>
  </si>
  <si>
    <t>Bevétel összesen</t>
  </si>
  <si>
    <t>IDŐSEK NAPPALI ELLÁTÁSA</t>
  </si>
  <si>
    <t>Közalkalmazottak alapilletménye</t>
  </si>
  <si>
    <t>Munkaadót terhelő járulékok</t>
  </si>
  <si>
    <t xml:space="preserve">Dologi kiadások </t>
  </si>
  <si>
    <t>Gyógyszer, kötszer</t>
  </si>
  <si>
    <t>Nyomtatópatron toner</t>
  </si>
  <si>
    <t>Hajtóanyag beszerzés</t>
  </si>
  <si>
    <t>Gázenergia-szolgáltatás díj</t>
  </si>
  <si>
    <t>Víz-és csatorna díj</t>
  </si>
  <si>
    <t>Villamosenergia-szolgáltatás díj</t>
  </si>
  <si>
    <t>Szoftver használati díj</t>
  </si>
  <si>
    <t>DEMENSEK NAPPALI ELLÁTÁSA</t>
  </si>
  <si>
    <t>Törökszentmiklósi Tűzoltóság támogatása</t>
  </si>
  <si>
    <t>B4</t>
  </si>
  <si>
    <t>B406</t>
  </si>
  <si>
    <t>K1-K3</t>
  </si>
  <si>
    <t>K1109</t>
  </si>
  <si>
    <t>K321</t>
  </si>
  <si>
    <t>K506</t>
  </si>
  <si>
    <t>K5</t>
  </si>
  <si>
    <t>K6</t>
  </si>
  <si>
    <t>K61</t>
  </si>
  <si>
    <t>B36</t>
  </si>
  <si>
    <t>B404</t>
  </si>
  <si>
    <t>B16</t>
  </si>
  <si>
    <t>B8131</t>
  </si>
  <si>
    <t>B403</t>
  </si>
  <si>
    <t>K67</t>
  </si>
  <si>
    <t>B34</t>
  </si>
  <si>
    <t>B111</t>
  </si>
  <si>
    <t>B112</t>
  </si>
  <si>
    <t>B11</t>
  </si>
  <si>
    <t>B113</t>
  </si>
  <si>
    <t>B114</t>
  </si>
  <si>
    <t>3. Szociális és gyermekjóléti feladatok támogatása:</t>
  </si>
  <si>
    <t>K48</t>
  </si>
  <si>
    <t>K42</t>
  </si>
  <si>
    <t>K123</t>
  </si>
  <si>
    <t>Közvilágítás díja</t>
  </si>
  <si>
    <t>Finanszírozási bevételek</t>
  </si>
  <si>
    <t>Finanszírozási kiadások</t>
  </si>
  <si>
    <t>Pénzmaradvány igénybevétele</t>
  </si>
  <si>
    <t>BEVÉTELEK MINDÖSSZESEN</t>
  </si>
  <si>
    <t>Beruházási költség</t>
  </si>
  <si>
    <t>Települési támogatás</t>
  </si>
  <si>
    <t>Polgármester munkabér</t>
  </si>
  <si>
    <t>K1110</t>
  </si>
  <si>
    <t>B354</t>
  </si>
  <si>
    <t>B351</t>
  </si>
  <si>
    <t>1 fő x 10 000 ft x 12 hó</t>
  </si>
  <si>
    <t>Munkábajárás költségtérítése</t>
  </si>
  <si>
    <t>Szakmai anyag ebből:</t>
  </si>
  <si>
    <t>Munkaadók által fizetett közterhek/szoc.hozzj.adó</t>
  </si>
  <si>
    <t>Villamosenergia bekötési díj</t>
  </si>
  <si>
    <t>Civil szervezetek támogatása</t>
  </si>
  <si>
    <t>Pályázati önerőalap</t>
  </si>
  <si>
    <t>Testvér települési kapcsolatok utazási és szállás költsége</t>
  </si>
  <si>
    <t>Könyvbeszerzés elsz. kötelezettséggel terhelt</t>
  </si>
  <si>
    <t>Folyóirat beszerzés elsz. kötelezettséggel terh.</t>
  </si>
  <si>
    <t xml:space="preserve">Szakmai készlet beszerzés </t>
  </si>
  <si>
    <t>K3362</t>
  </si>
  <si>
    <t>Egyéb kiadás</t>
  </si>
  <si>
    <t>K355</t>
  </si>
  <si>
    <t>Tisztítószer beszerzés</t>
  </si>
  <si>
    <t xml:space="preserve">K351 </t>
  </si>
  <si>
    <t>Állami támogatás</t>
  </si>
  <si>
    <t>Irányító szerv működési támogatása</t>
  </si>
  <si>
    <t>Mezőőrök alapilletménye (1 db álláshely : 2 fő 4 órában)</t>
  </si>
  <si>
    <t>Járulélok összesen</t>
  </si>
  <si>
    <t>Dologi kiadások és szolgáltatási kiadások összesen</t>
  </si>
  <si>
    <t>VÁROS ÉS KÖZSÉGGAZDÁLKODÁS m.n.s.</t>
  </si>
  <si>
    <t>Általános tartalék</t>
  </si>
  <si>
    <t>Cél tartalék</t>
  </si>
  <si>
    <t>3. számú melléklet</t>
  </si>
  <si>
    <t xml:space="preserve">     4. számú melléklet</t>
  </si>
  <si>
    <t>6. számú melléklet</t>
  </si>
  <si>
    <t>Vezetői pótlék</t>
  </si>
  <si>
    <t>Bevételek mindösszesen</t>
  </si>
  <si>
    <t>Járulék kiadások összesen</t>
  </si>
  <si>
    <t>Szakmai anyagok beszerzése</t>
  </si>
  <si>
    <t>Üzemeltetési anyagok beszerzése</t>
  </si>
  <si>
    <t>Egyéb kommunikációs szolgáltatások</t>
  </si>
  <si>
    <t>Kötelező továbbképzések köztisztviselők, mérlegképes könyvelők</t>
  </si>
  <si>
    <t>Egyéb szakértői díj</t>
  </si>
  <si>
    <t xml:space="preserve">Továbbképzés </t>
  </si>
  <si>
    <t xml:space="preserve">Kiegészítő gyermekvédelmi támogatás  egyszeri juttatás  </t>
  </si>
  <si>
    <t>Gyermekvédelmi pénzbeli ellátások:</t>
  </si>
  <si>
    <t>Film Varázs Stúdió Térségi Televízió költsége</t>
  </si>
  <si>
    <t>Vagyonbiztosítás díja (épület, gépek)</t>
  </si>
  <si>
    <t>Kötelező felelősség biztosítás + casco ebből</t>
  </si>
  <si>
    <t>Pegueot Boxer mikrobusz (NIU 290) casco 113 520 Ft/év</t>
  </si>
  <si>
    <t>Mitsubishi Pajero 2.5 TD gépkocsi (GOZ 633) 28 752 Ft/év</t>
  </si>
  <si>
    <t>Egyéb szolgáltatások, karbantartás</t>
  </si>
  <si>
    <t>Vásárolt terékek és szolgáltatások áfája összesen</t>
  </si>
  <si>
    <t>A rászoruló gyerekek intézményen kívüli szünidei étkeztetése</t>
  </si>
  <si>
    <t xml:space="preserve">Szunyoggyérítés </t>
  </si>
  <si>
    <t>Család- és gyermekjóléti szolgálat</t>
  </si>
  <si>
    <t>Szociális étkeztetés</t>
  </si>
  <si>
    <t>A rászoruló gyerekek intézményen kívüli szünidei étkeztetésének támogatása</t>
  </si>
  <si>
    <t>10 600 Ft X 12 hó = 110 400 Ft</t>
  </si>
  <si>
    <t>Ügyeleti ellátás díja/ Sol Oriens Kft.</t>
  </si>
  <si>
    <t xml:space="preserve">Támogatásértékű működési célú pénzeszközátvétel </t>
  </si>
  <si>
    <t>Beszerzés áfája</t>
  </si>
  <si>
    <t>Dologi kiadások, szolgáltatások</t>
  </si>
  <si>
    <t>Munkaruha  1 fő x nettó 23 622 Ft (Br. 30 000 Ft)</t>
  </si>
  <si>
    <t>Szolgáltatási kiadások összesen</t>
  </si>
  <si>
    <t>Áru beszerzés</t>
  </si>
  <si>
    <t>Áramdíj</t>
  </si>
  <si>
    <t>Hulladékszállítási díj 6 konténer x 31 500 Ft = 189 000 Ft</t>
  </si>
  <si>
    <t>Kötivizignek fizetett terület használati díj</t>
  </si>
  <si>
    <t>Vásárolt termékek és szolgáltatások áfája összesen</t>
  </si>
  <si>
    <t xml:space="preserve">Tisztítószer </t>
  </si>
  <si>
    <t>Kiállítás és rendezvény szervezés költsége</t>
  </si>
  <si>
    <t>Dologi és egyéb kiadások mindösszesen</t>
  </si>
  <si>
    <t>Cél tartalék felhasználás</t>
  </si>
  <si>
    <t>Közalkalmazottak Alapilletménye (4 fő)</t>
  </si>
  <si>
    <t xml:space="preserve">Szociális ágazati összevont pótlék </t>
  </si>
  <si>
    <t>2% keresetkiegészítés</t>
  </si>
  <si>
    <t>Munkaadói járulékok összesen</t>
  </si>
  <si>
    <t>irodaszer</t>
  </si>
  <si>
    <t>tisztítószer</t>
  </si>
  <si>
    <t>rendezvény</t>
  </si>
  <si>
    <t>üzemanyag</t>
  </si>
  <si>
    <t>rendezvény (vásárolt élelmiszer)</t>
  </si>
  <si>
    <t>Dologi kiadás összesen</t>
  </si>
  <si>
    <t xml:space="preserve"> Áfa (dologi kiadások)</t>
  </si>
  <si>
    <t>Áfa (vásárolt élelmezés)</t>
  </si>
  <si>
    <t>Áfa összesen</t>
  </si>
  <si>
    <t>Dologi kiadások, szolgáltatások összesen</t>
  </si>
  <si>
    <t>Beruházás</t>
  </si>
  <si>
    <t>B40</t>
  </si>
  <si>
    <t>Egyéb térítési díj (HSNY+Nappali+Kiszállítás)</t>
  </si>
  <si>
    <t>Intézményvez.+ szoc. gondozó alapilletménye</t>
  </si>
  <si>
    <t>Szociális ágazati összevont pótlék 2 fő</t>
  </si>
  <si>
    <t>Foglalkoztatás eü.</t>
  </si>
  <si>
    <t>Munkaruha (2 fő x 23.622 Ft + áfa)</t>
  </si>
  <si>
    <t>Üzemanyag</t>
  </si>
  <si>
    <t xml:space="preserve">Rendezvény </t>
  </si>
  <si>
    <t>Foglalkoztatás</t>
  </si>
  <si>
    <t>Telefon + Internet</t>
  </si>
  <si>
    <t>Épület karbantartás+ festés</t>
  </si>
  <si>
    <t>Rovarírtás</t>
  </si>
  <si>
    <t xml:space="preserve">Áfa dologi + szolgáltatási kiadások </t>
  </si>
  <si>
    <t>Szociális gondozók alapilletménye 2 fő</t>
  </si>
  <si>
    <t>Szoc.-és mentálhigiénés munkatárs alapilletménye (megbízási díj)</t>
  </si>
  <si>
    <t>Munkaadókat terhelő járulékok összesen</t>
  </si>
  <si>
    <t>Munkaruha</t>
  </si>
  <si>
    <t>Foglalkoztatás egészségügy (2 x 6500)</t>
  </si>
  <si>
    <t>Rendezvény (10 alkalom = alkalom/80 fő)</t>
  </si>
  <si>
    <t>Fejlesztő eszközök foglalkoztatás</t>
  </si>
  <si>
    <t>Demens vizsgálat költsége</t>
  </si>
  <si>
    <t>Beruházási kiadások összesen</t>
  </si>
  <si>
    <t>Szociális étkezés díjbevétele</t>
  </si>
  <si>
    <t>(2 fő x 6500)</t>
  </si>
  <si>
    <t>1 fő 10 km-es körzet: (15 Ft x 20 km x 21 nap) x 12 hó =    75 600 Ft</t>
  </si>
  <si>
    <t>1 fő 37 km-es körzet: (15 Ft x 74 km x 21 nap) x 12 hó =  279 720 Ft</t>
  </si>
  <si>
    <t>1 fő 15 km-es körzet (15 Ft x 30 km x 21 nap) x 12 hó =   113 400 Ft</t>
  </si>
  <si>
    <t>1 fő 10 km-es buszbérlet 86%-a 10 234 Ft x 12 hó =         122 808 Ft</t>
  </si>
  <si>
    <t>Intézményi működési bevételek (szolgáltatási díj)</t>
  </si>
  <si>
    <t>Köti-Menti magazin</t>
  </si>
  <si>
    <t>Pegueot Boxer mikrobusz (NIU 290) kötelező 31 668 Ft/év</t>
  </si>
  <si>
    <t>MTZ 820.1 mezőgazdasági vontatató KFB (YCN 914) 13 104 Ft/év</t>
  </si>
  <si>
    <t>Pótkocsi (IFA) (YGE-426) 6 344 Ft/év</t>
  </si>
  <si>
    <t>Utánfutó (XIX 438) 7 449 Ft/év</t>
  </si>
  <si>
    <t>Vlagyimirec T-25 traktor (YCS 363) 13 104 Ft/év</t>
  </si>
  <si>
    <t>MTZ 570 (YMD 181)  10 296 Ft/év</t>
  </si>
  <si>
    <t>DACIA DOKKER 30 000 Ft/év</t>
  </si>
  <si>
    <t>Pegueot Boxer (NBM 311) kötelező 67 766 Ft/év</t>
  </si>
  <si>
    <t>DACIA DOKKER 120 000 Ft/év</t>
  </si>
  <si>
    <t>Belső ellenőr</t>
  </si>
  <si>
    <t>EGYMI támogatás</t>
  </si>
  <si>
    <t xml:space="preserve">Katasztrófavédelem </t>
  </si>
  <si>
    <t>K513</t>
  </si>
  <si>
    <t>K64</t>
  </si>
  <si>
    <t>K1-6</t>
  </si>
  <si>
    <t>Szakmai anyagok beszerzésére</t>
  </si>
  <si>
    <t>Beruházási költség áfája</t>
  </si>
  <si>
    <t>B401</t>
  </si>
  <si>
    <t>Szükséges anyagok pótlása</t>
  </si>
  <si>
    <t>Karbantartás, kisjavítási szolgáltatások</t>
  </si>
  <si>
    <t>"Bursa Hungarica" ösztöndíj (7 fő)</t>
  </si>
  <si>
    <t>K335</t>
  </si>
  <si>
    <t>Kiskassza díjcsomag 2 negyedév</t>
  </si>
  <si>
    <t>Strand üzemeltetés egyéb dologi kiadásai</t>
  </si>
  <si>
    <t xml:space="preserve">Oktató Központ támogatása </t>
  </si>
  <si>
    <t xml:space="preserve">Közösségi Ház működési támogatása </t>
  </si>
  <si>
    <t>K512</t>
  </si>
  <si>
    <t>Cafetéria 1 fő x 100 000 Ft</t>
  </si>
  <si>
    <t>2017 évi cafetéria alap x 1,18 x 29% adó</t>
  </si>
  <si>
    <t>HÁZISEGÍTSÉGNYÚJTÁS</t>
  </si>
  <si>
    <t xml:space="preserve">        -  kézműves foglalkozások 60 000 Ft</t>
  </si>
  <si>
    <t xml:space="preserve">        -  egyéb szakmai anyagok 80 000 Ft</t>
  </si>
  <si>
    <t>Továbbképzés</t>
  </si>
  <si>
    <t>KÖNYVTÁR</t>
  </si>
  <si>
    <t>Egyéb önkormányzati feladatok támogatására</t>
  </si>
  <si>
    <t>Házi segítségnyújtás-szociális segítés</t>
  </si>
  <si>
    <t>Házi segítségnyújtás-személyi gondozás</t>
  </si>
  <si>
    <t xml:space="preserve">Cafetéria polgármester </t>
  </si>
  <si>
    <t>Egyéb szakmai anyag</t>
  </si>
  <si>
    <t>K31</t>
  </si>
  <si>
    <t>Kulturális és területi pótlék  30 700 Ft x 11 hó</t>
  </si>
  <si>
    <t xml:space="preserve">Cafetéria 100 000 Ft </t>
  </si>
  <si>
    <t xml:space="preserve">Megbízási díj Víziközmű Beruházási Társulás 20 000 Ft x 12 hó </t>
  </si>
  <si>
    <t>Dologi kiadások mindösszesen</t>
  </si>
  <si>
    <t xml:space="preserve">Egyéb dologi kiadások (polgármesteri keret Br. 1 000 000 Ft) </t>
  </si>
  <si>
    <t>Fénymásoló bérleti díj</t>
  </si>
  <si>
    <t>K333</t>
  </si>
  <si>
    <t>Informatikai szolgáltatások</t>
  </si>
  <si>
    <t>K353</t>
  </si>
  <si>
    <t>Kamat kiadások</t>
  </si>
  <si>
    <t>K122</t>
  </si>
  <si>
    <t>K35</t>
  </si>
  <si>
    <t>Összesen</t>
  </si>
  <si>
    <t>K34</t>
  </si>
  <si>
    <t>Személyi és munkaadói kiadások mindösszesen</t>
  </si>
  <si>
    <t>Szociális hozzájárulási adó</t>
  </si>
  <si>
    <t>Intézményfinanszírozás kiadás összesen</t>
  </si>
  <si>
    <t>K</t>
  </si>
  <si>
    <t>Önkormányzati rendezvények ktgei (gyermeknap, falunap, karácsony)</t>
  </si>
  <si>
    <t>Sírhely és urnafal megváltás, ravatalozó bérleti díja</t>
  </si>
  <si>
    <t>Karbantartás, kisjavítás (műfüves pálya)</t>
  </si>
  <si>
    <t>Intézményfinanszírozás</t>
  </si>
  <si>
    <t xml:space="preserve">Intézményi működési bevétel </t>
  </si>
  <si>
    <t>Ebből:  állami támogatás 10 068 200 Ft</t>
  </si>
  <si>
    <t xml:space="preserve">            irányító szerv működési támogatása 21 039 227 Ft</t>
  </si>
  <si>
    <t>K1-3</t>
  </si>
  <si>
    <t>hajtó-, és kenőanyag</t>
  </si>
  <si>
    <t>Telefon, internet, távfelügyeleti rendszer</t>
  </si>
  <si>
    <t xml:space="preserve">Cafeteria után fiz.adó 1,3422 </t>
  </si>
  <si>
    <r>
      <t>Személyi juttatások (</t>
    </r>
    <r>
      <rPr>
        <sz val="11"/>
        <rFont val="Times New Roman"/>
        <family val="1"/>
        <charset val="238"/>
      </rPr>
      <t xml:space="preserve">6 program) </t>
    </r>
  </si>
  <si>
    <r>
      <rPr>
        <b/>
        <sz val="11"/>
        <rFont val="Times New Roman"/>
        <family val="1"/>
        <charset val="238"/>
      </rPr>
      <t>Működési bevétel</t>
    </r>
    <r>
      <rPr>
        <sz val="11"/>
        <rFont val="Times New Roman"/>
        <family val="1"/>
        <charset val="238"/>
      </rPr>
      <t>/Terményértékesítés</t>
    </r>
  </si>
  <si>
    <t>Költségátalány polgármester 987 600 Ft + alpolgármester    282 600 Ft</t>
  </si>
  <si>
    <t>Támogért. műk. célú pénzek.átvétel TB alaptól 393 200 Ft x 12 hó</t>
  </si>
  <si>
    <t>Magasabb vezetői pótlék ( 1 fő x 50000 Ftx 12 hó)</t>
  </si>
  <si>
    <t>5. számú melléklet</t>
  </si>
  <si>
    <t>Közalkalmazotti bér (14 fő)</t>
  </si>
  <si>
    <t>Cafetéria 14 fő x 100 000 Ft</t>
  </si>
  <si>
    <t>Helyettesítés</t>
  </si>
  <si>
    <t>Munkaruha 14 fő x 15000 Ft (nettó 11 811 Ft)</t>
  </si>
  <si>
    <t xml:space="preserve">     </t>
  </si>
  <si>
    <t>2018.</t>
  </si>
  <si>
    <t xml:space="preserve"> 2018 . </t>
  </si>
  <si>
    <t>Közlekedési költségtérítés (4fő)</t>
  </si>
  <si>
    <t>Könyv, folyóirat,továbbképzés</t>
  </si>
  <si>
    <t xml:space="preserve">Épületkarbantartás </t>
  </si>
  <si>
    <t xml:space="preserve">Üzemeltetési szolgáltatás </t>
  </si>
  <si>
    <t>Nehéz körülmények között végzett munkáért járó  pótlék, gyógypedagógiai pótlék, nevelő, oktató munkát közvetlenül segítők pótléka, közalkalmazottak illetménypótléka állami döntés alapján, garantált bérminimumra való kiegészítés, minimálbérre történő kiegészítés</t>
  </si>
  <si>
    <t>Jubileumi jutalom</t>
  </si>
  <si>
    <t>Személyi kiadások és járulékai összesen:</t>
  </si>
  <si>
    <t>SNI ellátás szolgáltatás díja</t>
  </si>
  <si>
    <t>Munkaadókat terhelő járulékok 19,5 %</t>
  </si>
  <si>
    <t>Munkabérek támogatása =          46 630 700 Ft</t>
  </si>
  <si>
    <t>Óvodaműködtetés támogatása =    6 862 800 Ft</t>
  </si>
  <si>
    <t>Összes támogatás =                  53 493 500 Ft</t>
  </si>
  <si>
    <t>Személyi juttatások és járulékai összesen</t>
  </si>
  <si>
    <t xml:space="preserve">Polgármesteri illetmény támogatása </t>
  </si>
  <si>
    <t>Szociális hozzájárulási adó 19,5 %</t>
  </si>
  <si>
    <t>Szociális hozzájárulási adó 19,5%</t>
  </si>
  <si>
    <t>1 fő védőnő illetménye</t>
  </si>
  <si>
    <t>Szociális ágazati pótlék 6 800 Ft x 12 hó</t>
  </si>
  <si>
    <t>Szociális hozzájárulási adó 9,75% (közfogl.kedvezmény: jár.50%-a)</t>
  </si>
  <si>
    <t>1 fő 40 km-es busz+vonat 86 %-a 28 700 Ft x 12 hó =       344 400 FT</t>
  </si>
  <si>
    <t xml:space="preserve">Megbízási díj szociális hozzájárulási adója 19,5 % </t>
  </si>
  <si>
    <t xml:space="preserve">                Adószakértői díj</t>
  </si>
  <si>
    <t>Egyéb dologi (gyógyszerporlasztó, tetűírtó fésű)</t>
  </si>
  <si>
    <t>Septox veszélyes anyag</t>
  </si>
  <si>
    <t>Laptop vásárlás</t>
  </si>
  <si>
    <t>Kerékpár vásárlás</t>
  </si>
  <si>
    <t>Beruházás ósszesen</t>
  </si>
  <si>
    <t>Rendezvények</t>
  </si>
  <si>
    <t>Laptop vásárlása</t>
  </si>
  <si>
    <t>Beruházás összesen</t>
  </si>
  <si>
    <t>3 fő</t>
  </si>
  <si>
    <t>Szociális hozzájárulási adó 19,5% (alapilletmény)</t>
  </si>
  <si>
    <t>Szociális ágazati összevont pótlék Szocho 19,5%</t>
  </si>
  <si>
    <t>2% keresetkiegészítés szocho 19,5%</t>
  </si>
  <si>
    <t>Személyi  kiadások és járulékai összesen</t>
  </si>
  <si>
    <t>gyógyszer, kötszer</t>
  </si>
  <si>
    <t>Munkaruha 3 fő x 23.622 Ft + áfa</t>
  </si>
  <si>
    <t>Foglalkozás Egészségügy / 3 fő x 6500  Ft</t>
  </si>
  <si>
    <t>Személyi kiadások és járulékai összesen</t>
  </si>
  <si>
    <t>gépkocsi karbantartás</t>
  </si>
  <si>
    <t xml:space="preserve">munkaruha 1 fő </t>
  </si>
  <si>
    <t>fohlalkozás eü.</t>
  </si>
  <si>
    <t>Szociális hozzájárulási adó alapbér 19,5%</t>
  </si>
  <si>
    <t>Szociális ágazati összevont pótlék szocho 19,5%</t>
  </si>
  <si>
    <t xml:space="preserve">Vezetői pótlék szociális hozzájárulási adó 19,5% </t>
  </si>
  <si>
    <t xml:space="preserve">2% keresetkiegészítés szociális hozzájárulási adó 19,5%  </t>
  </si>
  <si>
    <t>( 1 napilap)</t>
  </si>
  <si>
    <t>Tv előfizetés</t>
  </si>
  <si>
    <t>Se top boksz</t>
  </si>
  <si>
    <t>Szociális hozzájárulási adó alapilletmény 19,5%</t>
  </si>
  <si>
    <t>Szociális hozzájárulási adó megbízás 19,5%</t>
  </si>
  <si>
    <t xml:space="preserve">Személyi kiadások és járulékai összesen </t>
  </si>
  <si>
    <t>Összesítés</t>
  </si>
  <si>
    <t>Munkatörvénykönyves alkalmazottak alapilletménye 1 fő informatikus</t>
  </si>
  <si>
    <t>Személyi juttatások 1 fő</t>
  </si>
  <si>
    <t>Közhasznúak továbbfoglalkoztatási kötelezettség 5 fő bére</t>
  </si>
  <si>
    <t>Környezetterhelési dí</t>
  </si>
  <si>
    <t>Közterülethasználati díj</t>
  </si>
  <si>
    <t>Cafetéria 3 fő +11 fő tovább foglalkozatott időarányos rész</t>
  </si>
  <si>
    <t>2018. évi rendkívüli állami támogatás</t>
  </si>
  <si>
    <t>2017. évi maradvány igénybevétele</t>
  </si>
  <si>
    <t>Önkormányzat összesítés</t>
  </si>
  <si>
    <t>Szolgáltató központ</t>
  </si>
  <si>
    <t xml:space="preserve">Önkormányzat </t>
  </si>
  <si>
    <t>Önkormányzat</t>
  </si>
  <si>
    <t>Gondozási központ</t>
  </si>
  <si>
    <t>Kiadás nemek</t>
  </si>
  <si>
    <t>Járulékok</t>
  </si>
  <si>
    <t>Ellátottak pénzbeni juttatásai</t>
  </si>
  <si>
    <t>Egyéb működés célú kiadások</t>
  </si>
  <si>
    <t>Beruházások</t>
  </si>
  <si>
    <t>Felújítások</t>
  </si>
  <si>
    <t>Egyéb felhalmozás célú kiadások</t>
  </si>
  <si>
    <t>Kiadások összesítése</t>
  </si>
  <si>
    <t>Közalkalmazottak Alapilletménye (1 fő)</t>
  </si>
  <si>
    <t>2 fő karbantartó, 1 fő műszaki ügyintéző, 1 fő titkársági adminisztrátor valamint GINOP továbbfoglalkoztatási kötelezettség 2 fő bére</t>
  </si>
  <si>
    <t>Vízdíj, közkutak vízhasználati díja</t>
  </si>
  <si>
    <t>E-Kata program követési díj</t>
  </si>
  <si>
    <t>Pályázati önerőalap (Vis-major, külterületi utak fejlesztése,)</t>
  </si>
  <si>
    <t xml:space="preserve">100 000 Ft X 12 hó </t>
  </si>
  <si>
    <t xml:space="preserve">Cafetéria 1 fő </t>
  </si>
  <si>
    <t>Alapilletmény köztisztviselők (8 fő) 12 havi</t>
  </si>
  <si>
    <t>Megbízási díjak: 2 fő</t>
  </si>
  <si>
    <t>Cafeteria juttatások 8 fő x 149 009 Ft = 1 192072 Ft + 2 fő megbízási díjas</t>
  </si>
  <si>
    <t>Foglalkozás egészségügyi díj 8 fő x 5000 Ft</t>
  </si>
  <si>
    <t>Eper program díj</t>
  </si>
  <si>
    <t>Szoftver biztonság program</t>
  </si>
  <si>
    <t>- ebből: állami támogatás</t>
  </si>
  <si>
    <t xml:space="preserve">       Közutak fennt.támog.        3 332 360 Ft</t>
  </si>
  <si>
    <t xml:space="preserve">       Köztemető fennt.támog.       100 000 Ft</t>
  </si>
  <si>
    <t xml:space="preserve">       Közvilágítás                     6 565 404 Ft</t>
  </si>
  <si>
    <t>(2 fő x 23.622 Ft+ áfa)</t>
  </si>
  <si>
    <t>Mezőőri hozzájárulás</t>
  </si>
  <si>
    <t>Fogorvosi ügyeleti díj</t>
  </si>
  <si>
    <t xml:space="preserve">2018.évi cafetéria adója </t>
  </si>
  <si>
    <t>2018. évi cafetéria alap</t>
  </si>
  <si>
    <t>2018. évi Cafetéria alap</t>
  </si>
  <si>
    <t>2018.évi cafetéria alap x 1,18 x 29% adó</t>
  </si>
  <si>
    <t>2018. évi cafetéria alap x 1,18 x 29% adó</t>
  </si>
  <si>
    <t>2018. évi cafetéria</t>
  </si>
  <si>
    <t>2018.évi cafetéria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</si>
</sst>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Ft&quot;;[Red]\-#,##0\ &quot;Ft&quot;"/>
    <numFmt numFmtId="43" formatCode="_-* #,##0.00\ _F_t_-;\-* #,##0.00\ _F_t_-;_-* &quot;-&quot;??\ _F_t_-;_-@_-"/>
    <numFmt numFmtId="164" formatCode="#,##0\ _F_t"/>
    <numFmt numFmtId="165" formatCode="#,##0_ ;\-#,##0\ "/>
  </numFmts>
  <fonts count="87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color indexed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i/>
      <sz val="12"/>
      <color indexed="1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indexed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2"/>
      <color indexed="10"/>
      <name val="Times New Roman"/>
      <family val="1"/>
    </font>
    <font>
      <b/>
      <sz val="10"/>
      <color indexed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1"/>
      <color indexed="10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sz val="12"/>
      <color indexed="17"/>
      <name val="Times New Roman"/>
      <family val="1"/>
      <charset val="238"/>
    </font>
    <font>
      <sz val="10"/>
      <color indexed="17"/>
      <name val="Arial"/>
      <family val="2"/>
      <charset val="238"/>
    </font>
    <font>
      <sz val="12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12"/>
      <color indexed="57"/>
      <name val="Times New Roman"/>
      <family val="1"/>
      <charset val="238"/>
    </font>
    <font>
      <sz val="10"/>
      <color indexed="57"/>
      <name val="Arial"/>
      <family val="2"/>
      <charset val="238"/>
    </font>
    <font>
      <sz val="10"/>
      <color indexed="57"/>
      <name val="Arial"/>
      <family val="2"/>
      <charset val="238"/>
    </font>
    <font>
      <sz val="10"/>
      <color indexed="17"/>
      <name val="Arial"/>
      <family val="2"/>
      <charset val="238"/>
    </font>
    <font>
      <sz val="12"/>
      <color indexed="17"/>
      <name val="Times New Roman"/>
      <family val="1"/>
      <charset val="238"/>
    </font>
    <font>
      <b/>
      <sz val="10"/>
      <color indexed="57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color indexed="57"/>
      <name val="Arial"/>
      <family val="2"/>
      <charset val="238"/>
    </font>
    <font>
      <sz val="14"/>
      <name val="Arial"/>
      <family val="2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i/>
      <sz val="12"/>
      <color indexed="57"/>
      <name val="Times New Roman"/>
      <family val="1"/>
      <charset val="238"/>
    </font>
    <font>
      <b/>
      <i/>
      <sz val="10"/>
      <color indexed="57"/>
      <name val="Arial"/>
      <family val="2"/>
      <charset val="238"/>
    </font>
    <font>
      <sz val="14"/>
      <color indexed="20"/>
      <name val="Arial"/>
      <family val="2"/>
      <charset val="238"/>
    </font>
    <font>
      <sz val="14"/>
      <color indexed="53"/>
      <name val="Arial"/>
      <family val="2"/>
      <charset val="238"/>
    </font>
    <font>
      <b/>
      <sz val="10"/>
      <color indexed="20"/>
      <name val="Arial"/>
      <family val="2"/>
      <charset val="238"/>
    </font>
    <font>
      <b/>
      <sz val="14"/>
      <color indexed="20"/>
      <name val="Arial"/>
      <family val="2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name val="Arial"/>
      <family val="2"/>
      <charset val="238"/>
    </font>
    <font>
      <i/>
      <sz val="12"/>
      <color indexed="57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0"/>
      <name val="Arial"/>
      <family val="2"/>
      <charset val="238"/>
    </font>
    <font>
      <sz val="12"/>
      <color indexed="17"/>
      <name val="Arial"/>
      <family val="2"/>
      <charset val="238"/>
    </font>
    <font>
      <b/>
      <sz val="12"/>
      <color indexed="61"/>
      <name val="Arial"/>
      <family val="2"/>
      <charset val="238"/>
    </font>
    <font>
      <sz val="12"/>
      <color indexed="61"/>
      <name val="Arial"/>
      <family val="2"/>
      <charset val="238"/>
    </font>
    <font>
      <b/>
      <sz val="12"/>
      <color indexed="53"/>
      <name val="Arial"/>
      <family val="2"/>
      <charset val="238"/>
    </font>
    <font>
      <sz val="12"/>
      <color indexed="20"/>
      <name val="Arial"/>
      <family val="2"/>
      <charset val="238"/>
    </font>
    <font>
      <sz val="12"/>
      <color indexed="53"/>
      <name val="Arial"/>
      <family val="2"/>
      <charset val="238"/>
    </font>
    <font>
      <b/>
      <sz val="12"/>
      <color indexed="20"/>
      <name val="Arial"/>
      <family val="2"/>
      <charset val="238"/>
    </font>
    <font>
      <b/>
      <sz val="12"/>
      <color indexed="2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i/>
      <sz val="11"/>
      <color indexed="57"/>
      <name val="Arial"/>
      <family val="2"/>
      <charset val="238"/>
    </font>
    <font>
      <b/>
      <i/>
      <sz val="14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2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</cellStyleXfs>
  <cellXfs count="685"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/>
    <xf numFmtId="0" fontId="3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/>
    <xf numFmtId="3" fontId="6" fillId="0" borderId="0" xfId="0" applyNumberFormat="1" applyFont="1" applyAlignment="1">
      <alignment horizontal="right"/>
    </xf>
    <xf numFmtId="3" fontId="5" fillId="0" borderId="0" xfId="3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3" applyFont="1" applyAlignment="1">
      <alignment horizontal="right"/>
    </xf>
    <xf numFmtId="3" fontId="7" fillId="0" borderId="0" xfId="3" applyNumberFormat="1" applyFont="1" applyAlignment="1">
      <alignment horizontal="right"/>
    </xf>
    <xf numFmtId="0" fontId="0" fillId="0" borderId="0" xfId="0" applyAlignment="1">
      <alignment horizontal="center"/>
    </xf>
    <xf numFmtId="0" fontId="18" fillId="0" borderId="0" xfId="0" applyFont="1"/>
    <xf numFmtId="0" fontId="9" fillId="0" borderId="0" xfId="0" applyFont="1"/>
    <xf numFmtId="3" fontId="9" fillId="0" borderId="0" xfId="0" applyNumberFormat="1" applyFont="1" applyBorder="1" applyAlignment="1">
      <alignment horizontal="right"/>
    </xf>
    <xf numFmtId="0" fontId="10" fillId="0" borderId="0" xfId="0" applyFont="1"/>
    <xf numFmtId="0" fontId="10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10" fillId="0" borderId="1" xfId="0" applyFont="1" applyBorder="1"/>
    <xf numFmtId="0" fontId="10" fillId="0" borderId="0" xfId="0" applyFont="1" applyBorder="1"/>
    <xf numFmtId="0" fontId="10" fillId="0" borderId="2" xfId="0" applyFont="1" applyBorder="1"/>
    <xf numFmtId="3" fontId="9" fillId="0" borderId="2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3" fontId="10" fillId="0" borderId="2" xfId="0" applyNumberFormat="1" applyFont="1" applyBorder="1"/>
    <xf numFmtId="3" fontId="10" fillId="0" borderId="3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vertical="top"/>
    </xf>
    <xf numFmtId="3" fontId="10" fillId="0" borderId="2" xfId="0" applyNumberFormat="1" applyFont="1" applyBorder="1" applyAlignment="1">
      <alignment horizontal="right" wrapText="1"/>
    </xf>
    <xf numFmtId="3" fontId="10" fillId="0" borderId="3" xfId="0" applyNumberFormat="1" applyFont="1" applyBorder="1" applyAlignment="1">
      <alignment horizontal="right" wrapText="1"/>
    </xf>
    <xf numFmtId="3" fontId="10" fillId="0" borderId="3" xfId="0" applyNumberFormat="1" applyFont="1" applyBorder="1"/>
    <xf numFmtId="0" fontId="10" fillId="0" borderId="0" xfId="0" applyFont="1" applyBorder="1" applyAlignment="1">
      <alignment vertical="top"/>
    </xf>
    <xf numFmtId="3" fontId="10" fillId="0" borderId="0" xfId="0" applyNumberFormat="1" applyFont="1" applyBorder="1" applyAlignment="1">
      <alignment horizontal="right"/>
    </xf>
    <xf numFmtId="3" fontId="10" fillId="0" borderId="0" xfId="0" applyNumberFormat="1" applyFont="1" applyBorder="1"/>
    <xf numFmtId="3" fontId="10" fillId="0" borderId="0" xfId="0" applyNumberFormat="1" applyFont="1"/>
    <xf numFmtId="0" fontId="11" fillId="0" borderId="0" xfId="0" applyFont="1"/>
    <xf numFmtId="3" fontId="11" fillId="0" borderId="0" xfId="0" applyNumberFormat="1" applyFont="1" applyBorder="1" applyAlignment="1">
      <alignment horizontal="right"/>
    </xf>
    <xf numFmtId="0" fontId="11" fillId="0" borderId="0" xfId="0" applyFont="1" applyBorder="1"/>
    <xf numFmtId="0" fontId="12" fillId="0" borderId="5" xfId="0" applyFont="1" applyBorder="1"/>
    <xf numFmtId="0" fontId="12" fillId="0" borderId="1" xfId="0" applyFont="1" applyBorder="1"/>
    <xf numFmtId="0" fontId="12" fillId="0" borderId="6" xfId="0" applyFont="1" applyBorder="1" applyAlignment="1">
      <alignment horizontal="left"/>
    </xf>
    <xf numFmtId="0" fontId="12" fillId="0" borderId="0" xfId="0" applyFont="1" applyBorder="1"/>
    <xf numFmtId="3" fontId="11" fillId="0" borderId="2" xfId="0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3" fontId="12" fillId="0" borderId="2" xfId="0" applyNumberFormat="1" applyFont="1" applyBorder="1"/>
    <xf numFmtId="3" fontId="12" fillId="0" borderId="2" xfId="0" applyNumberFormat="1" applyFont="1" applyBorder="1" applyAlignment="1">
      <alignment horizontal="right"/>
    </xf>
    <xf numFmtId="0" fontId="12" fillId="0" borderId="6" xfId="0" applyFont="1" applyBorder="1"/>
    <xf numFmtId="3" fontId="12" fillId="0" borderId="3" xfId="0" applyNumberFormat="1" applyFont="1" applyBorder="1"/>
    <xf numFmtId="0" fontId="11" fillId="0" borderId="1" xfId="0" applyFont="1" applyBorder="1"/>
    <xf numFmtId="3" fontId="12" fillId="0" borderId="8" xfId="0" applyNumberFormat="1" applyFont="1" applyBorder="1" applyAlignment="1">
      <alignment horizontal="right"/>
    </xf>
    <xf numFmtId="3" fontId="12" fillId="0" borderId="9" xfId="0" applyNumberFormat="1" applyFont="1" applyBorder="1" applyAlignment="1">
      <alignment horizontal="right"/>
    </xf>
    <xf numFmtId="0" fontId="11" fillId="0" borderId="10" xfId="0" applyFont="1" applyBorder="1"/>
    <xf numFmtId="3" fontId="11" fillId="0" borderId="10" xfId="0" applyNumberFormat="1" applyFont="1" applyBorder="1" applyAlignment="1">
      <alignment horizontal="right"/>
    </xf>
    <xf numFmtId="0" fontId="9" fillId="0" borderId="1" xfId="0" applyFont="1" applyBorder="1"/>
    <xf numFmtId="0" fontId="10" fillId="0" borderId="1" xfId="0" applyFont="1" applyBorder="1" applyAlignment="1">
      <alignment horizontal="left"/>
    </xf>
    <xf numFmtId="3" fontId="10" fillId="0" borderId="1" xfId="0" applyNumberFormat="1" applyFont="1" applyBorder="1"/>
    <xf numFmtId="3" fontId="12" fillId="0" borderId="7" xfId="0" applyNumberFormat="1" applyFont="1" applyBorder="1" applyAlignment="1">
      <alignment horizontal="center" vertical="top" wrapText="1"/>
    </xf>
    <xf numFmtId="3" fontId="12" fillId="0" borderId="4" xfId="0" applyNumberFormat="1" applyFont="1" applyBorder="1" applyAlignment="1">
      <alignment horizontal="center" vertical="top" wrapText="1"/>
    </xf>
    <xf numFmtId="0" fontId="12" fillId="0" borderId="10" xfId="0" applyFont="1" applyBorder="1" applyAlignment="1">
      <alignment horizontal="left"/>
    </xf>
    <xf numFmtId="3" fontId="16" fillId="0" borderId="0" xfId="0" applyNumberFormat="1" applyFont="1" applyAlignment="1">
      <alignment horizontal="right"/>
    </xf>
    <xf numFmtId="0" fontId="16" fillId="0" borderId="0" xfId="0" applyFont="1"/>
    <xf numFmtId="0" fontId="19" fillId="0" borderId="0" xfId="0" applyFont="1" applyBorder="1"/>
    <xf numFmtId="0" fontId="20" fillId="0" borderId="0" xfId="0" applyFont="1" applyBorder="1"/>
    <xf numFmtId="0" fontId="21" fillId="0" borderId="0" xfId="0" applyFont="1" applyBorder="1"/>
    <xf numFmtId="3" fontId="20" fillId="0" borderId="0" xfId="0" applyNumberFormat="1" applyFont="1" applyBorder="1" applyAlignment="1">
      <alignment horizontal="right"/>
    </xf>
    <xf numFmtId="3" fontId="19" fillId="0" borderId="0" xfId="0" applyNumberFormat="1" applyFont="1" applyBorder="1" applyAlignment="1">
      <alignment horizontal="right"/>
    </xf>
    <xf numFmtId="0" fontId="22" fillId="0" borderId="0" xfId="0" applyFont="1" applyBorder="1"/>
    <xf numFmtId="0" fontId="23" fillId="0" borderId="0" xfId="0" applyFont="1" applyBorder="1"/>
    <xf numFmtId="3" fontId="24" fillId="0" borderId="0" xfId="0" applyNumberFormat="1" applyFont="1" applyBorder="1" applyAlignment="1">
      <alignment horizontal="right"/>
    </xf>
    <xf numFmtId="3" fontId="25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/>
    </xf>
    <xf numFmtId="3" fontId="9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right"/>
    </xf>
    <xf numFmtId="0" fontId="10" fillId="0" borderId="0" xfId="0" applyFont="1" applyBorder="1" applyAlignment="1">
      <alignment vertical="top" wrapText="1"/>
    </xf>
    <xf numFmtId="0" fontId="0" fillId="0" borderId="0" xfId="0" applyAlignment="1">
      <alignment vertical="top"/>
    </xf>
    <xf numFmtId="0" fontId="9" fillId="0" borderId="0" xfId="0" applyFont="1" applyAlignment="1">
      <alignment horizontal="center"/>
    </xf>
    <xf numFmtId="0" fontId="8" fillId="0" borderId="0" xfId="0" applyFont="1" applyAlignment="1">
      <alignment vertical="top"/>
    </xf>
    <xf numFmtId="0" fontId="16" fillId="0" borderId="0" xfId="3" applyFont="1" applyAlignment="1">
      <alignment horizontal="right"/>
    </xf>
    <xf numFmtId="3" fontId="16" fillId="0" borderId="0" xfId="3" applyNumberFormat="1" applyFont="1" applyAlignment="1">
      <alignment horizontal="right"/>
    </xf>
    <xf numFmtId="0" fontId="16" fillId="0" borderId="0" xfId="2" applyFont="1"/>
    <xf numFmtId="0" fontId="16" fillId="0" borderId="0" xfId="0" applyFont="1" applyAlignment="1">
      <alignment horizontal="center"/>
    </xf>
    <xf numFmtId="0" fontId="16" fillId="0" borderId="0" xfId="3" applyFont="1" applyBorder="1"/>
    <xf numFmtId="3" fontId="9" fillId="0" borderId="0" xfId="0" applyNumberFormat="1" applyFont="1"/>
    <xf numFmtId="0" fontId="12" fillId="0" borderId="0" xfId="0" applyFont="1"/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3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3" fontId="12" fillId="0" borderId="3" xfId="0" applyNumberFormat="1" applyFont="1" applyBorder="1" applyAlignment="1">
      <alignment horizontal="right"/>
    </xf>
    <xf numFmtId="0" fontId="12" fillId="0" borderId="2" xfId="0" applyFont="1" applyBorder="1"/>
    <xf numFmtId="0" fontId="12" fillId="0" borderId="12" xfId="0" applyFont="1" applyBorder="1" applyAlignment="1">
      <alignment horizontal="left"/>
    </xf>
    <xf numFmtId="3" fontId="12" fillId="0" borderId="13" xfId="0" applyNumberFormat="1" applyFont="1" applyBorder="1" applyAlignment="1">
      <alignment horizontal="right"/>
    </xf>
    <xf numFmtId="3" fontId="12" fillId="0" borderId="3" xfId="0" applyNumberFormat="1" applyFont="1" applyBorder="1" applyAlignment="1">
      <alignment horizontal="right" wrapText="1"/>
    </xf>
    <xf numFmtId="0" fontId="11" fillId="0" borderId="2" xfId="0" applyFont="1" applyBorder="1"/>
    <xf numFmtId="3" fontId="11" fillId="0" borderId="9" xfId="0" applyNumberFormat="1" applyFont="1" applyBorder="1" applyAlignment="1">
      <alignment horizontal="right"/>
    </xf>
    <xf numFmtId="0" fontId="11" fillId="0" borderId="0" xfId="0" applyFont="1" applyBorder="1" applyAlignment="1">
      <alignment vertical="top"/>
    </xf>
    <xf numFmtId="0" fontId="12" fillId="0" borderId="2" xfId="0" applyFont="1" applyBorder="1" applyAlignment="1">
      <alignment horizontal="left"/>
    </xf>
    <xf numFmtId="3" fontId="12" fillId="0" borderId="0" xfId="0" applyNumberFormat="1" applyFont="1" applyBorder="1" applyAlignment="1">
      <alignment horizontal="right"/>
    </xf>
    <xf numFmtId="0" fontId="12" fillId="0" borderId="5" xfId="0" applyFont="1" applyBorder="1" applyAlignment="1">
      <alignment vertical="top" wrapText="1"/>
    </xf>
    <xf numFmtId="3" fontId="11" fillId="0" borderId="2" xfId="0" applyNumberFormat="1" applyFont="1" applyBorder="1" applyAlignment="1">
      <alignment horizontal="right" vertical="top" wrapText="1"/>
    </xf>
    <xf numFmtId="3" fontId="11" fillId="0" borderId="3" xfId="0" applyNumberFormat="1" applyFont="1" applyBorder="1" applyAlignment="1">
      <alignment horizontal="right" wrapText="1"/>
    </xf>
    <xf numFmtId="3" fontId="12" fillId="0" borderId="6" xfId="0" applyNumberFormat="1" applyFont="1" applyBorder="1" applyAlignment="1">
      <alignment horizontal="right"/>
    </xf>
    <xf numFmtId="6" fontId="12" fillId="0" borderId="0" xfId="0" applyNumberFormat="1" applyFont="1" applyBorder="1"/>
    <xf numFmtId="0" fontId="12" fillId="0" borderId="9" xfId="0" applyFont="1" applyBorder="1"/>
    <xf numFmtId="3" fontId="12" fillId="0" borderId="0" xfId="0" applyNumberFormat="1" applyFont="1" applyBorder="1"/>
    <xf numFmtId="0" fontId="11" fillId="0" borderId="13" xfId="0" applyFont="1" applyBorder="1"/>
    <xf numFmtId="0" fontId="12" fillId="0" borderId="1" xfId="0" applyFont="1" applyBorder="1" applyAlignment="1">
      <alignment horizontal="left"/>
    </xf>
    <xf numFmtId="0" fontId="0" fillId="0" borderId="0" xfId="0" applyAlignment="1">
      <alignment vertical="top" wrapText="1"/>
    </xf>
    <xf numFmtId="164" fontId="9" fillId="0" borderId="0" xfId="0" applyNumberFormat="1" applyFont="1" applyBorder="1" applyAlignment="1">
      <alignment horizontal="right"/>
    </xf>
    <xf numFmtId="164" fontId="10" fillId="0" borderId="0" xfId="0" applyNumberFormat="1" applyFont="1" applyBorder="1" applyAlignment="1">
      <alignment horizontal="right"/>
    </xf>
    <xf numFmtId="0" fontId="10" fillId="0" borderId="15" xfId="0" applyFont="1" applyBorder="1"/>
    <xf numFmtId="164" fontId="10" fillId="0" borderId="15" xfId="0" applyNumberFormat="1" applyFont="1" applyBorder="1" applyAlignment="1">
      <alignment horizontal="right"/>
    </xf>
    <xf numFmtId="0" fontId="9" fillId="0" borderId="15" xfId="0" applyFont="1" applyBorder="1"/>
    <xf numFmtId="164" fontId="9" fillId="0" borderId="15" xfId="0" applyNumberFormat="1" applyFont="1" applyBorder="1" applyAlignment="1">
      <alignment horizontal="right"/>
    </xf>
    <xf numFmtId="164" fontId="9" fillId="0" borderId="16" xfId="0" applyNumberFormat="1" applyFont="1" applyBorder="1" applyAlignment="1">
      <alignment horizontal="right"/>
    </xf>
    <xf numFmtId="164" fontId="9" fillId="0" borderId="17" xfId="0" applyNumberFormat="1" applyFont="1" applyBorder="1" applyAlignment="1">
      <alignment horizontal="right"/>
    </xf>
    <xf numFmtId="0" fontId="10" fillId="0" borderId="17" xfId="0" applyFont="1" applyBorder="1"/>
    <xf numFmtId="0" fontId="10" fillId="0" borderId="18" xfId="0" applyFont="1" applyBorder="1"/>
    <xf numFmtId="0" fontId="10" fillId="0" borderId="0" xfId="0" applyFont="1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5" xfId="0" applyBorder="1" applyAlignment="1">
      <alignment horizontal="left"/>
    </xf>
    <xf numFmtId="0" fontId="4" fillId="0" borderId="15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164" fontId="10" fillId="0" borderId="11" xfId="0" applyNumberFormat="1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2" fillId="0" borderId="7" xfId="0" applyFont="1" applyBorder="1" applyAlignment="1">
      <alignment horizontal="left" vertical="top"/>
    </xf>
    <xf numFmtId="0" fontId="10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0" fillId="0" borderId="2" xfId="0" applyFont="1" applyBorder="1" applyAlignment="1">
      <alignment horizontal="left" vertical="top"/>
    </xf>
    <xf numFmtId="0" fontId="10" fillId="0" borderId="9" xfId="0" applyFont="1" applyBorder="1" applyAlignment="1">
      <alignment horizontal="left"/>
    </xf>
    <xf numFmtId="3" fontId="0" fillId="0" borderId="0" xfId="0" applyNumberFormat="1"/>
    <xf numFmtId="0" fontId="26" fillId="0" borderId="0" xfId="0" applyFont="1"/>
    <xf numFmtId="0" fontId="12" fillId="0" borderId="7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1" fillId="0" borderId="2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4" fillId="0" borderId="2" xfId="0" applyFont="1" applyBorder="1"/>
    <xf numFmtId="0" fontId="10" fillId="0" borderId="6" xfId="0" applyFont="1" applyBorder="1"/>
    <xf numFmtId="0" fontId="17" fillId="0" borderId="0" xfId="0" applyFont="1" applyBorder="1"/>
    <xf numFmtId="0" fontId="9" fillId="0" borderId="6" xfId="0" applyFont="1" applyBorder="1"/>
    <xf numFmtId="0" fontId="0" fillId="0" borderId="0" xfId="0" applyBorder="1"/>
    <xf numFmtId="0" fontId="8" fillId="0" borderId="0" xfId="0" applyFont="1" applyBorder="1" applyAlignment="1">
      <alignment horizontal="right"/>
    </xf>
    <xf numFmtId="0" fontId="8" fillId="0" borderId="0" xfId="0" applyFont="1" applyBorder="1"/>
    <xf numFmtId="3" fontId="2" fillId="0" borderId="0" xfId="0" applyNumberFormat="1" applyFont="1"/>
    <xf numFmtId="0" fontId="11" fillId="0" borderId="0" xfId="0" applyFont="1" applyAlignment="1">
      <alignment horizontal="right"/>
    </xf>
    <xf numFmtId="0" fontId="12" fillId="0" borderId="0" xfId="3" applyFont="1"/>
    <xf numFmtId="0" fontId="11" fillId="0" borderId="0" xfId="3" applyFont="1" applyAlignment="1">
      <alignment horizontal="right"/>
    </xf>
    <xf numFmtId="3" fontId="11" fillId="0" borderId="0" xfId="3" applyNumberFormat="1" applyFont="1" applyAlignment="1">
      <alignment horizontal="right"/>
    </xf>
    <xf numFmtId="0" fontId="11" fillId="0" borderId="0" xfId="3" applyFont="1"/>
    <xf numFmtId="3" fontId="12" fillId="0" borderId="0" xfId="0" applyNumberFormat="1" applyFont="1" applyAlignment="1">
      <alignment horizontal="right"/>
    </xf>
    <xf numFmtId="0" fontId="28" fillId="0" borderId="0" xfId="0" applyFont="1"/>
    <xf numFmtId="0" fontId="27" fillId="0" borderId="0" xfId="0" applyFont="1"/>
    <xf numFmtId="3" fontId="11" fillId="0" borderId="2" xfId="0" applyNumberFormat="1" applyFont="1" applyBorder="1"/>
    <xf numFmtId="0" fontId="11" fillId="0" borderId="6" xfId="0" applyFont="1" applyBorder="1"/>
    <xf numFmtId="164" fontId="10" fillId="0" borderId="0" xfId="0" applyNumberFormat="1" applyFont="1" applyBorder="1" applyAlignment="1">
      <alignment horizontal="center"/>
    </xf>
    <xf numFmtId="164" fontId="10" fillId="0" borderId="15" xfId="0" applyNumberFormat="1" applyFont="1" applyBorder="1" applyAlignment="1">
      <alignment horizontal="center"/>
    </xf>
    <xf numFmtId="164" fontId="9" fillId="0" borderId="15" xfId="0" applyNumberFormat="1" applyFont="1" applyBorder="1" applyAlignment="1">
      <alignment horizontal="center"/>
    </xf>
    <xf numFmtId="164" fontId="10" fillId="0" borderId="17" xfId="0" applyNumberFormat="1" applyFont="1" applyBorder="1" applyAlignment="1">
      <alignment horizontal="center"/>
    </xf>
    <xf numFmtId="164" fontId="10" fillId="0" borderId="18" xfId="0" applyNumberFormat="1" applyFont="1" applyBorder="1" applyAlignment="1">
      <alignment horizontal="center"/>
    </xf>
    <xf numFmtId="0" fontId="29" fillId="0" borderId="0" xfId="0" applyFont="1"/>
    <xf numFmtId="3" fontId="12" fillId="0" borderId="0" xfId="0" applyNumberFormat="1" applyFont="1" applyBorder="1" applyAlignment="1"/>
    <xf numFmtId="0" fontId="30" fillId="0" borderId="0" xfId="0" applyFont="1"/>
    <xf numFmtId="0" fontId="4" fillId="0" borderId="13" xfId="0" applyFont="1" applyBorder="1"/>
    <xf numFmtId="0" fontId="2" fillId="0" borderId="2" xfId="0" applyFont="1" applyBorder="1"/>
    <xf numFmtId="0" fontId="30" fillId="0" borderId="0" xfId="0" applyFont="1" applyAlignment="1">
      <alignment vertical="top"/>
    </xf>
    <xf numFmtId="0" fontId="31" fillId="0" borderId="0" xfId="0" applyFont="1"/>
    <xf numFmtId="0" fontId="32" fillId="0" borderId="0" xfId="0" applyFont="1"/>
    <xf numFmtId="0" fontId="32" fillId="0" borderId="0" xfId="0" applyFont="1" applyAlignment="1">
      <alignment horizontal="center"/>
    </xf>
    <xf numFmtId="3" fontId="32" fillId="0" borderId="0" xfId="2" applyNumberFormat="1" applyFont="1" applyAlignment="1">
      <alignment horizontal="right"/>
    </xf>
    <xf numFmtId="0" fontId="32" fillId="0" borderId="0" xfId="2" applyFont="1"/>
    <xf numFmtId="3" fontId="32" fillId="0" borderId="0" xfId="2" applyNumberFormat="1" applyFont="1" applyAlignment="1">
      <alignment horizontal="center"/>
    </xf>
    <xf numFmtId="0" fontId="32" fillId="0" borderId="0" xfId="2" applyFont="1" applyAlignment="1">
      <alignment horizontal="center"/>
    </xf>
    <xf numFmtId="0" fontId="31" fillId="0" borderId="0" xfId="0" applyFont="1" applyAlignment="1">
      <alignment horizontal="right"/>
    </xf>
    <xf numFmtId="3" fontId="33" fillId="0" borderId="0" xfId="3" applyNumberFormat="1" applyFont="1" applyAlignment="1">
      <alignment horizontal="right"/>
    </xf>
    <xf numFmtId="3" fontId="34" fillId="0" borderId="0" xfId="2" applyNumberFormat="1" applyFont="1" applyAlignment="1">
      <alignment horizontal="right"/>
    </xf>
    <xf numFmtId="3" fontId="32" fillId="0" borderId="0" xfId="0" applyNumberFormat="1" applyFont="1" applyAlignment="1">
      <alignment horizontal="right"/>
    </xf>
    <xf numFmtId="0" fontId="15" fillId="0" borderId="12" xfId="3" applyFont="1" applyBorder="1"/>
    <xf numFmtId="0" fontId="30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6" fillId="0" borderId="0" xfId="0" applyFont="1"/>
    <xf numFmtId="0" fontId="37" fillId="0" borderId="0" xfId="0" applyFont="1" applyAlignment="1">
      <alignment horizontal="center"/>
    </xf>
    <xf numFmtId="0" fontId="38" fillId="0" borderId="0" xfId="0" applyFont="1" applyBorder="1" applyAlignment="1">
      <alignment horizontal="center"/>
    </xf>
    <xf numFmtId="0" fontId="30" fillId="0" borderId="0" xfId="0" applyFont="1" applyBorder="1" applyAlignment="1">
      <alignment wrapText="1"/>
    </xf>
    <xf numFmtId="3" fontId="30" fillId="0" borderId="0" xfId="0" applyNumberFormat="1" applyFont="1" applyBorder="1" applyAlignment="1">
      <alignment horizontal="right" wrapText="1"/>
    </xf>
    <xf numFmtId="3" fontId="38" fillId="0" borderId="0" xfId="0" applyNumberFormat="1" applyFont="1" applyBorder="1" applyAlignment="1">
      <alignment horizontal="right" wrapText="1"/>
    </xf>
    <xf numFmtId="0" fontId="38" fillId="0" borderId="0" xfId="0" applyFont="1"/>
    <xf numFmtId="3" fontId="38" fillId="0" borderId="0" xfId="0" applyNumberFormat="1" applyFont="1" applyBorder="1" applyAlignment="1">
      <alignment wrapText="1"/>
    </xf>
    <xf numFmtId="0" fontId="38" fillId="0" borderId="0" xfId="0" applyFont="1" applyFill="1" applyBorder="1" applyAlignment="1">
      <alignment wrapText="1"/>
    </xf>
    <xf numFmtId="3" fontId="38" fillId="0" borderId="0" xfId="0" applyNumberFormat="1" applyFont="1" applyBorder="1"/>
    <xf numFmtId="0" fontId="39" fillId="0" borderId="0" xfId="0" applyFont="1"/>
    <xf numFmtId="0" fontId="39" fillId="0" borderId="0" xfId="0" applyFont="1" applyAlignment="1">
      <alignment horizontal="center"/>
    </xf>
    <xf numFmtId="3" fontId="39" fillId="0" borderId="0" xfId="0" applyNumberFormat="1" applyFont="1"/>
    <xf numFmtId="0" fontId="39" fillId="0" borderId="0" xfId="0" applyFont="1" applyAlignment="1">
      <alignment horizontal="right"/>
    </xf>
    <xf numFmtId="0" fontId="40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49" fontId="40" fillId="0" borderId="0" xfId="0" applyNumberFormat="1" applyFont="1" applyBorder="1" applyAlignment="1">
      <alignment horizontal="left"/>
    </xf>
    <xf numFmtId="0" fontId="39" fillId="0" borderId="0" xfId="0" applyFont="1" applyAlignment="1">
      <alignment horizontal="left"/>
    </xf>
    <xf numFmtId="3" fontId="39" fillId="0" borderId="0" xfId="0" applyNumberFormat="1" applyFont="1" applyAlignment="1">
      <alignment horizontal="left"/>
    </xf>
    <xf numFmtId="0" fontId="40" fillId="0" borderId="0" xfId="0" applyFont="1" applyAlignment="1">
      <alignment horizontal="center"/>
    </xf>
    <xf numFmtId="0" fontId="40" fillId="0" borderId="0" xfId="0" applyFont="1"/>
    <xf numFmtId="3" fontId="39" fillId="0" borderId="0" xfId="0" applyNumberFormat="1" applyFont="1" applyAlignment="1">
      <alignment horizontal="center"/>
    </xf>
    <xf numFmtId="0" fontId="40" fillId="0" borderId="0" xfId="0" applyFont="1" applyAlignment="1">
      <alignment horizontal="left"/>
    </xf>
    <xf numFmtId="3" fontId="40" fillId="0" borderId="0" xfId="0" applyNumberFormat="1" applyFont="1" applyAlignment="1">
      <alignment horizontal="center"/>
    </xf>
    <xf numFmtId="0" fontId="33" fillId="0" borderId="0" xfId="3" applyFont="1" applyAlignment="1">
      <alignment horizontal="left"/>
    </xf>
    <xf numFmtId="0" fontId="31" fillId="0" borderId="0" xfId="0" applyFont="1" applyBorder="1"/>
    <xf numFmtId="0" fontId="31" fillId="0" borderId="0" xfId="0" applyFont="1" applyBorder="1" applyAlignment="1">
      <alignment horizontal="right"/>
    </xf>
    <xf numFmtId="0" fontId="33" fillId="0" borderId="0" xfId="0" applyFont="1"/>
    <xf numFmtId="0" fontId="0" fillId="0" borderId="20" xfId="0" applyBorder="1" applyAlignment="1">
      <alignment horizontal="left"/>
    </xf>
    <xf numFmtId="0" fontId="10" fillId="0" borderId="20" xfId="0" applyFont="1" applyBorder="1"/>
    <xf numFmtId="164" fontId="10" fillId="0" borderId="20" xfId="0" applyNumberFormat="1" applyFont="1" applyBorder="1" applyAlignment="1">
      <alignment horizontal="center"/>
    </xf>
    <xf numFmtId="164" fontId="9" fillId="0" borderId="2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164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38" fillId="0" borderId="0" xfId="0" applyFont="1" applyBorder="1" applyAlignment="1">
      <alignment wrapText="1"/>
    </xf>
    <xf numFmtId="3" fontId="11" fillId="0" borderId="13" xfId="0" applyNumberFormat="1" applyFont="1" applyBorder="1" applyAlignment="1">
      <alignment horizontal="right"/>
    </xf>
    <xf numFmtId="3" fontId="4" fillId="0" borderId="3" xfId="0" applyNumberFormat="1" applyFont="1" applyBorder="1"/>
    <xf numFmtId="0" fontId="9" fillId="0" borderId="2" xfId="0" applyFont="1" applyBorder="1"/>
    <xf numFmtId="0" fontId="12" fillId="0" borderId="21" xfId="0" applyFont="1" applyBorder="1" applyAlignment="1">
      <alignment horizontal="left"/>
    </xf>
    <xf numFmtId="3" fontId="10" fillId="0" borderId="8" xfId="0" applyNumberFormat="1" applyFont="1" applyBorder="1" applyAlignment="1">
      <alignment horizontal="right"/>
    </xf>
    <xf numFmtId="3" fontId="30" fillId="0" borderId="0" xfId="0" applyNumberFormat="1" applyFont="1" applyBorder="1" applyAlignment="1">
      <alignment wrapText="1"/>
    </xf>
    <xf numFmtId="0" fontId="30" fillId="0" borderId="0" xfId="0" applyFont="1" applyBorder="1" applyAlignment="1">
      <alignment vertical="top" wrapText="1"/>
    </xf>
    <xf numFmtId="3" fontId="30" fillId="0" borderId="0" xfId="0" applyNumberFormat="1" applyFont="1" applyBorder="1" applyAlignment="1">
      <alignment vertical="top" wrapText="1"/>
    </xf>
    <xf numFmtId="0" fontId="30" fillId="0" borderId="0" xfId="0" applyFont="1" applyBorder="1"/>
    <xf numFmtId="3" fontId="30" fillId="0" borderId="0" xfId="0" applyNumberFormat="1" applyFont="1" applyBorder="1"/>
    <xf numFmtId="0" fontId="38" fillId="0" borderId="0" xfId="0" applyFont="1" applyBorder="1"/>
    <xf numFmtId="3" fontId="30" fillId="0" borderId="0" xfId="0" applyNumberFormat="1" applyFont="1" applyBorder="1" applyAlignment="1">
      <alignment horizontal="right" vertical="top" wrapText="1"/>
    </xf>
    <xf numFmtId="0" fontId="38" fillId="0" borderId="0" xfId="0" applyFont="1" applyFill="1" applyBorder="1"/>
    <xf numFmtId="0" fontId="40" fillId="0" borderId="0" xfId="0" applyFont="1" applyBorder="1" applyAlignment="1">
      <alignment horizontal="left"/>
    </xf>
    <xf numFmtId="3" fontId="40" fillId="0" borderId="0" xfId="0" applyNumberFormat="1" applyFont="1" applyBorder="1" applyAlignment="1">
      <alignment horizontal="left"/>
    </xf>
    <xf numFmtId="0" fontId="39" fillId="0" borderId="0" xfId="0" applyFont="1" applyBorder="1" applyAlignment="1">
      <alignment horizontal="left"/>
    </xf>
    <xf numFmtId="3" fontId="39" fillId="0" borderId="0" xfId="0" applyNumberFormat="1" applyFont="1" applyBorder="1" applyAlignment="1">
      <alignment horizontal="left"/>
    </xf>
    <xf numFmtId="3" fontId="39" fillId="0" borderId="0" xfId="0" applyNumberFormat="1" applyFont="1" applyBorder="1" applyAlignment="1">
      <alignment horizontal="right"/>
    </xf>
    <xf numFmtId="0" fontId="39" fillId="0" borderId="0" xfId="0" applyFont="1" applyBorder="1" applyAlignment="1">
      <alignment horizontal="center" vertical="top"/>
    </xf>
    <xf numFmtId="49" fontId="39" fillId="0" borderId="0" xfId="0" applyNumberFormat="1" applyFont="1" applyBorder="1" applyAlignment="1">
      <alignment horizontal="left" wrapText="1"/>
    </xf>
    <xf numFmtId="3" fontId="39" fillId="0" borderId="0" xfId="0" applyNumberFormat="1" applyFont="1" applyBorder="1" applyAlignment="1">
      <alignment horizontal="right" vertical="top"/>
    </xf>
    <xf numFmtId="49" fontId="39" fillId="0" borderId="0" xfId="0" applyNumberFormat="1" applyFont="1" applyBorder="1" applyAlignment="1">
      <alignment horizontal="left" vertical="top" wrapText="1"/>
    </xf>
    <xf numFmtId="49" fontId="39" fillId="0" borderId="0" xfId="0" applyNumberFormat="1" applyFont="1" applyBorder="1" applyAlignment="1">
      <alignment horizontal="left"/>
    </xf>
    <xf numFmtId="0" fontId="39" fillId="0" borderId="0" xfId="0" applyFont="1" applyBorder="1" applyAlignment="1">
      <alignment horizontal="left" vertical="top"/>
    </xf>
    <xf numFmtId="0" fontId="39" fillId="0" borderId="0" xfId="0" applyFont="1" applyFill="1" applyBorder="1" applyAlignment="1">
      <alignment horizontal="left" vertical="top"/>
    </xf>
    <xf numFmtId="3" fontId="40" fillId="0" borderId="0" xfId="0" applyNumberFormat="1" applyFont="1" applyBorder="1" applyAlignment="1">
      <alignment horizontal="right"/>
    </xf>
    <xf numFmtId="0" fontId="39" fillId="0" borderId="0" xfId="0" applyFont="1" applyBorder="1"/>
    <xf numFmtId="0" fontId="40" fillId="0" borderId="0" xfId="0" applyFont="1" applyBorder="1"/>
    <xf numFmtId="0" fontId="15" fillId="0" borderId="19" xfId="2" applyFont="1" applyBorder="1" applyAlignment="1">
      <alignment vertical="top"/>
    </xf>
    <xf numFmtId="0" fontId="16" fillId="0" borderId="22" xfId="3" applyFont="1" applyBorder="1"/>
    <xf numFmtId="0" fontId="16" fillId="0" borderId="23" xfId="3" applyFont="1" applyBorder="1"/>
    <xf numFmtId="0" fontId="16" fillId="0" borderId="22" xfId="0" applyFont="1" applyBorder="1"/>
    <xf numFmtId="0" fontId="16" fillId="0" borderId="24" xfId="3" applyFont="1" applyBorder="1"/>
    <xf numFmtId="0" fontId="15" fillId="0" borderId="24" xfId="3" applyFont="1" applyBorder="1"/>
    <xf numFmtId="0" fontId="16" fillId="0" borderId="24" xfId="0" applyFont="1" applyBorder="1"/>
    <xf numFmtId="0" fontId="15" fillId="0" borderId="22" xfId="3" applyFont="1" applyBorder="1"/>
    <xf numFmtId="0" fontId="15" fillId="0" borderId="25" xfId="3" applyFont="1" applyBorder="1"/>
    <xf numFmtId="3" fontId="34" fillId="0" borderId="0" xfId="2" applyNumberFormat="1" applyFont="1" applyBorder="1" applyAlignment="1">
      <alignment horizontal="center" vertical="top" wrapText="1"/>
    </xf>
    <xf numFmtId="3" fontId="34" fillId="0" borderId="0" xfId="2" applyNumberFormat="1" applyFont="1" applyBorder="1" applyAlignment="1">
      <alignment horizontal="right" vertical="top"/>
    </xf>
    <xf numFmtId="3" fontId="32" fillId="0" borderId="0" xfId="3" applyNumberFormat="1" applyFont="1" applyBorder="1" applyAlignment="1">
      <alignment horizontal="right"/>
    </xf>
    <xf numFmtId="3" fontId="32" fillId="0" borderId="0" xfId="2" applyNumberFormat="1" applyFont="1" applyBorder="1" applyAlignment="1">
      <alignment horizontal="right"/>
    </xf>
    <xf numFmtId="165" fontId="32" fillId="0" borderId="0" xfId="1" applyNumberFormat="1" applyFont="1" applyBorder="1" applyAlignment="1">
      <alignment horizontal="right"/>
    </xf>
    <xf numFmtId="3" fontId="32" fillId="0" borderId="0" xfId="0" applyNumberFormat="1" applyFont="1" applyBorder="1" applyAlignment="1">
      <alignment horizontal="right"/>
    </xf>
    <xf numFmtId="3" fontId="34" fillId="0" borderId="0" xfId="3" applyNumberFormat="1" applyFont="1" applyBorder="1" applyAlignment="1">
      <alignment horizontal="right"/>
    </xf>
    <xf numFmtId="0" fontId="11" fillId="0" borderId="0" xfId="3" applyFont="1" applyBorder="1"/>
    <xf numFmtId="0" fontId="33" fillId="0" borderId="0" xfId="3" applyFont="1" applyBorder="1"/>
    <xf numFmtId="3" fontId="33" fillId="0" borderId="0" xfId="3" applyNumberFormat="1" applyFont="1" applyBorder="1" applyAlignment="1">
      <alignment horizontal="right"/>
    </xf>
    <xf numFmtId="0" fontId="33" fillId="0" borderId="0" xfId="3" applyFont="1" applyBorder="1" applyAlignment="1">
      <alignment horizontal="right"/>
    </xf>
    <xf numFmtId="0" fontId="33" fillId="0" borderId="0" xfId="3" applyFont="1" applyBorder="1" applyAlignment="1">
      <alignment vertical="top"/>
    </xf>
    <xf numFmtId="3" fontId="33" fillId="0" borderId="0" xfId="3" applyNumberFormat="1" applyFont="1" applyBorder="1" applyAlignment="1">
      <alignment horizontal="right" vertical="top" wrapText="1"/>
    </xf>
    <xf numFmtId="3" fontId="31" fillId="0" borderId="0" xfId="3" applyNumberFormat="1" applyFont="1" applyBorder="1" applyAlignment="1">
      <alignment horizontal="right"/>
    </xf>
    <xf numFmtId="0" fontId="31" fillId="0" borderId="0" xfId="3" applyFont="1" applyBorder="1"/>
    <xf numFmtId="165" fontId="31" fillId="0" borderId="0" xfId="1" applyNumberFormat="1" applyFont="1" applyBorder="1" applyAlignment="1">
      <alignment horizontal="right"/>
    </xf>
    <xf numFmtId="3" fontId="31" fillId="0" borderId="0" xfId="0" applyNumberFormat="1" applyFont="1" applyBorder="1" applyAlignment="1">
      <alignment horizontal="right"/>
    </xf>
    <xf numFmtId="3" fontId="11" fillId="0" borderId="3" xfId="0" applyNumberFormat="1" applyFont="1" applyBorder="1"/>
    <xf numFmtId="3" fontId="9" fillId="0" borderId="3" xfId="0" applyNumberFormat="1" applyFont="1" applyBorder="1"/>
    <xf numFmtId="3" fontId="9" fillId="0" borderId="8" xfId="0" applyNumberFormat="1" applyFont="1" applyBorder="1"/>
    <xf numFmtId="3" fontId="9" fillId="0" borderId="27" xfId="0" applyNumberFormat="1" applyFont="1" applyBorder="1"/>
    <xf numFmtId="3" fontId="9" fillId="0" borderId="28" xfId="0" applyNumberFormat="1" applyFont="1" applyBorder="1"/>
    <xf numFmtId="0" fontId="43" fillId="0" borderId="0" xfId="0" applyFont="1"/>
    <xf numFmtId="3" fontId="10" fillId="0" borderId="27" xfId="0" applyNumberFormat="1" applyFont="1" applyBorder="1"/>
    <xf numFmtId="3" fontId="17" fillId="0" borderId="27" xfId="0" applyNumberFormat="1" applyFont="1" applyBorder="1"/>
    <xf numFmtId="3" fontId="17" fillId="0" borderId="3" xfId="0" applyNumberFormat="1" applyFont="1" applyBorder="1"/>
    <xf numFmtId="0" fontId="9" fillId="0" borderId="10" xfId="0" applyFont="1" applyBorder="1"/>
    <xf numFmtId="3" fontId="9" fillId="0" borderId="14" xfId="0" applyNumberFormat="1" applyFont="1" applyBorder="1"/>
    <xf numFmtId="3" fontId="9" fillId="0" borderId="29" xfId="0" applyNumberFormat="1" applyFont="1" applyBorder="1"/>
    <xf numFmtId="0" fontId="17" fillId="0" borderId="9" xfId="0" applyFont="1" applyBorder="1"/>
    <xf numFmtId="0" fontId="17" fillId="0" borderId="2" xfId="0" applyFont="1" applyBorder="1"/>
    <xf numFmtId="3" fontId="44" fillId="0" borderId="0" xfId="0" applyNumberFormat="1" applyFont="1" applyAlignment="1">
      <alignment horizontal="right"/>
    </xf>
    <xf numFmtId="0" fontId="45" fillId="0" borderId="0" xfId="0" applyFont="1"/>
    <xf numFmtId="3" fontId="46" fillId="0" borderId="0" xfId="0" applyNumberFormat="1" applyFont="1" applyAlignment="1">
      <alignment horizontal="right"/>
    </xf>
    <xf numFmtId="0" fontId="47" fillId="0" borderId="0" xfId="0" applyFont="1"/>
    <xf numFmtId="0" fontId="48" fillId="0" borderId="2" xfId="0" applyFont="1" applyBorder="1"/>
    <xf numFmtId="0" fontId="50" fillId="0" borderId="0" xfId="0" applyFont="1"/>
    <xf numFmtId="0" fontId="51" fillId="0" borderId="0" xfId="0" applyFont="1"/>
    <xf numFmtId="3" fontId="52" fillId="0" borderId="0" xfId="0" applyNumberFormat="1" applyFont="1" applyAlignment="1">
      <alignment horizontal="right"/>
    </xf>
    <xf numFmtId="3" fontId="53" fillId="0" borderId="0" xfId="0" applyNumberFormat="1" applyFont="1"/>
    <xf numFmtId="0" fontId="53" fillId="0" borderId="0" xfId="0" applyFont="1"/>
    <xf numFmtId="0" fontId="53" fillId="0" borderId="0" xfId="0" applyFont="1" applyAlignment="1">
      <alignment vertical="top" wrapText="1"/>
    </xf>
    <xf numFmtId="0" fontId="10" fillId="0" borderId="5" xfId="0" applyFont="1" applyBorder="1"/>
    <xf numFmtId="0" fontId="50" fillId="0" borderId="0" xfId="0" applyFont="1" applyAlignment="1">
      <alignment vertical="top" wrapText="1"/>
    </xf>
    <xf numFmtId="0" fontId="49" fillId="0" borderId="0" xfId="0" applyFont="1"/>
    <xf numFmtId="0" fontId="54" fillId="0" borderId="0" xfId="0" applyFont="1"/>
    <xf numFmtId="0" fontId="55" fillId="0" borderId="0" xfId="0" applyFont="1"/>
    <xf numFmtId="0" fontId="14" fillId="0" borderId="2" xfId="0" applyFont="1" applyBorder="1"/>
    <xf numFmtId="0" fontId="56" fillId="0" borderId="0" xfId="0" applyFont="1"/>
    <xf numFmtId="0" fontId="58" fillId="0" borderId="0" xfId="0" applyFont="1"/>
    <xf numFmtId="0" fontId="17" fillId="0" borderId="2" xfId="0" applyFont="1" applyBorder="1" applyAlignment="1">
      <alignment horizontal="left"/>
    </xf>
    <xf numFmtId="3" fontId="17" fillId="0" borderId="3" xfId="0" applyNumberFormat="1" applyFont="1" applyBorder="1" applyAlignment="1">
      <alignment horizontal="right"/>
    </xf>
    <xf numFmtId="3" fontId="17" fillId="0" borderId="0" xfId="0" applyNumberFormat="1" applyFont="1" applyAlignment="1">
      <alignment horizontal="right"/>
    </xf>
    <xf numFmtId="3" fontId="59" fillId="0" borderId="0" xfId="0" applyNumberFormat="1" applyFont="1" applyAlignment="1">
      <alignment horizontal="right"/>
    </xf>
    <xf numFmtId="0" fontId="60" fillId="0" borderId="0" xfId="0" applyFont="1"/>
    <xf numFmtId="0" fontId="13" fillId="0" borderId="0" xfId="0" applyFont="1" applyBorder="1"/>
    <xf numFmtId="0" fontId="61" fillId="0" borderId="0" xfId="0" applyFont="1"/>
    <xf numFmtId="0" fontId="62" fillId="0" borderId="0" xfId="0" applyFont="1"/>
    <xf numFmtId="0" fontId="63" fillId="0" borderId="0" xfId="0" applyFont="1"/>
    <xf numFmtId="0" fontId="64" fillId="0" borderId="0" xfId="0" applyFont="1"/>
    <xf numFmtId="0" fontId="9" fillId="0" borderId="0" xfId="0" applyFont="1" applyBorder="1" applyAlignment="1"/>
    <xf numFmtId="0" fontId="12" fillId="0" borderId="5" xfId="0" applyFont="1" applyBorder="1" applyAlignment="1">
      <alignment vertical="top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4" fillId="0" borderId="0" xfId="0" applyFont="1" applyBorder="1"/>
    <xf numFmtId="0" fontId="65" fillId="0" borderId="2" xfId="0" applyFont="1" applyBorder="1" applyAlignment="1">
      <alignment horizontal="left"/>
    </xf>
    <xf numFmtId="0" fontId="65" fillId="0" borderId="0" xfId="0" applyFont="1" applyBorder="1"/>
    <xf numFmtId="3" fontId="65" fillId="0" borderId="2" xfId="0" applyNumberFormat="1" applyFont="1" applyBorder="1" applyAlignment="1">
      <alignment horizontal="right"/>
    </xf>
    <xf numFmtId="3" fontId="65" fillId="0" borderId="3" xfId="0" applyNumberFormat="1" applyFont="1" applyBorder="1" applyAlignment="1">
      <alignment horizontal="right"/>
    </xf>
    <xf numFmtId="0" fontId="11" fillId="0" borderId="0" xfId="0" applyFont="1" applyBorder="1" applyAlignment="1">
      <alignment horizontal="left" vertical="top"/>
    </xf>
    <xf numFmtId="3" fontId="11" fillId="0" borderId="2" xfId="0" applyNumberFormat="1" applyFont="1" applyBorder="1" applyAlignment="1">
      <alignment horizontal="right" wrapText="1"/>
    </xf>
    <xf numFmtId="3" fontId="65" fillId="0" borderId="2" xfId="0" applyNumberFormat="1" applyFont="1" applyBorder="1" applyAlignment="1">
      <alignment horizontal="right" wrapText="1"/>
    </xf>
    <xf numFmtId="3" fontId="65" fillId="0" borderId="3" xfId="0" applyNumberFormat="1" applyFont="1" applyBorder="1" applyAlignment="1">
      <alignment horizontal="right" wrapText="1"/>
    </xf>
    <xf numFmtId="0" fontId="12" fillId="0" borderId="3" xfId="0" applyFont="1" applyBorder="1"/>
    <xf numFmtId="3" fontId="13" fillId="0" borderId="2" xfId="0" applyNumberFormat="1" applyFont="1" applyBorder="1" applyAlignment="1">
      <alignment horizontal="right"/>
    </xf>
    <xf numFmtId="3" fontId="14" fillId="0" borderId="2" xfId="0" applyNumberFormat="1" applyFont="1" applyBorder="1" applyAlignment="1">
      <alignment horizontal="right"/>
    </xf>
    <xf numFmtId="0" fontId="11" fillId="0" borderId="3" xfId="0" applyFont="1" applyBorder="1"/>
    <xf numFmtId="3" fontId="12" fillId="0" borderId="2" xfId="0" applyNumberFormat="1" applyFont="1" applyBorder="1" applyAlignment="1">
      <alignment horizontal="right" wrapText="1"/>
    </xf>
    <xf numFmtId="6" fontId="11" fillId="0" borderId="0" xfId="0" applyNumberFormat="1" applyFont="1" applyBorder="1"/>
    <xf numFmtId="0" fontId="10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" fontId="9" fillId="0" borderId="2" xfId="0" applyNumberFormat="1" applyFont="1" applyBorder="1" applyAlignment="1">
      <alignment vertical="center"/>
    </xf>
    <xf numFmtId="3" fontId="9" fillId="0" borderId="3" xfId="0" applyNumberFormat="1" applyFont="1" applyBorder="1" applyAlignment="1">
      <alignment horizontal="right" vertical="center"/>
    </xf>
    <xf numFmtId="3" fontId="10" fillId="0" borderId="2" xfId="0" applyNumberFormat="1" applyFont="1" applyBorder="1" applyAlignment="1">
      <alignment vertical="center"/>
    </xf>
    <xf numFmtId="3" fontId="10" fillId="0" borderId="3" xfId="0" applyNumberFormat="1" applyFont="1" applyBorder="1" applyAlignment="1">
      <alignment horizontal="right" vertical="center"/>
    </xf>
    <xf numFmtId="3" fontId="9" fillId="0" borderId="2" xfId="0" applyNumberFormat="1" applyFont="1" applyBorder="1" applyAlignment="1">
      <alignment horizontal="right" vertical="center"/>
    </xf>
    <xf numFmtId="0" fontId="9" fillId="0" borderId="3" xfId="0" applyFont="1" applyBorder="1"/>
    <xf numFmtId="3" fontId="9" fillId="0" borderId="2" xfId="0" applyNumberFormat="1" applyFont="1" applyBorder="1" applyAlignment="1"/>
    <xf numFmtId="0" fontId="9" fillId="0" borderId="2" xfId="0" applyFont="1" applyBorder="1" applyAlignment="1">
      <alignment vertical="center"/>
    </xf>
    <xf numFmtId="0" fontId="10" fillId="0" borderId="6" xfId="0" applyFont="1" applyBorder="1" applyAlignment="1">
      <alignment horizontal="left"/>
    </xf>
    <xf numFmtId="0" fontId="10" fillId="0" borderId="2" xfId="0" applyFont="1" applyBorder="1" applyAlignment="1">
      <alignment vertical="center"/>
    </xf>
    <xf numFmtId="0" fontId="65" fillId="0" borderId="2" xfId="0" applyFont="1" applyBorder="1"/>
    <xf numFmtId="0" fontId="66" fillId="0" borderId="2" xfId="0" applyFont="1" applyBorder="1" applyAlignment="1">
      <alignment horizontal="left"/>
    </xf>
    <xf numFmtId="0" fontId="66" fillId="0" borderId="0" xfId="0" applyFont="1" applyBorder="1"/>
    <xf numFmtId="3" fontId="66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 vertical="top" wrapText="1"/>
    </xf>
    <xf numFmtId="3" fontId="11" fillId="0" borderId="3" xfId="0" applyNumberFormat="1" applyFont="1" applyBorder="1" applyAlignment="1">
      <alignment horizontal="right"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0" xfId="0" applyFont="1" applyBorder="1" applyAlignment="1">
      <alignment vertical="top" wrapText="1"/>
    </xf>
    <xf numFmtId="3" fontId="12" fillId="0" borderId="2" xfId="0" applyNumberFormat="1" applyFont="1" applyBorder="1" applyAlignment="1">
      <alignment horizontal="center" vertical="top" wrapText="1"/>
    </xf>
    <xf numFmtId="3" fontId="12" fillId="0" borderId="3" xfId="0" applyNumberFormat="1" applyFont="1" applyBorder="1" applyAlignment="1">
      <alignment horizontal="right" vertical="top" wrapText="1"/>
    </xf>
    <xf numFmtId="0" fontId="11" fillId="0" borderId="14" xfId="0" applyFont="1" applyBorder="1"/>
    <xf numFmtId="3" fontId="11" fillId="0" borderId="13" xfId="0" applyNumberFormat="1" applyFont="1" applyBorder="1"/>
    <xf numFmtId="3" fontId="12" fillId="0" borderId="2" xfId="0" applyNumberFormat="1" applyFont="1" applyBorder="1" applyAlignment="1">
      <alignment horizontal="right" vertical="top" wrapText="1"/>
    </xf>
    <xf numFmtId="3" fontId="12" fillId="0" borderId="1" xfId="0" applyNumberFormat="1" applyFont="1" applyBorder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horizontal="left" vertical="top"/>
    </xf>
    <xf numFmtId="3" fontId="9" fillId="0" borderId="2" xfId="0" applyNumberFormat="1" applyFont="1" applyBorder="1" applyAlignment="1">
      <alignment horizontal="right" wrapText="1"/>
    </xf>
    <xf numFmtId="3" fontId="17" fillId="0" borderId="2" xfId="0" applyNumberFormat="1" applyFont="1" applyBorder="1" applyAlignment="1">
      <alignment horizontal="right"/>
    </xf>
    <xf numFmtId="3" fontId="17" fillId="0" borderId="0" xfId="0" applyNumberFormat="1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10" fillId="0" borderId="7" xfId="0" applyFont="1" applyBorder="1" applyAlignment="1">
      <alignment vertical="top"/>
    </xf>
    <xf numFmtId="3" fontId="10" fillId="0" borderId="26" xfId="0" applyNumberFormat="1" applyFont="1" applyBorder="1" applyAlignment="1">
      <alignment vertical="top" wrapText="1"/>
    </xf>
    <xf numFmtId="3" fontId="10" fillId="0" borderId="4" xfId="0" applyNumberFormat="1" applyFont="1" applyBorder="1" applyAlignment="1">
      <alignment vertical="top" wrapText="1"/>
    </xf>
    <xf numFmtId="0" fontId="4" fillId="0" borderId="15" xfId="0" applyFont="1" applyBorder="1" applyAlignment="1">
      <alignment horizontal="left" vertical="top"/>
    </xf>
    <xf numFmtId="0" fontId="9" fillId="0" borderId="15" xfId="0" applyFont="1" applyBorder="1" applyAlignment="1">
      <alignment vertical="top" wrapText="1"/>
    </xf>
    <xf numFmtId="164" fontId="9" fillId="0" borderId="15" xfId="0" applyNumberFormat="1" applyFont="1" applyBorder="1" applyAlignment="1">
      <alignment horizontal="right" vertical="top"/>
    </xf>
    <xf numFmtId="164" fontId="10" fillId="0" borderId="15" xfId="0" applyNumberFormat="1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12" fillId="0" borderId="0" xfId="0" applyFont="1" applyBorder="1" applyAlignment="1">
      <alignment vertical="top"/>
    </xf>
    <xf numFmtId="0" fontId="10" fillId="0" borderId="5" xfId="0" applyFont="1" applyBorder="1" applyAlignment="1">
      <alignment vertical="top" wrapText="1"/>
    </xf>
    <xf numFmtId="164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0" borderId="2" xfId="0" applyNumberFormat="1" applyFont="1" applyBorder="1" applyAlignment="1">
      <alignment horizontal="center"/>
    </xf>
    <xf numFmtId="3" fontId="65" fillId="0" borderId="2" xfId="0" applyNumberFormat="1" applyFont="1" applyBorder="1"/>
    <xf numFmtId="3" fontId="65" fillId="0" borderId="3" xfId="0" applyNumberFormat="1" applyFont="1" applyBorder="1"/>
    <xf numFmtId="3" fontId="66" fillId="0" borderId="3" xfId="0" applyNumberFormat="1" applyFont="1" applyBorder="1" applyAlignment="1">
      <alignment horizontal="right"/>
    </xf>
    <xf numFmtId="0" fontId="10" fillId="0" borderId="5" xfId="0" applyFont="1" applyBorder="1" applyAlignment="1">
      <alignment horizontal="left"/>
    </xf>
    <xf numFmtId="0" fontId="10" fillId="0" borderId="4" xfId="0" applyFont="1" applyBorder="1"/>
    <xf numFmtId="3" fontId="17" fillId="0" borderId="3" xfId="0" applyNumberFormat="1" applyFont="1" applyBorder="1" applyAlignment="1">
      <alignment horizontal="right" vertical="center"/>
    </xf>
    <xf numFmtId="0" fontId="4" fillId="0" borderId="0" xfId="0" applyFont="1" applyBorder="1"/>
    <xf numFmtId="0" fontId="11" fillId="0" borderId="16" xfId="0" applyFont="1" applyBorder="1"/>
    <xf numFmtId="6" fontId="11" fillId="0" borderId="30" xfId="0" applyNumberFormat="1" applyFont="1" applyBorder="1"/>
    <xf numFmtId="3" fontId="66" fillId="0" borderId="31" xfId="0" applyNumberFormat="1" applyFont="1" applyBorder="1" applyAlignment="1">
      <alignment horizontal="right"/>
    </xf>
    <xf numFmtId="0" fontId="4" fillId="0" borderId="6" xfId="0" applyFont="1" applyBorder="1"/>
    <xf numFmtId="3" fontId="57" fillId="0" borderId="3" xfId="0" applyNumberFormat="1" applyFont="1" applyBorder="1" applyAlignment="1">
      <alignment horizontal="right" wrapText="1"/>
    </xf>
    <xf numFmtId="3" fontId="17" fillId="0" borderId="3" xfId="0" applyNumberFormat="1" applyFont="1" applyBorder="1" applyAlignment="1">
      <alignment horizontal="right" wrapText="1"/>
    </xf>
    <xf numFmtId="0" fontId="10" fillId="0" borderId="15" xfId="0" applyFont="1" applyBorder="1" applyAlignment="1">
      <alignment horizontal="center"/>
    </xf>
    <xf numFmtId="0" fontId="9" fillId="0" borderId="13" xfId="0" applyFont="1" applyBorder="1"/>
    <xf numFmtId="0" fontId="9" fillId="0" borderId="9" xfId="0" applyFont="1" applyBorder="1"/>
    <xf numFmtId="3" fontId="10" fillId="0" borderId="28" xfId="0" applyNumberFormat="1" applyFont="1" applyBorder="1"/>
    <xf numFmtId="3" fontId="10" fillId="0" borderId="8" xfId="0" applyNumberFormat="1" applyFont="1" applyBorder="1"/>
    <xf numFmtId="3" fontId="57" fillId="0" borderId="3" xfId="0" applyNumberFormat="1" applyFont="1" applyBorder="1"/>
    <xf numFmtId="3" fontId="68" fillId="0" borderId="3" xfId="0" applyNumberFormat="1" applyFont="1" applyBorder="1"/>
    <xf numFmtId="3" fontId="17" fillId="0" borderId="35" xfId="0" applyNumberFormat="1" applyFont="1" applyBorder="1"/>
    <xf numFmtId="0" fontId="43" fillId="0" borderId="0" xfId="0" applyFont="1" applyBorder="1"/>
    <xf numFmtId="0" fontId="67" fillId="0" borderId="0" xfId="0" applyFont="1" applyBorder="1"/>
    <xf numFmtId="0" fontId="67" fillId="0" borderId="6" xfId="0" applyFont="1" applyBorder="1"/>
    <xf numFmtId="0" fontId="0" fillId="0" borderId="2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43" fillId="0" borderId="2" xfId="0" applyFont="1" applyBorder="1" applyAlignment="1">
      <alignment horizontal="left"/>
    </xf>
    <xf numFmtId="0" fontId="17" fillId="0" borderId="0" xfId="0" applyFont="1" applyBorder="1" applyAlignment="1"/>
    <xf numFmtId="0" fontId="69" fillId="0" borderId="0" xfId="0" applyFont="1" applyBorder="1"/>
    <xf numFmtId="164" fontId="69" fillId="0" borderId="0" xfId="0" applyNumberFormat="1" applyFont="1" applyBorder="1" applyAlignment="1">
      <alignment horizontal="right"/>
    </xf>
    <xf numFmtId="0" fontId="70" fillId="0" borderId="15" xfId="0" applyFont="1" applyBorder="1" applyAlignment="1">
      <alignment horizontal="left"/>
    </xf>
    <xf numFmtId="0" fontId="17" fillId="0" borderId="15" xfId="0" applyFont="1" applyBorder="1"/>
    <xf numFmtId="164" fontId="17" fillId="0" borderId="15" xfId="0" applyNumberFormat="1" applyFont="1" applyBorder="1" applyAlignment="1">
      <alignment horizontal="right"/>
    </xf>
    <xf numFmtId="164" fontId="17" fillId="0" borderId="15" xfId="0" applyNumberFormat="1" applyFont="1" applyBorder="1" applyAlignment="1">
      <alignment horizontal="center"/>
    </xf>
    <xf numFmtId="0" fontId="70" fillId="0" borderId="0" xfId="0" applyFont="1"/>
    <xf numFmtId="164" fontId="57" fillId="0" borderId="15" xfId="0" applyNumberFormat="1" applyFont="1" applyBorder="1" applyAlignment="1">
      <alignment horizontal="right"/>
    </xf>
    <xf numFmtId="164" fontId="57" fillId="0" borderId="16" xfId="0" applyNumberFormat="1" applyFont="1" applyBorder="1" applyAlignment="1">
      <alignment horizontal="right"/>
    </xf>
    <xf numFmtId="0" fontId="43" fillId="0" borderId="15" xfId="0" applyFont="1" applyBorder="1" applyAlignment="1">
      <alignment horizontal="left"/>
    </xf>
    <xf numFmtId="0" fontId="43" fillId="0" borderId="0" xfId="0" applyFont="1" applyAlignment="1">
      <alignment horizontal="right"/>
    </xf>
    <xf numFmtId="0" fontId="11" fillId="0" borderId="6" xfId="0" applyFont="1" applyBorder="1"/>
    <xf numFmtId="0" fontId="11" fillId="0" borderId="0" xfId="0" applyFont="1" applyBorder="1"/>
    <xf numFmtId="0" fontId="11" fillId="0" borderId="6" xfId="0" applyFont="1" applyBorder="1" applyAlignment="1"/>
    <xf numFmtId="0" fontId="71" fillId="0" borderId="0" xfId="0" applyFont="1"/>
    <xf numFmtId="0" fontId="72" fillId="0" borderId="0" xfId="0" applyFont="1"/>
    <xf numFmtId="0" fontId="73" fillId="0" borderId="0" xfId="0" applyFont="1"/>
    <xf numFmtId="3" fontId="10" fillId="0" borderId="9" xfId="0" applyNumberFormat="1" applyFont="1" applyBorder="1" applyAlignment="1">
      <alignment horizontal="right"/>
    </xf>
    <xf numFmtId="0" fontId="74" fillId="0" borderId="0" xfId="0" applyFont="1"/>
    <xf numFmtId="0" fontId="10" fillId="0" borderId="3" xfId="0" applyFont="1" applyBorder="1" applyAlignment="1">
      <alignment horizontal="left"/>
    </xf>
    <xf numFmtId="0" fontId="75" fillId="0" borderId="0" xfId="0" applyFont="1"/>
    <xf numFmtId="0" fontId="76" fillId="0" borderId="0" xfId="0" applyFont="1"/>
    <xf numFmtId="0" fontId="77" fillId="0" borderId="0" xfId="0" applyFont="1"/>
    <xf numFmtId="0" fontId="3" fillId="0" borderId="6" xfId="0" applyFont="1" applyBorder="1"/>
    <xf numFmtId="0" fontId="3" fillId="0" borderId="2" xfId="0" applyFont="1" applyBorder="1"/>
    <xf numFmtId="0" fontId="78" fillId="0" borderId="0" xfId="0" applyFont="1" applyBorder="1"/>
    <xf numFmtId="3" fontId="78" fillId="0" borderId="0" xfId="0" applyNumberFormat="1" applyFont="1" applyBorder="1" applyAlignment="1">
      <alignment horizontal="right"/>
    </xf>
    <xf numFmtId="0" fontId="10" fillId="0" borderId="3" xfId="0" applyFont="1" applyBorder="1"/>
    <xf numFmtId="0" fontId="10" fillId="0" borderId="9" xfId="0" applyFont="1" applyBorder="1"/>
    <xf numFmtId="0" fontId="10" fillId="0" borderId="1" xfId="0" applyFont="1" applyBorder="1" applyAlignment="1">
      <alignment vertical="top"/>
    </xf>
    <xf numFmtId="0" fontId="76" fillId="0" borderId="0" xfId="0" applyFont="1" applyAlignment="1">
      <alignment horizontal="center"/>
    </xf>
    <xf numFmtId="0" fontId="79" fillId="0" borderId="0" xfId="0" applyFont="1" applyBorder="1"/>
    <xf numFmtId="0" fontId="80" fillId="0" borderId="0" xfId="0" applyFont="1" applyBorder="1"/>
    <xf numFmtId="3" fontId="79" fillId="0" borderId="2" xfId="0" applyNumberFormat="1" applyFont="1" applyBorder="1" applyAlignment="1">
      <alignment horizontal="right"/>
    </xf>
    <xf numFmtId="3" fontId="81" fillId="0" borderId="3" xfId="0" applyNumberFormat="1" applyFont="1" applyBorder="1" applyAlignment="1">
      <alignment horizontal="right"/>
    </xf>
    <xf numFmtId="0" fontId="57" fillId="0" borderId="2" xfId="0" applyFont="1" applyBorder="1" applyAlignment="1">
      <alignment horizontal="center"/>
    </xf>
    <xf numFmtId="3" fontId="57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/>
    </xf>
    <xf numFmtId="0" fontId="57" fillId="0" borderId="2" xfId="0" applyFont="1" applyBorder="1" applyAlignment="1">
      <alignment vertical="center"/>
    </xf>
    <xf numFmtId="3" fontId="17" fillId="0" borderId="2" xfId="0" applyNumberFormat="1" applyFont="1" applyBorder="1" applyAlignment="1">
      <alignment vertical="center"/>
    </xf>
    <xf numFmtId="0" fontId="82" fillId="0" borderId="0" xfId="0" applyFont="1"/>
    <xf numFmtId="0" fontId="67" fillId="0" borderId="0" xfId="0" applyFont="1"/>
    <xf numFmtId="0" fontId="3" fillId="0" borderId="0" xfId="0" applyFont="1"/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1" fillId="0" borderId="0" xfId="0" applyFont="1" applyBorder="1" applyAlignment="1"/>
    <xf numFmtId="0" fontId="57" fillId="0" borderId="2" xfId="0" applyFont="1" applyBorder="1" applyAlignment="1">
      <alignment horizontal="left"/>
    </xf>
    <xf numFmtId="0" fontId="57" fillId="0" borderId="2" xfId="0" applyFont="1" applyBorder="1"/>
    <xf numFmtId="3" fontId="57" fillId="0" borderId="0" xfId="0" applyNumberFormat="1" applyFont="1" applyAlignment="1">
      <alignment horizontal="right"/>
    </xf>
    <xf numFmtId="0" fontId="65" fillId="0" borderId="6" xfId="0" applyFont="1" applyBorder="1" applyAlignment="1">
      <alignment horizontal="left"/>
    </xf>
    <xf numFmtId="0" fontId="12" fillId="0" borderId="0" xfId="0" applyFont="1" applyBorder="1" applyAlignment="1"/>
    <xf numFmtId="0" fontId="2" fillId="0" borderId="0" xfId="0" applyFont="1" applyBorder="1" applyAlignment="1"/>
    <xf numFmtId="0" fontId="69" fillId="0" borderId="2" xfId="0" applyFont="1" applyBorder="1"/>
    <xf numFmtId="0" fontId="10" fillId="0" borderId="2" xfId="0" applyFont="1" applyBorder="1" applyAlignment="1"/>
    <xf numFmtId="0" fontId="10" fillId="0" borderId="0" xfId="0" applyFont="1" applyBorder="1" applyAlignment="1"/>
    <xf numFmtId="3" fontId="10" fillId="0" borderId="27" xfId="0" applyNumberFormat="1" applyFont="1" applyBorder="1" applyAlignment="1"/>
    <xf numFmtId="3" fontId="9" fillId="0" borderId="3" xfId="0" applyNumberFormat="1" applyFont="1" applyBorder="1" applyAlignment="1"/>
    <xf numFmtId="0" fontId="12" fillId="0" borderId="6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65" fillId="0" borderId="0" xfId="0" applyFont="1" applyBorder="1" applyAlignment="1">
      <alignment horizontal="left" vertical="top"/>
    </xf>
    <xf numFmtId="0" fontId="11" fillId="0" borderId="0" xfId="0" applyFont="1" applyBorder="1"/>
    <xf numFmtId="3" fontId="10" fillId="0" borderId="2" xfId="0" applyNumberFormat="1" applyFont="1" applyBorder="1" applyAlignment="1"/>
    <xf numFmtId="0" fontId="2" fillId="0" borderId="0" xfId="0" applyFont="1" applyAlignment="1"/>
    <xf numFmtId="3" fontId="17" fillId="0" borderId="2" xfId="0" applyNumberFormat="1" applyFont="1" applyBorder="1"/>
    <xf numFmtId="0" fontId="28" fillId="0" borderId="9" xfId="0" applyFont="1" applyBorder="1" applyAlignment="1">
      <alignment horizontal="left"/>
    </xf>
    <xf numFmtId="0" fontId="10" fillId="0" borderId="37" xfId="0" applyFont="1" applyBorder="1"/>
    <xf numFmtId="164" fontId="10" fillId="0" borderId="38" xfId="0" applyNumberFormat="1" applyFont="1" applyBorder="1" applyAlignment="1">
      <alignment horizontal="right"/>
    </xf>
    <xf numFmtId="164" fontId="10" fillId="0" borderId="1" xfId="0" applyNumberFormat="1" applyFont="1" applyBorder="1" applyAlignment="1">
      <alignment horizontal="center"/>
    </xf>
    <xf numFmtId="3" fontId="9" fillId="0" borderId="14" xfId="0" applyNumberFormat="1" applyFont="1" applyBorder="1" applyAlignment="1"/>
    <xf numFmtId="0" fontId="10" fillId="0" borderId="9" xfId="0" applyFont="1" applyBorder="1" applyAlignment="1"/>
    <xf numFmtId="0" fontId="10" fillId="0" borderId="1" xfId="0" applyFont="1" applyBorder="1" applyAlignment="1"/>
    <xf numFmtId="3" fontId="10" fillId="0" borderId="28" xfId="0" applyNumberFormat="1" applyFont="1" applyBorder="1" applyAlignment="1"/>
    <xf numFmtId="3" fontId="10" fillId="0" borderId="8" xfId="0" applyNumberFormat="1" applyFont="1" applyBorder="1" applyAlignment="1"/>
    <xf numFmtId="0" fontId="65" fillId="0" borderId="2" xfId="0" applyFont="1" applyBorder="1" applyAlignment="1">
      <alignment horizontal="left" vertical="top" wrapText="1"/>
    </xf>
    <xf numFmtId="0" fontId="65" fillId="0" borderId="0" xfId="0" applyFont="1" applyBorder="1" applyAlignment="1">
      <alignment vertical="top" wrapText="1"/>
    </xf>
    <xf numFmtId="3" fontId="65" fillId="0" borderId="2" xfId="0" applyNumberFormat="1" applyFont="1" applyBorder="1" applyAlignment="1">
      <alignment horizontal="center" vertical="top" wrapText="1"/>
    </xf>
    <xf numFmtId="3" fontId="65" fillId="0" borderId="3" xfId="0" applyNumberFormat="1" applyFont="1" applyBorder="1" applyAlignment="1">
      <alignment horizontal="right" vertical="top" wrapText="1"/>
    </xf>
    <xf numFmtId="0" fontId="60" fillId="0" borderId="0" xfId="0" applyFont="1" applyAlignment="1">
      <alignment vertical="top" wrapText="1"/>
    </xf>
    <xf numFmtId="0" fontId="12" fillId="0" borderId="6" xfId="0" applyFont="1" applyBorder="1" applyAlignment="1">
      <alignment horizontal="left" vertical="top" wrapText="1"/>
    </xf>
    <xf numFmtId="3" fontId="9" fillId="0" borderId="15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164" fontId="10" fillId="0" borderId="0" xfId="0" applyNumberFormat="1" applyFont="1" applyBorder="1" applyAlignment="1">
      <alignment horizontal="center"/>
    </xf>
    <xf numFmtId="0" fontId="39" fillId="0" borderId="39" xfId="0" applyFont="1" applyBorder="1"/>
    <xf numFmtId="0" fontId="19" fillId="0" borderId="39" xfId="0" applyFont="1" applyBorder="1"/>
    <xf numFmtId="0" fontId="9" fillId="0" borderId="39" xfId="0" applyFont="1" applyBorder="1"/>
    <xf numFmtId="0" fontId="10" fillId="0" borderId="39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Border="1"/>
    <xf numFmtId="0" fontId="79" fillId="0" borderId="0" xfId="0" applyFont="1" applyBorder="1" applyAlignment="1">
      <alignment horizontal="left"/>
    </xf>
    <xf numFmtId="3" fontId="9" fillId="0" borderId="0" xfId="0" applyNumberFormat="1" applyFont="1" applyBorder="1"/>
    <xf numFmtId="3" fontId="79" fillId="0" borderId="2" xfId="0" applyNumberFormat="1" applyFont="1" applyBorder="1" applyAlignment="1">
      <alignment horizontal="right" wrapText="1"/>
    </xf>
    <xf numFmtId="3" fontId="69" fillId="0" borderId="2" xfId="0" applyNumberFormat="1" applyFont="1" applyBorder="1" applyAlignment="1">
      <alignment vertical="center"/>
    </xf>
    <xf numFmtId="3" fontId="69" fillId="0" borderId="2" xfId="0" applyNumberFormat="1" applyFont="1" applyBorder="1" applyAlignment="1">
      <alignment horizontal="right" vertical="center"/>
    </xf>
    <xf numFmtId="0" fontId="84" fillId="0" borderId="0" xfId="0" applyFont="1"/>
    <xf numFmtId="3" fontId="79" fillId="0" borderId="3" xfId="0" applyNumberFormat="1" applyFont="1" applyBorder="1" applyAlignment="1">
      <alignment horizontal="right"/>
    </xf>
    <xf numFmtId="3" fontId="80" fillId="0" borderId="3" xfId="0" applyNumberFormat="1" applyFont="1" applyBorder="1" applyAlignment="1">
      <alignment horizontal="right"/>
    </xf>
    <xf numFmtId="0" fontId="80" fillId="0" borderId="6" xfId="0" applyFont="1" applyBorder="1" applyAlignment="1">
      <alignment horizontal="left"/>
    </xf>
    <xf numFmtId="0" fontId="85" fillId="0" borderId="0" xfId="0" applyFont="1"/>
    <xf numFmtId="0" fontId="85" fillId="0" borderId="0" xfId="0" applyFont="1" applyAlignment="1">
      <alignment horizontal="left"/>
    </xf>
    <xf numFmtId="3" fontId="80" fillId="0" borderId="2" xfId="0" applyNumberFormat="1" applyFont="1" applyBorder="1" applyAlignment="1">
      <alignment horizontal="right"/>
    </xf>
    <xf numFmtId="0" fontId="79" fillId="0" borderId="0" xfId="0" applyFont="1" applyBorder="1" applyAlignment="1">
      <alignment vertical="top"/>
    </xf>
    <xf numFmtId="3" fontId="79" fillId="0" borderId="2" xfId="0" applyNumberFormat="1" applyFont="1" applyBorder="1" applyAlignment="1">
      <alignment horizontal="right" vertical="top" wrapText="1"/>
    </xf>
    <xf numFmtId="0" fontId="80" fillId="0" borderId="0" xfId="0" applyFont="1" applyBorder="1" applyAlignment="1">
      <alignment vertical="top" wrapText="1"/>
    </xf>
    <xf numFmtId="0" fontId="69" fillId="0" borderId="15" xfId="0" applyFont="1" applyBorder="1"/>
    <xf numFmtId="164" fontId="69" fillId="0" borderId="15" xfId="0" applyNumberFormat="1" applyFont="1" applyBorder="1" applyAlignment="1">
      <alignment horizontal="right"/>
    </xf>
    <xf numFmtId="164" fontId="69" fillId="0" borderId="16" xfId="0" applyNumberFormat="1" applyFont="1" applyBorder="1" applyAlignment="1">
      <alignment horizontal="right"/>
    </xf>
    <xf numFmtId="0" fontId="11" fillId="0" borderId="6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 applyBorder="1"/>
    <xf numFmtId="0" fontId="11" fillId="0" borderId="6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3" fontId="69" fillId="0" borderId="27" xfId="0" applyNumberFormat="1" applyFont="1" applyBorder="1"/>
    <xf numFmtId="0" fontId="10" fillId="0" borderId="8" xfId="0" applyFont="1" applyBorder="1" applyAlignment="1">
      <alignment horizontal="left"/>
    </xf>
    <xf numFmtId="0" fontId="12" fillId="0" borderId="40" xfId="0" applyFont="1" applyBorder="1"/>
    <xf numFmtId="3" fontId="12" fillId="0" borderId="40" xfId="0" applyNumberFormat="1" applyFont="1" applyBorder="1"/>
    <xf numFmtId="3" fontId="10" fillId="0" borderId="1" xfId="0" applyNumberFormat="1" applyFont="1" applyBorder="1" applyAlignment="1">
      <alignment horizontal="right"/>
    </xf>
    <xf numFmtId="0" fontId="79" fillId="0" borderId="0" xfId="0" applyFont="1" applyBorder="1" applyAlignment="1">
      <alignment vertical="top" wrapText="1"/>
    </xf>
    <xf numFmtId="0" fontId="12" fillId="0" borderId="0" xfId="0" applyFont="1" applyBorder="1" applyAlignment="1">
      <alignment horizontal="center"/>
    </xf>
    <xf numFmtId="3" fontId="81" fillId="0" borderId="3" xfId="0" applyNumberFormat="1" applyFont="1" applyBorder="1" applyAlignment="1">
      <alignment horizontal="right" vertical="center"/>
    </xf>
    <xf numFmtId="3" fontId="86" fillId="0" borderId="3" xfId="0" applyNumberFormat="1" applyFont="1" applyBorder="1" applyAlignment="1">
      <alignment horizontal="right" vertical="center"/>
    </xf>
    <xf numFmtId="0" fontId="69" fillId="0" borderId="6" xfId="0" applyFont="1" applyBorder="1" applyAlignment="1"/>
    <xf numFmtId="3" fontId="69" fillId="0" borderId="3" xfId="0" applyNumberFormat="1" applyFont="1" applyBorder="1" applyAlignment="1">
      <alignment horizontal="right" vertical="center"/>
    </xf>
    <xf numFmtId="3" fontId="79" fillId="0" borderId="3" xfId="0" applyNumberFormat="1" applyFont="1" applyBorder="1" applyAlignment="1">
      <alignment horizontal="right" vertical="top" wrapText="1"/>
    </xf>
    <xf numFmtId="0" fontId="11" fillId="0" borderId="1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21" fillId="0" borderId="39" xfId="0" applyFont="1" applyBorder="1"/>
    <xf numFmtId="0" fontId="11" fillId="0" borderId="6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0" xfId="0" applyFont="1" applyBorder="1"/>
    <xf numFmtId="0" fontId="69" fillId="0" borderId="0" xfId="0" applyFont="1" applyBorder="1" applyAlignment="1">
      <alignment horizontal="left"/>
    </xf>
    <xf numFmtId="0" fontId="12" fillId="0" borderId="19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79" fillId="0" borderId="6" xfId="0" applyFont="1" applyBorder="1" applyAlignment="1">
      <alignment horizontal="left" vertical="top"/>
    </xf>
    <xf numFmtId="0" fontId="79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/>
    </xf>
    <xf numFmtId="0" fontId="12" fillId="0" borderId="6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2" fillId="0" borderId="19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/>
    </xf>
    <xf numFmtId="0" fontId="12" fillId="0" borderId="12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80" fillId="0" borderId="19" xfId="0" applyFont="1" applyBorder="1" applyAlignment="1">
      <alignment horizontal="center"/>
    </xf>
    <xf numFmtId="0" fontId="80" fillId="0" borderId="5" xfId="0" applyFont="1" applyBorder="1" applyAlignment="1">
      <alignment horizontal="center"/>
    </xf>
    <xf numFmtId="0" fontId="80" fillId="0" borderId="4" xfId="0" applyFont="1" applyBorder="1" applyAlignment="1">
      <alignment horizontal="center"/>
    </xf>
    <xf numFmtId="0" fontId="79" fillId="0" borderId="0" xfId="0" applyFont="1" applyBorder="1" applyAlignment="1"/>
    <xf numFmtId="0" fontId="79" fillId="0" borderId="0" xfId="0" applyFont="1" applyBorder="1" applyAlignment="1">
      <alignment horizontal="left"/>
    </xf>
    <xf numFmtId="0" fontId="65" fillId="0" borderId="0" xfId="0" applyFont="1" applyBorder="1" applyAlignment="1">
      <alignment horizontal="left"/>
    </xf>
    <xf numFmtId="0" fontId="65" fillId="0" borderId="6" xfId="0" applyFont="1" applyBorder="1" applyAlignment="1">
      <alignment horizontal="left" vertical="top"/>
    </xf>
    <xf numFmtId="0" fontId="65" fillId="0" borderId="0" xfId="0" applyFont="1" applyBorder="1" applyAlignment="1">
      <alignment horizontal="left" vertical="top"/>
    </xf>
    <xf numFmtId="0" fontId="79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19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/>
    <xf numFmtId="0" fontId="10" fillId="0" borderId="12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12" xfId="0" applyFont="1" applyBorder="1" applyAlignment="1">
      <alignment horizontal="center" vertical="top"/>
    </xf>
    <xf numFmtId="0" fontId="12" fillId="0" borderId="10" xfId="0" applyFont="1" applyBorder="1" applyAlignment="1">
      <alignment horizontal="center" vertical="top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1" fillId="0" borderId="6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79" fillId="0" borderId="6" xfId="0" applyFont="1" applyBorder="1" applyAlignment="1">
      <alignment horizontal="left" wrapText="1"/>
    </xf>
    <xf numFmtId="0" fontId="79" fillId="0" borderId="0" xfId="0" applyFont="1" applyBorder="1" applyAlignment="1">
      <alignment horizontal="left" wrapText="1"/>
    </xf>
    <xf numFmtId="0" fontId="11" fillId="0" borderId="6" xfId="0" applyFont="1" applyBorder="1" applyAlignment="1">
      <alignment horizontal="fill" vertical="distributed" wrapText="1"/>
    </xf>
    <xf numFmtId="0" fontId="11" fillId="0" borderId="0" xfId="0" applyFont="1" applyBorder="1" applyAlignment="1">
      <alignment horizontal="fill" vertical="distributed" wrapText="1"/>
    </xf>
    <xf numFmtId="0" fontId="79" fillId="0" borderId="6" xfId="0" applyFont="1" applyBorder="1" applyAlignment="1">
      <alignment horizontal="left" vertical="top" wrapText="1"/>
    </xf>
    <xf numFmtId="0" fontId="79" fillId="0" borderId="0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65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40" xfId="0" applyFont="1" applyBorder="1" applyAlignment="1">
      <alignment horizontal="left"/>
    </xf>
    <xf numFmtId="0" fontId="11" fillId="0" borderId="0" xfId="0" applyFont="1" applyAlignment="1"/>
    <xf numFmtId="0" fontId="10" fillId="0" borderId="6" xfId="0" applyFont="1" applyBorder="1" applyAlignment="1">
      <alignment vertical="top" wrapText="1"/>
    </xf>
    <xf numFmtId="0" fontId="2" fillId="0" borderId="0" xfId="0" applyFont="1" applyBorder="1" applyAlignment="1"/>
    <xf numFmtId="0" fontId="11" fillId="0" borderId="6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6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9" fillId="0" borderId="6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79" fillId="0" borderId="6" xfId="0" applyFont="1" applyBorder="1" applyAlignment="1">
      <alignment vertical="top" wrapText="1"/>
    </xf>
    <xf numFmtId="0" fontId="79" fillId="0" borderId="0" xfId="0" applyFont="1" applyBorder="1" applyAlignment="1">
      <alignment vertical="top" wrapText="1"/>
    </xf>
    <xf numFmtId="0" fontId="10" fillId="0" borderId="19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/>
    </xf>
    <xf numFmtId="0" fontId="9" fillId="0" borderId="6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6" xfId="0" applyFont="1" applyBorder="1" applyAlignment="1"/>
    <xf numFmtId="0" fontId="9" fillId="0" borderId="0" xfId="0" applyFont="1" applyAlignment="1"/>
    <xf numFmtId="0" fontId="9" fillId="0" borderId="3" xfId="0" applyFont="1" applyBorder="1" applyAlignment="1"/>
    <xf numFmtId="49" fontId="10" fillId="0" borderId="0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64" fontId="10" fillId="0" borderId="0" xfId="0" applyNumberFormat="1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 applyBorder="1" applyAlignment="1"/>
    <xf numFmtId="0" fontId="10" fillId="0" borderId="2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1" fillId="0" borderId="19" xfId="0" applyFont="1" applyBorder="1" applyAlignment="1">
      <alignment horizontal="center"/>
    </xf>
    <xf numFmtId="0" fontId="81" fillId="0" borderId="5" xfId="0" applyFont="1" applyBorder="1" applyAlignment="1">
      <alignment horizontal="center"/>
    </xf>
    <xf numFmtId="0" fontId="81" fillId="0" borderId="4" xfId="0" applyFont="1" applyBorder="1" applyAlignment="1">
      <alignment horizontal="center"/>
    </xf>
    <xf numFmtId="0" fontId="9" fillId="0" borderId="12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36" xfId="0" applyFont="1" applyBorder="1" applyAlignment="1">
      <alignment horizontal="left"/>
    </xf>
    <xf numFmtId="0" fontId="40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3" fontId="32" fillId="0" borderId="0" xfId="2" applyNumberFormat="1" applyFont="1" applyAlignment="1">
      <alignment horizontal="right"/>
    </xf>
    <xf numFmtId="3" fontId="34" fillId="0" borderId="0" xfId="2" applyNumberFormat="1" applyFont="1" applyAlignment="1">
      <alignment horizontal="right"/>
    </xf>
    <xf numFmtId="3" fontId="32" fillId="0" borderId="0" xfId="0" applyNumberFormat="1" applyFont="1" applyAlignment="1">
      <alignment horizontal="right"/>
    </xf>
    <xf numFmtId="0" fontId="41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9" fillId="0" borderId="0" xfId="0" applyFont="1" applyBorder="1" applyAlignment="1">
      <alignment horizontal="right"/>
    </xf>
    <xf numFmtId="0" fontId="33" fillId="0" borderId="0" xfId="0" applyFont="1" applyAlignment="1">
      <alignment horizontal="center" vertical="top"/>
    </xf>
    <xf numFmtId="0" fontId="39" fillId="0" borderId="0" xfId="0" applyFont="1" applyAlignment="1">
      <alignment horizontal="center"/>
    </xf>
    <xf numFmtId="0" fontId="30" fillId="0" borderId="0" xfId="0" applyFont="1" applyBorder="1" applyAlignment="1">
      <alignment wrapText="1"/>
    </xf>
    <xf numFmtId="0" fontId="38" fillId="0" borderId="0" xfId="0" applyFont="1" applyBorder="1" applyAlignment="1">
      <alignment wrapText="1"/>
    </xf>
    <xf numFmtId="0" fontId="35" fillId="0" borderId="0" xfId="0" applyFont="1" applyAlignment="1">
      <alignment horizontal="center"/>
    </xf>
    <xf numFmtId="0" fontId="36" fillId="0" borderId="0" xfId="0" applyFont="1"/>
    <xf numFmtId="0" fontId="37" fillId="0" borderId="0" xfId="0" applyFont="1" applyAlignment="1">
      <alignment horizontal="center"/>
    </xf>
    <xf numFmtId="0" fontId="35" fillId="2" borderId="0" xfId="0" applyFont="1" applyFill="1" applyBorder="1" applyAlignment="1">
      <alignment horizontal="center"/>
    </xf>
    <xf numFmtId="0" fontId="38" fillId="0" borderId="0" xfId="0" applyFont="1" applyBorder="1" applyAlignment="1">
      <alignment horizontal="left"/>
    </xf>
    <xf numFmtId="0" fontId="30" fillId="0" borderId="0" xfId="0" applyFont="1" applyBorder="1" applyAlignment="1">
      <alignment vertical="top" wrapText="1"/>
    </xf>
  </cellXfs>
  <cellStyles count="4">
    <cellStyle name="Ezres" xfId="1" builtinId="3"/>
    <cellStyle name="Normál" xfId="0" builtinId="0"/>
    <cellStyle name="Normál_Munka1" xfId="2"/>
    <cellStyle name="Normál_Munka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5"/>
  <sheetViews>
    <sheetView workbookViewId="0">
      <selection activeCell="I348" sqref="I347:J348"/>
    </sheetView>
  </sheetViews>
  <sheetFormatPr defaultRowHeight="15" x14ac:dyDescent="0.25"/>
  <cols>
    <col min="1" max="1" width="7.85546875" style="41" customWidth="1"/>
    <col min="2" max="2" width="0.42578125" style="41" customWidth="1"/>
    <col min="3" max="3" width="50.140625" style="41" customWidth="1"/>
    <col min="4" max="4" width="21.5703125" style="41" hidden="1" customWidth="1"/>
    <col min="5" max="5" width="4.85546875" style="41" hidden="1" customWidth="1"/>
    <col min="6" max="6" width="6.28515625" style="41" hidden="1" customWidth="1"/>
    <col min="7" max="7" width="14.5703125" style="43" customWidth="1"/>
    <col min="8" max="8" width="12.42578125" style="41" customWidth="1"/>
  </cols>
  <sheetData>
    <row r="1" spans="1:8" x14ac:dyDescent="0.25">
      <c r="E1" s="43" t="s">
        <v>126</v>
      </c>
      <c r="F1" s="42" t="s">
        <v>59</v>
      </c>
      <c r="G1" s="602" t="s">
        <v>281</v>
      </c>
      <c r="H1" s="602"/>
    </row>
    <row r="2" spans="1:8" x14ac:dyDescent="0.25">
      <c r="F2" s="90"/>
      <c r="G2" s="91"/>
      <c r="H2" s="90"/>
    </row>
    <row r="9" spans="1:8" x14ac:dyDescent="0.25">
      <c r="D9" s="92"/>
      <c r="G9" s="42"/>
      <c r="H9" s="93"/>
    </row>
    <row r="10" spans="1:8" x14ac:dyDescent="0.25">
      <c r="D10" s="92"/>
      <c r="G10" s="42"/>
      <c r="H10" s="93"/>
    </row>
    <row r="11" spans="1:8" x14ac:dyDescent="0.25">
      <c r="D11" s="92"/>
      <c r="G11" s="42"/>
      <c r="H11" s="93"/>
    </row>
    <row r="12" spans="1:8" x14ac:dyDescent="0.25">
      <c r="D12" s="92"/>
      <c r="G12" s="42"/>
      <c r="H12" s="93"/>
    </row>
    <row r="13" spans="1:8" x14ac:dyDescent="0.25">
      <c r="D13" s="92"/>
      <c r="G13" s="42"/>
      <c r="H13" s="93"/>
    </row>
    <row r="14" spans="1:8" x14ac:dyDescent="0.25">
      <c r="D14" s="92"/>
      <c r="G14" s="42"/>
      <c r="H14" s="93"/>
    </row>
    <row r="15" spans="1:8" x14ac:dyDescent="0.25">
      <c r="D15" s="92"/>
      <c r="G15" s="42"/>
      <c r="H15" s="93"/>
    </row>
    <row r="16" spans="1:8" ht="12.75" x14ac:dyDescent="0.2">
      <c r="A16" s="603" t="s">
        <v>84</v>
      </c>
      <c r="B16" s="602"/>
      <c r="C16" s="602"/>
      <c r="D16" s="602"/>
      <c r="E16" s="602"/>
      <c r="F16" s="602"/>
      <c r="G16" s="602"/>
      <c r="H16" s="602"/>
    </row>
    <row r="17" spans="1:8" ht="12.75" x14ac:dyDescent="0.2">
      <c r="A17" s="602"/>
      <c r="B17" s="602"/>
      <c r="C17" s="602"/>
      <c r="D17" s="602"/>
      <c r="E17" s="602"/>
      <c r="F17" s="602"/>
      <c r="G17" s="602"/>
      <c r="H17" s="602"/>
    </row>
    <row r="18" spans="1:8" ht="12.75" x14ac:dyDescent="0.2">
      <c r="A18" s="602"/>
      <c r="B18" s="602"/>
      <c r="C18" s="602"/>
      <c r="D18" s="602"/>
      <c r="E18" s="602"/>
      <c r="F18" s="602"/>
      <c r="G18" s="602"/>
      <c r="H18" s="602"/>
    </row>
    <row r="19" spans="1:8" x14ac:dyDescent="0.25">
      <c r="A19" s="603"/>
      <c r="B19" s="602"/>
      <c r="C19" s="602"/>
      <c r="D19" s="602"/>
      <c r="E19" s="602"/>
      <c r="F19" s="602"/>
      <c r="G19" s="602"/>
      <c r="H19" s="602"/>
    </row>
    <row r="20" spans="1:8" ht="12.75" x14ac:dyDescent="0.2">
      <c r="A20" s="603" t="s">
        <v>58</v>
      </c>
      <c r="B20" s="602"/>
      <c r="C20" s="602"/>
      <c r="D20" s="602"/>
      <c r="E20" s="602"/>
      <c r="F20" s="602"/>
      <c r="G20" s="602"/>
      <c r="H20" s="602"/>
    </row>
    <row r="21" spans="1:8" ht="12.75" x14ac:dyDescent="0.2">
      <c r="A21" s="602"/>
      <c r="B21" s="602"/>
      <c r="C21" s="602"/>
      <c r="D21" s="602"/>
      <c r="E21" s="602"/>
      <c r="F21" s="602"/>
      <c r="G21" s="602"/>
      <c r="H21" s="602"/>
    </row>
    <row r="22" spans="1:8" x14ac:dyDescent="0.25">
      <c r="A22" s="603"/>
      <c r="B22" s="602"/>
      <c r="C22" s="602"/>
      <c r="D22" s="602"/>
      <c r="E22" s="602"/>
      <c r="F22" s="602"/>
      <c r="G22" s="602"/>
      <c r="H22" s="602"/>
    </row>
    <row r="23" spans="1:8" ht="12.75" x14ac:dyDescent="0.2">
      <c r="A23" s="603" t="s">
        <v>448</v>
      </c>
      <c r="B23" s="602"/>
      <c r="C23" s="602"/>
      <c r="D23" s="602"/>
      <c r="E23" s="602"/>
      <c r="F23" s="602"/>
      <c r="G23" s="602"/>
      <c r="H23" s="622"/>
    </row>
    <row r="24" spans="1:8" ht="12.75" x14ac:dyDescent="0.2">
      <c r="A24" s="622"/>
      <c r="B24" s="622"/>
      <c r="C24" s="622"/>
      <c r="D24" s="622"/>
      <c r="E24" s="622"/>
      <c r="F24" s="622"/>
      <c r="G24" s="622"/>
      <c r="H24" s="622"/>
    </row>
    <row r="25" spans="1:8" x14ac:dyDescent="0.25">
      <c r="A25" s="94"/>
      <c r="B25" s="94"/>
      <c r="C25" s="94"/>
      <c r="D25" s="94"/>
      <c r="E25" s="94"/>
      <c r="F25" s="94"/>
      <c r="G25" s="95"/>
      <c r="H25" s="94"/>
    </row>
    <row r="27" spans="1:8" x14ac:dyDescent="0.25">
      <c r="A27" s="94"/>
      <c r="G27" s="42"/>
      <c r="H27" s="93" t="s">
        <v>9</v>
      </c>
    </row>
    <row r="46" spans="7:7" x14ac:dyDescent="0.25">
      <c r="G46" s="487"/>
    </row>
    <row r="50" spans="1:8" x14ac:dyDescent="0.25">
      <c r="G50" s="487"/>
    </row>
    <row r="52" spans="1:8" x14ac:dyDescent="0.25">
      <c r="G52" s="487"/>
    </row>
    <row r="54" spans="1:8" x14ac:dyDescent="0.25">
      <c r="G54" s="487"/>
    </row>
    <row r="55" spans="1:8" ht="15.75" thickBot="1" x14ac:dyDescent="0.3"/>
    <row r="56" spans="1:8" s="115" customFormat="1" ht="44.25" customHeight="1" thickBot="1" x14ac:dyDescent="0.25">
      <c r="A56" s="144" t="s">
        <v>180</v>
      </c>
      <c r="B56" s="106"/>
      <c r="C56" s="106"/>
      <c r="D56" s="106"/>
      <c r="E56" s="106"/>
      <c r="F56" s="106"/>
      <c r="G56" s="63" t="s">
        <v>102</v>
      </c>
      <c r="H56" s="64" t="s">
        <v>127</v>
      </c>
    </row>
    <row r="57" spans="1:8" thickBot="1" x14ac:dyDescent="0.25">
      <c r="A57" s="569" t="s">
        <v>110</v>
      </c>
      <c r="B57" s="570"/>
      <c r="C57" s="570"/>
      <c r="D57" s="570"/>
      <c r="E57" s="570"/>
      <c r="F57" s="570"/>
      <c r="G57" s="570"/>
      <c r="H57" s="571"/>
    </row>
    <row r="58" spans="1:8" ht="15" customHeight="1" x14ac:dyDescent="0.25">
      <c r="A58" s="101"/>
      <c r="B58" s="98" t="s">
        <v>3</v>
      </c>
      <c r="C58" s="47"/>
      <c r="D58" s="43"/>
      <c r="E58" s="43"/>
      <c r="F58" s="43"/>
      <c r="G58" s="48"/>
      <c r="H58" s="230"/>
    </row>
    <row r="59" spans="1:8" x14ac:dyDescent="0.25">
      <c r="A59" s="145" t="s">
        <v>160</v>
      </c>
      <c r="B59" s="43" t="s">
        <v>113</v>
      </c>
      <c r="C59" s="43"/>
      <c r="D59" s="43"/>
      <c r="E59" s="43"/>
      <c r="F59" s="43"/>
      <c r="G59" s="48">
        <v>945000</v>
      </c>
      <c r="H59" s="49"/>
    </row>
    <row r="60" spans="1:8" x14ac:dyDescent="0.25">
      <c r="A60" s="145" t="s">
        <v>173</v>
      </c>
      <c r="B60" s="43" t="s">
        <v>4</v>
      </c>
      <c r="C60" s="43"/>
      <c r="D60" s="43"/>
      <c r="E60" s="43"/>
      <c r="F60" s="43"/>
      <c r="G60" s="48">
        <v>255000</v>
      </c>
      <c r="H60" s="49"/>
    </row>
    <row r="61" spans="1:8" s="443" customFormat="1" ht="16.5" thickBot="1" x14ac:dyDescent="0.3">
      <c r="A61" s="26" t="s">
        <v>156</v>
      </c>
      <c r="B61" s="446" t="s">
        <v>411</v>
      </c>
      <c r="C61" s="25"/>
      <c r="D61" s="25"/>
      <c r="E61" s="25"/>
      <c r="F61" s="25"/>
      <c r="G61" s="30"/>
      <c r="H61" s="31">
        <f>G59+G60</f>
        <v>1200000</v>
      </c>
    </row>
    <row r="62" spans="1:8" ht="14.25" x14ac:dyDescent="0.2">
      <c r="A62" s="572" t="s">
        <v>278</v>
      </c>
      <c r="B62" s="573"/>
      <c r="C62" s="573"/>
      <c r="D62" s="573"/>
      <c r="E62" s="573"/>
      <c r="F62" s="573"/>
      <c r="G62" s="573"/>
      <c r="H62" s="604"/>
    </row>
    <row r="63" spans="1:8" thickBot="1" x14ac:dyDescent="0.25">
      <c r="A63" s="605" t="s">
        <v>100</v>
      </c>
      <c r="B63" s="606"/>
      <c r="C63" s="606"/>
      <c r="D63" s="606"/>
      <c r="E63" s="606"/>
      <c r="F63" s="606"/>
      <c r="G63" s="606"/>
      <c r="H63" s="607"/>
    </row>
    <row r="64" spans="1:8" ht="15.75" customHeight="1" x14ac:dyDescent="0.25">
      <c r="A64" s="396"/>
      <c r="B64" s="572" t="s">
        <v>8</v>
      </c>
      <c r="C64" s="573"/>
      <c r="D64" s="573"/>
      <c r="E64" s="397"/>
      <c r="F64" s="397"/>
      <c r="G64" s="398"/>
      <c r="H64" s="49"/>
    </row>
    <row r="65" spans="1:8" x14ac:dyDescent="0.25">
      <c r="A65" s="145"/>
      <c r="B65" s="565" t="s">
        <v>1</v>
      </c>
      <c r="C65" s="566"/>
      <c r="D65" s="566"/>
      <c r="E65" s="47"/>
      <c r="F65" s="47"/>
      <c r="G65" s="52"/>
      <c r="H65" s="96"/>
    </row>
    <row r="66" spans="1:8" x14ac:dyDescent="0.25">
      <c r="A66" s="145" t="s">
        <v>153</v>
      </c>
      <c r="B66" s="43" t="s">
        <v>253</v>
      </c>
      <c r="C66" s="43"/>
      <c r="D66" s="43"/>
      <c r="E66" s="43"/>
      <c r="F66" s="43"/>
      <c r="G66" s="48">
        <v>6580800</v>
      </c>
      <c r="H66" s="96"/>
    </row>
    <row r="67" spans="1:8" s="303" customFormat="1" ht="30" customHeight="1" x14ac:dyDescent="0.25">
      <c r="A67" s="145" t="s">
        <v>153</v>
      </c>
      <c r="B67" s="625" t="s">
        <v>503</v>
      </c>
      <c r="C67" s="626"/>
      <c r="D67" s="626"/>
      <c r="E67" s="43"/>
      <c r="F67" s="43"/>
      <c r="G67" s="48">
        <v>2146500</v>
      </c>
      <c r="H67" s="49"/>
    </row>
    <row r="68" spans="1:8" s="303" customFormat="1" x14ac:dyDescent="0.25">
      <c r="A68" s="145" t="s">
        <v>153</v>
      </c>
      <c r="B68" s="608" t="s">
        <v>275</v>
      </c>
      <c r="C68" s="609"/>
      <c r="D68" s="609"/>
      <c r="E68" s="43"/>
      <c r="F68" s="43"/>
      <c r="G68" s="48">
        <v>1645600</v>
      </c>
      <c r="H68" s="49"/>
    </row>
    <row r="69" spans="1:8" s="303" customFormat="1" ht="45" x14ac:dyDescent="0.25">
      <c r="A69" s="145" t="s">
        <v>153</v>
      </c>
      <c r="B69" s="536"/>
      <c r="C69" s="537" t="s">
        <v>525</v>
      </c>
      <c r="D69" s="537"/>
      <c r="E69" s="535"/>
      <c r="F69" s="535"/>
      <c r="G69" s="48">
        <v>8534750</v>
      </c>
      <c r="H69" s="49"/>
    </row>
    <row r="70" spans="1:8" s="303" customFormat="1" ht="18.600000000000001" customHeight="1" x14ac:dyDescent="0.25">
      <c r="A70" s="145" t="s">
        <v>153</v>
      </c>
      <c r="B70" s="612" t="s">
        <v>505</v>
      </c>
      <c r="C70" s="613"/>
      <c r="D70" s="537"/>
      <c r="E70" s="535"/>
      <c r="F70" s="535"/>
      <c r="G70" s="48">
        <v>1805000</v>
      </c>
      <c r="H70" s="49"/>
    </row>
    <row r="71" spans="1:8" s="303" customFormat="1" ht="28.15" customHeight="1" x14ac:dyDescent="0.25">
      <c r="A71" s="145" t="s">
        <v>245</v>
      </c>
      <c r="B71" s="608" t="s">
        <v>410</v>
      </c>
      <c r="C71" s="609"/>
      <c r="D71" s="609"/>
      <c r="E71" s="43"/>
      <c r="F71" s="43"/>
      <c r="G71" s="48">
        <v>240000</v>
      </c>
      <c r="H71" s="49"/>
    </row>
    <row r="72" spans="1:8" s="303" customFormat="1" x14ac:dyDescent="0.25">
      <c r="A72" s="145" t="s">
        <v>177</v>
      </c>
      <c r="B72" s="610" t="s">
        <v>121</v>
      </c>
      <c r="C72" s="611"/>
      <c r="D72" s="611"/>
      <c r="E72" s="458"/>
      <c r="F72" s="458"/>
      <c r="G72" s="460">
        <v>7062000</v>
      </c>
      <c r="H72" s="49"/>
    </row>
    <row r="73" spans="1:8" s="303" customFormat="1" ht="31.5" customHeight="1" x14ac:dyDescent="0.25">
      <c r="A73" s="145" t="s">
        <v>254</v>
      </c>
      <c r="B73" s="608" t="s">
        <v>439</v>
      </c>
      <c r="C73" s="609"/>
      <c r="D73" s="609"/>
      <c r="E73" s="43"/>
      <c r="F73" s="43"/>
      <c r="G73" s="48">
        <v>1270200</v>
      </c>
      <c r="H73" s="49"/>
    </row>
    <row r="74" spans="1:8" s="303" customFormat="1" x14ac:dyDescent="0.25">
      <c r="A74" s="145" t="s">
        <v>178</v>
      </c>
      <c r="B74" s="608" t="s">
        <v>405</v>
      </c>
      <c r="C74" s="609"/>
      <c r="D74" s="609"/>
      <c r="E74" s="43"/>
      <c r="F74" s="43"/>
      <c r="G74" s="48">
        <v>149009</v>
      </c>
      <c r="H74" s="49"/>
    </row>
    <row r="75" spans="1:8" s="303" customFormat="1" x14ac:dyDescent="0.25">
      <c r="A75" s="145" t="s">
        <v>178</v>
      </c>
      <c r="B75" s="610" t="s">
        <v>508</v>
      </c>
      <c r="C75" s="611"/>
      <c r="D75" s="611"/>
      <c r="E75" s="458"/>
      <c r="F75" s="458"/>
      <c r="G75" s="460">
        <v>800000</v>
      </c>
      <c r="H75" s="49"/>
    </row>
    <row r="76" spans="1:8" s="313" customFormat="1" x14ac:dyDescent="0.25">
      <c r="A76" s="333" t="s">
        <v>152</v>
      </c>
      <c r="B76" s="334" t="s">
        <v>71</v>
      </c>
      <c r="C76" s="334"/>
      <c r="D76" s="334"/>
      <c r="E76" s="334"/>
      <c r="F76" s="334"/>
      <c r="G76" s="335"/>
      <c r="H76" s="336">
        <f>G66+G67+G68+G69+G70+G71+G72+G73+G74+G75</f>
        <v>30233859</v>
      </c>
    </row>
    <row r="77" spans="1:8" s="303" customFormat="1" ht="14.25" x14ac:dyDescent="0.2">
      <c r="A77" s="104" t="s">
        <v>154</v>
      </c>
      <c r="B77" s="47" t="s">
        <v>96</v>
      </c>
      <c r="C77" s="47"/>
      <c r="D77" s="47"/>
      <c r="E77" s="47"/>
      <c r="F77" s="47"/>
      <c r="G77" s="52"/>
      <c r="H77" s="96"/>
    </row>
    <row r="78" spans="1:8" s="303" customFormat="1" x14ac:dyDescent="0.25">
      <c r="A78" s="145" t="s">
        <v>154</v>
      </c>
      <c r="B78" s="616" t="s">
        <v>464</v>
      </c>
      <c r="C78" s="617"/>
      <c r="D78" s="617"/>
      <c r="E78" s="47"/>
      <c r="F78" s="43"/>
      <c r="G78" s="338">
        <v>4058496</v>
      </c>
      <c r="H78" s="100"/>
    </row>
    <row r="79" spans="1:8" ht="16.899999999999999" customHeight="1" x14ac:dyDescent="0.25">
      <c r="A79" s="145" t="s">
        <v>154</v>
      </c>
      <c r="B79" s="614" t="s">
        <v>544</v>
      </c>
      <c r="C79" s="615"/>
      <c r="D79" s="615"/>
      <c r="E79" s="459"/>
      <c r="F79" s="458"/>
      <c r="G79" s="517">
        <v>292880</v>
      </c>
      <c r="H79" s="100"/>
    </row>
    <row r="80" spans="1:8" s="312" customFormat="1" x14ac:dyDescent="0.25">
      <c r="A80" s="333" t="s">
        <v>154</v>
      </c>
      <c r="B80" s="580" t="s">
        <v>96</v>
      </c>
      <c r="C80" s="581"/>
      <c r="D80" s="334"/>
      <c r="E80" s="334"/>
      <c r="F80" s="334"/>
      <c r="G80" s="339"/>
      <c r="H80" s="340">
        <f>G78+G79</f>
        <v>4351376</v>
      </c>
    </row>
    <row r="81" spans="1:8" x14ac:dyDescent="0.25">
      <c r="A81" s="145"/>
      <c r="B81" s="337"/>
      <c r="C81" s="337"/>
      <c r="D81" s="43"/>
      <c r="E81" s="47"/>
      <c r="F81" s="43"/>
      <c r="G81" s="338"/>
      <c r="H81" s="100"/>
    </row>
    <row r="82" spans="1:8" s="443" customFormat="1" ht="15.75" x14ac:dyDescent="0.25">
      <c r="A82" s="232"/>
      <c r="B82" s="567" t="s">
        <v>462</v>
      </c>
      <c r="C82" s="568"/>
      <c r="D82" s="568"/>
      <c r="E82" s="25"/>
      <c r="F82" s="25"/>
      <c r="G82" s="232"/>
      <c r="H82" s="36">
        <f>H76+H80</f>
        <v>34585235</v>
      </c>
    </row>
    <row r="83" spans="1:8" x14ac:dyDescent="0.25">
      <c r="A83" s="101"/>
      <c r="B83" s="50"/>
      <c r="C83" s="47"/>
      <c r="D83" s="47"/>
      <c r="E83" s="47"/>
      <c r="F83" s="47"/>
      <c r="G83" s="101"/>
      <c r="H83" s="54"/>
    </row>
    <row r="84" spans="1:8" ht="15.75" x14ac:dyDescent="0.25">
      <c r="A84" s="101"/>
      <c r="B84" s="394" t="s">
        <v>3</v>
      </c>
      <c r="C84" s="47"/>
      <c r="D84" s="47"/>
      <c r="E84" s="47"/>
      <c r="F84" s="47"/>
      <c r="G84" s="52"/>
      <c r="H84" s="96"/>
    </row>
    <row r="85" spans="1:8" s="304" customFormat="1" x14ac:dyDescent="0.25">
      <c r="A85" s="145" t="s">
        <v>168</v>
      </c>
      <c r="B85" s="43" t="s">
        <v>367</v>
      </c>
      <c r="C85" s="458"/>
      <c r="D85" s="458"/>
      <c r="E85" s="458"/>
      <c r="F85" s="458"/>
      <c r="G85" s="460">
        <v>250000</v>
      </c>
      <c r="H85" s="49"/>
    </row>
    <row r="86" spans="1:8" s="2" customFormat="1" x14ac:dyDescent="0.25">
      <c r="A86" s="145" t="s">
        <v>157</v>
      </c>
      <c r="B86" s="43" t="s">
        <v>412</v>
      </c>
      <c r="C86" s="43"/>
      <c r="D86" s="43"/>
      <c r="E86" s="43"/>
      <c r="F86" s="43"/>
      <c r="G86" s="48">
        <v>787402</v>
      </c>
      <c r="H86" s="49"/>
    </row>
    <row r="87" spans="1:8" s="304" customFormat="1" x14ac:dyDescent="0.25">
      <c r="A87" s="145" t="s">
        <v>157</v>
      </c>
      <c r="B87" s="458" t="s">
        <v>264</v>
      </c>
      <c r="C87" s="458"/>
      <c r="D87" s="458"/>
      <c r="E87" s="458"/>
      <c r="F87" s="458"/>
      <c r="G87" s="460">
        <v>236220</v>
      </c>
      <c r="H87" s="49"/>
    </row>
    <row r="88" spans="1:8" s="304" customFormat="1" ht="30" customHeight="1" x14ac:dyDescent="0.25">
      <c r="A88" s="145" t="s">
        <v>157</v>
      </c>
      <c r="B88" s="608" t="s">
        <v>426</v>
      </c>
      <c r="C88" s="609"/>
      <c r="D88" s="609"/>
      <c r="E88" s="43"/>
      <c r="F88" s="43"/>
      <c r="G88" s="48">
        <v>629921</v>
      </c>
      <c r="H88" s="49"/>
    </row>
    <row r="89" spans="1:8" s="304" customFormat="1" x14ac:dyDescent="0.25">
      <c r="A89" s="145" t="s">
        <v>157</v>
      </c>
      <c r="B89" s="43" t="s">
        <v>295</v>
      </c>
      <c r="C89" s="458"/>
      <c r="D89" s="458"/>
      <c r="E89" s="458"/>
      <c r="F89" s="458"/>
      <c r="G89" s="460">
        <v>472441</v>
      </c>
      <c r="H89" s="49"/>
    </row>
    <row r="90" spans="1:8" s="304" customFormat="1" x14ac:dyDescent="0.25">
      <c r="A90" s="145" t="s">
        <v>173</v>
      </c>
      <c r="B90" s="43" t="s">
        <v>4</v>
      </c>
      <c r="C90" s="43"/>
      <c r="D90" s="43"/>
      <c r="E90" s="43"/>
      <c r="F90" s="43"/>
      <c r="G90" s="48">
        <v>574016</v>
      </c>
      <c r="H90" s="49"/>
    </row>
    <row r="91" spans="1:8" s="467" customFormat="1" x14ac:dyDescent="0.25">
      <c r="A91" s="333" t="s">
        <v>156</v>
      </c>
      <c r="B91" s="334" t="s">
        <v>39</v>
      </c>
      <c r="C91" s="334"/>
      <c r="D91" s="334"/>
      <c r="E91" s="334"/>
      <c r="F91" s="334"/>
      <c r="G91" s="335"/>
      <c r="H91" s="336">
        <f>G86+G87+G88+G89+G85+G90</f>
        <v>2950000</v>
      </c>
    </row>
    <row r="92" spans="1:8" ht="14.25" x14ac:dyDescent="0.2">
      <c r="A92" s="104"/>
      <c r="B92" s="47"/>
      <c r="C92" s="47"/>
      <c r="D92" s="47"/>
      <c r="E92" s="47"/>
      <c r="F92" s="47"/>
      <c r="G92" s="52"/>
      <c r="H92" s="96"/>
    </row>
    <row r="93" spans="1:8" x14ac:dyDescent="0.25">
      <c r="A93" s="101"/>
      <c r="B93" s="50" t="s">
        <v>13</v>
      </c>
      <c r="C93" s="544"/>
      <c r="D93" s="47"/>
      <c r="E93" s="47"/>
      <c r="F93" s="47"/>
      <c r="G93" s="52"/>
      <c r="H93" s="96"/>
    </row>
    <row r="94" spans="1:8" s="304" customFormat="1" x14ac:dyDescent="0.25">
      <c r="A94" s="145" t="s">
        <v>160</v>
      </c>
      <c r="B94" s="43" t="s">
        <v>97</v>
      </c>
      <c r="C94" s="43"/>
      <c r="D94" s="43"/>
      <c r="E94" s="43"/>
      <c r="F94" s="43"/>
      <c r="G94" s="48">
        <v>450000</v>
      </c>
      <c r="H94" s="49"/>
    </row>
    <row r="95" spans="1:8" s="304" customFormat="1" x14ac:dyDescent="0.25">
      <c r="A95" s="145" t="s">
        <v>160</v>
      </c>
      <c r="B95" s="43" t="s">
        <v>15</v>
      </c>
      <c r="C95" s="43"/>
      <c r="D95" s="43"/>
      <c r="E95" s="43"/>
      <c r="F95" s="43"/>
      <c r="G95" s="48">
        <v>170000</v>
      </c>
      <c r="H95" s="49"/>
    </row>
    <row r="96" spans="1:8" s="304" customFormat="1" x14ac:dyDescent="0.25">
      <c r="A96" s="145" t="s">
        <v>160</v>
      </c>
      <c r="B96" s="43" t="s">
        <v>65</v>
      </c>
      <c r="C96" s="513" t="s">
        <v>526</v>
      </c>
      <c r="D96" s="43"/>
      <c r="E96" s="43"/>
      <c r="F96" s="43"/>
      <c r="G96" s="48">
        <v>1126000</v>
      </c>
      <c r="H96" s="49"/>
    </row>
    <row r="97" spans="1:8" s="304" customFormat="1" x14ac:dyDescent="0.25">
      <c r="A97" s="145"/>
      <c r="B97" s="43" t="s">
        <v>60</v>
      </c>
      <c r="C97" s="43"/>
      <c r="D97" s="43"/>
      <c r="E97" s="43"/>
      <c r="F97" s="43"/>
      <c r="G97" s="48"/>
      <c r="H97" s="49"/>
    </row>
    <row r="98" spans="1:8" s="304" customFormat="1" x14ac:dyDescent="0.25">
      <c r="A98" s="145" t="s">
        <v>169</v>
      </c>
      <c r="B98" s="43" t="s">
        <v>292</v>
      </c>
      <c r="C98" s="43"/>
      <c r="D98" s="43"/>
      <c r="E98" s="43"/>
      <c r="F98" s="43"/>
      <c r="G98" s="48">
        <v>200000</v>
      </c>
      <c r="H98" s="49"/>
    </row>
    <row r="99" spans="1:8" s="304" customFormat="1" x14ac:dyDescent="0.25">
      <c r="A99" s="145" t="s">
        <v>159</v>
      </c>
      <c r="B99" s="43" t="s">
        <v>122</v>
      </c>
      <c r="C99" s="43"/>
      <c r="D99" s="43"/>
      <c r="E99" s="43"/>
      <c r="F99" s="43"/>
      <c r="G99" s="48">
        <v>450000</v>
      </c>
      <c r="H99" s="49"/>
    </row>
    <row r="100" spans="1:8" s="304" customFormat="1" x14ac:dyDescent="0.25">
      <c r="A100" s="145" t="s">
        <v>159</v>
      </c>
      <c r="B100" s="43" t="s">
        <v>296</v>
      </c>
      <c r="C100" s="43"/>
      <c r="D100" s="43"/>
      <c r="E100" s="43"/>
      <c r="F100" s="43"/>
      <c r="G100" s="48">
        <v>425000</v>
      </c>
      <c r="H100" s="49"/>
    </row>
    <row r="101" spans="1:8" s="304" customFormat="1" x14ac:dyDescent="0.25">
      <c r="A101" s="145" t="s">
        <v>159</v>
      </c>
      <c r="B101" s="43" t="s">
        <v>297</v>
      </c>
      <c r="C101" s="43"/>
      <c r="D101" s="43"/>
      <c r="E101" s="43"/>
      <c r="F101" s="43"/>
      <c r="G101" s="48">
        <v>391000</v>
      </c>
      <c r="H101" s="49"/>
    </row>
    <row r="102" spans="1:8" ht="28.5" customHeight="1" x14ac:dyDescent="0.25">
      <c r="A102" s="145"/>
      <c r="B102" s="608" t="s">
        <v>369</v>
      </c>
      <c r="C102" s="609"/>
      <c r="D102" s="609"/>
      <c r="E102" s="43"/>
      <c r="F102" s="43"/>
      <c r="G102" s="48"/>
      <c r="H102" s="49"/>
    </row>
    <row r="103" spans="1:8" x14ac:dyDescent="0.25">
      <c r="A103" s="145"/>
      <c r="B103" s="43" t="s">
        <v>370</v>
      </c>
      <c r="C103" s="43"/>
      <c r="D103" s="43"/>
      <c r="E103" s="43"/>
      <c r="F103" s="43"/>
      <c r="G103" s="48"/>
      <c r="H103" s="49"/>
    </row>
    <row r="104" spans="1:8" x14ac:dyDescent="0.25">
      <c r="A104" s="145"/>
      <c r="B104" s="43" t="s">
        <v>298</v>
      </c>
      <c r="C104" s="43"/>
      <c r="D104" s="43"/>
      <c r="E104" s="43"/>
      <c r="F104" s="43"/>
      <c r="G104" s="48"/>
      <c r="H104" s="49"/>
    </row>
    <row r="105" spans="1:8" x14ac:dyDescent="0.25">
      <c r="A105" s="145"/>
      <c r="B105" s="43" t="s">
        <v>368</v>
      </c>
      <c r="C105" s="43"/>
      <c r="D105" s="43"/>
      <c r="E105" s="43"/>
      <c r="F105" s="43"/>
      <c r="G105" s="48"/>
      <c r="H105" s="49"/>
    </row>
    <row r="106" spans="1:8" x14ac:dyDescent="0.25">
      <c r="A106" s="145"/>
      <c r="B106" s="43" t="s">
        <v>375</v>
      </c>
      <c r="C106" s="43"/>
      <c r="D106" s="43"/>
      <c r="E106" s="43"/>
      <c r="F106" s="43"/>
      <c r="G106" s="48"/>
      <c r="H106" s="49"/>
    </row>
    <row r="107" spans="1:8" x14ac:dyDescent="0.25">
      <c r="A107" s="145"/>
      <c r="B107" s="43" t="s">
        <v>371</v>
      </c>
      <c r="C107" s="43"/>
      <c r="D107" s="43"/>
      <c r="E107" s="43"/>
      <c r="F107" s="43"/>
      <c r="G107" s="48"/>
      <c r="H107" s="49"/>
    </row>
    <row r="108" spans="1:8" x14ac:dyDescent="0.25">
      <c r="A108" s="145"/>
      <c r="B108" s="43" t="s">
        <v>299</v>
      </c>
      <c r="C108" s="43"/>
      <c r="D108" s="43"/>
      <c r="E108" s="43"/>
      <c r="F108" s="43"/>
      <c r="G108" s="48"/>
      <c r="H108" s="49"/>
    </row>
    <row r="109" spans="1:8" x14ac:dyDescent="0.25">
      <c r="A109" s="145"/>
      <c r="B109" s="43" t="s">
        <v>372</v>
      </c>
      <c r="C109" s="43"/>
      <c r="D109" s="43"/>
      <c r="E109" s="43"/>
      <c r="F109" s="43"/>
      <c r="G109" s="48"/>
      <c r="H109" s="49"/>
    </row>
    <row r="110" spans="1:8" x14ac:dyDescent="0.25">
      <c r="A110" s="145"/>
      <c r="B110" s="43" t="s">
        <v>373</v>
      </c>
      <c r="C110" s="43"/>
      <c r="D110" s="43"/>
      <c r="E110" s="43"/>
      <c r="F110" s="43"/>
      <c r="G110" s="48"/>
      <c r="H110" s="49"/>
    </row>
    <row r="111" spans="1:8" x14ac:dyDescent="0.25">
      <c r="A111" s="145"/>
      <c r="B111" s="43" t="s">
        <v>374</v>
      </c>
      <c r="C111" s="43"/>
      <c r="D111" s="43"/>
      <c r="E111" s="43"/>
      <c r="F111" s="43"/>
      <c r="G111" s="48"/>
      <c r="H111" s="49"/>
    </row>
    <row r="112" spans="1:8" x14ac:dyDescent="0.25">
      <c r="A112" s="145"/>
      <c r="B112" s="43" t="s">
        <v>376</v>
      </c>
      <c r="C112" s="43"/>
      <c r="D112" s="43"/>
      <c r="E112" s="43"/>
      <c r="F112" s="43"/>
      <c r="G112" s="48"/>
      <c r="H112" s="49"/>
    </row>
    <row r="113" spans="1:8" x14ac:dyDescent="0.25">
      <c r="A113" s="145" t="s">
        <v>159</v>
      </c>
      <c r="B113" s="43" t="s">
        <v>46</v>
      </c>
      <c r="C113" s="43"/>
      <c r="D113" s="43"/>
      <c r="E113" s="43"/>
      <c r="F113" s="43"/>
      <c r="G113" s="48">
        <v>200000</v>
      </c>
      <c r="H113" s="49"/>
    </row>
    <row r="114" spans="1:8" x14ac:dyDescent="0.25">
      <c r="A114" s="145" t="s">
        <v>170</v>
      </c>
      <c r="B114" s="43" t="s">
        <v>300</v>
      </c>
      <c r="C114" s="43"/>
      <c r="D114" s="43"/>
      <c r="E114" s="43"/>
      <c r="F114" s="43"/>
      <c r="G114" s="48">
        <v>1700000</v>
      </c>
      <c r="H114" s="49"/>
    </row>
    <row r="115" spans="1:8" s="307" customFormat="1" x14ac:dyDescent="0.25">
      <c r="A115" s="53" t="s">
        <v>156</v>
      </c>
      <c r="B115" s="53" t="s">
        <v>37</v>
      </c>
      <c r="C115" s="47"/>
      <c r="D115" s="341"/>
      <c r="E115" s="47"/>
      <c r="F115" s="47"/>
      <c r="G115" s="341"/>
      <c r="H115" s="399">
        <f>G94+G95+G96+G98+G99+G100+G101+G113+G114</f>
        <v>5112000</v>
      </c>
    </row>
    <row r="116" spans="1:8" s="303" customFormat="1" x14ac:dyDescent="0.25">
      <c r="A116" s="145" t="s">
        <v>272</v>
      </c>
      <c r="B116" s="166" t="s">
        <v>301</v>
      </c>
      <c r="C116" s="43"/>
      <c r="D116" s="43"/>
      <c r="E116" s="43"/>
      <c r="F116" s="43"/>
      <c r="G116" s="48"/>
      <c r="H116" s="335">
        <v>1060000</v>
      </c>
    </row>
    <row r="117" spans="1:8" s="303" customFormat="1" x14ac:dyDescent="0.25">
      <c r="A117" s="145"/>
      <c r="B117" s="166"/>
      <c r="C117" s="43"/>
      <c r="D117" s="43"/>
      <c r="E117" s="43"/>
      <c r="F117" s="43"/>
      <c r="G117" s="48"/>
      <c r="H117" s="52"/>
    </row>
    <row r="118" spans="1:8" s="442" customFormat="1" ht="15.75" x14ac:dyDescent="0.25">
      <c r="A118" s="138" t="s">
        <v>156</v>
      </c>
      <c r="B118" s="150" t="s">
        <v>63</v>
      </c>
      <c r="C118" s="25"/>
      <c r="D118" s="25"/>
      <c r="E118" s="25"/>
      <c r="F118" s="25"/>
      <c r="G118" s="32"/>
      <c r="H118" s="32">
        <f>H91+H115+H116</f>
        <v>9122000</v>
      </c>
    </row>
    <row r="119" spans="1:8" x14ac:dyDescent="0.25">
      <c r="A119" s="101"/>
      <c r="B119" s="50"/>
      <c r="C119" s="43"/>
      <c r="D119" s="43"/>
      <c r="E119" s="43"/>
      <c r="F119" s="43"/>
      <c r="G119" s="101"/>
      <c r="H119" s="48"/>
    </row>
    <row r="120" spans="1:8" s="304" customFormat="1" x14ac:dyDescent="0.25">
      <c r="A120" s="101"/>
      <c r="B120" s="47" t="s">
        <v>91</v>
      </c>
      <c r="C120" s="47"/>
      <c r="D120" s="47"/>
      <c r="E120" s="47"/>
      <c r="F120" s="47"/>
      <c r="G120" s="97"/>
      <c r="H120" s="52"/>
    </row>
    <row r="121" spans="1:8" s="304" customFormat="1" x14ac:dyDescent="0.25">
      <c r="A121" s="101" t="s">
        <v>226</v>
      </c>
      <c r="B121" s="43" t="s">
        <v>303</v>
      </c>
      <c r="C121" s="43"/>
      <c r="D121" s="43"/>
      <c r="E121" s="43"/>
      <c r="F121" s="43"/>
      <c r="G121" s="48">
        <v>500000</v>
      </c>
      <c r="H121" s="48"/>
    </row>
    <row r="122" spans="1:8" s="304" customFormat="1" ht="15.75" x14ac:dyDescent="0.25">
      <c r="A122" s="101" t="s">
        <v>226</v>
      </c>
      <c r="B122" s="530" t="s">
        <v>220</v>
      </c>
      <c r="C122" s="458"/>
      <c r="D122" s="458"/>
      <c r="E122" s="458"/>
      <c r="F122" s="458"/>
      <c r="G122" s="460">
        <v>500000</v>
      </c>
      <c r="H122" s="48"/>
    </row>
    <row r="123" spans="1:8" s="304" customFormat="1" ht="15.75" x14ac:dyDescent="0.25">
      <c r="A123" s="101" t="s">
        <v>226</v>
      </c>
      <c r="B123" s="427" t="s">
        <v>378</v>
      </c>
      <c r="C123" s="458"/>
      <c r="D123" s="458"/>
      <c r="E123" s="458"/>
      <c r="F123" s="458"/>
      <c r="G123" s="460">
        <v>300000</v>
      </c>
      <c r="H123" s="48"/>
    </row>
    <row r="124" spans="1:8" s="304" customFormat="1" ht="15.75" x14ac:dyDescent="0.25">
      <c r="A124" s="101" t="s">
        <v>226</v>
      </c>
      <c r="B124" s="427" t="s">
        <v>379</v>
      </c>
      <c r="C124" s="458"/>
      <c r="D124" s="458"/>
      <c r="E124" s="458"/>
      <c r="F124" s="458"/>
      <c r="G124" s="460">
        <v>300000</v>
      </c>
      <c r="H124" s="48"/>
    </row>
    <row r="125" spans="1:8" s="441" customFormat="1" ht="15.75" x14ac:dyDescent="0.25">
      <c r="A125" s="26" t="s">
        <v>227</v>
      </c>
      <c r="B125" s="25" t="s">
        <v>188</v>
      </c>
      <c r="C125" s="25"/>
      <c r="D125" s="25"/>
      <c r="E125" s="25"/>
      <c r="F125" s="25"/>
      <c r="G125" s="26"/>
      <c r="H125" s="32">
        <f>G121+G122+G123+G124</f>
        <v>1600000</v>
      </c>
    </row>
    <row r="126" spans="1:8" s="441" customFormat="1" ht="15.75" x14ac:dyDescent="0.25">
      <c r="A126" s="26"/>
      <c r="B126" s="25"/>
      <c r="C126" s="25"/>
      <c r="D126" s="25"/>
      <c r="E126" s="25"/>
      <c r="F126" s="25"/>
      <c r="G126" s="26"/>
      <c r="H126" s="31"/>
    </row>
    <row r="127" spans="1:8" s="441" customFormat="1" ht="15.75" x14ac:dyDescent="0.25">
      <c r="A127" s="26" t="s">
        <v>380</v>
      </c>
      <c r="B127" s="25" t="s">
        <v>279</v>
      </c>
      <c r="C127" s="25"/>
      <c r="D127" s="25"/>
      <c r="E127" s="25"/>
      <c r="F127" s="25"/>
      <c r="G127" s="26"/>
      <c r="H127" s="31">
        <v>500000</v>
      </c>
    </row>
    <row r="128" spans="1:8" s="304" customFormat="1" ht="14.25" x14ac:dyDescent="0.2">
      <c r="A128" s="97"/>
      <c r="B128" s="47"/>
      <c r="C128" s="47"/>
      <c r="D128" s="47"/>
      <c r="E128" s="47"/>
      <c r="F128" s="47"/>
      <c r="G128" s="97"/>
      <c r="H128" s="96"/>
    </row>
    <row r="129" spans="1:10" s="304" customFormat="1" ht="14.25" x14ac:dyDescent="0.2">
      <c r="A129" s="97" t="s">
        <v>380</v>
      </c>
      <c r="B129" s="599" t="s">
        <v>280</v>
      </c>
      <c r="C129" s="564"/>
      <c r="D129" s="564"/>
      <c r="E129" s="47"/>
      <c r="F129" s="47"/>
      <c r="G129" s="52"/>
      <c r="H129" s="96"/>
    </row>
    <row r="130" spans="1:10" s="304" customFormat="1" x14ac:dyDescent="0.25">
      <c r="A130" s="101" t="s">
        <v>380</v>
      </c>
      <c r="B130" s="458" t="s">
        <v>263</v>
      </c>
      <c r="C130" s="513" t="s">
        <v>528</v>
      </c>
      <c r="D130" s="514"/>
      <c r="E130" s="47"/>
      <c r="F130" s="47"/>
      <c r="G130" s="48">
        <v>10000000</v>
      </c>
      <c r="H130" s="101"/>
    </row>
    <row r="131" spans="1:10" s="441" customFormat="1" ht="15.75" x14ac:dyDescent="0.25">
      <c r="A131" s="232"/>
      <c r="B131" s="25" t="s">
        <v>322</v>
      </c>
      <c r="C131" s="23"/>
      <c r="D131" s="23"/>
      <c r="E131" s="23"/>
      <c r="F131" s="23"/>
      <c r="G131" s="27"/>
      <c r="H131" s="32">
        <f>G130</f>
        <v>10000000</v>
      </c>
    </row>
    <row r="132" spans="1:10" s="164" customFormat="1" x14ac:dyDescent="0.25">
      <c r="A132" s="101"/>
      <c r="B132" s="47"/>
      <c r="C132" s="43"/>
      <c r="D132" s="43"/>
      <c r="E132" s="43"/>
      <c r="F132" s="43"/>
      <c r="G132" s="48"/>
      <c r="H132" s="231"/>
    </row>
    <row r="133" spans="1:10" s="447" customFormat="1" ht="15.75" x14ac:dyDescent="0.25">
      <c r="A133" s="232"/>
      <c r="B133" s="446" t="s">
        <v>21</v>
      </c>
      <c r="C133" s="25"/>
      <c r="D133" s="25"/>
      <c r="E133" s="25"/>
      <c r="F133" s="25"/>
      <c r="G133" s="26"/>
      <c r="H133" s="36">
        <f>H61+H82+H118+H125+H127+H131</f>
        <v>57007235</v>
      </c>
      <c r="I133" s="452"/>
      <c r="J133" s="453"/>
    </row>
    <row r="134" spans="1:10" ht="15.75" x14ac:dyDescent="0.25">
      <c r="A134" s="101"/>
      <c r="B134" s="567" t="s">
        <v>6</v>
      </c>
      <c r="C134" s="568"/>
      <c r="D134" s="568"/>
      <c r="E134" s="47"/>
      <c r="F134" s="47"/>
      <c r="G134" s="97"/>
      <c r="H134" s="54"/>
      <c r="I134" s="74"/>
      <c r="J134" s="76"/>
    </row>
    <row r="135" spans="1:10" x14ac:dyDescent="0.25">
      <c r="A135" s="101"/>
      <c r="B135" s="50"/>
      <c r="C135" s="47"/>
      <c r="D135" s="47"/>
      <c r="E135" s="47"/>
      <c r="F135" s="47"/>
      <c r="G135" s="97"/>
      <c r="H135" s="54"/>
      <c r="I135" s="74"/>
      <c r="J135" s="76"/>
    </row>
    <row r="136" spans="1:10" x14ac:dyDescent="0.25">
      <c r="A136" s="145" t="s">
        <v>230</v>
      </c>
      <c r="B136" s="43" t="s">
        <v>43</v>
      </c>
      <c r="C136" s="43"/>
      <c r="D136" s="43"/>
      <c r="E136" s="43"/>
      <c r="F136" s="43"/>
      <c r="G136" s="48">
        <v>482479</v>
      </c>
      <c r="H136" s="49"/>
      <c r="I136" s="74"/>
      <c r="J136" s="76"/>
    </row>
    <row r="137" spans="1:10" x14ac:dyDescent="0.25">
      <c r="A137" s="145" t="s">
        <v>231</v>
      </c>
      <c r="B137" s="43" t="s">
        <v>186</v>
      </c>
      <c r="C137" s="43"/>
      <c r="D137" s="43"/>
      <c r="E137" s="43"/>
      <c r="F137" s="43"/>
      <c r="G137" s="165">
        <v>2870052</v>
      </c>
      <c r="H137" s="284"/>
      <c r="I137" s="73"/>
      <c r="J137" s="75"/>
    </row>
    <row r="138" spans="1:10" s="14" customFormat="1" x14ac:dyDescent="0.25">
      <c r="A138" s="145" t="s">
        <v>163</v>
      </c>
      <c r="B138" s="43" t="s">
        <v>79</v>
      </c>
      <c r="C138" s="43"/>
      <c r="D138" s="43"/>
      <c r="E138" s="43"/>
      <c r="F138" s="43"/>
      <c r="G138" s="48">
        <v>50000</v>
      </c>
      <c r="H138" s="96"/>
    </row>
    <row r="139" spans="1:10" s="14" customFormat="1" x14ac:dyDescent="0.25">
      <c r="A139" s="145" t="s">
        <v>233</v>
      </c>
      <c r="B139" s="599" t="s">
        <v>510</v>
      </c>
      <c r="C139" s="564"/>
      <c r="D139" s="344"/>
      <c r="E139" s="43"/>
      <c r="F139" s="43"/>
      <c r="G139" s="48">
        <v>7000000</v>
      </c>
      <c r="H139" s="52"/>
    </row>
    <row r="140" spans="1:10" s="14" customFormat="1" x14ac:dyDescent="0.25">
      <c r="A140" s="145" t="s">
        <v>232</v>
      </c>
      <c r="B140" s="599" t="s">
        <v>509</v>
      </c>
      <c r="C140" s="564"/>
      <c r="D140" s="43"/>
      <c r="E140" s="43"/>
      <c r="F140" s="43"/>
      <c r="G140" s="48">
        <v>9000000</v>
      </c>
      <c r="H140" s="96"/>
    </row>
    <row r="141" spans="1:10" x14ac:dyDescent="0.25">
      <c r="A141" s="145" t="s">
        <v>232</v>
      </c>
      <c r="B141" s="43" t="s">
        <v>101</v>
      </c>
      <c r="C141" s="43"/>
      <c r="D141" s="43"/>
      <c r="E141" s="43"/>
      <c r="F141" s="43"/>
      <c r="G141" s="48">
        <v>844000</v>
      </c>
      <c r="H141" s="96"/>
      <c r="I141" s="73"/>
      <c r="J141" s="76"/>
    </row>
    <row r="142" spans="1:10" s="14" customFormat="1" x14ac:dyDescent="0.25">
      <c r="A142" s="145" t="s">
        <v>232</v>
      </c>
      <c r="B142" s="43" t="s">
        <v>187</v>
      </c>
      <c r="C142" s="43"/>
      <c r="D142" s="43"/>
      <c r="E142" s="43"/>
      <c r="F142" s="43"/>
      <c r="G142" s="48">
        <v>1000000</v>
      </c>
      <c r="H142" s="96"/>
    </row>
    <row r="143" spans="1:10" s="448" customFormat="1" ht="15.75" x14ac:dyDescent="0.25">
      <c r="A143" s="26" t="s">
        <v>175</v>
      </c>
      <c r="B143" s="446" t="s">
        <v>7</v>
      </c>
      <c r="C143" s="23"/>
      <c r="D143" s="23"/>
      <c r="E143" s="23"/>
      <c r="F143" s="23"/>
      <c r="G143" s="27"/>
      <c r="H143" s="31">
        <f>G136+G137+G138+G139+G140+G141+G142</f>
        <v>21246531</v>
      </c>
    </row>
    <row r="144" spans="1:10" ht="15.75" thickBot="1" x14ac:dyDescent="0.3">
      <c r="A144" s="111"/>
      <c r="B144" s="114"/>
      <c r="C144" s="55"/>
      <c r="D144" s="55"/>
      <c r="E144" s="55"/>
      <c r="F144" s="55"/>
      <c r="G144" s="102"/>
      <c r="H144" s="56"/>
    </row>
    <row r="145" spans="1:8" s="395" customFormat="1" ht="20.25" customHeight="1" thickBot="1" x14ac:dyDescent="0.25">
      <c r="A145" s="569" t="s">
        <v>185</v>
      </c>
      <c r="B145" s="570"/>
      <c r="C145" s="570"/>
      <c r="D145" s="570"/>
      <c r="E145" s="570"/>
      <c r="F145" s="570"/>
      <c r="G145" s="570"/>
      <c r="H145" s="571"/>
    </row>
    <row r="146" spans="1:8" s="2" customFormat="1" x14ac:dyDescent="0.25">
      <c r="A146" s="149"/>
      <c r="B146" s="600" t="s">
        <v>8</v>
      </c>
      <c r="C146" s="601"/>
      <c r="D146" s="601"/>
      <c r="E146" s="43"/>
      <c r="F146" s="43"/>
      <c r="G146" s="107"/>
      <c r="H146" s="108"/>
    </row>
    <row r="147" spans="1:8" x14ac:dyDescent="0.25">
      <c r="A147" s="148" t="s">
        <v>153</v>
      </c>
      <c r="B147" s="47" t="s">
        <v>437</v>
      </c>
      <c r="C147" s="47"/>
      <c r="D147" s="43"/>
      <c r="E147" s="43"/>
      <c r="F147" s="43"/>
      <c r="G147" s="338"/>
      <c r="H147" s="400">
        <v>48110850</v>
      </c>
    </row>
    <row r="148" spans="1:8" x14ac:dyDescent="0.25">
      <c r="A148" s="148"/>
      <c r="B148" s="103" t="s">
        <v>181</v>
      </c>
      <c r="C148" s="43"/>
      <c r="D148" s="43"/>
      <c r="E148" s="43"/>
      <c r="F148" s="43"/>
      <c r="G148" s="338"/>
      <c r="H148" s="400"/>
    </row>
    <row r="149" spans="1:8" x14ac:dyDescent="0.25">
      <c r="A149" s="104" t="s">
        <v>154</v>
      </c>
      <c r="B149" s="47" t="s">
        <v>96</v>
      </c>
      <c r="C149" s="47"/>
      <c r="D149" s="47"/>
      <c r="E149" s="47"/>
      <c r="F149" s="47"/>
      <c r="G149" s="52"/>
      <c r="H149" s="336"/>
    </row>
    <row r="150" spans="1:8" ht="30" customHeight="1" x14ac:dyDescent="0.25">
      <c r="A150" s="145"/>
      <c r="B150" s="625" t="s">
        <v>468</v>
      </c>
      <c r="C150" s="626"/>
      <c r="D150" s="626"/>
      <c r="E150" s="47"/>
      <c r="F150" s="43"/>
      <c r="G150" s="345"/>
      <c r="H150" s="340">
        <v>4690808</v>
      </c>
    </row>
    <row r="151" spans="1:8" x14ac:dyDescent="0.25">
      <c r="A151" s="145"/>
      <c r="B151" s="103" t="s">
        <v>181</v>
      </c>
      <c r="C151" s="43"/>
      <c r="D151" s="43"/>
      <c r="E151" s="47"/>
      <c r="F151" s="43"/>
      <c r="G151" s="345"/>
      <c r="H151" s="340"/>
    </row>
    <row r="152" spans="1:8" x14ac:dyDescent="0.25">
      <c r="A152" s="145" t="s">
        <v>168</v>
      </c>
      <c r="B152" s="103" t="s">
        <v>383</v>
      </c>
      <c r="C152" s="43"/>
      <c r="D152" s="43"/>
      <c r="E152" s="47"/>
      <c r="F152" s="43"/>
      <c r="G152" s="345"/>
      <c r="H152" s="340">
        <v>12989000</v>
      </c>
    </row>
    <row r="153" spans="1:8" x14ac:dyDescent="0.25">
      <c r="A153" s="145" t="s">
        <v>168</v>
      </c>
      <c r="B153" s="103"/>
      <c r="C153" s="43"/>
      <c r="D153" s="43"/>
      <c r="E153" s="47"/>
      <c r="F153" s="43"/>
      <c r="G153" s="345"/>
      <c r="H153" s="340">
        <v>0</v>
      </c>
    </row>
    <row r="154" spans="1:8" x14ac:dyDescent="0.25">
      <c r="A154" s="145" t="s">
        <v>173</v>
      </c>
      <c r="B154" s="103" t="s">
        <v>4</v>
      </c>
      <c r="C154" s="43"/>
      <c r="D154" s="43"/>
      <c r="E154" s="47"/>
      <c r="F154" s="43"/>
      <c r="G154" s="345"/>
      <c r="H154" s="340">
        <v>3508146</v>
      </c>
    </row>
    <row r="155" spans="1:8" x14ac:dyDescent="0.25">
      <c r="A155" s="145" t="s">
        <v>381</v>
      </c>
      <c r="B155" s="103" t="s">
        <v>251</v>
      </c>
      <c r="C155" s="43"/>
      <c r="D155" s="43"/>
      <c r="E155" s="47"/>
      <c r="F155" s="43"/>
      <c r="G155" s="345"/>
      <c r="H155" s="340">
        <v>0</v>
      </c>
    </row>
    <row r="156" spans="1:8" x14ac:dyDescent="0.25">
      <c r="A156" s="145" t="s">
        <v>235</v>
      </c>
      <c r="B156" s="103" t="s">
        <v>384</v>
      </c>
      <c r="C156" s="43"/>
      <c r="D156" s="43"/>
      <c r="E156" s="47"/>
      <c r="F156" s="43"/>
      <c r="G156" s="345"/>
      <c r="H156" s="340">
        <v>0</v>
      </c>
    </row>
    <row r="157" spans="1:8" x14ac:dyDescent="0.25">
      <c r="A157" s="145"/>
      <c r="B157" s="103"/>
      <c r="C157" s="43"/>
      <c r="D157" s="43"/>
      <c r="E157" s="47"/>
      <c r="F157" s="43"/>
      <c r="G157" s="345"/>
      <c r="H157" s="100"/>
    </row>
    <row r="158" spans="1:8" s="447" customFormat="1" ht="15.75" x14ac:dyDescent="0.25">
      <c r="A158" s="26" t="s">
        <v>179</v>
      </c>
      <c r="B158" s="454" t="s">
        <v>21</v>
      </c>
      <c r="C158" s="394"/>
      <c r="D158" s="25"/>
      <c r="E158" s="25"/>
      <c r="F158" s="25"/>
      <c r="G158" s="26"/>
      <c r="H158" s="36">
        <f>H147+H150+H152+H153+H154+H155+H156</f>
        <v>69298804</v>
      </c>
    </row>
    <row r="159" spans="1:8" ht="14.25" x14ac:dyDescent="0.2">
      <c r="A159" s="97"/>
      <c r="B159" s="50"/>
      <c r="C159" s="47"/>
      <c r="D159" s="47"/>
      <c r="E159" s="47"/>
      <c r="F159" s="47"/>
      <c r="G159" s="97"/>
      <c r="H159" s="54"/>
    </row>
    <row r="160" spans="1:8" x14ac:dyDescent="0.25">
      <c r="A160" s="101"/>
      <c r="B160" s="565" t="s">
        <v>6</v>
      </c>
      <c r="C160" s="566"/>
      <c r="D160" s="566"/>
      <c r="E160" s="47"/>
      <c r="F160" s="47"/>
      <c r="G160" s="101"/>
      <c r="H160" s="54"/>
    </row>
    <row r="161" spans="1:8" x14ac:dyDescent="0.25">
      <c r="A161" s="97" t="s">
        <v>232</v>
      </c>
      <c r="B161" s="47" t="s">
        <v>85</v>
      </c>
      <c r="C161" s="47"/>
      <c r="D161" s="47"/>
      <c r="E161" s="47"/>
      <c r="F161" s="47"/>
      <c r="G161" s="165">
        <v>67798804</v>
      </c>
      <c r="H161" s="54"/>
    </row>
    <row r="162" spans="1:8" x14ac:dyDescent="0.25">
      <c r="A162" s="97"/>
      <c r="B162" s="103" t="s">
        <v>181</v>
      </c>
      <c r="C162" s="43"/>
      <c r="D162" s="47"/>
      <c r="E162" s="47"/>
      <c r="F162" s="47"/>
      <c r="G162" s="101"/>
      <c r="H162" s="54"/>
    </row>
    <row r="163" spans="1:8" x14ac:dyDescent="0.25">
      <c r="A163" s="97" t="s">
        <v>385</v>
      </c>
      <c r="B163" s="103" t="s">
        <v>438</v>
      </c>
      <c r="C163" s="43"/>
      <c r="D163" s="43"/>
      <c r="E163" s="47"/>
      <c r="F163" s="47"/>
      <c r="G163" s="165">
        <v>1500000</v>
      </c>
      <c r="H163" s="54"/>
    </row>
    <row r="164" spans="1:8" x14ac:dyDescent="0.25">
      <c r="A164" s="97"/>
      <c r="B164" s="103"/>
      <c r="C164" s="43"/>
      <c r="D164" s="43"/>
      <c r="E164" s="47"/>
      <c r="F164" s="47"/>
      <c r="G164" s="165"/>
      <c r="H164" s="54"/>
    </row>
    <row r="165" spans="1:8" s="448" customFormat="1" ht="16.5" thickBot="1" x14ac:dyDescent="0.3">
      <c r="A165" s="455"/>
      <c r="B165" s="456" t="s">
        <v>7</v>
      </c>
      <c r="C165" s="24"/>
      <c r="D165" s="24"/>
      <c r="E165" s="24"/>
      <c r="F165" s="24"/>
      <c r="G165" s="414"/>
      <c r="H165" s="416">
        <f>G161+G163+G164</f>
        <v>69298804</v>
      </c>
    </row>
    <row r="166" spans="1:8" thickBot="1" x14ac:dyDescent="0.25">
      <c r="A166" s="557" t="s">
        <v>76</v>
      </c>
      <c r="B166" s="558"/>
      <c r="C166" s="558"/>
      <c r="D166" s="558"/>
      <c r="E166" s="558"/>
      <c r="F166" s="558"/>
      <c r="G166" s="558"/>
      <c r="H166" s="559"/>
    </row>
    <row r="167" spans="1:8" x14ac:dyDescent="0.25">
      <c r="A167" s="101"/>
      <c r="B167" s="572" t="s">
        <v>8</v>
      </c>
      <c r="C167" s="573"/>
      <c r="D167" s="573"/>
      <c r="E167" s="47"/>
      <c r="F167" s="47"/>
      <c r="G167" s="52"/>
      <c r="H167" s="96"/>
    </row>
    <row r="168" spans="1:8" ht="14.25" x14ac:dyDescent="0.2">
      <c r="A168" s="104"/>
      <c r="B168" s="565" t="s">
        <v>3</v>
      </c>
      <c r="C168" s="566"/>
      <c r="D168" s="566"/>
      <c r="E168" s="47"/>
      <c r="F168" s="47"/>
      <c r="G168" s="52"/>
      <c r="H168" s="96"/>
    </row>
    <row r="169" spans="1:8" x14ac:dyDescent="0.25">
      <c r="A169" s="145" t="s">
        <v>168</v>
      </c>
      <c r="B169" s="43" t="s">
        <v>31</v>
      </c>
      <c r="C169" s="43"/>
      <c r="D169" s="47"/>
      <c r="E169" s="47"/>
      <c r="F169" s="47"/>
      <c r="G169" s="48">
        <v>20000</v>
      </c>
      <c r="H169" s="96"/>
    </row>
    <row r="170" spans="1:8" x14ac:dyDescent="0.25">
      <c r="A170" s="145" t="s">
        <v>157</v>
      </c>
      <c r="B170" s="43" t="s">
        <v>22</v>
      </c>
      <c r="C170" s="43"/>
      <c r="D170" s="43"/>
      <c r="E170" s="43"/>
      <c r="F170" s="43"/>
      <c r="G170" s="48">
        <v>40000</v>
      </c>
      <c r="H170" s="49"/>
    </row>
    <row r="171" spans="1:8" x14ac:dyDescent="0.25">
      <c r="A171" s="145" t="s">
        <v>157</v>
      </c>
      <c r="B171" s="43" t="s">
        <v>35</v>
      </c>
      <c r="C171" s="43"/>
      <c r="D171" s="43"/>
      <c r="E171" s="43"/>
      <c r="F171" s="43"/>
      <c r="G171" s="48">
        <v>50000</v>
      </c>
      <c r="H171" s="49"/>
    </row>
    <row r="172" spans="1:8" x14ac:dyDescent="0.25">
      <c r="A172" s="145" t="s">
        <v>157</v>
      </c>
      <c r="B172" s="43" t="s">
        <v>56</v>
      </c>
      <c r="C172" s="43"/>
      <c r="D172" s="43"/>
      <c r="E172" s="43"/>
      <c r="F172" s="43"/>
      <c r="G172" s="48">
        <v>47000</v>
      </c>
      <c r="H172" s="49"/>
    </row>
    <row r="173" spans="1:8" x14ac:dyDescent="0.25">
      <c r="A173" s="145" t="s">
        <v>173</v>
      </c>
      <c r="B173" s="43" t="s">
        <v>77</v>
      </c>
      <c r="C173" s="43"/>
      <c r="D173" s="43"/>
      <c r="E173" s="43"/>
      <c r="F173" s="43"/>
      <c r="G173" s="165">
        <v>43000</v>
      </c>
      <c r="H173" s="52"/>
    </row>
    <row r="174" spans="1:8" x14ac:dyDescent="0.25">
      <c r="A174" s="104" t="s">
        <v>156</v>
      </c>
      <c r="B174" s="47" t="s">
        <v>39</v>
      </c>
      <c r="C174" s="47"/>
      <c r="D174" s="47"/>
      <c r="E174" s="43"/>
      <c r="F174" s="43"/>
      <c r="G174" s="48"/>
      <c r="H174" s="336">
        <f>G169+G170+G171+G172+G173</f>
        <v>200000</v>
      </c>
    </row>
    <row r="175" spans="1:8" x14ac:dyDescent="0.25">
      <c r="A175" s="145"/>
      <c r="B175" s="47"/>
      <c r="C175" s="47"/>
      <c r="D175" s="47"/>
      <c r="E175" s="43"/>
      <c r="F175" s="43"/>
      <c r="G175" s="48"/>
      <c r="H175" s="336"/>
    </row>
    <row r="176" spans="1:8" x14ac:dyDescent="0.25">
      <c r="A176" s="145" t="s">
        <v>229</v>
      </c>
      <c r="B176" s="43" t="s">
        <v>203</v>
      </c>
      <c r="C176" s="43"/>
      <c r="D176" s="47"/>
      <c r="E176" s="43"/>
      <c r="F176" s="43"/>
      <c r="G176" s="48">
        <v>40000</v>
      </c>
      <c r="H176" s="336"/>
    </row>
    <row r="177" spans="1:8" s="2" customFormat="1" x14ac:dyDescent="0.25">
      <c r="A177" s="145" t="s">
        <v>235</v>
      </c>
      <c r="B177" s="43" t="s">
        <v>4</v>
      </c>
      <c r="C177" s="43"/>
      <c r="D177" s="43"/>
      <c r="E177" s="43"/>
      <c r="F177" s="43"/>
      <c r="G177" s="48">
        <v>11000</v>
      </c>
      <c r="H177" s="401"/>
    </row>
    <row r="178" spans="1:8" x14ac:dyDescent="0.25">
      <c r="A178" s="104" t="s">
        <v>228</v>
      </c>
      <c r="B178" s="47" t="s">
        <v>62</v>
      </c>
      <c r="C178" s="47"/>
      <c r="D178" s="47"/>
      <c r="E178" s="43"/>
      <c r="F178" s="43"/>
      <c r="G178" s="48"/>
      <c r="H178" s="336">
        <f>G176+G177</f>
        <v>51000</v>
      </c>
    </row>
    <row r="179" spans="1:8" s="443" customFormat="1" ht="15.75" x14ac:dyDescent="0.25">
      <c r="A179" s="139"/>
      <c r="B179" s="25" t="s">
        <v>321</v>
      </c>
      <c r="C179" s="25"/>
      <c r="D179" s="25"/>
      <c r="E179" s="23"/>
      <c r="F179" s="23"/>
      <c r="G179" s="27"/>
      <c r="H179" s="31">
        <f>H174+H178</f>
        <v>251000</v>
      </c>
    </row>
    <row r="180" spans="1:8" x14ac:dyDescent="0.25">
      <c r="A180" s="145"/>
      <c r="B180" s="47"/>
      <c r="C180" s="47"/>
      <c r="D180" s="47"/>
      <c r="E180" s="43"/>
      <c r="F180" s="43"/>
      <c r="G180" s="48"/>
      <c r="H180" s="96"/>
    </row>
    <row r="181" spans="1:8" x14ac:dyDescent="0.25">
      <c r="A181" s="101"/>
      <c r="B181" s="565" t="s">
        <v>6</v>
      </c>
      <c r="C181" s="566"/>
      <c r="D181" s="566"/>
      <c r="E181" s="43"/>
      <c r="F181" s="43"/>
      <c r="G181" s="48"/>
      <c r="H181" s="96"/>
    </row>
    <row r="182" spans="1:8" x14ac:dyDescent="0.25">
      <c r="A182" s="145" t="s">
        <v>234</v>
      </c>
      <c r="B182" s="43" t="s">
        <v>427</v>
      </c>
      <c r="C182" s="43"/>
      <c r="D182" s="43"/>
      <c r="E182" s="43"/>
      <c r="F182" s="43"/>
      <c r="G182" s="48">
        <v>251000</v>
      </c>
      <c r="H182" s="96"/>
    </row>
    <row r="183" spans="1:8" s="445" customFormat="1" ht="16.5" thickBot="1" x14ac:dyDescent="0.3">
      <c r="A183" s="141" t="s">
        <v>234</v>
      </c>
      <c r="B183" s="24" t="s">
        <v>7</v>
      </c>
      <c r="C183" s="24"/>
      <c r="D183" s="24"/>
      <c r="E183" s="24"/>
      <c r="F183" s="24"/>
      <c r="G183" s="444"/>
      <c r="H183" s="234">
        <f>G182</f>
        <v>251000</v>
      </c>
    </row>
    <row r="184" spans="1:8" ht="15.75" customHeight="1" thickBot="1" x14ac:dyDescent="0.25">
      <c r="A184" s="569" t="s">
        <v>68</v>
      </c>
      <c r="B184" s="570"/>
      <c r="C184" s="570"/>
      <c r="D184" s="570"/>
      <c r="E184" s="570"/>
      <c r="F184" s="570"/>
      <c r="G184" s="570"/>
      <c r="H184" s="571"/>
    </row>
    <row r="185" spans="1:8" x14ac:dyDescent="0.25">
      <c r="A185" s="101"/>
      <c r="B185" s="572" t="s">
        <v>8</v>
      </c>
      <c r="C185" s="573"/>
      <c r="D185" s="573"/>
      <c r="E185" s="47"/>
      <c r="F185" s="47"/>
      <c r="G185" s="52"/>
      <c r="H185" s="96"/>
    </row>
    <row r="186" spans="1:8" x14ac:dyDescent="0.25">
      <c r="A186" s="145"/>
      <c r="B186" s="47" t="s">
        <v>13</v>
      </c>
      <c r="C186" s="47"/>
      <c r="D186" s="47"/>
      <c r="E186" s="47"/>
      <c r="F186" s="47"/>
      <c r="G186" s="52"/>
      <c r="H186" s="96"/>
    </row>
    <row r="187" spans="1:8" x14ac:dyDescent="0.25">
      <c r="A187" s="145" t="s">
        <v>160</v>
      </c>
      <c r="B187" s="43" t="s">
        <v>246</v>
      </c>
      <c r="C187" s="43"/>
      <c r="D187" s="43"/>
      <c r="E187" s="43"/>
      <c r="F187" s="43"/>
      <c r="G187" s="48">
        <v>5169609</v>
      </c>
      <c r="H187" s="49"/>
    </row>
    <row r="188" spans="1:8" x14ac:dyDescent="0.25">
      <c r="A188" s="145" t="s">
        <v>173</v>
      </c>
      <c r="B188" s="43" t="s">
        <v>4</v>
      </c>
      <c r="C188" s="43"/>
      <c r="D188" s="43"/>
      <c r="E188" s="43"/>
      <c r="F188" s="43"/>
      <c r="G188" s="48">
        <v>1395795</v>
      </c>
      <c r="H188" s="49"/>
    </row>
    <row r="189" spans="1:8" s="447" customFormat="1" ht="16.5" thickBot="1" x14ac:dyDescent="0.3">
      <c r="A189" s="26" t="s">
        <v>156</v>
      </c>
      <c r="B189" s="446" t="s">
        <v>39</v>
      </c>
      <c r="C189" s="25"/>
      <c r="D189" s="25"/>
      <c r="E189" s="25"/>
      <c r="F189" s="25"/>
      <c r="G189" s="32"/>
      <c r="H189" s="31">
        <f>G187+G188</f>
        <v>6565404</v>
      </c>
    </row>
    <row r="190" spans="1:8" ht="15.75" customHeight="1" thickBot="1" x14ac:dyDescent="0.25">
      <c r="A190" s="569" t="s">
        <v>189</v>
      </c>
      <c r="B190" s="570"/>
      <c r="C190" s="570"/>
      <c r="D190" s="570"/>
      <c r="E190" s="570"/>
      <c r="F190" s="570"/>
      <c r="G190" s="570"/>
      <c r="H190" s="571"/>
    </row>
    <row r="191" spans="1:8" x14ac:dyDescent="0.2">
      <c r="A191" s="147"/>
      <c r="B191" s="391"/>
      <c r="C191" s="391"/>
      <c r="D191" s="391"/>
      <c r="E191" s="47"/>
      <c r="F191" s="47"/>
      <c r="G191" s="99"/>
      <c r="H191" s="96"/>
    </row>
    <row r="192" spans="1:8" x14ac:dyDescent="0.25">
      <c r="A192" s="101"/>
      <c r="B192" s="565" t="s">
        <v>6</v>
      </c>
      <c r="C192" s="566"/>
      <c r="D192" s="566"/>
      <c r="E192" s="47"/>
      <c r="F192" s="47"/>
      <c r="G192" s="109"/>
      <c r="H192" s="52"/>
    </row>
    <row r="193" spans="1:14" x14ac:dyDescent="0.25">
      <c r="A193" s="145"/>
      <c r="B193" s="47" t="s">
        <v>24</v>
      </c>
      <c r="C193" s="47"/>
      <c r="D193" s="43"/>
      <c r="E193" s="43"/>
      <c r="F193" s="43"/>
      <c r="G193" s="48"/>
      <c r="H193" s="49"/>
    </row>
    <row r="194" spans="1:14" x14ac:dyDescent="0.25">
      <c r="A194" s="145" t="s">
        <v>236</v>
      </c>
      <c r="B194" s="458" t="s">
        <v>25</v>
      </c>
      <c r="C194" s="458"/>
      <c r="D194" s="458"/>
      <c r="E194" s="458"/>
      <c r="F194" s="458"/>
      <c r="G194" s="460">
        <v>7000000</v>
      </c>
      <c r="H194" s="49"/>
    </row>
    <row r="195" spans="1:14" x14ac:dyDescent="0.25">
      <c r="A195" s="145"/>
      <c r="B195" s="458" t="s">
        <v>83</v>
      </c>
      <c r="C195" s="458"/>
      <c r="D195" s="458"/>
      <c r="E195" s="458"/>
      <c r="F195" s="458"/>
      <c r="G195" s="460">
        <v>1200000</v>
      </c>
      <c r="H195" s="49"/>
    </row>
    <row r="196" spans="1:14" x14ac:dyDescent="0.25">
      <c r="A196" s="101" t="s">
        <v>255</v>
      </c>
      <c r="B196" s="458" t="s">
        <v>26</v>
      </c>
      <c r="C196" s="458"/>
      <c r="D196" s="458"/>
      <c r="E196" s="458"/>
      <c r="F196" s="458"/>
      <c r="G196" s="460">
        <v>4527180</v>
      </c>
      <c r="H196" s="49"/>
    </row>
    <row r="197" spans="1:14" s="1" customFormat="1" x14ac:dyDescent="0.25">
      <c r="A197" s="101" t="s">
        <v>256</v>
      </c>
      <c r="B197" s="458" t="s">
        <v>114</v>
      </c>
      <c r="C197" s="458"/>
      <c r="D197" s="458"/>
      <c r="E197" s="458"/>
      <c r="F197" s="458"/>
      <c r="G197" s="460">
        <v>80000000</v>
      </c>
      <c r="H197" s="49"/>
    </row>
    <row r="198" spans="1:14" s="1" customFormat="1" x14ac:dyDescent="0.25">
      <c r="A198" s="101"/>
      <c r="B198" s="458"/>
      <c r="C198" s="458" t="s">
        <v>542</v>
      </c>
      <c r="D198" s="458"/>
      <c r="E198" s="458"/>
      <c r="F198" s="458"/>
      <c r="G198" s="460">
        <v>700000</v>
      </c>
      <c r="H198" s="49"/>
    </row>
    <row r="199" spans="1:14" s="1" customFormat="1" x14ac:dyDescent="0.25">
      <c r="A199" s="101"/>
      <c r="B199" s="582" t="s">
        <v>506</v>
      </c>
      <c r="C199" s="578"/>
      <c r="D199" s="458"/>
      <c r="E199" s="458"/>
      <c r="F199" s="458"/>
      <c r="G199" s="460">
        <v>2000000</v>
      </c>
      <c r="H199" s="49"/>
    </row>
    <row r="200" spans="1:14" s="1" customFormat="1" x14ac:dyDescent="0.25">
      <c r="A200" s="101"/>
      <c r="B200" s="582" t="s">
        <v>507</v>
      </c>
      <c r="C200" s="578"/>
      <c r="D200" s="458"/>
      <c r="E200" s="458"/>
      <c r="F200" s="458"/>
      <c r="G200" s="460">
        <v>200000</v>
      </c>
      <c r="H200" s="49"/>
    </row>
    <row r="201" spans="1:14" s="448" customFormat="1" ht="16.5" thickBot="1" x14ac:dyDescent="0.3">
      <c r="A201" s="455" t="s">
        <v>236</v>
      </c>
      <c r="B201" s="539" t="s">
        <v>7</v>
      </c>
      <c r="C201" s="24"/>
      <c r="D201" s="24"/>
      <c r="E201" s="24"/>
      <c r="F201" s="24"/>
      <c r="G201" s="444"/>
      <c r="H201" s="234">
        <f>G194+G195+G196+G197+G198+G199+G200</f>
        <v>95627180</v>
      </c>
    </row>
    <row r="202" spans="1:14" s="448" customFormat="1" ht="15.75" x14ac:dyDescent="0.25">
      <c r="A202" s="150"/>
      <c r="B202" s="534"/>
      <c r="C202" s="25"/>
      <c r="D202" s="25"/>
      <c r="E202" s="25"/>
      <c r="F202" s="25"/>
      <c r="G202" s="38"/>
      <c r="H202" s="31"/>
    </row>
    <row r="203" spans="1:14" x14ac:dyDescent="0.25">
      <c r="A203" s="533"/>
      <c r="B203" s="47"/>
      <c r="C203" s="47"/>
      <c r="D203" s="47"/>
      <c r="E203" s="47"/>
      <c r="F203" s="47"/>
      <c r="G203" s="105"/>
      <c r="H203" s="96"/>
    </row>
    <row r="204" spans="1:14" ht="15.75" thickBot="1" x14ac:dyDescent="0.3">
      <c r="A204" s="533"/>
      <c r="B204" s="47"/>
      <c r="C204" s="47"/>
      <c r="D204" s="47"/>
      <c r="E204" s="47"/>
      <c r="F204" s="47"/>
      <c r="G204" s="105"/>
      <c r="H204" s="96"/>
    </row>
    <row r="205" spans="1:14" thickBot="1" x14ac:dyDescent="0.25">
      <c r="A205" s="569" t="s">
        <v>69</v>
      </c>
      <c r="B205" s="570"/>
      <c r="C205" s="570"/>
      <c r="D205" s="570"/>
      <c r="E205" s="570"/>
      <c r="F205" s="570"/>
      <c r="G205" s="570"/>
      <c r="H205" s="571"/>
    </row>
    <row r="206" spans="1:14" x14ac:dyDescent="0.25">
      <c r="A206" s="101"/>
      <c r="B206" s="600" t="s">
        <v>8</v>
      </c>
      <c r="C206" s="601"/>
      <c r="D206" s="601"/>
      <c r="E206" s="391"/>
      <c r="F206" s="391"/>
      <c r="G206" s="52"/>
      <c r="H206" s="96"/>
    </row>
    <row r="207" spans="1:14" ht="14.25" x14ac:dyDescent="0.2">
      <c r="A207" s="148"/>
      <c r="B207" s="391" t="s">
        <v>119</v>
      </c>
      <c r="C207" s="391"/>
      <c r="D207" s="391"/>
      <c r="E207" s="391"/>
      <c r="F207" s="391"/>
      <c r="G207" s="52"/>
      <c r="H207" s="96"/>
      <c r="N207" s="316"/>
    </row>
    <row r="208" spans="1:14" s="303" customFormat="1" ht="15.75" x14ac:dyDescent="0.25">
      <c r="A208" s="147" t="s">
        <v>226</v>
      </c>
      <c r="B208" s="103" t="s">
        <v>61</v>
      </c>
      <c r="C208" s="103"/>
      <c r="D208" s="103"/>
      <c r="E208" s="103"/>
      <c r="F208" s="103"/>
      <c r="G208" s="27">
        <v>48195198</v>
      </c>
      <c r="H208" s="49"/>
    </row>
    <row r="209" spans="1:14" s="303" customFormat="1" ht="15.75" x14ac:dyDescent="0.25">
      <c r="A209" s="147" t="s">
        <v>226</v>
      </c>
      <c r="B209" s="103" t="s">
        <v>120</v>
      </c>
      <c r="C209" s="103"/>
      <c r="D209" s="103"/>
      <c r="E209" s="103"/>
      <c r="F209" s="103"/>
      <c r="G209" s="506">
        <v>64831624</v>
      </c>
      <c r="H209" s="49"/>
    </row>
    <row r="210" spans="1:14" s="303" customFormat="1" ht="15.75" x14ac:dyDescent="0.25">
      <c r="A210" s="147" t="s">
        <v>226</v>
      </c>
      <c r="B210" s="103" t="s">
        <v>204</v>
      </c>
      <c r="C210" s="103"/>
      <c r="D210" s="103"/>
      <c r="E210" s="103"/>
      <c r="F210" s="103"/>
      <c r="G210" s="27">
        <v>34306637</v>
      </c>
      <c r="H210" s="49"/>
    </row>
    <row r="211" spans="1:14" s="449" customFormat="1" ht="16.5" thickBot="1" x14ac:dyDescent="0.3">
      <c r="A211" s="26" t="s">
        <v>226</v>
      </c>
      <c r="B211" s="37" t="s">
        <v>424</v>
      </c>
      <c r="C211" s="37"/>
      <c r="D211" s="37"/>
      <c r="E211" s="37"/>
      <c r="F211" s="37"/>
      <c r="G211" s="32"/>
      <c r="H211" s="461">
        <f>G208+G209+G210</f>
        <v>147333459</v>
      </c>
    </row>
    <row r="212" spans="1:14" s="115" customFormat="1" ht="20.25" customHeight="1" thickBot="1" x14ac:dyDescent="0.3">
      <c r="A212" s="144"/>
      <c r="B212" s="392"/>
      <c r="C212" s="402" t="s">
        <v>195</v>
      </c>
      <c r="D212" s="403"/>
      <c r="E212" s="47"/>
      <c r="F212" s="106"/>
      <c r="G212" s="63"/>
      <c r="H212" s="64"/>
    </row>
    <row r="213" spans="1:14" ht="22.5" customHeight="1" x14ac:dyDescent="0.25">
      <c r="A213" s="104"/>
      <c r="B213" s="43"/>
      <c r="C213" s="47" t="s">
        <v>196</v>
      </c>
      <c r="D213" s="47"/>
      <c r="E213" s="47"/>
      <c r="F213" s="47"/>
      <c r="G213" s="52"/>
      <c r="H213" s="96"/>
    </row>
    <row r="214" spans="1:14" ht="22.5" customHeight="1" x14ac:dyDescent="0.25">
      <c r="A214" s="145" t="s">
        <v>237</v>
      </c>
      <c r="B214" s="588" t="s">
        <v>115</v>
      </c>
      <c r="C214" s="589"/>
      <c r="D214" s="589"/>
      <c r="E214" s="43"/>
      <c r="F214" s="43"/>
      <c r="G214" s="48">
        <v>28762400</v>
      </c>
      <c r="H214" s="49"/>
      <c r="N214" s="128"/>
    </row>
    <row r="215" spans="1:14" x14ac:dyDescent="0.25">
      <c r="A215" s="145" t="s">
        <v>237</v>
      </c>
      <c r="B215" s="588" t="s">
        <v>116</v>
      </c>
      <c r="C215" s="589"/>
      <c r="D215" s="589"/>
      <c r="E215" s="43"/>
      <c r="F215" s="43"/>
      <c r="G215" s="48">
        <v>9997764</v>
      </c>
      <c r="H215" s="49"/>
    </row>
    <row r="216" spans="1:14" x14ac:dyDescent="0.25">
      <c r="A216" s="145"/>
      <c r="B216" s="588" t="s">
        <v>117</v>
      </c>
      <c r="C216" s="589"/>
      <c r="D216" s="589"/>
      <c r="E216" s="43"/>
      <c r="F216" s="43"/>
      <c r="G216" s="48"/>
      <c r="H216" s="49"/>
    </row>
    <row r="217" spans="1:14" x14ac:dyDescent="0.25">
      <c r="A217" s="145"/>
      <c r="B217" s="440">
        <v>6565404</v>
      </c>
      <c r="C217" s="561" t="s">
        <v>540</v>
      </c>
      <c r="D217" s="561"/>
      <c r="E217" s="43"/>
      <c r="F217" s="43"/>
      <c r="G217" s="48" t="s">
        <v>447</v>
      </c>
      <c r="H217" s="49"/>
    </row>
    <row r="218" spans="1:14" x14ac:dyDescent="0.25">
      <c r="A218" s="145"/>
      <c r="B218" s="588" t="s">
        <v>539</v>
      </c>
      <c r="C218" s="589"/>
      <c r="D218" s="589"/>
      <c r="E218" s="43"/>
      <c r="F218" s="43"/>
      <c r="G218" s="48"/>
      <c r="H218" s="49"/>
    </row>
    <row r="219" spans="1:14" x14ac:dyDescent="0.25">
      <c r="A219" s="145"/>
      <c r="B219" s="588" t="s">
        <v>538</v>
      </c>
      <c r="C219" s="589"/>
      <c r="D219" s="589"/>
      <c r="E219" s="95"/>
      <c r="F219" s="43"/>
      <c r="G219" s="48"/>
      <c r="H219" s="49"/>
    </row>
    <row r="220" spans="1:14" x14ac:dyDescent="0.25">
      <c r="A220" s="145"/>
      <c r="B220" s="438"/>
      <c r="C220" s="590" t="s">
        <v>463</v>
      </c>
      <c r="D220" s="590"/>
      <c r="E220" s="95"/>
      <c r="F220" s="439"/>
      <c r="G220" s="48">
        <v>1041000</v>
      </c>
      <c r="H220" s="49"/>
    </row>
    <row r="221" spans="1:14" x14ac:dyDescent="0.25">
      <c r="A221" s="145" t="s">
        <v>237</v>
      </c>
      <c r="B221" s="588" t="s">
        <v>402</v>
      </c>
      <c r="C221" s="589"/>
      <c r="D221" s="589"/>
      <c r="E221" s="95"/>
      <c r="F221" s="43"/>
      <c r="G221" s="48">
        <v>0</v>
      </c>
      <c r="H221" s="49"/>
    </row>
    <row r="222" spans="1:14" ht="18.75" customHeight="1" x14ac:dyDescent="0.2">
      <c r="A222" s="104" t="s">
        <v>237</v>
      </c>
      <c r="B222" s="47" t="s">
        <v>191</v>
      </c>
      <c r="C222" s="47"/>
      <c r="D222" s="110"/>
      <c r="E222" s="50"/>
      <c r="F222" s="47"/>
      <c r="G222" s="52"/>
      <c r="H222" s="96">
        <f>G214+G215+G220</f>
        <v>39801164</v>
      </c>
    </row>
    <row r="223" spans="1:14" ht="21.75" customHeight="1" x14ac:dyDescent="0.25">
      <c r="A223" s="104" t="s">
        <v>238</v>
      </c>
      <c r="B223" s="47" t="s">
        <v>197</v>
      </c>
      <c r="C223" s="47"/>
      <c r="D223" s="110"/>
      <c r="E223" s="50"/>
      <c r="F223" s="47"/>
      <c r="G223" s="48"/>
      <c r="H223" s="96">
        <v>53861084</v>
      </c>
    </row>
    <row r="224" spans="1:14" ht="21" customHeight="1" x14ac:dyDescent="0.25">
      <c r="A224" s="104" t="s">
        <v>240</v>
      </c>
      <c r="B224" s="47" t="s">
        <v>242</v>
      </c>
      <c r="C224" s="47"/>
      <c r="D224" s="110"/>
      <c r="E224" s="50"/>
      <c r="F224" s="47"/>
      <c r="G224" s="52"/>
      <c r="H224" s="336"/>
    </row>
    <row r="225" spans="1:12" x14ac:dyDescent="0.25">
      <c r="A225" s="145" t="s">
        <v>240</v>
      </c>
      <c r="B225" s="43" t="s">
        <v>118</v>
      </c>
      <c r="C225" s="43"/>
      <c r="D225" s="346"/>
      <c r="E225" s="95"/>
      <c r="F225" s="43"/>
      <c r="G225" s="48">
        <v>11690000</v>
      </c>
      <c r="H225" s="401"/>
    </row>
    <row r="226" spans="1:12" s="2" customFormat="1" x14ac:dyDescent="0.25">
      <c r="A226" s="145" t="s">
        <v>240</v>
      </c>
      <c r="B226" s="43" t="s">
        <v>304</v>
      </c>
      <c r="C226" s="43"/>
      <c r="D226" s="346"/>
      <c r="E226" s="95"/>
      <c r="F226" s="43"/>
      <c r="G226" s="48">
        <v>3400000</v>
      </c>
      <c r="H226" s="401"/>
    </row>
    <row r="227" spans="1:12" s="2" customFormat="1" x14ac:dyDescent="0.25">
      <c r="A227" s="145" t="s">
        <v>240</v>
      </c>
      <c r="B227" s="43" t="s">
        <v>305</v>
      </c>
      <c r="C227" s="43"/>
      <c r="D227" s="346"/>
      <c r="E227" s="95"/>
      <c r="F227" s="43"/>
      <c r="G227" s="48">
        <v>2214400</v>
      </c>
      <c r="H227" s="401"/>
    </row>
    <row r="228" spans="1:12" s="2" customFormat="1" x14ac:dyDescent="0.25">
      <c r="A228" s="145" t="s">
        <v>240</v>
      </c>
      <c r="B228" s="43" t="s">
        <v>403</v>
      </c>
      <c r="C228" s="43"/>
      <c r="D228" s="346"/>
      <c r="E228" s="95"/>
      <c r="F228" s="43"/>
      <c r="G228" s="48">
        <v>50000</v>
      </c>
      <c r="H228" s="401"/>
    </row>
    <row r="229" spans="1:12" s="405" customFormat="1" x14ac:dyDescent="0.25">
      <c r="A229" s="228" t="s">
        <v>240</v>
      </c>
      <c r="B229" s="406" t="s">
        <v>404</v>
      </c>
      <c r="C229" s="43"/>
      <c r="D229" s="407"/>
      <c r="E229" s="95"/>
      <c r="F229" s="43"/>
      <c r="G229" s="42">
        <v>4950000</v>
      </c>
      <c r="H229" s="408"/>
    </row>
    <row r="230" spans="1:12" s="2" customFormat="1" x14ac:dyDescent="0.25">
      <c r="A230" s="145" t="s">
        <v>240</v>
      </c>
      <c r="B230" s="43" t="s">
        <v>190</v>
      </c>
      <c r="C230" s="43"/>
      <c r="D230" s="346"/>
      <c r="E230" s="95"/>
      <c r="F230" s="43"/>
      <c r="G230" s="48">
        <v>218000</v>
      </c>
      <c r="H230" s="401"/>
    </row>
    <row r="231" spans="1:12" s="2" customFormat="1" x14ac:dyDescent="0.25">
      <c r="A231" s="145" t="s">
        <v>240</v>
      </c>
      <c r="B231" s="43" t="s">
        <v>193</v>
      </c>
      <c r="C231" s="43"/>
      <c r="D231" s="346"/>
      <c r="E231" s="95"/>
      <c r="F231" s="43"/>
      <c r="G231" s="48">
        <v>5000000</v>
      </c>
      <c r="H231" s="401"/>
    </row>
    <row r="232" spans="1:12" s="2" customFormat="1" ht="29.25" customHeight="1" x14ac:dyDescent="0.25">
      <c r="A232" s="145" t="s">
        <v>240</v>
      </c>
      <c r="B232" s="625" t="s">
        <v>306</v>
      </c>
      <c r="C232" s="626"/>
      <c r="D232" s="626"/>
      <c r="E232" s="95"/>
      <c r="F232" s="43"/>
      <c r="G232" s="48">
        <v>6686112</v>
      </c>
      <c r="H232" s="401"/>
    </row>
    <row r="233" spans="1:12" s="311" customFormat="1" ht="17.25" customHeight="1" x14ac:dyDescent="0.25">
      <c r="A233" s="104" t="s">
        <v>240</v>
      </c>
      <c r="B233" s="47" t="s">
        <v>192</v>
      </c>
      <c r="C233" s="47"/>
      <c r="D233" s="110"/>
      <c r="E233" s="95"/>
      <c r="F233" s="43"/>
      <c r="G233" s="48"/>
      <c r="H233" s="96">
        <f>G225+G226+G227+G228+G229+G230+G231+G232</f>
        <v>34208512</v>
      </c>
    </row>
    <row r="234" spans="1:12" s="303" customFormat="1" ht="21.75" customHeight="1" x14ac:dyDescent="0.25">
      <c r="A234" s="104" t="s">
        <v>241</v>
      </c>
      <c r="B234" s="47" t="s">
        <v>198</v>
      </c>
      <c r="C234" s="47"/>
      <c r="D234" s="110"/>
      <c r="E234" s="50"/>
      <c r="F234" s="43"/>
      <c r="G234" s="48"/>
      <c r="H234" s="52">
        <v>2591820</v>
      </c>
    </row>
    <row r="235" spans="1:12" s="448" customFormat="1" ht="29.25" customHeight="1" thickBot="1" x14ac:dyDescent="0.3">
      <c r="A235" s="26" t="s">
        <v>239</v>
      </c>
      <c r="B235" s="25" t="s">
        <v>194</v>
      </c>
      <c r="C235" s="23"/>
      <c r="D235" s="25"/>
      <c r="E235" s="25"/>
      <c r="F235" s="26"/>
      <c r="G235" s="451"/>
      <c r="H235" s="31">
        <f>H222+H223+H233+H234</f>
        <v>130462580</v>
      </c>
      <c r="L235" s="457"/>
    </row>
    <row r="236" spans="1:12" s="395" customFormat="1" ht="17.25" customHeight="1" thickBot="1" x14ac:dyDescent="0.3">
      <c r="A236" s="585" t="s">
        <v>401</v>
      </c>
      <c r="B236" s="586"/>
      <c r="C236" s="586"/>
      <c r="D236" s="586"/>
      <c r="E236" s="586"/>
      <c r="F236" s="586"/>
      <c r="G236" s="586"/>
      <c r="H236" s="587"/>
    </row>
    <row r="237" spans="1:12" s="2" customFormat="1" ht="17.25" customHeight="1" x14ac:dyDescent="0.25">
      <c r="A237" s="347"/>
      <c r="B237" s="591" t="s">
        <v>1</v>
      </c>
      <c r="C237" s="592"/>
      <c r="D237" s="592"/>
      <c r="E237" s="47"/>
      <c r="F237" s="47"/>
      <c r="G237" s="149"/>
      <c r="H237" s="96"/>
    </row>
    <row r="238" spans="1:12" s="311" customFormat="1" ht="17.25" customHeight="1" x14ac:dyDescent="0.25">
      <c r="A238" s="348" t="s">
        <v>153</v>
      </c>
      <c r="B238" s="595" t="s">
        <v>504</v>
      </c>
      <c r="C238" s="596"/>
      <c r="D238" s="596"/>
      <c r="E238" s="47"/>
      <c r="F238" s="47"/>
      <c r="G238" s="349">
        <v>2146500</v>
      </c>
      <c r="H238" s="350"/>
    </row>
    <row r="239" spans="1:12" s="311" customFormat="1" ht="17.25" customHeight="1" x14ac:dyDescent="0.25">
      <c r="A239" s="348" t="s">
        <v>153</v>
      </c>
      <c r="B239" s="23" t="s">
        <v>408</v>
      </c>
      <c r="C239" s="43"/>
      <c r="D239" s="47"/>
      <c r="E239" s="47"/>
      <c r="F239" s="47"/>
      <c r="G239" s="349">
        <v>374400</v>
      </c>
      <c r="H239" s="350"/>
    </row>
    <row r="240" spans="1:12" s="311" customFormat="1" ht="17.25" customHeight="1" x14ac:dyDescent="0.25">
      <c r="A240" s="348" t="s">
        <v>178</v>
      </c>
      <c r="B240" s="427" t="s">
        <v>409</v>
      </c>
      <c r="C240" s="458"/>
      <c r="D240" s="459"/>
      <c r="E240" s="459"/>
      <c r="F240" s="459"/>
      <c r="G240" s="518">
        <v>100000</v>
      </c>
      <c r="H240" s="548"/>
    </row>
    <row r="241" spans="1:8" s="313" customFormat="1" ht="17.25" customHeight="1" x14ac:dyDescent="0.25">
      <c r="A241" s="464" t="s">
        <v>152</v>
      </c>
      <c r="B241" s="151" t="s">
        <v>29</v>
      </c>
      <c r="C241" s="361"/>
      <c r="D241" s="334"/>
      <c r="E241" s="334"/>
      <c r="F241" s="334"/>
      <c r="G241" s="466"/>
      <c r="H241" s="404">
        <f>G238+G239+G240</f>
        <v>2620900</v>
      </c>
    </row>
    <row r="242" spans="1:8" s="311" customFormat="1" ht="17.25" customHeight="1" x14ac:dyDescent="0.25">
      <c r="A242" s="347" t="s">
        <v>154</v>
      </c>
      <c r="B242" s="25" t="s">
        <v>96</v>
      </c>
      <c r="C242" s="43"/>
      <c r="D242" s="47"/>
      <c r="E242" s="47"/>
      <c r="F242" s="47"/>
      <c r="G242" s="351"/>
      <c r="H242" s="404"/>
    </row>
    <row r="243" spans="1:8" s="311" customFormat="1" ht="17.25" customHeight="1" x14ac:dyDescent="0.25">
      <c r="A243" s="348" t="s">
        <v>154</v>
      </c>
      <c r="B243" s="595" t="s">
        <v>465</v>
      </c>
      <c r="C243" s="596"/>
      <c r="D243" s="596"/>
      <c r="E243" s="47"/>
      <c r="F243" s="47"/>
      <c r="G243" s="353">
        <v>491000</v>
      </c>
      <c r="H243" s="404"/>
    </row>
    <row r="244" spans="1:8" s="311" customFormat="1" ht="17.25" customHeight="1" x14ac:dyDescent="0.25">
      <c r="A244" s="348" t="s">
        <v>154</v>
      </c>
      <c r="B244" s="547" t="s">
        <v>396</v>
      </c>
      <c r="C244" s="556" t="s">
        <v>545</v>
      </c>
      <c r="D244" s="459"/>
      <c r="E244" s="459"/>
      <c r="F244" s="459"/>
      <c r="G244" s="519">
        <v>34200</v>
      </c>
      <c r="H244" s="546"/>
    </row>
    <row r="245" spans="1:8" s="313" customFormat="1" ht="17.25" customHeight="1" x14ac:dyDescent="0.25">
      <c r="A245" s="464" t="s">
        <v>154</v>
      </c>
      <c r="B245" s="151" t="s">
        <v>276</v>
      </c>
      <c r="C245" s="361"/>
      <c r="D245" s="334"/>
      <c r="E245" s="334"/>
      <c r="F245" s="334"/>
      <c r="G245" s="466"/>
      <c r="H245" s="404">
        <f>G243+G244</f>
        <v>525200</v>
      </c>
    </row>
    <row r="246" spans="1:8" s="313" customFormat="1" ht="17.25" customHeight="1" x14ac:dyDescent="0.25">
      <c r="A246" s="464" t="s">
        <v>155</v>
      </c>
      <c r="B246" s="597" t="s">
        <v>488</v>
      </c>
      <c r="C246" s="598"/>
      <c r="D246" s="598"/>
      <c r="E246" s="334"/>
      <c r="F246" s="334"/>
      <c r="G246" s="466"/>
      <c r="H246" s="404">
        <f>H241+H245</f>
        <v>3146100</v>
      </c>
    </row>
    <row r="247" spans="1:8" s="2" customFormat="1" ht="17.25" customHeight="1" x14ac:dyDescent="0.25">
      <c r="A247" s="347"/>
      <c r="B247" s="25"/>
      <c r="C247" s="43"/>
      <c r="D247" s="47"/>
      <c r="E247" s="47"/>
      <c r="F247" s="47"/>
      <c r="G247" s="351"/>
      <c r="H247" s="352"/>
    </row>
    <row r="248" spans="1:8" s="2" customFormat="1" ht="17.25" customHeight="1" x14ac:dyDescent="0.25">
      <c r="A248" s="347"/>
      <c r="B248" s="567" t="s">
        <v>3</v>
      </c>
      <c r="C248" s="568"/>
      <c r="D248" s="568"/>
      <c r="E248" s="47"/>
      <c r="F248" s="47"/>
      <c r="G248" s="349"/>
      <c r="H248" s="352"/>
    </row>
    <row r="249" spans="1:8" s="311" customFormat="1" ht="17.25" customHeight="1" x14ac:dyDescent="0.25">
      <c r="A249" s="348" t="s">
        <v>168</v>
      </c>
      <c r="B249" s="23" t="s">
        <v>265</v>
      </c>
      <c r="C249" s="43"/>
      <c r="D249" s="47"/>
      <c r="E249" s="47"/>
      <c r="F249" s="47"/>
      <c r="G249" s="349"/>
      <c r="H249" s="352"/>
    </row>
    <row r="250" spans="1:8" s="311" customFormat="1" ht="17.25" customHeight="1" x14ac:dyDescent="0.25">
      <c r="A250" s="348" t="s">
        <v>168</v>
      </c>
      <c r="B250" s="23" t="s">
        <v>266</v>
      </c>
      <c r="C250" s="43"/>
      <c r="D250" s="47"/>
      <c r="E250" s="47"/>
      <c r="F250" s="47"/>
      <c r="G250" s="349"/>
      <c r="H250" s="352"/>
    </row>
    <row r="251" spans="1:8" s="311" customFormat="1" ht="17.25" customHeight="1" x14ac:dyDescent="0.25">
      <c r="A251" s="348" t="s">
        <v>168</v>
      </c>
      <c r="B251" s="23" t="s">
        <v>406</v>
      </c>
      <c r="C251" s="43"/>
      <c r="D251" s="47"/>
      <c r="E251" s="47"/>
      <c r="F251" s="47"/>
      <c r="G251" s="349">
        <v>20000</v>
      </c>
      <c r="H251" s="352"/>
    </row>
    <row r="252" spans="1:8" s="311" customFormat="1" ht="17.25" customHeight="1" x14ac:dyDescent="0.25">
      <c r="A252" s="348" t="s">
        <v>157</v>
      </c>
      <c r="B252" s="23" t="s">
        <v>30</v>
      </c>
      <c r="C252" s="43"/>
      <c r="D252" s="47"/>
      <c r="E252" s="47"/>
      <c r="F252" s="47"/>
      <c r="G252" s="349">
        <v>50000</v>
      </c>
      <c r="H252" s="352"/>
    </row>
    <row r="253" spans="1:8" s="2" customFormat="1" ht="17.25" customHeight="1" x14ac:dyDescent="0.25">
      <c r="A253" s="348" t="s">
        <v>157</v>
      </c>
      <c r="B253" s="595" t="s">
        <v>319</v>
      </c>
      <c r="C253" s="596"/>
      <c r="D253" s="47"/>
      <c r="E253" s="47"/>
      <c r="F253" s="47"/>
      <c r="G253" s="349">
        <v>50000</v>
      </c>
      <c r="H253" s="352"/>
    </row>
    <row r="254" spans="1:8" s="2" customFormat="1" ht="17.25" customHeight="1" x14ac:dyDescent="0.25">
      <c r="A254" s="348" t="s">
        <v>157</v>
      </c>
      <c r="B254" s="427" t="s">
        <v>320</v>
      </c>
      <c r="C254" s="458"/>
      <c r="D254" s="459"/>
      <c r="E254" s="459"/>
      <c r="F254" s="459"/>
      <c r="G254" s="518">
        <v>150000</v>
      </c>
      <c r="H254" s="545"/>
    </row>
    <row r="255" spans="1:8" s="313" customFormat="1" ht="17.25" customHeight="1" x14ac:dyDescent="0.25">
      <c r="A255" s="464" t="s">
        <v>407</v>
      </c>
      <c r="B255" s="151" t="s">
        <v>39</v>
      </c>
      <c r="C255" s="361"/>
      <c r="D255" s="334"/>
      <c r="E255" s="334"/>
      <c r="F255" s="334"/>
      <c r="G255" s="463"/>
      <c r="H255" s="404">
        <f>G249+G250+G251+G252+G253+G254</f>
        <v>270000</v>
      </c>
    </row>
    <row r="256" spans="1:8" s="2" customFormat="1" ht="17.25" customHeight="1" x14ac:dyDescent="0.25">
      <c r="A256" s="347"/>
      <c r="B256" s="25"/>
      <c r="C256" s="43"/>
      <c r="D256" s="47"/>
      <c r="E256" s="47"/>
      <c r="F256" s="47"/>
      <c r="G256" s="349"/>
      <c r="H256" s="352"/>
    </row>
    <row r="257" spans="1:8" s="2" customFormat="1" ht="17.25" customHeight="1" x14ac:dyDescent="0.25">
      <c r="A257" s="348"/>
      <c r="B257" s="593" t="s">
        <v>145</v>
      </c>
      <c r="C257" s="594"/>
      <c r="D257" s="594"/>
      <c r="E257" s="47"/>
      <c r="F257" s="47"/>
      <c r="G257" s="349"/>
      <c r="H257" s="352"/>
    </row>
    <row r="258" spans="1:8" s="2" customFormat="1" ht="17.25" customHeight="1" x14ac:dyDescent="0.25">
      <c r="A258" s="348" t="s">
        <v>225</v>
      </c>
      <c r="B258" s="23" t="s">
        <v>67</v>
      </c>
      <c r="C258" s="43"/>
      <c r="D258" s="47"/>
      <c r="E258" s="47"/>
      <c r="F258" s="47"/>
      <c r="G258" s="349">
        <v>50000</v>
      </c>
      <c r="H258" s="352"/>
    </row>
    <row r="259" spans="1:8" s="2" customFormat="1" ht="17.25" customHeight="1" x14ac:dyDescent="0.25">
      <c r="A259" s="348" t="s">
        <v>158</v>
      </c>
      <c r="B259" s="23" t="s">
        <v>146</v>
      </c>
      <c r="C259" s="43"/>
      <c r="D259" s="47"/>
      <c r="E259" s="47"/>
      <c r="F259" s="47"/>
      <c r="G259" s="349">
        <v>150000</v>
      </c>
      <c r="H259" s="352"/>
    </row>
    <row r="260" spans="1:8" s="311" customFormat="1" ht="17.25" customHeight="1" x14ac:dyDescent="0.25">
      <c r="A260" s="348" t="s">
        <v>160</v>
      </c>
      <c r="B260" s="23" t="s">
        <v>147</v>
      </c>
      <c r="C260" s="43"/>
      <c r="D260" s="47"/>
      <c r="E260" s="47"/>
      <c r="F260" s="47"/>
      <c r="G260" s="349">
        <v>600000</v>
      </c>
      <c r="H260" s="352"/>
    </row>
    <row r="261" spans="1:8" s="311" customFormat="1" ht="17.25" customHeight="1" x14ac:dyDescent="0.25">
      <c r="A261" s="348" t="s">
        <v>160</v>
      </c>
      <c r="B261" s="23" t="s">
        <v>148</v>
      </c>
      <c r="C261" s="43"/>
      <c r="D261" s="47"/>
      <c r="E261" s="47"/>
      <c r="F261" s="47"/>
      <c r="G261" s="349">
        <v>50000</v>
      </c>
      <c r="H261" s="352"/>
    </row>
    <row r="262" spans="1:8" s="311" customFormat="1" ht="17.25" customHeight="1" x14ac:dyDescent="0.25">
      <c r="A262" s="348" t="s">
        <v>160</v>
      </c>
      <c r="B262" s="23" t="s">
        <v>35</v>
      </c>
      <c r="C262" s="43"/>
      <c r="D262" s="47"/>
      <c r="E262" s="47"/>
      <c r="F262" s="47"/>
      <c r="G262" s="349">
        <v>15000</v>
      </c>
      <c r="H262" s="352"/>
    </row>
    <row r="263" spans="1:8" s="311" customFormat="1" ht="17.25" customHeight="1" x14ac:dyDescent="0.25">
      <c r="A263" s="348" t="s">
        <v>160</v>
      </c>
      <c r="B263" s="23" t="s">
        <v>113</v>
      </c>
      <c r="C263" s="43"/>
      <c r="D263" s="47"/>
      <c r="E263" s="47"/>
      <c r="F263" s="47"/>
      <c r="G263" s="349">
        <v>10000</v>
      </c>
      <c r="H263" s="352"/>
    </row>
    <row r="264" spans="1:8" s="311" customFormat="1" ht="17.25" customHeight="1" x14ac:dyDescent="0.25">
      <c r="A264" s="348" t="s">
        <v>170</v>
      </c>
      <c r="B264" s="23" t="s">
        <v>149</v>
      </c>
      <c r="C264" s="43"/>
      <c r="D264" s="47"/>
      <c r="E264" s="47"/>
      <c r="F264" s="47"/>
      <c r="G264" s="349">
        <v>100000</v>
      </c>
      <c r="H264" s="352"/>
    </row>
    <row r="265" spans="1:8" s="311" customFormat="1" ht="17.25" customHeight="1" x14ac:dyDescent="0.25">
      <c r="A265" s="348" t="s">
        <v>159</v>
      </c>
      <c r="B265" s="23" t="s">
        <v>16</v>
      </c>
      <c r="C265" s="43"/>
      <c r="D265" s="47"/>
      <c r="E265" s="47"/>
      <c r="F265" s="47"/>
      <c r="G265" s="349">
        <v>5000</v>
      </c>
      <c r="H265" s="352"/>
    </row>
    <row r="266" spans="1:8" s="311" customFormat="1" ht="17.25" customHeight="1" x14ac:dyDescent="0.25">
      <c r="A266" s="348" t="s">
        <v>159</v>
      </c>
      <c r="B266" s="23" t="s">
        <v>122</v>
      </c>
      <c r="C266" s="43"/>
      <c r="D266" s="47"/>
      <c r="E266" s="47"/>
      <c r="F266" s="47"/>
      <c r="G266" s="349">
        <v>25000</v>
      </c>
      <c r="H266" s="352"/>
    </row>
    <row r="267" spans="1:8" s="311" customFormat="1" ht="17.25" customHeight="1" x14ac:dyDescent="0.25">
      <c r="A267" s="348" t="s">
        <v>165</v>
      </c>
      <c r="B267" s="23" t="s">
        <v>78</v>
      </c>
      <c r="C267" s="43"/>
      <c r="D267" s="47"/>
      <c r="E267" s="47"/>
      <c r="F267" s="47"/>
      <c r="G267" s="349">
        <v>35000</v>
      </c>
      <c r="H267" s="352"/>
    </row>
    <row r="268" spans="1:8" s="313" customFormat="1" ht="17.25" customHeight="1" x14ac:dyDescent="0.25">
      <c r="A268" s="462" t="s">
        <v>161</v>
      </c>
      <c r="B268" s="151" t="s">
        <v>37</v>
      </c>
      <c r="C268" s="361"/>
      <c r="D268" s="334"/>
      <c r="E268" s="334"/>
      <c r="F268" s="334"/>
      <c r="G268" s="463"/>
      <c r="H268" s="404">
        <f>G258+G259+G260+G261+G262+G263+G265+G266+G28</f>
        <v>905000</v>
      </c>
    </row>
    <row r="269" spans="1:8" s="311" customFormat="1" ht="25.5" customHeight="1" x14ac:dyDescent="0.25">
      <c r="A269" s="348" t="s">
        <v>173</v>
      </c>
      <c r="B269" s="354" t="s">
        <v>150</v>
      </c>
      <c r="C269" s="43"/>
      <c r="D269" s="47"/>
      <c r="E269" s="47"/>
      <c r="F269" s="47"/>
      <c r="G269" s="355"/>
      <c r="H269" s="27">
        <v>399750</v>
      </c>
    </row>
    <row r="270" spans="1:8" s="313" customFormat="1" ht="17.25" customHeight="1" x14ac:dyDescent="0.25">
      <c r="A270" s="464" t="s">
        <v>156</v>
      </c>
      <c r="B270" s="151" t="s">
        <v>202</v>
      </c>
      <c r="C270" s="361"/>
      <c r="D270" s="334"/>
      <c r="E270" s="334"/>
      <c r="F270" s="334"/>
      <c r="G270" s="465"/>
      <c r="H270" s="404">
        <f>H255+H268+H269</f>
        <v>1574750</v>
      </c>
    </row>
    <row r="271" spans="1:8" s="311" customFormat="1" ht="17.25" customHeight="1" x14ac:dyDescent="0.25">
      <c r="A271" s="347"/>
      <c r="B271" s="25"/>
      <c r="C271" s="43"/>
      <c r="D271" s="47"/>
      <c r="E271" s="47"/>
      <c r="F271" s="47"/>
      <c r="G271" s="356"/>
      <c r="H271" s="352"/>
    </row>
    <row r="272" spans="1:8" s="447" customFormat="1" ht="17.25" customHeight="1" x14ac:dyDescent="0.25">
      <c r="A272" s="450"/>
      <c r="B272" s="138" t="s">
        <v>21</v>
      </c>
      <c r="C272" s="23"/>
      <c r="D272" s="25"/>
      <c r="E272" s="25"/>
      <c r="F272" s="25"/>
      <c r="G272" s="358"/>
      <c r="H272" s="352">
        <f>H246+H270</f>
        <v>4720850</v>
      </c>
    </row>
    <row r="273" spans="1:8" s="2" customFormat="1" ht="17.25" customHeight="1" x14ac:dyDescent="0.25">
      <c r="A273" s="409"/>
      <c r="B273" s="357"/>
      <c r="C273" s="43"/>
      <c r="D273" s="47"/>
      <c r="E273" s="47"/>
      <c r="F273" s="47"/>
      <c r="G273" s="358"/>
      <c r="H273" s="352"/>
    </row>
    <row r="274" spans="1:8" s="2" customFormat="1" ht="17.25" customHeight="1" x14ac:dyDescent="0.25">
      <c r="A274" s="409"/>
      <c r="B274" s="567" t="s">
        <v>6</v>
      </c>
      <c r="C274" s="568"/>
      <c r="D274" s="568"/>
      <c r="E274" s="47"/>
      <c r="F274" s="47"/>
      <c r="G274" s="358"/>
      <c r="H274" s="352"/>
    </row>
    <row r="275" spans="1:8" s="448" customFormat="1" ht="17.25" customHeight="1" thickBot="1" x14ac:dyDescent="0.3">
      <c r="A275" s="348" t="s">
        <v>163</v>
      </c>
      <c r="B275" s="23" t="s">
        <v>151</v>
      </c>
      <c r="C275" s="23"/>
      <c r="D275" s="25"/>
      <c r="E275" s="25"/>
      <c r="F275" s="25"/>
      <c r="G275" s="451"/>
      <c r="H275" s="351">
        <v>50000</v>
      </c>
    </row>
    <row r="276" spans="1:8" s="2" customFormat="1" ht="17.25" customHeight="1" thickBot="1" x14ac:dyDescent="0.25">
      <c r="A276" s="557" t="s">
        <v>70</v>
      </c>
      <c r="B276" s="558"/>
      <c r="C276" s="558"/>
      <c r="D276" s="558"/>
      <c r="E276" s="558"/>
      <c r="F276" s="558"/>
      <c r="G276" s="558"/>
      <c r="H276" s="559"/>
    </row>
    <row r="277" spans="1:8" s="2" customFormat="1" ht="17.25" customHeight="1" x14ac:dyDescent="0.2">
      <c r="A277" s="175"/>
      <c r="B277" s="572" t="s">
        <v>45</v>
      </c>
      <c r="C277" s="573"/>
      <c r="D277" s="573"/>
      <c r="E277" s="47"/>
      <c r="F277" s="47"/>
      <c r="G277" s="52"/>
      <c r="H277" s="96"/>
    </row>
    <row r="278" spans="1:8" s="2" customFormat="1" x14ac:dyDescent="0.25">
      <c r="A278" s="145" t="s">
        <v>157</v>
      </c>
      <c r="B278" s="43" t="s">
        <v>28</v>
      </c>
      <c r="C278" s="43"/>
      <c r="D278" s="43"/>
      <c r="E278" s="43"/>
      <c r="F278" s="43"/>
      <c r="G278" s="48">
        <v>127000</v>
      </c>
      <c r="H278" s="49"/>
    </row>
    <row r="279" spans="1:8" s="1" customFormat="1" x14ac:dyDescent="0.25">
      <c r="A279" s="145"/>
      <c r="B279" s="43" t="s">
        <v>307</v>
      </c>
      <c r="C279" s="43"/>
      <c r="D279" s="43"/>
      <c r="E279" s="43"/>
      <c r="F279" s="43"/>
      <c r="G279" s="48"/>
      <c r="H279" s="49"/>
    </row>
    <row r="280" spans="1:8" s="2" customFormat="1" x14ac:dyDescent="0.25">
      <c r="A280" s="145" t="s">
        <v>157</v>
      </c>
      <c r="B280" s="43" t="s">
        <v>308</v>
      </c>
      <c r="C280" s="43"/>
      <c r="D280" s="43"/>
      <c r="E280" s="43"/>
      <c r="F280" s="43"/>
      <c r="G280" s="48">
        <v>1200000</v>
      </c>
      <c r="H280" s="49"/>
    </row>
    <row r="281" spans="1:8" s="2" customFormat="1" x14ac:dyDescent="0.25">
      <c r="A281" s="145"/>
      <c r="B281" s="560" t="s">
        <v>529</v>
      </c>
      <c r="C281" s="561"/>
      <c r="D281" s="43"/>
      <c r="E281" s="43"/>
      <c r="F281" s="43"/>
      <c r="G281" s="48"/>
      <c r="H281" s="49"/>
    </row>
    <row r="282" spans="1:8" s="2" customFormat="1" x14ac:dyDescent="0.25">
      <c r="A282" s="145"/>
      <c r="B282" s="553"/>
      <c r="C282" s="554" t="s">
        <v>543</v>
      </c>
      <c r="D282" s="555"/>
      <c r="E282" s="555"/>
      <c r="F282" s="555"/>
      <c r="G282" s="48">
        <v>450000</v>
      </c>
      <c r="H282" s="49"/>
    </row>
    <row r="283" spans="1:8" s="447" customFormat="1" ht="15.75" x14ac:dyDescent="0.25">
      <c r="A283" s="451"/>
      <c r="B283" s="138" t="s">
        <v>21</v>
      </c>
      <c r="C283" s="25"/>
      <c r="D283" s="25"/>
      <c r="E283" s="25"/>
      <c r="F283" s="25"/>
      <c r="G283" s="32"/>
      <c r="H283" s="31">
        <f>G278+G280+G282</f>
        <v>1777000</v>
      </c>
    </row>
    <row r="284" spans="1:8" s="2" customFormat="1" ht="14.25" x14ac:dyDescent="0.2">
      <c r="A284" s="149"/>
      <c r="B284" s="46"/>
      <c r="C284" s="47"/>
      <c r="D284" s="47"/>
      <c r="E284" s="47"/>
      <c r="F284" s="47"/>
      <c r="G284" s="52"/>
      <c r="H284" s="96"/>
    </row>
    <row r="285" spans="1:8" s="2" customFormat="1" ht="15.75" x14ac:dyDescent="0.25">
      <c r="A285" s="149"/>
      <c r="B285" s="567" t="s">
        <v>80</v>
      </c>
      <c r="C285" s="568"/>
      <c r="D285" s="568"/>
      <c r="E285" s="47"/>
      <c r="F285" s="47"/>
      <c r="G285" s="52"/>
      <c r="H285" s="96"/>
    </row>
    <row r="286" spans="1:8" s="324" customFormat="1" ht="18.75" x14ac:dyDescent="0.3">
      <c r="A286" s="138" t="s">
        <v>232</v>
      </c>
      <c r="B286" s="23" t="s">
        <v>309</v>
      </c>
      <c r="C286" s="332"/>
      <c r="D286" s="332"/>
      <c r="E286" s="332"/>
      <c r="F286" s="322"/>
      <c r="G286" s="342"/>
      <c r="H286" s="31">
        <v>127000</v>
      </c>
    </row>
    <row r="287" spans="1:8" ht="15.75" thickBot="1" x14ac:dyDescent="0.3">
      <c r="A287" s="104"/>
      <c r="B287" s="43" t="s">
        <v>86</v>
      </c>
      <c r="C287" s="43"/>
      <c r="D287" s="43"/>
      <c r="E287" s="47"/>
      <c r="F287" s="47"/>
      <c r="G287" s="48"/>
      <c r="H287" s="96"/>
    </row>
    <row r="288" spans="1:8" thickBot="1" x14ac:dyDescent="0.25">
      <c r="A288" s="557" t="s">
        <v>41</v>
      </c>
      <c r="B288" s="558"/>
      <c r="C288" s="558"/>
      <c r="D288" s="558"/>
      <c r="E288" s="558"/>
      <c r="F288" s="558"/>
      <c r="G288" s="558"/>
      <c r="H288" s="559"/>
    </row>
    <row r="289" spans="1:8" ht="17.25" customHeight="1" x14ac:dyDescent="0.25">
      <c r="A289" s="113"/>
      <c r="B289" s="572" t="s">
        <v>8</v>
      </c>
      <c r="C289" s="573"/>
      <c r="D289" s="573"/>
      <c r="E289" s="47"/>
      <c r="F289" s="47"/>
      <c r="G289" s="52"/>
      <c r="H289" s="96"/>
    </row>
    <row r="290" spans="1:8" ht="14.25" x14ac:dyDescent="0.2">
      <c r="A290" s="104"/>
      <c r="B290" s="47" t="s">
        <v>1</v>
      </c>
      <c r="C290" s="47"/>
      <c r="D290" s="47"/>
      <c r="E290" s="47"/>
      <c r="F290" s="47"/>
      <c r="G290" s="52"/>
      <c r="H290" s="96"/>
    </row>
    <row r="291" spans="1:8" s="303" customFormat="1" x14ac:dyDescent="0.25">
      <c r="A291" s="145" t="s">
        <v>153</v>
      </c>
      <c r="B291" s="560" t="s">
        <v>466</v>
      </c>
      <c r="C291" s="561"/>
      <c r="D291" s="561"/>
      <c r="E291" s="43"/>
      <c r="F291" s="43"/>
      <c r="G291" s="48">
        <v>3340000</v>
      </c>
      <c r="H291" s="49"/>
    </row>
    <row r="292" spans="1:8" s="303" customFormat="1" x14ac:dyDescent="0.25">
      <c r="A292" s="145"/>
      <c r="B292" s="471"/>
      <c r="C292" s="520" t="s">
        <v>530</v>
      </c>
      <c r="D292" s="515"/>
      <c r="E292" s="458"/>
      <c r="F292" s="458"/>
      <c r="G292" s="460">
        <v>100000</v>
      </c>
      <c r="H292" s="49"/>
    </row>
    <row r="293" spans="1:8" s="316" customFormat="1" x14ac:dyDescent="0.25">
      <c r="A293" s="333"/>
      <c r="B293" s="334" t="s">
        <v>29</v>
      </c>
      <c r="C293" s="334"/>
      <c r="D293" s="334"/>
      <c r="E293" s="334"/>
      <c r="F293" s="334"/>
      <c r="G293" s="359"/>
      <c r="H293" s="336">
        <f>G291+G292</f>
        <v>3440000</v>
      </c>
    </row>
    <row r="294" spans="1:8" ht="14.25" x14ac:dyDescent="0.2">
      <c r="A294" s="104"/>
      <c r="B294" s="47" t="s">
        <v>96</v>
      </c>
      <c r="C294" s="47"/>
      <c r="D294" s="47"/>
      <c r="E294" s="47"/>
      <c r="F294" s="47"/>
      <c r="G294" s="97"/>
      <c r="H294" s="96"/>
    </row>
    <row r="295" spans="1:8" x14ac:dyDescent="0.25">
      <c r="A295" s="104" t="s">
        <v>154</v>
      </c>
      <c r="B295" s="337" t="s">
        <v>423</v>
      </c>
      <c r="C295" s="43"/>
      <c r="D295" s="47"/>
      <c r="E295" s="47"/>
      <c r="F295" s="47"/>
      <c r="G295" s="48">
        <v>645300</v>
      </c>
      <c r="H295" s="96"/>
    </row>
    <row r="296" spans="1:8" x14ac:dyDescent="0.25">
      <c r="A296" s="104"/>
      <c r="B296" s="562" t="s">
        <v>546</v>
      </c>
      <c r="C296" s="563"/>
      <c r="D296" s="563"/>
      <c r="E296" s="459"/>
      <c r="F296" s="459"/>
      <c r="G296" s="460">
        <v>34200</v>
      </c>
      <c r="H296" s="96"/>
    </row>
    <row r="297" spans="1:8" s="316" customFormat="1" x14ac:dyDescent="0.25">
      <c r="A297" s="360"/>
      <c r="B297" s="334" t="s">
        <v>99</v>
      </c>
      <c r="C297" s="334"/>
      <c r="D297" s="334"/>
      <c r="E297" s="361"/>
      <c r="F297" s="361"/>
      <c r="G297" s="362"/>
      <c r="H297" s="336">
        <f>G295+G296</f>
        <v>679500</v>
      </c>
    </row>
    <row r="298" spans="1:8" x14ac:dyDescent="0.25">
      <c r="A298" s="145"/>
      <c r="B298" s="47"/>
      <c r="C298" s="47"/>
      <c r="D298" s="47"/>
      <c r="E298" s="43"/>
      <c r="F298" s="43"/>
      <c r="G298" s="48"/>
      <c r="H298" s="96"/>
    </row>
    <row r="299" spans="1:8" s="315" customFormat="1" ht="18.75" x14ac:dyDescent="0.3">
      <c r="A299" s="331"/>
      <c r="B299" s="583" t="s">
        <v>488</v>
      </c>
      <c r="C299" s="584"/>
      <c r="D299" s="322"/>
      <c r="E299" s="322"/>
      <c r="F299" s="322"/>
      <c r="G299" s="342"/>
      <c r="H299" s="31">
        <f>H293+H297</f>
        <v>4119500</v>
      </c>
    </row>
    <row r="300" spans="1:8" ht="14.25" x14ac:dyDescent="0.2">
      <c r="A300" s="104"/>
      <c r="B300" s="47"/>
      <c r="C300" s="47"/>
      <c r="D300" s="47"/>
      <c r="E300" s="47"/>
      <c r="F300" s="47"/>
      <c r="G300" s="52"/>
      <c r="H300" s="96"/>
    </row>
    <row r="301" spans="1:8" x14ac:dyDescent="0.25">
      <c r="A301" s="145"/>
      <c r="B301" s="47" t="s">
        <v>3</v>
      </c>
      <c r="C301" s="43"/>
      <c r="D301" s="43"/>
      <c r="E301" s="43"/>
      <c r="F301" s="43"/>
      <c r="G301" s="48"/>
      <c r="H301" s="49"/>
    </row>
    <row r="302" spans="1:8" x14ac:dyDescent="0.25">
      <c r="A302" s="145"/>
      <c r="B302" s="560" t="s">
        <v>354</v>
      </c>
      <c r="C302" s="564"/>
      <c r="D302" s="564"/>
      <c r="E302" s="535"/>
      <c r="F302" s="535"/>
      <c r="G302" s="48">
        <v>23622</v>
      </c>
      <c r="H302" s="49"/>
    </row>
    <row r="303" spans="1:8" x14ac:dyDescent="0.25">
      <c r="A303" s="145" t="s">
        <v>168</v>
      </c>
      <c r="B303" s="535" t="s">
        <v>32</v>
      </c>
      <c r="C303" s="535"/>
      <c r="D303" s="535"/>
      <c r="E303" s="535"/>
      <c r="F303" s="535"/>
      <c r="G303" s="48">
        <v>45000</v>
      </c>
      <c r="H303" s="49"/>
    </row>
    <row r="304" spans="1:8" x14ac:dyDescent="0.25">
      <c r="A304" s="145" t="s">
        <v>168</v>
      </c>
      <c r="B304" s="535" t="s">
        <v>31</v>
      </c>
      <c r="C304" s="535"/>
      <c r="D304" s="535"/>
      <c r="E304" s="535"/>
      <c r="F304" s="535"/>
      <c r="G304" s="48">
        <v>40000</v>
      </c>
      <c r="H304" s="49"/>
    </row>
    <row r="305" spans="1:8" x14ac:dyDescent="0.25">
      <c r="A305" s="145" t="s">
        <v>157</v>
      </c>
      <c r="B305" s="535" t="s">
        <v>30</v>
      </c>
      <c r="C305" s="535"/>
      <c r="D305" s="535"/>
      <c r="E305" s="535"/>
      <c r="F305" s="535"/>
      <c r="G305" s="48">
        <v>100000</v>
      </c>
      <c r="H305" s="49"/>
    </row>
    <row r="306" spans="1:8" x14ac:dyDescent="0.25">
      <c r="A306" s="145" t="s">
        <v>157</v>
      </c>
      <c r="B306" s="535" t="s">
        <v>48</v>
      </c>
      <c r="C306" s="535"/>
      <c r="D306" s="535"/>
      <c r="E306" s="535"/>
      <c r="F306" s="535"/>
      <c r="G306" s="48">
        <v>50000</v>
      </c>
      <c r="H306" s="49"/>
    </row>
    <row r="307" spans="1:8" x14ac:dyDescent="0.25">
      <c r="A307" s="145" t="s">
        <v>157</v>
      </c>
      <c r="B307" s="535" t="s">
        <v>386</v>
      </c>
      <c r="C307" s="535"/>
      <c r="D307" s="535"/>
      <c r="E307" s="535"/>
      <c r="F307" s="535"/>
      <c r="G307" s="48">
        <v>50000</v>
      </c>
      <c r="H307" s="49"/>
    </row>
    <row r="308" spans="1:8" x14ac:dyDescent="0.25">
      <c r="A308" s="145" t="s">
        <v>270</v>
      </c>
      <c r="B308" s="560" t="s">
        <v>472</v>
      </c>
      <c r="C308" s="561"/>
      <c r="D308" s="561"/>
      <c r="E308" s="535"/>
      <c r="F308" s="535"/>
      <c r="G308" s="48">
        <v>100000</v>
      </c>
      <c r="H308" s="49"/>
    </row>
    <row r="309" spans="1:8" x14ac:dyDescent="0.25">
      <c r="A309" s="145" t="s">
        <v>173</v>
      </c>
      <c r="B309" s="535" t="s">
        <v>310</v>
      </c>
      <c r="C309" s="535"/>
      <c r="D309" s="535"/>
      <c r="E309" s="535"/>
      <c r="F309" s="535"/>
      <c r="G309" s="48">
        <v>110330</v>
      </c>
      <c r="H309" s="49"/>
    </row>
    <row r="310" spans="1:8" s="313" customFormat="1" x14ac:dyDescent="0.25">
      <c r="A310" s="333"/>
      <c r="B310" s="334" t="s">
        <v>39</v>
      </c>
      <c r="C310" s="334"/>
      <c r="D310" s="334"/>
      <c r="E310" s="334"/>
      <c r="F310" s="334"/>
      <c r="G310" s="335"/>
      <c r="H310" s="336">
        <f>G302+G303+G304+G305+G306+G307+G308+G309</f>
        <v>518952</v>
      </c>
    </row>
    <row r="311" spans="1:8" ht="14.25" x14ac:dyDescent="0.2">
      <c r="A311" s="104"/>
      <c r="B311" s="47"/>
      <c r="C311" s="47"/>
      <c r="D311" s="47"/>
      <c r="E311" s="47"/>
      <c r="F311" s="47"/>
      <c r="G311" s="52"/>
      <c r="H311" s="96"/>
    </row>
    <row r="312" spans="1:8" ht="14.25" x14ac:dyDescent="0.2">
      <c r="A312" s="104"/>
      <c r="B312" s="47" t="s">
        <v>13</v>
      </c>
      <c r="C312" s="47"/>
      <c r="D312" s="47"/>
      <c r="E312" s="47"/>
      <c r="F312" s="47"/>
      <c r="G312" s="52"/>
      <c r="H312" s="96"/>
    </row>
    <row r="313" spans="1:8" s="2" customFormat="1" x14ac:dyDescent="0.25">
      <c r="A313" s="145" t="s">
        <v>158</v>
      </c>
      <c r="B313" s="43" t="s">
        <v>33</v>
      </c>
      <c r="C313" s="43"/>
      <c r="D313" s="43"/>
      <c r="E313" s="43"/>
      <c r="F313" s="43"/>
      <c r="G313" s="48">
        <v>70000</v>
      </c>
      <c r="H313" s="49"/>
    </row>
    <row r="314" spans="1:8" s="2" customFormat="1" x14ac:dyDescent="0.25">
      <c r="A314" s="145" t="s">
        <v>158</v>
      </c>
      <c r="B314" s="43" t="s">
        <v>67</v>
      </c>
      <c r="C314" s="43"/>
      <c r="D314" s="43"/>
      <c r="E314" s="43"/>
      <c r="F314" s="43"/>
      <c r="G314" s="48">
        <v>30000</v>
      </c>
      <c r="H314" s="49"/>
    </row>
    <row r="315" spans="1:8" s="2" customFormat="1" x14ac:dyDescent="0.25">
      <c r="A315" s="145" t="s">
        <v>160</v>
      </c>
      <c r="B315" s="43" t="s">
        <v>34</v>
      </c>
      <c r="C315" s="43"/>
      <c r="D315" s="43"/>
      <c r="E315" s="43"/>
      <c r="F315" s="43"/>
      <c r="G315" s="48">
        <v>400000</v>
      </c>
      <c r="H315" s="49"/>
    </row>
    <row r="316" spans="1:8" x14ac:dyDescent="0.25">
      <c r="A316" s="145" t="s">
        <v>160</v>
      </c>
      <c r="B316" s="43" t="s">
        <v>15</v>
      </c>
      <c r="C316" s="43"/>
      <c r="D316" s="43"/>
      <c r="E316" s="43"/>
      <c r="F316" s="43"/>
      <c r="G316" s="48">
        <v>90000</v>
      </c>
      <c r="H316" s="49"/>
    </row>
    <row r="317" spans="1:8" x14ac:dyDescent="0.25">
      <c r="A317" s="145" t="s">
        <v>160</v>
      </c>
      <c r="B317" s="43" t="s">
        <v>35</v>
      </c>
      <c r="C317" s="43"/>
      <c r="D317" s="43"/>
      <c r="E317" s="43"/>
      <c r="F317" s="43"/>
      <c r="G317" s="48">
        <v>15000</v>
      </c>
      <c r="H317" s="49"/>
    </row>
    <row r="318" spans="1:8" x14ac:dyDescent="0.25">
      <c r="A318" s="145" t="s">
        <v>170</v>
      </c>
      <c r="B318" s="43" t="s">
        <v>387</v>
      </c>
      <c r="C318" s="43"/>
      <c r="D318" s="43"/>
      <c r="E318" s="43"/>
      <c r="F318" s="43"/>
      <c r="G318" s="48">
        <v>50000</v>
      </c>
      <c r="H318" s="49"/>
    </row>
    <row r="319" spans="1:8" x14ac:dyDescent="0.25">
      <c r="A319" s="145" t="s">
        <v>169</v>
      </c>
      <c r="B319" s="43" t="s">
        <v>23</v>
      </c>
      <c r="C319" s="43"/>
      <c r="D319" s="43"/>
      <c r="E319" s="43"/>
      <c r="F319" s="43"/>
      <c r="G319" s="48"/>
      <c r="H319" s="49"/>
    </row>
    <row r="320" spans="1:8" x14ac:dyDescent="0.25">
      <c r="A320" s="145"/>
      <c r="B320" s="470"/>
      <c r="C320" s="561" t="s">
        <v>473</v>
      </c>
      <c r="D320" s="561"/>
      <c r="E320" s="470"/>
      <c r="F320" s="470"/>
      <c r="G320" s="48">
        <v>40000</v>
      </c>
      <c r="H320" s="49"/>
    </row>
    <row r="321" spans="1:8" x14ac:dyDescent="0.25">
      <c r="A321" s="145"/>
      <c r="B321" s="43"/>
      <c r="C321" s="43" t="s">
        <v>66</v>
      </c>
      <c r="D321" s="43"/>
      <c r="E321" s="43"/>
      <c r="F321" s="43"/>
      <c r="G321" s="48">
        <v>150000</v>
      </c>
      <c r="H321" s="49"/>
    </row>
    <row r="322" spans="1:8" x14ac:dyDescent="0.25">
      <c r="A322" s="145"/>
      <c r="B322" s="43"/>
      <c r="C322" s="43" t="s">
        <v>36</v>
      </c>
      <c r="D322" s="43"/>
      <c r="E322" s="43"/>
      <c r="F322" s="43"/>
      <c r="G322" s="48">
        <v>70000</v>
      </c>
      <c r="H322" s="49"/>
    </row>
    <row r="323" spans="1:8" x14ac:dyDescent="0.25">
      <c r="A323" s="145"/>
      <c r="B323" s="43"/>
      <c r="C323" s="43" t="s">
        <v>16</v>
      </c>
      <c r="D323" s="43"/>
      <c r="E323" s="43"/>
      <c r="F323" s="43"/>
      <c r="G323" s="48">
        <v>15000</v>
      </c>
      <c r="H323" s="49"/>
    </row>
    <row r="324" spans="1:8" x14ac:dyDescent="0.25">
      <c r="A324" s="145" t="s">
        <v>173</v>
      </c>
      <c r="B324" s="43" t="s">
        <v>0</v>
      </c>
      <c r="C324" s="43"/>
      <c r="D324" s="43"/>
      <c r="E324" s="43"/>
      <c r="F324" s="47"/>
      <c r="G324" s="48">
        <v>251100</v>
      </c>
      <c r="H324" s="96"/>
    </row>
    <row r="325" spans="1:8" s="313" customFormat="1" x14ac:dyDescent="0.25">
      <c r="A325" s="333"/>
      <c r="B325" s="334" t="s">
        <v>37</v>
      </c>
      <c r="C325" s="334"/>
      <c r="D325" s="334"/>
      <c r="E325" s="334"/>
      <c r="F325" s="334"/>
      <c r="G325" s="335"/>
      <c r="H325" s="336">
        <f>G313+G314+G315+G316+G317+G318+G320+G321+G322+G323+G324</f>
        <v>1181100</v>
      </c>
    </row>
    <row r="326" spans="1:8" s="303" customFormat="1" ht="14.25" x14ac:dyDescent="0.2">
      <c r="A326" s="104"/>
      <c r="B326" s="47"/>
      <c r="C326" s="47"/>
      <c r="D326" s="47"/>
      <c r="E326" s="47"/>
      <c r="F326" s="47"/>
      <c r="G326" s="52"/>
      <c r="H326" s="96"/>
    </row>
    <row r="327" spans="1:8" s="303" customFormat="1" ht="14.25" x14ac:dyDescent="0.2">
      <c r="A327" s="104" t="s">
        <v>156</v>
      </c>
      <c r="B327" s="47" t="s">
        <v>311</v>
      </c>
      <c r="C327" s="47"/>
      <c r="D327" s="47"/>
      <c r="E327" s="47"/>
      <c r="F327" s="47"/>
      <c r="G327" s="52"/>
      <c r="H327" s="96">
        <f>H310+H325</f>
        <v>1700052</v>
      </c>
    </row>
    <row r="328" spans="1:8" s="303" customFormat="1" ht="14.25" x14ac:dyDescent="0.2">
      <c r="A328" s="104"/>
      <c r="B328" s="47"/>
      <c r="C328" s="47"/>
      <c r="D328" s="47"/>
      <c r="E328" s="47"/>
      <c r="F328" s="47"/>
      <c r="G328" s="52"/>
      <c r="H328" s="96"/>
    </row>
    <row r="329" spans="1:8" s="303" customFormat="1" ht="14.25" x14ac:dyDescent="0.2">
      <c r="A329" s="104"/>
      <c r="B329" s="565" t="s">
        <v>337</v>
      </c>
      <c r="C329" s="566"/>
      <c r="D329" s="566"/>
      <c r="E329" s="47"/>
      <c r="F329" s="47"/>
      <c r="G329" s="52"/>
      <c r="H329" s="96"/>
    </row>
    <row r="330" spans="1:8" s="303" customFormat="1" x14ac:dyDescent="0.25">
      <c r="A330" s="104"/>
      <c r="B330" s="582" t="s">
        <v>474</v>
      </c>
      <c r="C330" s="578"/>
      <c r="D330" s="578"/>
      <c r="E330" s="458"/>
      <c r="F330" s="458"/>
      <c r="G330" s="460">
        <v>160000</v>
      </c>
      <c r="H330" s="521"/>
    </row>
    <row r="331" spans="1:8" s="303" customFormat="1" x14ac:dyDescent="0.25">
      <c r="A331" s="104"/>
      <c r="B331" s="582" t="s">
        <v>475</v>
      </c>
      <c r="C331" s="578"/>
      <c r="D331" s="578"/>
      <c r="E331" s="458"/>
      <c r="F331" s="458"/>
      <c r="G331" s="460">
        <v>45000</v>
      </c>
      <c r="H331" s="521"/>
    </row>
    <row r="332" spans="1:8" s="303" customFormat="1" x14ac:dyDescent="0.25">
      <c r="A332" s="104"/>
      <c r="B332" s="582" t="s">
        <v>4</v>
      </c>
      <c r="C332" s="578"/>
      <c r="D332" s="578"/>
      <c r="E332" s="459"/>
      <c r="F332" s="459"/>
      <c r="G332" s="460">
        <v>55350</v>
      </c>
      <c r="H332" s="522"/>
    </row>
    <row r="333" spans="1:8" s="307" customFormat="1" ht="14.25" x14ac:dyDescent="0.2">
      <c r="A333" s="104"/>
      <c r="B333" s="523"/>
      <c r="C333" s="524" t="s">
        <v>476</v>
      </c>
      <c r="D333" s="525"/>
      <c r="E333" s="459"/>
      <c r="F333" s="459"/>
      <c r="G333" s="526"/>
      <c r="H333" s="522">
        <f>G330+G331+G332</f>
        <v>260350</v>
      </c>
    </row>
    <row r="334" spans="1:8" s="303" customFormat="1" ht="14.25" x14ac:dyDescent="0.2">
      <c r="A334" s="104"/>
      <c r="B334" s="46"/>
      <c r="C334" s="50"/>
      <c r="D334" s="50"/>
      <c r="E334" s="47"/>
      <c r="F334" s="47"/>
      <c r="G334" s="52"/>
      <c r="H334" s="96"/>
    </row>
    <row r="335" spans="1:8" s="323" customFormat="1" ht="18.75" x14ac:dyDescent="0.3">
      <c r="A335" s="314" t="s">
        <v>425</v>
      </c>
      <c r="B335" s="26" t="s">
        <v>21</v>
      </c>
      <c r="C335" s="551"/>
      <c r="D335" s="322"/>
      <c r="E335" s="322"/>
      <c r="F335" s="322"/>
      <c r="G335" s="342"/>
      <c r="H335" s="31">
        <f>H299+H327+H333</f>
        <v>6079902</v>
      </c>
    </row>
    <row r="336" spans="1:8" s="303" customFormat="1" x14ac:dyDescent="0.25">
      <c r="A336" s="97"/>
      <c r="B336" s="43"/>
      <c r="C336" s="43"/>
      <c r="D336" s="43"/>
      <c r="E336" s="43"/>
      <c r="F336" s="43"/>
      <c r="G336" s="52"/>
      <c r="H336" s="96"/>
    </row>
    <row r="337" spans="1:8" s="303" customFormat="1" x14ac:dyDescent="0.25">
      <c r="A337" s="101"/>
      <c r="B337" s="46" t="s">
        <v>27</v>
      </c>
      <c r="C337" s="43"/>
      <c r="D337" s="43"/>
      <c r="E337" s="43"/>
      <c r="F337" s="43"/>
      <c r="G337" s="48"/>
      <c r="H337" s="49"/>
    </row>
    <row r="338" spans="1:8" s="324" customFormat="1" ht="34.5" customHeight="1" thickBot="1" x14ac:dyDescent="0.35">
      <c r="A338" s="138" t="s">
        <v>232</v>
      </c>
      <c r="B338" s="629" t="s">
        <v>440</v>
      </c>
      <c r="C338" s="630"/>
      <c r="D338" s="630"/>
      <c r="E338" s="332"/>
      <c r="F338" s="332"/>
      <c r="G338" s="343"/>
      <c r="H338" s="31">
        <v>4718400</v>
      </c>
    </row>
    <row r="339" spans="1:8" ht="15.75" customHeight="1" thickBot="1" x14ac:dyDescent="0.25">
      <c r="A339" s="557" t="s">
        <v>199</v>
      </c>
      <c r="B339" s="558"/>
      <c r="C339" s="558"/>
      <c r="D339" s="558"/>
      <c r="E339" s="558"/>
      <c r="F339" s="558"/>
      <c r="G339" s="558"/>
      <c r="H339" s="559"/>
    </row>
    <row r="340" spans="1:8" x14ac:dyDescent="0.25">
      <c r="A340" s="145"/>
      <c r="B340" s="572" t="s">
        <v>8</v>
      </c>
      <c r="C340" s="573"/>
      <c r="D340" s="573"/>
      <c r="E340" s="43"/>
      <c r="F340" s="43"/>
      <c r="G340" s="48"/>
      <c r="H340" s="96"/>
    </row>
    <row r="341" spans="1:8" x14ac:dyDescent="0.25">
      <c r="A341" s="145"/>
      <c r="B341" s="47" t="s">
        <v>1</v>
      </c>
      <c r="C341" s="47"/>
      <c r="D341" s="43"/>
      <c r="E341" s="43"/>
      <c r="F341" s="43"/>
      <c r="G341" s="48"/>
      <c r="H341" s="96"/>
    </row>
    <row r="342" spans="1:8" x14ac:dyDescent="0.25">
      <c r="A342" s="145" t="s">
        <v>153</v>
      </c>
      <c r="B342" s="43" t="s">
        <v>200</v>
      </c>
      <c r="C342" s="43"/>
      <c r="D342" s="43"/>
      <c r="E342" s="43"/>
      <c r="F342" s="43"/>
      <c r="G342" s="48">
        <v>2146500</v>
      </c>
      <c r="H342" s="96"/>
    </row>
    <row r="343" spans="1:8" x14ac:dyDescent="0.25">
      <c r="A343" s="145" t="s">
        <v>153</v>
      </c>
      <c r="B343" s="560" t="s">
        <v>467</v>
      </c>
      <c r="C343" s="561"/>
      <c r="D343" s="561"/>
      <c r="E343" s="43"/>
      <c r="F343" s="43"/>
      <c r="G343" s="48">
        <v>290619</v>
      </c>
      <c r="H343" s="96"/>
    </row>
    <row r="344" spans="1:8" s="303" customFormat="1" x14ac:dyDescent="0.25">
      <c r="A344" s="145" t="s">
        <v>224</v>
      </c>
      <c r="B344" s="43" t="s">
        <v>258</v>
      </c>
      <c r="C344" s="43"/>
      <c r="D344" s="43"/>
      <c r="E344" s="43"/>
      <c r="F344" s="43"/>
      <c r="G344" s="48">
        <v>120000</v>
      </c>
      <c r="H344" s="96"/>
    </row>
    <row r="345" spans="1:8" x14ac:dyDescent="0.25">
      <c r="A345" s="145"/>
      <c r="B345" s="43" t="s">
        <v>257</v>
      </c>
      <c r="C345" s="43"/>
      <c r="D345" s="43"/>
      <c r="E345" s="43"/>
      <c r="F345" s="43"/>
      <c r="G345" s="48"/>
      <c r="H345" s="96"/>
    </row>
    <row r="346" spans="1:8" s="303" customFormat="1" x14ac:dyDescent="0.25">
      <c r="A346" s="145" t="s">
        <v>178</v>
      </c>
      <c r="B346" s="458" t="s">
        <v>395</v>
      </c>
      <c r="C346" s="458"/>
      <c r="D346" s="458"/>
      <c r="E346" s="458"/>
      <c r="F346" s="458"/>
      <c r="G346" s="460">
        <v>100000</v>
      </c>
      <c r="H346" s="522"/>
    </row>
    <row r="347" spans="1:8" s="289" customFormat="1" x14ac:dyDescent="0.25">
      <c r="A347" s="333" t="s">
        <v>152</v>
      </c>
      <c r="B347" s="334" t="s">
        <v>29</v>
      </c>
      <c r="C347" s="334"/>
      <c r="D347" s="334"/>
      <c r="E347" s="334"/>
      <c r="F347" s="334"/>
      <c r="G347" s="335"/>
      <c r="H347" s="336">
        <f>G342+G343+G344+G346</f>
        <v>2657119</v>
      </c>
    </row>
    <row r="348" spans="1:8" s="310" customFormat="1" ht="13.5" customHeight="1" x14ac:dyDescent="0.2">
      <c r="A348" s="363" t="s">
        <v>154</v>
      </c>
      <c r="B348" s="103" t="s">
        <v>260</v>
      </c>
      <c r="C348" s="103"/>
      <c r="D348" s="390"/>
      <c r="E348" s="390"/>
      <c r="F348" s="390"/>
      <c r="G348" s="107">
        <v>481238</v>
      </c>
      <c r="H348" s="364"/>
    </row>
    <row r="349" spans="1:8" s="310" customFormat="1" ht="13.5" customHeight="1" x14ac:dyDescent="0.25">
      <c r="A349" s="363" t="s">
        <v>154</v>
      </c>
      <c r="B349" s="427" t="s">
        <v>396</v>
      </c>
      <c r="C349" s="527" t="s">
        <v>546</v>
      </c>
      <c r="D349" s="543"/>
      <c r="E349" s="543"/>
      <c r="F349" s="543"/>
      <c r="G349" s="528">
        <v>34200</v>
      </c>
      <c r="H349" s="549"/>
    </row>
    <row r="350" spans="1:8" s="504" customFormat="1" ht="13.5" customHeight="1" x14ac:dyDescent="0.2">
      <c r="A350" s="500" t="s">
        <v>154</v>
      </c>
      <c r="B350" s="580" t="s">
        <v>260</v>
      </c>
      <c r="C350" s="581"/>
      <c r="D350" s="486"/>
      <c r="E350" s="501"/>
      <c r="F350" s="501"/>
      <c r="G350" s="502"/>
      <c r="H350" s="503">
        <f>G348+G349</f>
        <v>515438</v>
      </c>
    </row>
    <row r="351" spans="1:8" s="310" customFormat="1" ht="13.5" customHeight="1" x14ac:dyDescent="0.2">
      <c r="A351" s="365"/>
      <c r="B351" s="627" t="s">
        <v>488</v>
      </c>
      <c r="C351" s="628"/>
      <c r="D351" s="366"/>
      <c r="E351" s="366"/>
      <c r="F351" s="366"/>
      <c r="G351" s="367"/>
      <c r="H351" s="368">
        <f>H347+H350</f>
        <v>3172557</v>
      </c>
    </row>
    <row r="352" spans="1:8" s="310" customFormat="1" ht="13.5" customHeight="1" x14ac:dyDescent="0.2">
      <c r="A352" s="505"/>
      <c r="B352" s="484"/>
      <c r="C352" s="485"/>
      <c r="D352" s="366"/>
      <c r="E352" s="366"/>
      <c r="F352" s="366"/>
      <c r="G352" s="367"/>
      <c r="H352" s="368"/>
    </row>
    <row r="353" spans="1:8" s="303" customFormat="1" ht="15.75" customHeight="1" x14ac:dyDescent="0.25">
      <c r="A353" s="228"/>
      <c r="B353" s="53" t="s">
        <v>3</v>
      </c>
      <c r="C353" s="47"/>
      <c r="D353" s="43"/>
      <c r="E353" s="43"/>
      <c r="F353" s="43"/>
      <c r="G353" s="48"/>
      <c r="H353" s="96"/>
    </row>
    <row r="354" spans="1:8" s="303" customFormat="1" ht="15.75" customHeight="1" x14ac:dyDescent="0.25">
      <c r="A354" s="228" t="s">
        <v>168</v>
      </c>
      <c r="B354" s="166" t="s">
        <v>259</v>
      </c>
      <c r="C354" s="43"/>
      <c r="D354" s="43"/>
      <c r="E354" s="43"/>
      <c r="F354" s="43"/>
      <c r="G354" s="48">
        <v>140000</v>
      </c>
      <c r="H354" s="96"/>
    </row>
    <row r="355" spans="1:8" s="303" customFormat="1" ht="15.75" customHeight="1" x14ac:dyDescent="0.25">
      <c r="A355" s="228"/>
      <c r="B355" s="166" t="s">
        <v>398</v>
      </c>
      <c r="C355" s="43"/>
      <c r="D355" s="43"/>
      <c r="E355" s="43"/>
      <c r="F355" s="43"/>
      <c r="G355" s="48"/>
      <c r="H355" s="96"/>
    </row>
    <row r="356" spans="1:8" s="303" customFormat="1" ht="15.75" customHeight="1" x14ac:dyDescent="0.25">
      <c r="A356" s="228"/>
      <c r="B356" s="166" t="s">
        <v>399</v>
      </c>
      <c r="C356" s="43"/>
      <c r="D356" s="43"/>
      <c r="E356" s="43"/>
      <c r="F356" s="43"/>
      <c r="G356" s="48"/>
      <c r="H356" s="96"/>
    </row>
    <row r="357" spans="1:8" s="303" customFormat="1" ht="15.75" customHeight="1" x14ac:dyDescent="0.25">
      <c r="A357" s="228" t="s">
        <v>157</v>
      </c>
      <c r="B357" s="166" t="s">
        <v>312</v>
      </c>
      <c r="C357" s="43"/>
      <c r="D357" s="43"/>
      <c r="E357" s="43"/>
      <c r="F357" s="43"/>
      <c r="G357" s="48">
        <v>23622</v>
      </c>
      <c r="H357" s="96"/>
    </row>
    <row r="358" spans="1:8" s="303" customFormat="1" ht="15.75" customHeight="1" x14ac:dyDescent="0.25">
      <c r="A358" s="228" t="s">
        <v>157</v>
      </c>
      <c r="B358" s="166" t="s">
        <v>48</v>
      </c>
      <c r="C358" s="43"/>
      <c r="D358" s="43"/>
      <c r="E358" s="43"/>
      <c r="F358" s="43"/>
      <c r="G358" s="48">
        <v>25000</v>
      </c>
      <c r="H358" s="96"/>
    </row>
    <row r="359" spans="1:8" ht="15.75" customHeight="1" x14ac:dyDescent="0.25">
      <c r="A359" s="228"/>
      <c r="B359" s="560" t="s">
        <v>477</v>
      </c>
      <c r="C359" s="561"/>
      <c r="D359" s="561"/>
      <c r="E359" s="43"/>
      <c r="F359" s="43"/>
      <c r="G359" s="48">
        <v>25000</v>
      </c>
      <c r="H359" s="96"/>
    </row>
    <row r="360" spans="1:8" s="1" customFormat="1" ht="15.75" customHeight="1" x14ac:dyDescent="0.2">
      <c r="A360" s="46"/>
      <c r="B360" s="53" t="s">
        <v>39</v>
      </c>
      <c r="C360" s="47"/>
      <c r="D360" s="47"/>
      <c r="E360" s="47"/>
      <c r="F360" s="47"/>
      <c r="G360" s="52"/>
      <c r="H360" s="96">
        <f>G354+G357+G358+G359</f>
        <v>213622</v>
      </c>
    </row>
    <row r="361" spans="1:8" s="1" customFormat="1" ht="15.75" customHeight="1" x14ac:dyDescent="0.2">
      <c r="A361" s="46"/>
      <c r="B361" s="53"/>
      <c r="C361" s="47"/>
      <c r="D361" s="47"/>
      <c r="E361" s="47"/>
      <c r="F361" s="47"/>
      <c r="G361" s="52"/>
      <c r="H361" s="96"/>
    </row>
    <row r="362" spans="1:8" s="303" customFormat="1" x14ac:dyDescent="0.25">
      <c r="A362" s="228"/>
      <c r="B362" s="53" t="s">
        <v>13</v>
      </c>
      <c r="C362" s="43"/>
      <c r="D362" s="43"/>
      <c r="E362" s="43"/>
      <c r="F362" s="43"/>
      <c r="G362" s="48"/>
      <c r="H362" s="96"/>
    </row>
    <row r="363" spans="1:8" s="311" customFormat="1" x14ac:dyDescent="0.25">
      <c r="A363" s="228" t="s">
        <v>225</v>
      </c>
      <c r="B363" s="166" t="s">
        <v>67</v>
      </c>
      <c r="C363" s="43"/>
      <c r="D363" s="43"/>
      <c r="E363" s="43"/>
      <c r="F363" s="43"/>
      <c r="G363" s="48">
        <v>20000</v>
      </c>
      <c r="H363" s="49"/>
    </row>
    <row r="364" spans="1:8" s="311" customFormat="1" x14ac:dyDescent="0.25">
      <c r="A364" s="228" t="s">
        <v>158</v>
      </c>
      <c r="B364" s="166" t="s">
        <v>146</v>
      </c>
      <c r="C364" s="43"/>
      <c r="D364" s="43"/>
      <c r="E364" s="43"/>
      <c r="F364" s="43"/>
      <c r="G364" s="48">
        <v>25000</v>
      </c>
      <c r="H364" s="49"/>
    </row>
    <row r="365" spans="1:8" s="311" customFormat="1" x14ac:dyDescent="0.25">
      <c r="A365" s="228" t="s">
        <v>160</v>
      </c>
      <c r="B365" s="166" t="s">
        <v>34</v>
      </c>
      <c r="C365" s="43"/>
      <c r="D365" s="43"/>
      <c r="E365" s="43"/>
      <c r="F365" s="43"/>
      <c r="G365" s="48">
        <v>70000</v>
      </c>
      <c r="H365" s="49"/>
    </row>
    <row r="366" spans="1:8" s="311" customFormat="1" x14ac:dyDescent="0.25">
      <c r="A366" s="228" t="s">
        <v>160</v>
      </c>
      <c r="B366" s="166" t="s">
        <v>15</v>
      </c>
      <c r="C366" s="43"/>
      <c r="D366" s="43"/>
      <c r="E366" s="43"/>
      <c r="F366" s="43"/>
      <c r="G366" s="48">
        <v>20000</v>
      </c>
      <c r="H366" s="49"/>
    </row>
    <row r="367" spans="1:8" s="311" customFormat="1" x14ac:dyDescent="0.25">
      <c r="A367" s="228" t="s">
        <v>170</v>
      </c>
      <c r="B367" s="166" t="s">
        <v>201</v>
      </c>
      <c r="C367" s="43"/>
      <c r="D367" s="43"/>
      <c r="E367" s="43"/>
      <c r="F367" s="43"/>
      <c r="G367" s="48">
        <v>35000</v>
      </c>
      <c r="H367" s="49"/>
    </row>
    <row r="368" spans="1:8" s="311" customFormat="1" x14ac:dyDescent="0.25">
      <c r="A368" s="228" t="s">
        <v>159</v>
      </c>
      <c r="B368" s="166" t="s">
        <v>16</v>
      </c>
      <c r="C368" s="43"/>
      <c r="D368" s="43"/>
      <c r="E368" s="43"/>
      <c r="F368" s="43"/>
      <c r="G368" s="48">
        <v>20000</v>
      </c>
      <c r="H368" s="49"/>
    </row>
    <row r="369" spans="1:8" s="311" customFormat="1" x14ac:dyDescent="0.25">
      <c r="A369" s="228" t="s">
        <v>159</v>
      </c>
      <c r="B369" s="166" t="s">
        <v>400</v>
      </c>
      <c r="C369" s="43"/>
      <c r="D369" s="43"/>
      <c r="E369" s="43"/>
      <c r="F369" s="43"/>
      <c r="G369" s="48">
        <v>33000</v>
      </c>
      <c r="H369" s="49"/>
    </row>
    <row r="370" spans="1:8" s="307" customFormat="1" x14ac:dyDescent="0.25">
      <c r="A370" s="228" t="s">
        <v>165</v>
      </c>
      <c r="B370" s="166" t="s">
        <v>134</v>
      </c>
      <c r="C370" s="47"/>
      <c r="D370" s="47"/>
      <c r="E370" s="47"/>
      <c r="F370" s="47"/>
      <c r="G370" s="48">
        <v>20000</v>
      </c>
      <c r="H370" s="96"/>
    </row>
    <row r="371" spans="1:8" s="311" customFormat="1" x14ac:dyDescent="0.25">
      <c r="A371" s="228" t="s">
        <v>173</v>
      </c>
      <c r="B371" s="166" t="s">
        <v>4</v>
      </c>
      <c r="C371" s="43"/>
      <c r="D371" s="43"/>
      <c r="E371" s="43"/>
      <c r="F371" s="43"/>
      <c r="G371" s="48">
        <v>60210</v>
      </c>
      <c r="H371" s="49"/>
    </row>
    <row r="372" spans="1:8" s="307" customFormat="1" ht="14.25" x14ac:dyDescent="0.2">
      <c r="A372" s="46"/>
      <c r="B372" s="53" t="s">
        <v>313</v>
      </c>
      <c r="C372" s="47"/>
      <c r="D372" s="47"/>
      <c r="E372" s="47"/>
      <c r="F372" s="47"/>
      <c r="G372" s="52"/>
      <c r="H372" s="96">
        <f>G363+G364+G365+G366+G367+G368+G369+G370+G371</f>
        <v>303210</v>
      </c>
    </row>
    <row r="373" spans="1:8" s="307" customFormat="1" ht="14.25" x14ac:dyDescent="0.2">
      <c r="A373" s="46"/>
      <c r="B373" s="53"/>
      <c r="C373" s="47"/>
      <c r="D373" s="47"/>
      <c r="E373" s="47"/>
      <c r="F373" s="47"/>
      <c r="G373" s="52"/>
      <c r="H373" s="96"/>
    </row>
    <row r="374" spans="1:8" s="307" customFormat="1" ht="14.25" x14ac:dyDescent="0.2">
      <c r="A374" s="46"/>
      <c r="B374" s="46"/>
      <c r="C374" s="477" t="s">
        <v>337</v>
      </c>
      <c r="D374" s="477"/>
      <c r="E374" s="47"/>
      <c r="F374" s="47"/>
      <c r="G374" s="52"/>
      <c r="H374" s="96"/>
    </row>
    <row r="375" spans="1:8" s="307" customFormat="1" x14ac:dyDescent="0.25">
      <c r="A375" s="46"/>
      <c r="B375" s="53"/>
      <c r="C375" s="577" t="s">
        <v>478</v>
      </c>
      <c r="D375" s="577"/>
      <c r="E375" s="459"/>
      <c r="F375" s="459"/>
      <c r="G375" s="460">
        <v>160000</v>
      </c>
      <c r="H375" s="522"/>
    </row>
    <row r="376" spans="1:8" s="307" customFormat="1" x14ac:dyDescent="0.25">
      <c r="A376" s="46"/>
      <c r="B376" s="53"/>
      <c r="C376" s="578" t="s">
        <v>4</v>
      </c>
      <c r="D376" s="578"/>
      <c r="E376" s="458"/>
      <c r="F376" s="458"/>
      <c r="G376" s="460">
        <v>43200</v>
      </c>
      <c r="H376" s="521"/>
    </row>
    <row r="377" spans="1:8" s="321" customFormat="1" x14ac:dyDescent="0.25">
      <c r="A377" s="476"/>
      <c r="B377" s="476"/>
      <c r="C377" s="579" t="s">
        <v>479</v>
      </c>
      <c r="D377" s="579"/>
      <c r="E377" s="334"/>
      <c r="F377" s="334"/>
      <c r="G377" s="335"/>
      <c r="H377" s="336">
        <f>G375+G376</f>
        <v>203200</v>
      </c>
    </row>
    <row r="378" spans="1:8" s="307" customFormat="1" x14ac:dyDescent="0.25">
      <c r="A378" s="46"/>
      <c r="B378" s="53"/>
      <c r="C378" s="472"/>
      <c r="D378" s="472"/>
      <c r="E378" s="47"/>
      <c r="F378" s="47"/>
      <c r="G378" s="52"/>
      <c r="H378" s="96"/>
    </row>
    <row r="379" spans="1:8" s="307" customFormat="1" ht="15.75" x14ac:dyDescent="0.25">
      <c r="A379" s="46"/>
      <c r="B379" s="150" t="s">
        <v>202</v>
      </c>
      <c r="C379" s="25"/>
      <c r="D379" s="25"/>
      <c r="E379" s="47"/>
      <c r="F379" s="47"/>
      <c r="G379" s="52"/>
      <c r="H379" s="52">
        <f>H360+H372+H377</f>
        <v>720032</v>
      </c>
    </row>
    <row r="380" spans="1:8" s="449" customFormat="1" ht="16.5" thickBot="1" x14ac:dyDescent="0.3">
      <c r="A380" s="357" t="s">
        <v>156</v>
      </c>
      <c r="B380" s="150" t="s">
        <v>21</v>
      </c>
      <c r="C380" s="25"/>
      <c r="D380" s="25"/>
      <c r="E380" s="25"/>
      <c r="F380" s="25"/>
      <c r="G380" s="32"/>
      <c r="H380" s="31">
        <f>H351+H379</f>
        <v>3892589</v>
      </c>
    </row>
    <row r="381" spans="1:8" ht="15.75" customHeight="1" thickBot="1" x14ac:dyDescent="0.25">
      <c r="A381" s="557" t="s">
        <v>184</v>
      </c>
      <c r="B381" s="558"/>
      <c r="C381" s="558"/>
      <c r="D381" s="558"/>
      <c r="E381" s="558"/>
      <c r="F381" s="558"/>
      <c r="G381" s="558"/>
      <c r="H381" s="559"/>
    </row>
    <row r="382" spans="1:8" ht="15" customHeight="1" x14ac:dyDescent="0.25">
      <c r="A382" s="104"/>
      <c r="B382" s="43"/>
      <c r="C382" s="43"/>
      <c r="D382" s="43"/>
      <c r="E382" s="43"/>
      <c r="F382" s="42"/>
      <c r="G382" s="51"/>
      <c r="H382" s="49"/>
    </row>
    <row r="383" spans="1:8" x14ac:dyDescent="0.25">
      <c r="A383" s="104"/>
      <c r="B383" s="623" t="s">
        <v>183</v>
      </c>
      <c r="C383" s="624"/>
      <c r="D383" s="624"/>
      <c r="E383" s="43"/>
      <c r="F383" s="42"/>
      <c r="G383" s="51"/>
      <c r="H383" s="49"/>
    </row>
    <row r="384" spans="1:8" ht="12.75" customHeight="1" x14ac:dyDescent="0.25">
      <c r="A384" s="145" t="s">
        <v>243</v>
      </c>
      <c r="B384" s="43" t="s">
        <v>252</v>
      </c>
      <c r="C384" s="43"/>
      <c r="D384" s="43"/>
      <c r="E384" s="43"/>
      <c r="F384" s="43"/>
      <c r="G384" s="48">
        <v>10000000</v>
      </c>
      <c r="H384" s="49"/>
    </row>
    <row r="385" spans="1:8" x14ac:dyDescent="0.25">
      <c r="A385" s="145"/>
      <c r="B385" s="43"/>
      <c r="C385" s="43"/>
      <c r="D385" s="43"/>
      <c r="E385" s="43"/>
      <c r="F385" s="43"/>
      <c r="G385" s="48"/>
      <c r="H385" s="49"/>
    </row>
    <row r="386" spans="1:8" ht="15.75" x14ac:dyDescent="0.25">
      <c r="A386" s="101"/>
      <c r="B386" s="25" t="s">
        <v>294</v>
      </c>
      <c r="C386" s="47"/>
      <c r="D386" s="47"/>
      <c r="E386" s="43"/>
      <c r="F386" s="43"/>
      <c r="G386" s="48"/>
      <c r="H386" s="49"/>
    </row>
    <row r="387" spans="1:8" x14ac:dyDescent="0.25">
      <c r="A387" s="145" t="s">
        <v>244</v>
      </c>
      <c r="B387" s="43" t="s">
        <v>293</v>
      </c>
      <c r="C387" s="43"/>
      <c r="D387" s="43"/>
      <c r="E387" s="43"/>
      <c r="F387" s="47"/>
      <c r="G387" s="48">
        <v>92040</v>
      </c>
      <c r="H387" s="49"/>
    </row>
    <row r="388" spans="1:8" x14ac:dyDescent="0.25">
      <c r="A388" s="145"/>
      <c r="B388" s="43"/>
      <c r="C388" s="43"/>
      <c r="D388" s="47"/>
      <c r="E388" s="47"/>
      <c r="F388" s="47"/>
      <c r="G388" s="52"/>
      <c r="H388" s="49"/>
    </row>
    <row r="389" spans="1:8" x14ac:dyDescent="0.25">
      <c r="A389" s="145"/>
      <c r="B389" s="43" t="s">
        <v>302</v>
      </c>
      <c r="C389" s="43"/>
      <c r="D389" s="43"/>
      <c r="E389" s="43"/>
      <c r="F389" s="43"/>
      <c r="G389" s="48">
        <v>6686112</v>
      </c>
      <c r="H389" s="49"/>
    </row>
    <row r="390" spans="1:8" x14ac:dyDescent="0.25">
      <c r="A390" s="101"/>
      <c r="B390" s="46"/>
      <c r="C390" s="47"/>
      <c r="D390" s="341"/>
      <c r="E390" s="53"/>
      <c r="F390" s="43"/>
      <c r="G390" s="97"/>
      <c r="H390" s="97"/>
    </row>
    <row r="391" spans="1:8" x14ac:dyDescent="0.25">
      <c r="A391" s="97" t="s">
        <v>394</v>
      </c>
      <c r="B391" s="43" t="s">
        <v>388</v>
      </c>
      <c r="C391" s="43"/>
      <c r="D391" s="43"/>
      <c r="E391" s="43"/>
      <c r="F391" s="43"/>
      <c r="G391" s="48">
        <v>350000</v>
      </c>
      <c r="H391" s="101"/>
    </row>
    <row r="392" spans="1:8" s="447" customFormat="1" ht="16.5" thickBot="1" x14ac:dyDescent="0.3">
      <c r="A392" s="232"/>
      <c r="B392" s="25" t="s">
        <v>21</v>
      </c>
      <c r="C392" s="150"/>
      <c r="D392" s="25"/>
      <c r="E392" s="25"/>
      <c r="F392" s="25"/>
      <c r="G392" s="30"/>
      <c r="H392" s="30">
        <f>G384+G387+G389+G391</f>
        <v>17128152</v>
      </c>
    </row>
    <row r="393" spans="1:8" thickBot="1" x14ac:dyDescent="0.25">
      <c r="A393" s="557" t="s">
        <v>42</v>
      </c>
      <c r="B393" s="558"/>
      <c r="C393" s="558"/>
      <c r="D393" s="558"/>
      <c r="E393" s="558"/>
      <c r="F393" s="558"/>
      <c r="G393" s="558"/>
      <c r="H393" s="559"/>
    </row>
    <row r="394" spans="1:8" x14ac:dyDescent="0.25">
      <c r="A394" s="113"/>
      <c r="B394" s="572" t="s">
        <v>8</v>
      </c>
      <c r="C394" s="573"/>
      <c r="D394" s="573"/>
      <c r="E394" s="43"/>
      <c r="F394" s="43"/>
      <c r="G394" s="48"/>
      <c r="H394" s="49"/>
    </row>
    <row r="395" spans="1:8" x14ac:dyDescent="0.25">
      <c r="A395" s="101"/>
      <c r="B395" s="50"/>
      <c r="C395" s="43"/>
      <c r="D395" s="43"/>
      <c r="E395" s="43"/>
      <c r="F395" s="43"/>
      <c r="G395" s="48"/>
      <c r="H395" s="49"/>
    </row>
    <row r="396" spans="1:8" ht="12.75" customHeight="1" x14ac:dyDescent="0.25">
      <c r="A396" s="104"/>
      <c r="B396" s="47" t="s">
        <v>3</v>
      </c>
      <c r="C396" s="43"/>
      <c r="D396" s="43"/>
      <c r="E396" s="43"/>
      <c r="F396" s="43"/>
      <c r="G396" s="48"/>
      <c r="H396" s="49"/>
    </row>
    <row r="397" spans="1:8" x14ac:dyDescent="0.25">
      <c r="A397" s="145" t="s">
        <v>157</v>
      </c>
      <c r="B397" s="43" t="s">
        <v>271</v>
      </c>
      <c r="C397" s="43"/>
      <c r="D397" s="43"/>
      <c r="E397" s="43"/>
      <c r="F397" s="43"/>
      <c r="G397" s="48">
        <v>100000</v>
      </c>
      <c r="H397" s="49"/>
    </row>
    <row r="398" spans="1:8" x14ac:dyDescent="0.25">
      <c r="A398" s="145" t="s">
        <v>157</v>
      </c>
      <c r="B398" s="43" t="s">
        <v>81</v>
      </c>
      <c r="C398" s="43"/>
      <c r="D398" s="43"/>
      <c r="E398" s="43"/>
      <c r="F398" s="43"/>
      <c r="G398" s="48">
        <v>50000</v>
      </c>
      <c r="H398" s="49"/>
    </row>
    <row r="399" spans="1:8" ht="14.25" x14ac:dyDescent="0.2">
      <c r="A399" s="104" t="s">
        <v>156</v>
      </c>
      <c r="B399" s="47" t="s">
        <v>39</v>
      </c>
      <c r="C399" s="47"/>
      <c r="D399" s="47"/>
      <c r="E399" s="47"/>
      <c r="F399" s="47"/>
      <c r="G399" s="52"/>
      <c r="H399" s="96">
        <f>G397+G398</f>
        <v>150000</v>
      </c>
    </row>
    <row r="400" spans="1:8" ht="14.25" x14ac:dyDescent="0.2">
      <c r="A400" s="104"/>
      <c r="B400" s="47"/>
      <c r="C400" s="47"/>
      <c r="D400" s="47"/>
      <c r="E400" s="47"/>
      <c r="F400" s="47"/>
      <c r="G400" s="52"/>
      <c r="H400" s="96"/>
    </row>
    <row r="401" spans="1:8" x14ac:dyDescent="0.25">
      <c r="A401" s="145"/>
      <c r="B401" s="47" t="s">
        <v>13</v>
      </c>
      <c r="C401" s="47"/>
      <c r="D401" s="43"/>
      <c r="E401" s="43"/>
      <c r="F401" s="43"/>
      <c r="G401" s="48"/>
      <c r="H401" s="49"/>
    </row>
    <row r="402" spans="1:8" x14ac:dyDescent="0.25">
      <c r="A402" s="145" t="s">
        <v>160</v>
      </c>
      <c r="B402" s="43" t="s">
        <v>34</v>
      </c>
      <c r="C402" s="43"/>
      <c r="D402" s="43"/>
      <c r="E402" s="43"/>
      <c r="F402" s="43"/>
      <c r="G402" s="48">
        <v>150000</v>
      </c>
      <c r="H402" s="49"/>
    </row>
    <row r="403" spans="1:8" x14ac:dyDescent="0.25">
      <c r="A403" s="145" t="s">
        <v>160</v>
      </c>
      <c r="B403" s="43" t="s">
        <v>38</v>
      </c>
      <c r="C403" s="43"/>
      <c r="D403" s="43"/>
      <c r="E403" s="43"/>
      <c r="F403" s="43"/>
      <c r="G403" s="48">
        <v>100000</v>
      </c>
      <c r="H403" s="49"/>
    </row>
    <row r="404" spans="1:8" x14ac:dyDescent="0.25">
      <c r="A404" s="145" t="s">
        <v>160</v>
      </c>
      <c r="B404" s="43" t="s">
        <v>35</v>
      </c>
      <c r="C404" s="43"/>
      <c r="D404" s="43"/>
      <c r="E404" s="43"/>
      <c r="F404" s="43"/>
      <c r="G404" s="48">
        <v>30000</v>
      </c>
      <c r="H404" s="49"/>
    </row>
    <row r="405" spans="1:8" x14ac:dyDescent="0.25">
      <c r="A405" s="145" t="s">
        <v>170</v>
      </c>
      <c r="B405" s="43" t="s">
        <v>428</v>
      </c>
      <c r="C405" s="43"/>
      <c r="D405" s="43"/>
      <c r="E405" s="43"/>
      <c r="F405" s="43"/>
      <c r="G405" s="48">
        <v>100000</v>
      </c>
      <c r="H405" s="49"/>
    </row>
    <row r="406" spans="1:8" x14ac:dyDescent="0.25">
      <c r="A406" s="145" t="s">
        <v>173</v>
      </c>
      <c r="B406" s="43" t="s">
        <v>4</v>
      </c>
      <c r="C406" s="43"/>
      <c r="D406" s="43"/>
      <c r="E406" s="43"/>
      <c r="F406" s="43"/>
      <c r="G406" s="48">
        <v>197100</v>
      </c>
      <c r="H406" s="49"/>
    </row>
    <row r="407" spans="1:8" ht="14.25" x14ac:dyDescent="0.2">
      <c r="A407" s="104" t="s">
        <v>156</v>
      </c>
      <c r="B407" s="47" t="s">
        <v>37</v>
      </c>
      <c r="C407" s="47"/>
      <c r="D407" s="47"/>
      <c r="E407" s="47"/>
      <c r="F407" s="47"/>
      <c r="G407" s="52"/>
      <c r="H407" s="96">
        <f>G402+G403+G404+G405+G406</f>
        <v>577100</v>
      </c>
    </row>
    <row r="408" spans="1:8" ht="14.25" x14ac:dyDescent="0.2">
      <c r="A408" s="104"/>
      <c r="B408" s="47"/>
      <c r="C408" s="47"/>
      <c r="D408" s="47"/>
      <c r="E408" s="47"/>
      <c r="F408" s="47"/>
      <c r="G408" s="52"/>
      <c r="H408" s="96"/>
    </row>
    <row r="409" spans="1:8" s="447" customFormat="1" ht="14.25" customHeight="1" thickBot="1" x14ac:dyDescent="0.3">
      <c r="A409" s="26" t="s">
        <v>156</v>
      </c>
      <c r="B409" s="138" t="s">
        <v>21</v>
      </c>
      <c r="C409" s="25"/>
      <c r="D409" s="25"/>
      <c r="E409" s="25"/>
      <c r="F409" s="25"/>
      <c r="G409" s="32"/>
      <c r="H409" s="31">
        <f>H399+H407</f>
        <v>727100</v>
      </c>
    </row>
    <row r="410" spans="1:8" thickBot="1" x14ac:dyDescent="0.25">
      <c r="A410" s="574" t="s">
        <v>72</v>
      </c>
      <c r="B410" s="575"/>
      <c r="C410" s="575"/>
      <c r="D410" s="575"/>
      <c r="E410" s="575"/>
      <c r="F410" s="575"/>
      <c r="G410" s="575"/>
      <c r="H410" s="576"/>
    </row>
    <row r="411" spans="1:8" s="303" customFormat="1" x14ac:dyDescent="0.25">
      <c r="A411" s="113"/>
      <c r="B411" s="65" t="s">
        <v>8</v>
      </c>
      <c r="C411" s="550"/>
      <c r="D411" s="58"/>
      <c r="E411" s="58"/>
      <c r="F411" s="369"/>
      <c r="G411" s="370"/>
      <c r="H411" s="370"/>
    </row>
    <row r="412" spans="1:8" s="303" customFormat="1" x14ac:dyDescent="0.25">
      <c r="A412" s="145"/>
      <c r="B412" s="47" t="s">
        <v>3</v>
      </c>
      <c r="C412" s="43"/>
      <c r="D412" s="43"/>
      <c r="E412" s="43"/>
      <c r="F412" s="43"/>
      <c r="G412" s="48"/>
      <c r="H412" s="49"/>
    </row>
    <row r="413" spans="1:8" s="303" customFormat="1" x14ac:dyDescent="0.25">
      <c r="A413" s="145" t="s">
        <v>168</v>
      </c>
      <c r="B413" s="43" t="s">
        <v>314</v>
      </c>
      <c r="C413" s="43"/>
      <c r="D413" s="43"/>
      <c r="E413" s="43"/>
      <c r="F413" s="43"/>
      <c r="G413" s="48">
        <v>300000</v>
      </c>
      <c r="H413" s="49"/>
    </row>
    <row r="414" spans="1:8" s="303" customFormat="1" ht="14.25" x14ac:dyDescent="0.2">
      <c r="A414" s="104"/>
      <c r="B414" s="47"/>
      <c r="C414" s="47"/>
      <c r="D414" s="47"/>
      <c r="E414" s="47"/>
      <c r="F414" s="47"/>
      <c r="G414" s="52"/>
      <c r="H414" s="96"/>
    </row>
    <row r="415" spans="1:8" s="303" customFormat="1" x14ac:dyDescent="0.25">
      <c r="A415" s="145"/>
      <c r="B415" s="47" t="s">
        <v>40</v>
      </c>
      <c r="C415" s="544"/>
      <c r="D415" s="43"/>
      <c r="E415" s="43"/>
      <c r="F415" s="43"/>
      <c r="G415" s="48"/>
      <c r="H415" s="49"/>
    </row>
    <row r="416" spans="1:8" s="303" customFormat="1" x14ac:dyDescent="0.25">
      <c r="A416" s="145" t="s">
        <v>160</v>
      </c>
      <c r="B416" s="43" t="s">
        <v>315</v>
      </c>
      <c r="C416" s="43"/>
      <c r="D416" s="43"/>
      <c r="E416" s="43"/>
      <c r="F416" s="43"/>
      <c r="G416" s="48">
        <v>100000</v>
      </c>
      <c r="H416" s="49"/>
    </row>
    <row r="417" spans="1:10" s="303" customFormat="1" x14ac:dyDescent="0.25">
      <c r="A417" s="145" t="s">
        <v>160</v>
      </c>
      <c r="B417" s="43" t="s">
        <v>316</v>
      </c>
      <c r="C417" s="43"/>
      <c r="D417" s="43"/>
      <c r="E417" s="43"/>
      <c r="F417" s="43"/>
      <c r="G417" s="48">
        <v>189000</v>
      </c>
      <c r="H417" s="49"/>
    </row>
    <row r="418" spans="1:10" s="303" customFormat="1" x14ac:dyDescent="0.25">
      <c r="A418" s="145" t="s">
        <v>170</v>
      </c>
      <c r="B418" s="43" t="s">
        <v>261</v>
      </c>
      <c r="C418" s="43"/>
      <c r="D418" s="43"/>
      <c r="E418" s="43"/>
      <c r="F418" s="43"/>
      <c r="G418" s="48">
        <v>300000</v>
      </c>
      <c r="H418" s="49"/>
    </row>
    <row r="419" spans="1:10" s="303" customFormat="1" x14ac:dyDescent="0.25">
      <c r="A419" s="145" t="s">
        <v>389</v>
      </c>
      <c r="B419" s="43" t="s">
        <v>390</v>
      </c>
      <c r="C419" s="43"/>
      <c r="D419" s="43"/>
      <c r="E419" s="43"/>
      <c r="F419" s="43"/>
      <c r="G419" s="48">
        <v>10000</v>
      </c>
      <c r="H419" s="49"/>
    </row>
    <row r="420" spans="1:10" s="303" customFormat="1" x14ac:dyDescent="0.25">
      <c r="A420" s="145" t="s">
        <v>159</v>
      </c>
      <c r="B420" s="43" t="s">
        <v>317</v>
      </c>
      <c r="C420" s="43"/>
      <c r="D420" s="43"/>
      <c r="E420" s="43"/>
      <c r="F420" s="43"/>
      <c r="G420" s="48">
        <v>75000</v>
      </c>
      <c r="H420" s="96"/>
    </row>
    <row r="421" spans="1:10" s="307" customFormat="1" x14ac:dyDescent="0.25">
      <c r="A421" s="145" t="s">
        <v>270</v>
      </c>
      <c r="B421" s="43" t="s">
        <v>391</v>
      </c>
      <c r="C421" s="43"/>
      <c r="D421" s="43"/>
      <c r="E421" s="43"/>
      <c r="F421" s="43"/>
      <c r="G421" s="48">
        <v>490000</v>
      </c>
      <c r="H421" s="49"/>
      <c r="I421" s="306"/>
    </row>
    <row r="422" spans="1:10" s="303" customFormat="1" x14ac:dyDescent="0.25">
      <c r="A422" s="104" t="s">
        <v>173</v>
      </c>
      <c r="B422" s="43" t="s">
        <v>318</v>
      </c>
      <c r="C422" s="43"/>
      <c r="D422" s="43"/>
      <c r="E422" s="43"/>
      <c r="F422" s="43"/>
      <c r="G422" s="48">
        <v>395300</v>
      </c>
      <c r="H422" s="96"/>
    </row>
    <row r="423" spans="1:10" s="326" customFormat="1" ht="18.75" x14ac:dyDescent="0.3">
      <c r="A423" s="138" t="s">
        <v>156</v>
      </c>
      <c r="B423" s="25" t="s">
        <v>277</v>
      </c>
      <c r="C423" s="322"/>
      <c r="D423" s="322"/>
      <c r="E423" s="322"/>
      <c r="F423" s="322"/>
      <c r="G423" s="342"/>
      <c r="H423" s="31">
        <f>G413+G416+G417+G418+G419+G420+G421+G422</f>
        <v>1859300</v>
      </c>
    </row>
    <row r="424" spans="1:10" x14ac:dyDescent="0.25">
      <c r="A424" s="145"/>
      <c r="B424" s="43"/>
      <c r="C424" s="43"/>
      <c r="D424" s="43"/>
      <c r="E424" s="43"/>
      <c r="F424" s="43"/>
      <c r="G424" s="48"/>
      <c r="H424" s="49"/>
    </row>
    <row r="425" spans="1:10" s="448" customFormat="1" ht="15.75" x14ac:dyDescent="0.25">
      <c r="A425" s="26" t="s">
        <v>221</v>
      </c>
      <c r="B425" s="567" t="s">
        <v>6</v>
      </c>
      <c r="C425" s="568"/>
      <c r="D425" s="568"/>
      <c r="E425" s="23"/>
      <c r="F425" s="23"/>
      <c r="G425" s="27"/>
      <c r="H425" s="461">
        <v>1859300</v>
      </c>
    </row>
    <row r="426" spans="1:10" ht="15.75" thickBot="1" x14ac:dyDescent="0.3">
      <c r="A426" s="111"/>
      <c r="B426" s="233"/>
      <c r="C426" s="55"/>
      <c r="D426" s="55"/>
      <c r="E426" s="55"/>
      <c r="F426" s="55"/>
      <c r="G426" s="102"/>
      <c r="H426" s="56"/>
    </row>
    <row r="427" spans="1:10" s="303" customFormat="1" ht="21" customHeight="1" thickBot="1" x14ac:dyDescent="0.25">
      <c r="A427" s="569" t="s">
        <v>73</v>
      </c>
      <c r="B427" s="570"/>
      <c r="C427" s="570"/>
      <c r="D427" s="570"/>
      <c r="E427" s="570"/>
      <c r="F427" s="570"/>
      <c r="G427" s="570"/>
      <c r="H427" s="571"/>
    </row>
    <row r="428" spans="1:10" s="303" customFormat="1" ht="21" customHeight="1" x14ac:dyDescent="0.2">
      <c r="A428" s="148"/>
      <c r="B428" s="391" t="s">
        <v>182</v>
      </c>
      <c r="C428" s="47"/>
      <c r="D428" s="47"/>
      <c r="E428" s="47"/>
      <c r="F428" s="47"/>
      <c r="G428" s="371"/>
      <c r="H428" s="100"/>
    </row>
    <row r="429" spans="1:10" s="303" customFormat="1" x14ac:dyDescent="0.25">
      <c r="A429" s="104" t="s">
        <v>394</v>
      </c>
      <c r="B429" s="43" t="s">
        <v>393</v>
      </c>
      <c r="C429" s="43"/>
      <c r="D429" s="43"/>
      <c r="E429" s="43"/>
      <c r="F429" s="47"/>
      <c r="G429" s="48">
        <v>5200000</v>
      </c>
      <c r="H429" s="96"/>
    </row>
    <row r="430" spans="1:10" s="303" customFormat="1" x14ac:dyDescent="0.25">
      <c r="A430" s="104" t="s">
        <v>394</v>
      </c>
      <c r="B430" s="43" t="s">
        <v>392</v>
      </c>
      <c r="C430" s="43"/>
      <c r="D430" s="43"/>
      <c r="E430" s="43"/>
      <c r="F430" s="47"/>
      <c r="G430" s="48">
        <v>300000</v>
      </c>
      <c r="H430" s="96"/>
    </row>
    <row r="431" spans="1:10" s="308" customFormat="1" x14ac:dyDescent="0.2">
      <c r="A431" s="365" t="s">
        <v>394</v>
      </c>
      <c r="B431" s="631" t="s">
        <v>262</v>
      </c>
      <c r="C431" s="632"/>
      <c r="D431" s="632"/>
      <c r="E431" s="632"/>
      <c r="F431" s="529"/>
      <c r="G431" s="528">
        <v>1500000</v>
      </c>
      <c r="H431" s="368"/>
    </row>
    <row r="432" spans="1:10" s="307" customFormat="1" x14ac:dyDescent="0.25">
      <c r="A432" s="104"/>
      <c r="B432" s="43"/>
      <c r="C432" s="43"/>
      <c r="D432" s="43"/>
      <c r="E432" s="43"/>
      <c r="F432" s="47"/>
      <c r="G432" s="48"/>
      <c r="H432" s="96"/>
      <c r="J432" s="307" t="s">
        <v>9</v>
      </c>
    </row>
    <row r="433" spans="1:9" s="325" customFormat="1" thickBot="1" x14ac:dyDescent="0.25">
      <c r="A433" s="146" t="s">
        <v>227</v>
      </c>
      <c r="B433" s="45" t="s">
        <v>62</v>
      </c>
      <c r="C433" s="45"/>
      <c r="D433" s="45"/>
      <c r="E433" s="45"/>
      <c r="F433" s="45"/>
      <c r="G433" s="57"/>
      <c r="H433" s="56">
        <f>G429+G430+G431</f>
        <v>7000000</v>
      </c>
    </row>
    <row r="434" spans="1:9" x14ac:dyDescent="0.25">
      <c r="B434" s="50"/>
      <c r="C434" s="43"/>
      <c r="D434" s="43"/>
      <c r="E434" s="43"/>
      <c r="F434" s="43"/>
      <c r="G434" s="42"/>
      <c r="H434" s="105"/>
    </row>
    <row r="435" spans="1:9" s="303" customFormat="1" ht="15.75" x14ac:dyDescent="0.25">
      <c r="A435" s="50" t="s">
        <v>88</v>
      </c>
      <c r="B435" s="47"/>
      <c r="C435" s="47"/>
      <c r="D435" s="112">
        <f>H133+H158+H179+H189+H211+H272+H283+H335+H380+H392+H409+H423+H433</f>
        <v>323640795</v>
      </c>
      <c r="E435" s="90" t="s">
        <v>111</v>
      </c>
      <c r="F435" s="47"/>
      <c r="G435" s="38"/>
      <c r="H435" s="38">
        <f>H133+H158+H179+H189+H211+H272+H283+H335+H380+H392+H409+H423+H433</f>
        <v>323640795</v>
      </c>
    </row>
    <row r="436" spans="1:9" s="303" customFormat="1" ht="16.5" thickBot="1" x14ac:dyDescent="0.3">
      <c r="A436" s="114" t="s">
        <v>87</v>
      </c>
      <c r="B436" s="45"/>
      <c r="C436" s="45"/>
      <c r="D436" s="372">
        <f>H143+H165+H183+H201+H235+H275+H286+H338+H425</f>
        <v>323640795</v>
      </c>
      <c r="E436" s="45" t="s">
        <v>111</v>
      </c>
      <c r="F436" s="45"/>
      <c r="G436" s="372"/>
      <c r="H436" s="542">
        <f>H143+H165+H183+H201+H235+H275+H286+H338+H425</f>
        <v>323640795</v>
      </c>
    </row>
    <row r="437" spans="1:9" ht="15.75" x14ac:dyDescent="0.25">
      <c r="A437" s="47" t="s">
        <v>89</v>
      </c>
      <c r="B437" s="47"/>
      <c r="C437" s="47"/>
      <c r="D437" s="112">
        <f>D436-D435</f>
        <v>0</v>
      </c>
      <c r="E437" s="47" t="s">
        <v>111</v>
      </c>
      <c r="F437" s="47"/>
      <c r="G437" s="173"/>
      <c r="H437" s="38">
        <f>H435-H436</f>
        <v>0</v>
      </c>
      <c r="I437" s="173"/>
    </row>
    <row r="438" spans="1:9" x14ac:dyDescent="0.25">
      <c r="A438" s="95"/>
    </row>
    <row r="439" spans="1:9" x14ac:dyDescent="0.25">
      <c r="A439" s="618" t="s">
        <v>511</v>
      </c>
      <c r="B439" s="618"/>
      <c r="C439" s="618"/>
      <c r="D439" s="618"/>
      <c r="E439" s="618"/>
      <c r="F439" s="618"/>
      <c r="G439" s="618"/>
      <c r="H439" s="618"/>
    </row>
    <row r="440" spans="1:9" x14ac:dyDescent="0.25">
      <c r="A440" s="90"/>
      <c r="B440" s="90"/>
      <c r="C440" s="90"/>
    </row>
    <row r="441" spans="1:9" x14ac:dyDescent="0.25">
      <c r="A441" s="620" t="s">
        <v>513</v>
      </c>
      <c r="B441" s="620"/>
      <c r="C441" s="620"/>
      <c r="D441" s="90"/>
      <c r="E441" s="90"/>
      <c r="F441" s="90"/>
      <c r="G441" s="112">
        <v>323640795</v>
      </c>
    </row>
    <row r="442" spans="1:9" x14ac:dyDescent="0.25">
      <c r="A442" s="620" t="s">
        <v>61</v>
      </c>
      <c r="B442" s="620"/>
      <c r="C442" s="620"/>
      <c r="D442" s="90"/>
      <c r="E442" s="90"/>
      <c r="F442" s="90"/>
      <c r="G442" s="112">
        <v>47124205</v>
      </c>
    </row>
    <row r="443" spans="1:9" x14ac:dyDescent="0.25">
      <c r="A443" s="620" t="s">
        <v>120</v>
      </c>
      <c r="B443" s="620"/>
      <c r="C443" s="620"/>
      <c r="D443" s="90"/>
      <c r="E443" s="90"/>
      <c r="F443" s="90"/>
      <c r="G443" s="112">
        <v>64831624</v>
      </c>
    </row>
    <row r="444" spans="1:9" ht="15.75" thickBot="1" x14ac:dyDescent="0.3">
      <c r="A444" s="621" t="s">
        <v>512</v>
      </c>
      <c r="B444" s="621"/>
      <c r="C444" s="621"/>
      <c r="D444" s="540"/>
      <c r="E444" s="540"/>
      <c r="F444" s="540"/>
      <c r="G444" s="541">
        <v>39126837</v>
      </c>
    </row>
    <row r="445" spans="1:9" ht="19.5" thickTop="1" x14ac:dyDescent="0.3">
      <c r="A445" s="619" t="s">
        <v>420</v>
      </c>
      <c r="B445" s="619"/>
      <c r="C445" s="619"/>
      <c r="D445" s="90"/>
      <c r="E445" s="90"/>
      <c r="F445" s="90"/>
      <c r="G445" s="112">
        <f>G441+G442+G443+G444</f>
        <v>474723461</v>
      </c>
    </row>
  </sheetData>
  <mergeCells count="103">
    <mergeCell ref="A439:H439"/>
    <mergeCell ref="A445:C445"/>
    <mergeCell ref="A441:C441"/>
    <mergeCell ref="A442:C442"/>
    <mergeCell ref="A443:C443"/>
    <mergeCell ref="A444:C444"/>
    <mergeCell ref="A23:H24"/>
    <mergeCell ref="B383:D383"/>
    <mergeCell ref="B232:D232"/>
    <mergeCell ref="B67:D67"/>
    <mergeCell ref="B351:C351"/>
    <mergeCell ref="B253:C253"/>
    <mergeCell ref="B88:D88"/>
    <mergeCell ref="B102:D102"/>
    <mergeCell ref="B150:D150"/>
    <mergeCell ref="B338:D338"/>
    <mergeCell ref="B80:C80"/>
    <mergeCell ref="A145:H145"/>
    <mergeCell ref="B134:D134"/>
    <mergeCell ref="A57:H57"/>
    <mergeCell ref="B64:D64"/>
    <mergeCell ref="B65:D65"/>
    <mergeCell ref="B431:E431"/>
    <mergeCell ref="B146:D146"/>
    <mergeCell ref="G1:H1"/>
    <mergeCell ref="A16:H18"/>
    <mergeCell ref="A19:H19"/>
    <mergeCell ref="A20:H21"/>
    <mergeCell ref="A22:H22"/>
    <mergeCell ref="B129:D129"/>
    <mergeCell ref="A62:H62"/>
    <mergeCell ref="A63:H63"/>
    <mergeCell ref="B68:D68"/>
    <mergeCell ref="B71:D71"/>
    <mergeCell ref="B72:D72"/>
    <mergeCell ref="B73:D73"/>
    <mergeCell ref="B74:D74"/>
    <mergeCell ref="B70:C70"/>
    <mergeCell ref="B75:D75"/>
    <mergeCell ref="B79:D79"/>
    <mergeCell ref="B82:D82"/>
    <mergeCell ref="B78:D78"/>
    <mergeCell ref="B160:D160"/>
    <mergeCell ref="B140:C140"/>
    <mergeCell ref="B139:C139"/>
    <mergeCell ref="A166:H166"/>
    <mergeCell ref="B167:D167"/>
    <mergeCell ref="B168:D168"/>
    <mergeCell ref="A205:H205"/>
    <mergeCell ref="B206:D206"/>
    <mergeCell ref="B181:D181"/>
    <mergeCell ref="A184:H184"/>
    <mergeCell ref="B185:D185"/>
    <mergeCell ref="A190:H190"/>
    <mergeCell ref="B192:D192"/>
    <mergeCell ref="B199:C199"/>
    <mergeCell ref="B200:C200"/>
    <mergeCell ref="B281:C281"/>
    <mergeCell ref="B285:D285"/>
    <mergeCell ref="A288:H288"/>
    <mergeCell ref="B289:D289"/>
    <mergeCell ref="C217:D217"/>
    <mergeCell ref="A236:H236"/>
    <mergeCell ref="B214:D214"/>
    <mergeCell ref="B215:D215"/>
    <mergeCell ref="B218:D218"/>
    <mergeCell ref="B219:D219"/>
    <mergeCell ref="B221:D221"/>
    <mergeCell ref="C220:D220"/>
    <mergeCell ref="B216:D216"/>
    <mergeCell ref="B237:D237"/>
    <mergeCell ref="B248:D248"/>
    <mergeCell ref="B257:D257"/>
    <mergeCell ref="B274:D274"/>
    <mergeCell ref="A276:H276"/>
    <mergeCell ref="B243:D243"/>
    <mergeCell ref="B238:D238"/>
    <mergeCell ref="B246:D246"/>
    <mergeCell ref="B277:D277"/>
    <mergeCell ref="A339:H339"/>
    <mergeCell ref="B291:D291"/>
    <mergeCell ref="B296:D296"/>
    <mergeCell ref="B302:D302"/>
    <mergeCell ref="B308:D308"/>
    <mergeCell ref="C320:D320"/>
    <mergeCell ref="B329:D329"/>
    <mergeCell ref="B425:D425"/>
    <mergeCell ref="A427:H427"/>
    <mergeCell ref="B340:D340"/>
    <mergeCell ref="A381:H381"/>
    <mergeCell ref="A393:H393"/>
    <mergeCell ref="B394:D394"/>
    <mergeCell ref="A410:H410"/>
    <mergeCell ref="B343:D343"/>
    <mergeCell ref="B359:D359"/>
    <mergeCell ref="C375:D375"/>
    <mergeCell ref="C376:D376"/>
    <mergeCell ref="C377:D377"/>
    <mergeCell ref="B350:C350"/>
    <mergeCell ref="B330:D330"/>
    <mergeCell ref="B331:D331"/>
    <mergeCell ref="B332:D332"/>
    <mergeCell ref="B299:C299"/>
  </mergeCells>
  <phoneticPr fontId="0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4" workbookViewId="0">
      <selection activeCell="J23" sqref="J23"/>
    </sheetView>
  </sheetViews>
  <sheetFormatPr defaultRowHeight="15.75" x14ac:dyDescent="0.25"/>
  <cols>
    <col min="1" max="1" width="3.5703125" customWidth="1"/>
    <col min="2" max="2" width="4.28515625" style="15" customWidth="1"/>
    <col min="3" max="3" width="40.7109375" style="89" customWidth="1"/>
    <col min="4" max="4" width="10.140625" style="15" customWidth="1"/>
    <col min="5" max="5" width="4.140625" style="15" customWidth="1"/>
    <col min="6" max="6" width="45.85546875" style="89" customWidth="1"/>
    <col min="7" max="7" width="8.140625" style="15" customWidth="1"/>
  </cols>
  <sheetData>
    <row r="1" spans="1:9" s="3" customFormat="1" x14ac:dyDescent="0.25">
      <c r="A1" s="174"/>
      <c r="B1" s="202"/>
      <c r="C1" s="204"/>
      <c r="D1" s="202"/>
      <c r="E1" s="202"/>
      <c r="F1" s="204"/>
      <c r="G1" s="205"/>
      <c r="H1" s="190"/>
      <c r="I1" s="174"/>
    </row>
    <row r="2" spans="1:9" s="3" customFormat="1" x14ac:dyDescent="0.25">
      <c r="A2" s="174"/>
      <c r="B2" s="202"/>
      <c r="C2" s="204"/>
      <c r="D2" s="202"/>
      <c r="E2" s="202"/>
      <c r="F2" s="204"/>
      <c r="G2" s="202"/>
      <c r="H2" s="174"/>
      <c r="I2" s="174"/>
    </row>
    <row r="3" spans="1:9" s="3" customFormat="1" x14ac:dyDescent="0.25">
      <c r="A3" s="174"/>
      <c r="B3" s="202"/>
      <c r="C3" s="204"/>
      <c r="D3" s="202"/>
      <c r="E3" s="202"/>
      <c r="F3" s="204"/>
      <c r="G3" s="202"/>
      <c r="H3" s="174"/>
      <c r="I3" s="174"/>
    </row>
    <row r="4" spans="1:9" s="7" customFormat="1" ht="15" x14ac:dyDescent="0.25">
      <c r="A4" s="672"/>
      <c r="B4" s="672"/>
      <c r="C4" s="672"/>
      <c r="D4" s="672"/>
      <c r="E4" s="672"/>
      <c r="F4" s="672"/>
      <c r="G4" s="672"/>
      <c r="H4" s="672"/>
      <c r="I4" s="672"/>
    </row>
    <row r="5" spans="1:9" s="5" customFormat="1" x14ac:dyDescent="0.25">
      <c r="A5" s="174"/>
      <c r="B5" s="202"/>
      <c r="C5" s="204"/>
      <c r="D5" s="202"/>
      <c r="E5" s="202"/>
      <c r="F5" s="204"/>
      <c r="G5" s="202"/>
      <c r="H5" s="174"/>
      <c r="I5" s="174"/>
    </row>
    <row r="6" spans="1:9" s="5" customFormat="1" x14ac:dyDescent="0.25">
      <c r="A6" s="174"/>
      <c r="B6" s="202"/>
      <c r="C6" s="204"/>
      <c r="D6" s="202"/>
      <c r="E6" s="202"/>
      <c r="F6" s="204"/>
      <c r="G6" s="202"/>
      <c r="H6" s="174"/>
      <c r="I6" s="174"/>
    </row>
    <row r="7" spans="1:9" s="5" customFormat="1" x14ac:dyDescent="0.25">
      <c r="A7" s="174"/>
      <c r="B7" s="202"/>
      <c r="C7" s="204"/>
      <c r="D7" s="202"/>
      <c r="E7" s="202"/>
      <c r="F7" s="204"/>
      <c r="G7" s="202"/>
      <c r="H7" s="174"/>
      <c r="I7" s="174"/>
    </row>
    <row r="8" spans="1:9" s="5" customFormat="1" x14ac:dyDescent="0.25">
      <c r="A8" s="174"/>
      <c r="B8" s="202"/>
      <c r="C8" s="204"/>
      <c r="D8" s="202"/>
      <c r="E8" s="202"/>
      <c r="F8" s="204"/>
      <c r="G8" s="202"/>
      <c r="H8" s="174"/>
      <c r="I8" s="174"/>
    </row>
    <row r="9" spans="1:9" s="5" customFormat="1" x14ac:dyDescent="0.25">
      <c r="A9" s="174"/>
      <c r="B9" s="202"/>
      <c r="C9" s="204"/>
      <c r="D9" s="202"/>
      <c r="E9" s="202"/>
      <c r="F9" s="204"/>
      <c r="G9" s="202"/>
      <c r="H9" s="174"/>
      <c r="I9" s="174"/>
    </row>
    <row r="10" spans="1:9" s="5" customFormat="1" x14ac:dyDescent="0.25">
      <c r="A10" s="174"/>
      <c r="B10" s="202"/>
      <c r="C10" s="204"/>
      <c r="D10" s="202"/>
      <c r="E10" s="202"/>
      <c r="F10" s="674"/>
      <c r="G10" s="674"/>
      <c r="H10" s="174"/>
      <c r="I10" s="174"/>
    </row>
    <row r="11" spans="1:9" s="5" customFormat="1" x14ac:dyDescent="0.25">
      <c r="A11" s="174"/>
      <c r="B11" s="243"/>
      <c r="C11" s="243"/>
      <c r="D11" s="244"/>
      <c r="E11" s="243"/>
      <c r="F11" s="243"/>
      <c r="G11" s="244"/>
      <c r="H11" s="174"/>
      <c r="I11" s="174"/>
    </row>
    <row r="12" spans="1:9" s="5" customFormat="1" x14ac:dyDescent="0.25">
      <c r="A12" s="174"/>
      <c r="B12" s="245"/>
      <c r="C12" s="245"/>
      <c r="D12" s="246"/>
      <c r="E12" s="245"/>
      <c r="F12" s="245"/>
      <c r="G12" s="246"/>
      <c r="H12" s="174"/>
      <c r="I12" s="174"/>
    </row>
    <row r="13" spans="1:9" s="5" customFormat="1" x14ac:dyDescent="0.25">
      <c r="A13" s="174"/>
      <c r="B13" s="245"/>
      <c r="C13" s="243"/>
      <c r="D13" s="246"/>
      <c r="E13" s="245"/>
      <c r="F13" s="243"/>
      <c r="G13" s="246"/>
      <c r="H13" s="174"/>
      <c r="I13" s="174"/>
    </row>
    <row r="14" spans="1:9" s="5" customFormat="1" x14ac:dyDescent="0.25">
      <c r="A14" s="174"/>
      <c r="B14" s="207"/>
      <c r="C14" s="245"/>
      <c r="D14" s="247"/>
      <c r="E14" s="207"/>
      <c r="F14" s="245"/>
      <c r="G14" s="247"/>
      <c r="H14" s="174"/>
      <c r="I14" s="174"/>
    </row>
    <row r="15" spans="1:9" s="5" customFormat="1" x14ac:dyDescent="0.25">
      <c r="A15" s="174"/>
      <c r="B15" s="248"/>
      <c r="C15" s="249"/>
      <c r="D15" s="250"/>
      <c r="E15" s="207"/>
      <c r="F15" s="245"/>
      <c r="G15" s="247"/>
      <c r="H15" s="174"/>
      <c r="I15" s="174"/>
    </row>
    <row r="16" spans="1:9" s="5" customFormat="1" x14ac:dyDescent="0.25">
      <c r="A16" s="174"/>
      <c r="B16" s="248"/>
      <c r="C16" s="251"/>
      <c r="D16" s="250"/>
      <c r="E16" s="207"/>
      <c r="F16" s="245"/>
      <c r="G16" s="247"/>
      <c r="H16" s="174"/>
      <c r="I16" s="174"/>
    </row>
    <row r="17" spans="1:9" s="5" customFormat="1" x14ac:dyDescent="0.25">
      <c r="A17" s="174"/>
      <c r="B17" s="207"/>
      <c r="C17" s="252"/>
      <c r="D17" s="247"/>
      <c r="E17" s="207"/>
      <c r="F17" s="245"/>
      <c r="G17" s="247"/>
      <c r="H17" s="174"/>
      <c r="I17" s="174"/>
    </row>
    <row r="18" spans="1:9" s="5" customFormat="1" x14ac:dyDescent="0.2">
      <c r="A18" s="174"/>
      <c r="B18" s="248"/>
      <c r="C18" s="251"/>
      <c r="D18" s="250"/>
      <c r="E18" s="248"/>
      <c r="F18" s="253"/>
      <c r="G18" s="250"/>
      <c r="H18" s="174"/>
      <c r="I18" s="174"/>
    </row>
    <row r="19" spans="1:9" s="83" customFormat="1" x14ac:dyDescent="0.25">
      <c r="A19" s="177"/>
      <c r="B19" s="207"/>
      <c r="C19" s="252"/>
      <c r="D19" s="247"/>
      <c r="E19" s="248"/>
      <c r="F19" s="254"/>
      <c r="G19" s="250"/>
      <c r="H19" s="177"/>
      <c r="I19" s="177"/>
    </row>
    <row r="20" spans="1:9" s="5" customFormat="1" x14ac:dyDescent="0.25">
      <c r="A20" s="174"/>
      <c r="B20" s="207"/>
      <c r="C20" s="252"/>
      <c r="D20" s="247"/>
      <c r="E20" s="207"/>
      <c r="F20" s="245"/>
      <c r="G20" s="247"/>
      <c r="H20" s="174"/>
      <c r="I20" s="174"/>
    </row>
    <row r="21" spans="1:9" s="5" customFormat="1" x14ac:dyDescent="0.25">
      <c r="A21" s="174"/>
      <c r="B21" s="207"/>
      <c r="C21" s="252"/>
      <c r="D21" s="247"/>
      <c r="E21" s="207"/>
      <c r="F21" s="245"/>
      <c r="G21" s="247"/>
      <c r="H21" s="174"/>
      <c r="I21" s="174"/>
    </row>
    <row r="22" spans="1:9" s="5" customFormat="1" x14ac:dyDescent="0.25">
      <c r="A22" s="174"/>
      <c r="B22" s="206"/>
      <c r="C22" s="243"/>
      <c r="D22" s="255"/>
      <c r="E22" s="206"/>
      <c r="F22" s="243"/>
      <c r="G22" s="255"/>
      <c r="H22" s="174"/>
      <c r="I22" s="174"/>
    </row>
    <row r="23" spans="1:9" s="5" customFormat="1" x14ac:dyDescent="0.25">
      <c r="A23" s="174"/>
      <c r="B23" s="206"/>
      <c r="C23" s="208"/>
      <c r="D23" s="247"/>
      <c r="E23" s="206"/>
      <c r="F23" s="208"/>
      <c r="G23" s="247"/>
      <c r="H23" s="174"/>
      <c r="I23" s="174"/>
    </row>
    <row r="24" spans="1:9" s="5" customFormat="1" x14ac:dyDescent="0.25">
      <c r="A24" s="174"/>
      <c r="B24" s="207"/>
      <c r="C24" s="252"/>
      <c r="D24" s="247"/>
      <c r="E24" s="207"/>
      <c r="F24" s="256"/>
      <c r="G24" s="247"/>
      <c r="H24" s="174"/>
      <c r="I24" s="174"/>
    </row>
    <row r="25" spans="1:9" s="1" customFormat="1" x14ac:dyDescent="0.25">
      <c r="A25" s="198"/>
      <c r="B25" s="206"/>
      <c r="C25" s="208"/>
      <c r="D25" s="255"/>
      <c r="E25" s="206"/>
      <c r="F25" s="257"/>
      <c r="G25" s="255"/>
      <c r="H25" s="198"/>
      <c r="I25" s="198"/>
    </row>
    <row r="26" spans="1:9" s="5" customFormat="1" x14ac:dyDescent="0.25">
      <c r="A26" s="174"/>
      <c r="B26" s="206"/>
      <c r="C26" s="243"/>
      <c r="D26" s="255"/>
      <c r="E26" s="206"/>
      <c r="F26" s="243"/>
      <c r="G26" s="255"/>
      <c r="H26" s="174"/>
      <c r="I26" s="174"/>
    </row>
    <row r="27" spans="1:9" s="5" customFormat="1" x14ac:dyDescent="0.25">
      <c r="A27" s="174"/>
      <c r="B27" s="209"/>
      <c r="C27" s="209"/>
      <c r="D27" s="210"/>
      <c r="E27" s="209"/>
      <c r="F27" s="209"/>
      <c r="G27" s="210"/>
      <c r="H27" s="174"/>
      <c r="I27" s="174"/>
    </row>
    <row r="28" spans="1:9" s="5" customFormat="1" x14ac:dyDescent="0.25">
      <c r="A28" s="174"/>
      <c r="B28" s="202"/>
      <c r="C28" s="202"/>
      <c r="D28" s="204"/>
      <c r="E28" s="202"/>
      <c r="F28" s="202"/>
      <c r="G28" s="204"/>
      <c r="H28" s="174"/>
      <c r="I28" s="174"/>
    </row>
  </sheetData>
  <mergeCells count="2">
    <mergeCell ref="A4:I4"/>
    <mergeCell ref="F10:G10"/>
  </mergeCells>
  <phoneticPr fontId="0" type="noConversion"/>
  <pageMargins left="0.75" right="0.75" top="1" bottom="1" header="0.5" footer="0.5"/>
  <pageSetup paperSize="9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10" workbookViewId="0">
      <selection activeCell="O17" sqref="O17"/>
    </sheetView>
  </sheetViews>
  <sheetFormatPr defaultRowHeight="15.75" x14ac:dyDescent="0.25"/>
  <cols>
    <col min="1" max="8" width="9.140625" style="15"/>
    <col min="9" max="9" width="14.140625" style="15" customWidth="1"/>
    <col min="10" max="10" width="9.140625" style="41"/>
  </cols>
  <sheetData>
    <row r="1" spans="1:10" x14ac:dyDescent="0.25">
      <c r="A1" s="202"/>
      <c r="B1" s="202"/>
      <c r="C1" s="202"/>
      <c r="D1" s="202"/>
      <c r="E1" s="202"/>
      <c r="F1" s="202"/>
      <c r="G1" s="676"/>
      <c r="H1" s="676"/>
      <c r="I1" s="676"/>
      <c r="J1" s="178"/>
    </row>
    <row r="2" spans="1:10" x14ac:dyDescent="0.25">
      <c r="A2" s="202"/>
      <c r="B2" s="202"/>
      <c r="C2" s="202"/>
      <c r="D2" s="202"/>
      <c r="E2" s="202"/>
      <c r="F2" s="202"/>
      <c r="G2" s="202"/>
      <c r="H2" s="202"/>
      <c r="I2" s="202"/>
      <c r="J2" s="178"/>
    </row>
    <row r="3" spans="1:10" x14ac:dyDescent="0.25">
      <c r="A3" s="202"/>
      <c r="B3" s="202"/>
      <c r="C3" s="202"/>
      <c r="D3" s="202"/>
      <c r="E3" s="202"/>
      <c r="F3" s="202"/>
      <c r="G3" s="202"/>
      <c r="H3" s="202"/>
      <c r="I3" s="202"/>
      <c r="J3" s="178"/>
    </row>
    <row r="4" spans="1:10" x14ac:dyDescent="0.25">
      <c r="A4" s="202"/>
      <c r="B4" s="202"/>
      <c r="C4" s="202"/>
      <c r="D4" s="202"/>
      <c r="E4" s="202"/>
      <c r="F4" s="202"/>
      <c r="G4" s="202"/>
      <c r="H4" s="202"/>
      <c r="I4" s="202"/>
      <c r="J4" s="178"/>
    </row>
    <row r="5" spans="1:10" x14ac:dyDescent="0.25">
      <c r="A5" s="202"/>
      <c r="B5" s="202"/>
      <c r="C5" s="202"/>
      <c r="D5" s="202"/>
      <c r="E5" s="202"/>
      <c r="F5" s="202"/>
      <c r="G5" s="202"/>
      <c r="H5" s="202"/>
      <c r="I5" s="202"/>
      <c r="J5" s="178"/>
    </row>
    <row r="6" spans="1:10" x14ac:dyDescent="0.25">
      <c r="A6" s="202"/>
      <c r="B6" s="202"/>
      <c r="C6" s="202"/>
      <c r="D6" s="202"/>
      <c r="E6" s="202"/>
      <c r="F6" s="202"/>
      <c r="G6" s="202"/>
      <c r="H6" s="202"/>
      <c r="I6" s="202"/>
      <c r="J6" s="178"/>
    </row>
    <row r="7" spans="1:10" x14ac:dyDescent="0.25">
      <c r="A7" s="202"/>
      <c r="B7" s="202"/>
      <c r="C7" s="202"/>
      <c r="D7" s="202"/>
      <c r="E7" s="202"/>
      <c r="F7" s="202"/>
      <c r="G7" s="202"/>
      <c r="H7" s="202"/>
      <c r="I7" s="202"/>
      <c r="J7" s="178"/>
    </row>
    <row r="8" spans="1:10" ht="14.25" x14ac:dyDescent="0.2">
      <c r="A8" s="675"/>
      <c r="B8" s="675"/>
      <c r="C8" s="675"/>
      <c r="D8" s="675"/>
      <c r="E8" s="675"/>
      <c r="F8" s="675"/>
      <c r="G8" s="675"/>
      <c r="H8" s="675"/>
      <c r="I8" s="675"/>
      <c r="J8" s="675"/>
    </row>
    <row r="9" spans="1:10" x14ac:dyDescent="0.25">
      <c r="A9" s="202"/>
      <c r="B9" s="202"/>
      <c r="C9" s="202"/>
      <c r="D9" s="202"/>
      <c r="E9" s="202"/>
      <c r="F9" s="202"/>
      <c r="G9" s="202"/>
      <c r="H9" s="202"/>
      <c r="I9" s="202"/>
      <c r="J9" s="178"/>
    </row>
    <row r="10" spans="1:10" x14ac:dyDescent="0.25">
      <c r="A10" s="202"/>
      <c r="B10" s="202"/>
      <c r="C10" s="202"/>
      <c r="D10" s="202"/>
      <c r="E10" s="202"/>
      <c r="F10" s="202"/>
      <c r="G10" s="202"/>
      <c r="H10" s="202"/>
      <c r="I10" s="202"/>
      <c r="J10" s="178"/>
    </row>
    <row r="11" spans="1:10" x14ac:dyDescent="0.25">
      <c r="A11" s="202"/>
      <c r="B11" s="202"/>
      <c r="C11" s="202"/>
      <c r="D11" s="202"/>
      <c r="E11" s="202"/>
      <c r="F11" s="202"/>
      <c r="G11" s="202"/>
      <c r="H11" s="202"/>
      <c r="I11" s="202"/>
      <c r="J11" s="178"/>
    </row>
    <row r="12" spans="1:10" x14ac:dyDescent="0.25">
      <c r="A12" s="202"/>
      <c r="B12" s="202"/>
      <c r="C12" s="202"/>
      <c r="D12" s="202"/>
      <c r="E12" s="202"/>
      <c r="F12" s="202"/>
      <c r="G12" s="202"/>
      <c r="H12" s="202"/>
      <c r="I12" s="202"/>
      <c r="J12" s="178"/>
    </row>
    <row r="13" spans="1:10" x14ac:dyDescent="0.25">
      <c r="A13" s="202"/>
      <c r="B13" s="202"/>
      <c r="C13" s="202"/>
      <c r="D13" s="202"/>
      <c r="E13" s="202"/>
      <c r="F13" s="202"/>
      <c r="G13" s="202"/>
      <c r="H13" s="202"/>
      <c r="I13" s="202"/>
      <c r="J13" s="178"/>
    </row>
    <row r="14" spans="1:10" x14ac:dyDescent="0.25">
      <c r="A14" s="203"/>
      <c r="B14" s="202"/>
      <c r="C14" s="202"/>
      <c r="D14" s="202"/>
      <c r="E14" s="202"/>
      <c r="F14" s="202"/>
      <c r="G14" s="202"/>
      <c r="H14" s="202"/>
      <c r="I14" s="202"/>
      <c r="J14" s="178"/>
    </row>
    <row r="15" spans="1:10" x14ac:dyDescent="0.25">
      <c r="A15" s="202"/>
      <c r="B15" s="202"/>
      <c r="C15" s="202"/>
      <c r="D15" s="202"/>
      <c r="E15" s="202"/>
      <c r="F15" s="202"/>
      <c r="G15" s="202"/>
      <c r="H15" s="202"/>
      <c r="I15" s="202"/>
      <c r="J15" s="178"/>
    </row>
    <row r="16" spans="1:10" x14ac:dyDescent="0.25">
      <c r="A16" s="202"/>
      <c r="B16" s="202"/>
      <c r="C16" s="202"/>
      <c r="D16" s="202"/>
      <c r="E16" s="202"/>
      <c r="F16" s="202"/>
      <c r="G16" s="202"/>
      <c r="H16" s="202"/>
      <c r="I16" s="202"/>
      <c r="J16" s="178"/>
    </row>
    <row r="17" spans="1:10" x14ac:dyDescent="0.25">
      <c r="A17" s="202"/>
      <c r="B17" s="202"/>
      <c r="C17" s="202"/>
      <c r="D17" s="202"/>
      <c r="E17" s="202"/>
      <c r="F17" s="202"/>
      <c r="G17" s="202"/>
      <c r="H17" s="202"/>
      <c r="I17" s="202"/>
      <c r="J17" s="178"/>
    </row>
    <row r="18" spans="1:10" x14ac:dyDescent="0.25">
      <c r="A18" s="202"/>
      <c r="B18" s="202"/>
      <c r="C18" s="202"/>
      <c r="D18" s="202"/>
      <c r="E18" s="202"/>
      <c r="F18" s="202"/>
      <c r="G18" s="202"/>
      <c r="H18" s="202"/>
      <c r="I18" s="202"/>
      <c r="J18" s="178"/>
    </row>
    <row r="19" spans="1:10" x14ac:dyDescent="0.25">
      <c r="A19" s="202"/>
      <c r="B19" s="202"/>
      <c r="C19" s="202"/>
      <c r="D19" s="202"/>
      <c r="E19" s="202"/>
      <c r="F19" s="202"/>
      <c r="G19" s="202"/>
      <c r="H19" s="202"/>
      <c r="I19" s="202"/>
      <c r="J19" s="178"/>
    </row>
    <row r="20" spans="1:10" x14ac:dyDescent="0.25">
      <c r="A20" s="202"/>
      <c r="B20" s="202"/>
      <c r="C20" s="202"/>
      <c r="D20" s="202"/>
      <c r="E20" s="202"/>
      <c r="F20" s="202"/>
      <c r="G20" s="202"/>
      <c r="H20" s="202"/>
      <c r="I20" s="202"/>
      <c r="J20" s="178"/>
    </row>
    <row r="21" spans="1:10" x14ac:dyDescent="0.25">
      <c r="A21" s="202"/>
      <c r="B21" s="202"/>
      <c r="C21" s="202"/>
      <c r="D21" s="202"/>
      <c r="E21" s="202"/>
      <c r="F21" s="202"/>
      <c r="G21" s="202"/>
      <c r="H21" s="202"/>
      <c r="I21" s="202"/>
      <c r="J21" s="178"/>
    </row>
    <row r="22" spans="1:10" x14ac:dyDescent="0.25">
      <c r="A22" s="202"/>
      <c r="B22" s="202"/>
      <c r="C22" s="202"/>
      <c r="D22" s="202"/>
      <c r="E22" s="202"/>
      <c r="F22" s="202"/>
      <c r="G22" s="202"/>
      <c r="H22" s="202"/>
      <c r="I22" s="202"/>
      <c r="J22" s="178"/>
    </row>
    <row r="23" spans="1:10" x14ac:dyDescent="0.25">
      <c r="A23" s="202"/>
      <c r="B23" s="202"/>
      <c r="C23" s="202"/>
      <c r="D23" s="202"/>
      <c r="E23" s="202"/>
      <c r="F23" s="202"/>
      <c r="G23" s="202"/>
      <c r="H23" s="202"/>
      <c r="I23" s="202"/>
      <c r="J23" s="178"/>
    </row>
    <row r="24" spans="1:10" x14ac:dyDescent="0.25">
      <c r="A24" s="202"/>
      <c r="B24" s="202"/>
      <c r="C24" s="202"/>
      <c r="D24" s="202"/>
      <c r="E24" s="202"/>
      <c r="F24" s="202"/>
      <c r="G24" s="202"/>
      <c r="H24" s="202"/>
      <c r="I24" s="202"/>
      <c r="J24" s="178"/>
    </row>
    <row r="25" spans="1:10" x14ac:dyDescent="0.25">
      <c r="A25" s="202"/>
      <c r="B25" s="202"/>
      <c r="C25" s="202"/>
      <c r="D25" s="202"/>
      <c r="E25" s="202"/>
      <c r="F25" s="202"/>
      <c r="G25" s="202"/>
      <c r="H25" s="202"/>
      <c r="I25" s="202"/>
      <c r="J25" s="178"/>
    </row>
    <row r="26" spans="1:10" x14ac:dyDescent="0.25">
      <c r="A26" s="202"/>
      <c r="B26" s="202"/>
      <c r="C26" s="202"/>
      <c r="D26" s="202"/>
      <c r="E26" s="202"/>
      <c r="F26" s="202"/>
      <c r="G26" s="202"/>
      <c r="H26" s="202"/>
      <c r="I26" s="202"/>
      <c r="J26" s="178"/>
    </row>
    <row r="27" spans="1:10" x14ac:dyDescent="0.25">
      <c r="A27" s="202"/>
      <c r="B27" s="202"/>
      <c r="C27" s="202"/>
      <c r="D27" s="202"/>
      <c r="E27" s="202"/>
      <c r="F27" s="202"/>
      <c r="G27" s="202"/>
      <c r="H27" s="202"/>
      <c r="I27" s="202"/>
      <c r="J27" s="178"/>
    </row>
    <row r="28" spans="1:10" x14ac:dyDescent="0.25">
      <c r="A28" s="202"/>
      <c r="B28" s="202"/>
      <c r="C28" s="202"/>
      <c r="D28" s="202"/>
      <c r="E28" s="202"/>
      <c r="F28" s="202"/>
      <c r="G28" s="202"/>
      <c r="H28" s="202"/>
      <c r="I28" s="202"/>
      <c r="J28" s="178"/>
    </row>
    <row r="29" spans="1:10" x14ac:dyDescent="0.25">
      <c r="A29" s="202"/>
      <c r="B29" s="202"/>
      <c r="C29" s="202"/>
      <c r="D29" s="202"/>
      <c r="E29" s="202"/>
      <c r="F29" s="202"/>
      <c r="G29" s="202"/>
      <c r="H29" s="202"/>
      <c r="I29" s="202"/>
      <c r="J29" s="178"/>
    </row>
    <row r="30" spans="1:10" x14ac:dyDescent="0.25">
      <c r="A30" s="202"/>
      <c r="B30" s="202"/>
      <c r="C30" s="202"/>
      <c r="D30" s="202"/>
      <c r="E30" s="202"/>
      <c r="F30" s="202"/>
      <c r="G30" s="202"/>
      <c r="H30" s="202"/>
      <c r="I30" s="202"/>
      <c r="J30" s="178"/>
    </row>
    <row r="31" spans="1:10" x14ac:dyDescent="0.25">
      <c r="A31" s="202"/>
      <c r="B31" s="202"/>
      <c r="C31" s="202"/>
      <c r="D31" s="202"/>
      <c r="E31" s="202"/>
      <c r="F31" s="202"/>
      <c r="G31" s="202"/>
      <c r="H31" s="202"/>
      <c r="I31" s="202"/>
      <c r="J31" s="178"/>
    </row>
  </sheetData>
  <mergeCells count="2">
    <mergeCell ref="A8:J8"/>
    <mergeCell ref="G1:I1"/>
  </mergeCells>
  <phoneticPr fontId="0" type="noConversion"/>
  <pageMargins left="0.7" right="0.7" top="0.75" bottom="0.75" header="0.3" footer="0.3"/>
  <pageSetup paperSize="9" orientation="portrait" horizontalDpi="120" verticalDpi="72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workbookViewId="0">
      <selection activeCell="E17" sqref="E17"/>
    </sheetView>
  </sheetViews>
  <sheetFormatPr defaultRowHeight="12.75" x14ac:dyDescent="0.2"/>
  <cols>
    <col min="1" max="1" width="46.5703125" customWidth="1"/>
    <col min="2" max="2" width="37.7109375" style="142" customWidth="1"/>
    <col min="3" max="3" width="10" bestFit="1" customWidth="1"/>
  </cols>
  <sheetData>
    <row r="1" spans="1:2" x14ac:dyDescent="0.2">
      <c r="A1" s="174"/>
      <c r="B1" s="190"/>
    </row>
    <row r="2" spans="1:2" ht="15.75" x14ac:dyDescent="0.25">
      <c r="A2" s="679"/>
      <c r="B2" s="680"/>
    </row>
    <row r="3" spans="1:2" ht="15.75" x14ac:dyDescent="0.25">
      <c r="A3" s="191"/>
      <c r="B3" s="192"/>
    </row>
    <row r="4" spans="1:2" ht="15.75" x14ac:dyDescent="0.25">
      <c r="A4" s="681"/>
      <c r="B4" s="680"/>
    </row>
    <row r="5" spans="1:2" ht="15.75" x14ac:dyDescent="0.25">
      <c r="A5" s="193"/>
      <c r="B5" s="192"/>
    </row>
    <row r="6" spans="1:2" ht="15.75" x14ac:dyDescent="0.25">
      <c r="A6" s="682"/>
      <c r="B6" s="682"/>
    </row>
    <row r="7" spans="1:2" x14ac:dyDescent="0.2">
      <c r="A7" s="194"/>
      <c r="B7" s="194"/>
    </row>
    <row r="8" spans="1:2" x14ac:dyDescent="0.2">
      <c r="A8" s="678"/>
      <c r="B8" s="678"/>
    </row>
    <row r="9" spans="1:2" x14ac:dyDescent="0.2">
      <c r="A9" s="229"/>
      <c r="B9" s="229"/>
    </row>
    <row r="10" spans="1:2" x14ac:dyDescent="0.2">
      <c r="A10" s="195"/>
      <c r="B10" s="235"/>
    </row>
    <row r="11" spans="1:2" x14ac:dyDescent="0.2">
      <c r="A11" s="195"/>
      <c r="B11" s="196"/>
    </row>
    <row r="12" spans="1:2" x14ac:dyDescent="0.2">
      <c r="A12" s="195"/>
      <c r="B12" s="196"/>
    </row>
    <row r="13" spans="1:2" x14ac:dyDescent="0.2">
      <c r="A13" s="195"/>
      <c r="B13" s="235"/>
    </row>
    <row r="14" spans="1:2" x14ac:dyDescent="0.2">
      <c r="A14" s="195"/>
      <c r="B14" s="196"/>
    </row>
    <row r="15" spans="1:2" x14ac:dyDescent="0.2">
      <c r="A15" s="195"/>
      <c r="B15" s="196"/>
    </row>
    <row r="16" spans="1:2" x14ac:dyDescent="0.2">
      <c r="A16" s="195"/>
      <c r="B16" s="196"/>
    </row>
    <row r="17" spans="1:6" x14ac:dyDescent="0.2">
      <c r="A17" s="195"/>
      <c r="B17" s="196"/>
    </row>
    <row r="18" spans="1:6" s="115" customFormat="1" x14ac:dyDescent="0.2">
      <c r="A18" s="236"/>
      <c r="B18" s="237"/>
    </row>
    <row r="19" spans="1:6" x14ac:dyDescent="0.2">
      <c r="A19" s="238"/>
      <c r="B19" s="239"/>
    </row>
    <row r="20" spans="1:6" s="115" customFormat="1" x14ac:dyDescent="0.2">
      <c r="A20" s="236"/>
      <c r="B20" s="237"/>
    </row>
    <row r="21" spans="1:6" x14ac:dyDescent="0.2">
      <c r="A21" s="229"/>
      <c r="B21" s="197"/>
    </row>
    <row r="22" spans="1:6" x14ac:dyDescent="0.2">
      <c r="A22" s="229"/>
      <c r="B22" s="197"/>
    </row>
    <row r="23" spans="1:6" x14ac:dyDescent="0.2">
      <c r="A23" s="240"/>
      <c r="B23" s="239"/>
    </row>
    <row r="24" spans="1:6" x14ac:dyDescent="0.2">
      <c r="A24" s="240"/>
      <c r="B24" s="239"/>
    </row>
    <row r="25" spans="1:6" x14ac:dyDescent="0.2">
      <c r="A25" s="677"/>
      <c r="B25" s="677"/>
    </row>
    <row r="26" spans="1:6" x14ac:dyDescent="0.2">
      <c r="A26" s="678"/>
      <c r="B26" s="678"/>
    </row>
    <row r="27" spans="1:6" ht="14.25" x14ac:dyDescent="0.2">
      <c r="A27" s="195"/>
      <c r="B27" s="196"/>
      <c r="F27" s="172"/>
    </row>
    <row r="28" spans="1:6" x14ac:dyDescent="0.2">
      <c r="A28" s="677"/>
      <c r="B28" s="677"/>
    </row>
    <row r="29" spans="1:6" x14ac:dyDescent="0.2">
      <c r="A29" s="195"/>
      <c r="B29" s="196"/>
    </row>
    <row r="30" spans="1:6" x14ac:dyDescent="0.2">
      <c r="A30" s="195"/>
      <c r="B30" s="196"/>
    </row>
    <row r="31" spans="1:6" x14ac:dyDescent="0.2">
      <c r="A31" s="678"/>
      <c r="B31" s="678"/>
    </row>
    <row r="32" spans="1:6" x14ac:dyDescent="0.2">
      <c r="A32" s="229"/>
      <c r="B32" s="235"/>
    </row>
    <row r="33" spans="1:2" x14ac:dyDescent="0.2">
      <c r="A33" s="229"/>
      <c r="B33" s="235"/>
    </row>
    <row r="34" spans="1:2" x14ac:dyDescent="0.2">
      <c r="A34" s="236"/>
      <c r="B34" s="235"/>
    </row>
    <row r="35" spans="1:2" x14ac:dyDescent="0.2">
      <c r="A35" s="677"/>
      <c r="B35" s="677"/>
    </row>
    <row r="36" spans="1:2" x14ac:dyDescent="0.2">
      <c r="A36" s="677"/>
      <c r="B36" s="677"/>
    </row>
    <row r="37" spans="1:2" x14ac:dyDescent="0.2">
      <c r="A37" s="195"/>
      <c r="B37" s="196"/>
    </row>
    <row r="38" spans="1:2" x14ac:dyDescent="0.2">
      <c r="A38" s="195"/>
      <c r="B38" s="241"/>
    </row>
    <row r="39" spans="1:2" x14ac:dyDescent="0.2">
      <c r="A39" s="677"/>
      <c r="B39" s="677"/>
    </row>
    <row r="40" spans="1:2" x14ac:dyDescent="0.2">
      <c r="A40" s="195"/>
      <c r="B40" s="196"/>
    </row>
    <row r="41" spans="1:2" x14ac:dyDescent="0.2">
      <c r="A41" s="195"/>
      <c r="B41" s="196"/>
    </row>
    <row r="42" spans="1:2" x14ac:dyDescent="0.2">
      <c r="A42" s="195"/>
      <c r="B42" s="196"/>
    </row>
    <row r="43" spans="1:2" x14ac:dyDescent="0.2">
      <c r="A43" s="229"/>
      <c r="B43" s="199"/>
    </row>
    <row r="44" spans="1:2" x14ac:dyDescent="0.2">
      <c r="A44" s="229"/>
      <c r="B44" s="199"/>
    </row>
    <row r="45" spans="1:2" x14ac:dyDescent="0.2">
      <c r="A45" s="229"/>
      <c r="B45" s="199"/>
    </row>
    <row r="46" spans="1:2" x14ac:dyDescent="0.2">
      <c r="A46" s="229"/>
      <c r="B46" s="199"/>
    </row>
    <row r="47" spans="1:2" x14ac:dyDescent="0.2">
      <c r="A47" s="229"/>
      <c r="B47" s="199"/>
    </row>
    <row r="48" spans="1:2" x14ac:dyDescent="0.2">
      <c r="A48" s="229"/>
      <c r="B48" s="199"/>
    </row>
    <row r="49" spans="1:3" x14ac:dyDescent="0.2">
      <c r="A49" s="229"/>
      <c r="B49" s="199"/>
    </row>
    <row r="50" spans="1:3" x14ac:dyDescent="0.2">
      <c r="A50" s="229"/>
      <c r="B50" s="199"/>
    </row>
    <row r="51" spans="1:3" x14ac:dyDescent="0.2">
      <c r="A51" s="229"/>
      <c r="B51" s="199"/>
    </row>
    <row r="52" spans="1:3" x14ac:dyDescent="0.2">
      <c r="A52" s="678"/>
      <c r="B52" s="678"/>
    </row>
    <row r="53" spans="1:3" x14ac:dyDescent="0.2">
      <c r="A53" s="229"/>
      <c r="B53" s="229"/>
    </row>
    <row r="54" spans="1:3" x14ac:dyDescent="0.2">
      <c r="A54" s="229"/>
      <c r="B54" s="229"/>
    </row>
    <row r="55" spans="1:3" x14ac:dyDescent="0.2">
      <c r="A55" s="195"/>
      <c r="B55" s="196"/>
    </row>
    <row r="56" spans="1:3" s="81" customFormat="1" x14ac:dyDescent="0.2">
      <c r="A56" s="684"/>
      <c r="B56" s="684"/>
    </row>
    <row r="57" spans="1:3" x14ac:dyDescent="0.2">
      <c r="A57" s="195"/>
      <c r="B57" s="235"/>
    </row>
    <row r="58" spans="1:3" x14ac:dyDescent="0.2">
      <c r="A58" s="195"/>
      <c r="B58" s="235"/>
    </row>
    <row r="59" spans="1:3" x14ac:dyDescent="0.2">
      <c r="A59" s="195"/>
      <c r="B59" s="235"/>
      <c r="C59" s="2"/>
    </row>
    <row r="60" spans="1:3" x14ac:dyDescent="0.2">
      <c r="A60" s="195"/>
      <c r="B60" s="235"/>
      <c r="C60" s="2"/>
    </row>
    <row r="61" spans="1:3" x14ac:dyDescent="0.2">
      <c r="A61" s="195"/>
      <c r="B61" s="235"/>
      <c r="C61" s="2"/>
    </row>
    <row r="62" spans="1:3" x14ac:dyDescent="0.2">
      <c r="A62" s="195"/>
      <c r="B62" s="235"/>
      <c r="C62" s="2"/>
    </row>
    <row r="63" spans="1:3" x14ac:dyDescent="0.2">
      <c r="A63" s="677"/>
      <c r="B63" s="677"/>
    </row>
    <row r="64" spans="1:3" x14ac:dyDescent="0.2">
      <c r="A64" s="195"/>
      <c r="B64" s="196"/>
    </row>
    <row r="65" spans="1:4" x14ac:dyDescent="0.2">
      <c r="A65" s="195"/>
      <c r="B65" s="235"/>
    </row>
    <row r="66" spans="1:4" x14ac:dyDescent="0.2">
      <c r="A66" s="200"/>
      <c r="B66" s="201"/>
      <c r="C66" s="1"/>
      <c r="D66" s="1"/>
    </row>
    <row r="67" spans="1:4" x14ac:dyDescent="0.2">
      <c r="A67" s="200"/>
      <c r="B67" s="201"/>
      <c r="C67" s="1"/>
      <c r="D67" s="1"/>
    </row>
    <row r="68" spans="1:4" x14ac:dyDescent="0.2">
      <c r="A68" s="200"/>
      <c r="B68" s="201"/>
      <c r="C68" s="143"/>
      <c r="D68" s="1"/>
    </row>
    <row r="69" spans="1:4" x14ac:dyDescent="0.2">
      <c r="A69" s="200"/>
      <c r="B69" s="201"/>
      <c r="C69" s="143"/>
      <c r="D69" s="1"/>
    </row>
    <row r="70" spans="1:4" x14ac:dyDescent="0.2">
      <c r="A70" s="238"/>
      <c r="B70" s="239"/>
    </row>
    <row r="71" spans="1:4" x14ac:dyDescent="0.2">
      <c r="A71" s="683"/>
      <c r="B71" s="683"/>
    </row>
    <row r="72" spans="1:4" x14ac:dyDescent="0.2">
      <c r="A72" s="238"/>
      <c r="B72" s="239"/>
    </row>
    <row r="73" spans="1:4" x14ac:dyDescent="0.2">
      <c r="A73" s="242"/>
      <c r="B73" s="201"/>
    </row>
  </sheetData>
  <mergeCells count="15">
    <mergeCell ref="A71:B71"/>
    <mergeCell ref="A28:B28"/>
    <mergeCell ref="A31:B31"/>
    <mergeCell ref="A35:B35"/>
    <mergeCell ref="A36:B36"/>
    <mergeCell ref="A39:B39"/>
    <mergeCell ref="A52:B52"/>
    <mergeCell ref="A56:B56"/>
    <mergeCell ref="A63:B63"/>
    <mergeCell ref="A25:B25"/>
    <mergeCell ref="A26:B26"/>
    <mergeCell ref="A2:B2"/>
    <mergeCell ref="A4:B4"/>
    <mergeCell ref="A6:B6"/>
    <mergeCell ref="A8:B8"/>
  </mergeCells>
  <phoneticPr fontId="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1"/>
  <sheetViews>
    <sheetView workbookViewId="0">
      <selection activeCell="J120" sqref="J120"/>
    </sheetView>
  </sheetViews>
  <sheetFormatPr defaultRowHeight="15.75" x14ac:dyDescent="0.25"/>
  <cols>
    <col min="1" max="1" width="9" style="15" customWidth="1"/>
    <col min="2" max="2" width="9.140625" style="15"/>
    <col min="3" max="3" width="20.85546875" style="15" customWidth="1"/>
    <col min="4" max="4" width="13.140625" style="15" customWidth="1"/>
    <col min="5" max="5" width="16.140625" style="15" customWidth="1"/>
    <col min="6" max="6" width="9.28515625" style="15" customWidth="1"/>
    <col min="7" max="7" width="11.140625" style="23" customWidth="1"/>
    <col min="8" max="8" width="12.28515625" style="15" customWidth="1"/>
    <col min="9" max="9" width="12.7109375" style="20" customWidth="1"/>
    <col min="11" max="11" width="15.5703125" customWidth="1"/>
  </cols>
  <sheetData>
    <row r="1" spans="1:12" x14ac:dyDescent="0.25">
      <c r="D1" s="15" t="s">
        <v>47</v>
      </c>
      <c r="G1" s="15"/>
      <c r="H1" s="16" t="s">
        <v>282</v>
      </c>
    </row>
    <row r="2" spans="1:12" x14ac:dyDescent="0.25">
      <c r="F2" s="17"/>
      <c r="G2" s="18"/>
      <c r="H2" s="17"/>
      <c r="I2" s="77"/>
      <c r="J2" s="77"/>
      <c r="L2" s="17"/>
    </row>
    <row r="3" spans="1:12" x14ac:dyDescent="0.25">
      <c r="I3" s="77"/>
      <c r="J3" s="77"/>
      <c r="L3" s="17"/>
    </row>
    <row r="4" spans="1:12" x14ac:dyDescent="0.25">
      <c r="I4" s="17"/>
      <c r="J4" s="17"/>
      <c r="L4" s="17"/>
    </row>
    <row r="9" spans="1:12" x14ac:dyDescent="0.25">
      <c r="D9" s="19"/>
      <c r="G9" s="16"/>
      <c r="H9" s="20"/>
    </row>
    <row r="10" spans="1:12" x14ac:dyDescent="0.25">
      <c r="D10" s="19"/>
      <c r="G10" s="16"/>
      <c r="H10" s="20"/>
    </row>
    <row r="11" spans="1:12" x14ac:dyDescent="0.25">
      <c r="D11" s="19"/>
      <c r="G11" s="16"/>
      <c r="H11" s="20"/>
    </row>
    <row r="12" spans="1:12" x14ac:dyDescent="0.25">
      <c r="D12" s="19"/>
      <c r="G12" s="16"/>
      <c r="H12" s="20"/>
    </row>
    <row r="13" spans="1:12" x14ac:dyDescent="0.25">
      <c r="D13" s="19"/>
      <c r="G13" s="16"/>
      <c r="H13" s="20"/>
    </row>
    <row r="14" spans="1:12" x14ac:dyDescent="0.25">
      <c r="D14" s="19"/>
      <c r="G14" s="16"/>
      <c r="H14" s="20"/>
    </row>
    <row r="15" spans="1:12" x14ac:dyDescent="0.25">
      <c r="D15" s="19"/>
      <c r="G15" s="16"/>
      <c r="H15" s="20" t="s">
        <v>9</v>
      </c>
    </row>
    <row r="16" spans="1:12" s="13" customFormat="1" x14ac:dyDescent="0.25">
      <c r="A16" s="619" t="s">
        <v>57</v>
      </c>
      <c r="B16" s="643"/>
      <c r="C16" s="643"/>
      <c r="D16" s="643"/>
      <c r="E16" s="643"/>
      <c r="F16" s="643"/>
      <c r="G16" s="643"/>
      <c r="H16" s="643"/>
      <c r="I16" s="20"/>
      <c r="J16"/>
      <c r="K16"/>
      <c r="L16"/>
    </row>
    <row r="17" spans="1:12" s="13" customFormat="1" x14ac:dyDescent="0.25">
      <c r="A17" s="643"/>
      <c r="B17" s="643"/>
      <c r="C17" s="643"/>
      <c r="D17" s="643"/>
      <c r="E17" s="643"/>
      <c r="F17" s="643"/>
      <c r="G17" s="643"/>
      <c r="H17" s="643"/>
      <c r="I17" s="78"/>
    </row>
    <row r="18" spans="1:12" s="13" customFormat="1" x14ac:dyDescent="0.25">
      <c r="A18" s="643"/>
      <c r="B18" s="643"/>
      <c r="C18" s="643"/>
      <c r="D18" s="643"/>
      <c r="E18" s="643"/>
      <c r="F18" s="643"/>
      <c r="G18" s="643"/>
      <c r="H18" s="643"/>
      <c r="I18" s="78"/>
    </row>
    <row r="19" spans="1:12" s="13" customFormat="1" x14ac:dyDescent="0.25">
      <c r="A19" s="644"/>
      <c r="B19" s="645"/>
      <c r="C19" s="645"/>
      <c r="D19" s="645"/>
      <c r="E19" s="645"/>
      <c r="F19" s="645"/>
      <c r="G19" s="645"/>
      <c r="H19" s="645"/>
      <c r="I19" s="78"/>
    </row>
    <row r="20" spans="1:12" s="13" customFormat="1" x14ac:dyDescent="0.25">
      <c r="A20" s="644" t="s">
        <v>58</v>
      </c>
      <c r="B20" s="645"/>
      <c r="C20" s="645"/>
      <c r="D20" s="645"/>
      <c r="E20" s="645"/>
      <c r="F20" s="645"/>
      <c r="G20" s="645"/>
      <c r="H20" s="645"/>
      <c r="I20" s="78"/>
    </row>
    <row r="21" spans="1:12" x14ac:dyDescent="0.25">
      <c r="A21" s="645"/>
      <c r="B21" s="645"/>
      <c r="C21" s="645"/>
      <c r="D21" s="645"/>
      <c r="E21" s="645"/>
      <c r="F21" s="645"/>
      <c r="G21" s="645"/>
      <c r="H21" s="645"/>
      <c r="I21" s="78"/>
      <c r="J21" s="13"/>
      <c r="K21" s="13"/>
      <c r="L21" s="13"/>
    </row>
    <row r="22" spans="1:12" x14ac:dyDescent="0.25">
      <c r="A22" s="644"/>
      <c r="B22" s="645"/>
      <c r="C22" s="645"/>
      <c r="D22" s="645"/>
      <c r="E22" s="645"/>
      <c r="F22" s="645"/>
      <c r="G22" s="645"/>
      <c r="H22" s="645"/>
    </row>
    <row r="23" spans="1:12" x14ac:dyDescent="0.25">
      <c r="A23" s="644" t="s">
        <v>448</v>
      </c>
      <c r="B23" s="645"/>
      <c r="C23" s="645"/>
      <c r="D23" s="645"/>
      <c r="E23" s="645"/>
      <c r="F23" s="645"/>
      <c r="G23" s="645"/>
      <c r="H23" s="640"/>
    </row>
    <row r="24" spans="1:12" x14ac:dyDescent="0.25">
      <c r="A24" s="640"/>
      <c r="B24" s="640"/>
      <c r="C24" s="640"/>
      <c r="D24" s="640"/>
      <c r="E24" s="640"/>
      <c r="F24" s="640"/>
      <c r="G24" s="640"/>
      <c r="H24" s="640"/>
    </row>
    <row r="25" spans="1:12" x14ac:dyDescent="0.25">
      <c r="A25" s="21"/>
      <c r="B25" s="21"/>
      <c r="C25" s="21"/>
      <c r="D25" s="21"/>
      <c r="E25" s="21"/>
      <c r="F25" s="21"/>
      <c r="G25" s="22"/>
      <c r="H25" s="21"/>
    </row>
    <row r="27" spans="1:12" x14ac:dyDescent="0.25">
      <c r="A27" s="21"/>
      <c r="G27" s="16"/>
      <c r="H27" s="20" t="s">
        <v>9</v>
      </c>
    </row>
    <row r="56" spans="1:12" ht="58.15" customHeight="1" thickBot="1" x14ac:dyDescent="0.3"/>
    <row r="57" spans="1:12" ht="30" customHeight="1" thickBot="1" x14ac:dyDescent="0.3">
      <c r="A57" s="137" t="s">
        <v>172</v>
      </c>
      <c r="B57" s="328"/>
      <c r="C57" s="44"/>
      <c r="D57" s="44"/>
      <c r="E57" s="44"/>
      <c r="F57" s="44"/>
      <c r="G57" s="63" t="s">
        <v>102</v>
      </c>
      <c r="H57" s="64" t="s">
        <v>103</v>
      </c>
    </row>
    <row r="58" spans="1:12" ht="20.25" customHeight="1" thickBot="1" x14ac:dyDescent="0.25">
      <c r="A58" s="633" t="s">
        <v>74</v>
      </c>
      <c r="B58" s="634"/>
      <c r="C58" s="634"/>
      <c r="D58" s="634"/>
      <c r="E58" s="634"/>
      <c r="F58" s="634"/>
      <c r="G58" s="634"/>
      <c r="H58" s="635"/>
      <c r="I58" s="80"/>
      <c r="J58" s="80"/>
      <c r="K58" s="80"/>
      <c r="L58" s="80"/>
    </row>
    <row r="59" spans="1:12" x14ac:dyDescent="0.25">
      <c r="A59" s="152"/>
      <c r="B59" s="591" t="s">
        <v>8</v>
      </c>
      <c r="C59" s="592"/>
      <c r="D59" s="592"/>
      <c r="E59" s="592"/>
      <c r="F59" s="23"/>
      <c r="G59" s="27"/>
      <c r="H59" s="28"/>
    </row>
    <row r="60" spans="1:12" x14ac:dyDescent="0.25">
      <c r="A60" s="139"/>
      <c r="B60" s="507" t="s">
        <v>10</v>
      </c>
      <c r="C60" s="25"/>
      <c r="D60" s="23"/>
      <c r="E60" s="23"/>
      <c r="F60" s="23"/>
      <c r="G60" s="27"/>
      <c r="H60" s="28"/>
    </row>
    <row r="61" spans="1:12" x14ac:dyDescent="0.25">
      <c r="A61" s="139" t="s">
        <v>153</v>
      </c>
      <c r="B61" s="595" t="s">
        <v>531</v>
      </c>
      <c r="C61" s="596"/>
      <c r="D61" s="596"/>
      <c r="E61" s="596"/>
      <c r="F61" s="636"/>
      <c r="G61" s="27">
        <v>22789000</v>
      </c>
      <c r="H61" s="28"/>
    </row>
    <row r="62" spans="1:12" x14ac:dyDescent="0.25">
      <c r="A62" s="139" t="s">
        <v>224</v>
      </c>
      <c r="B62" s="23" t="s">
        <v>75</v>
      </c>
      <c r="C62" s="23"/>
      <c r="D62" s="23"/>
      <c r="E62" s="23"/>
      <c r="F62" s="23"/>
      <c r="G62" s="28">
        <v>1215648</v>
      </c>
      <c r="H62" s="28"/>
    </row>
    <row r="63" spans="1:12" x14ac:dyDescent="0.25">
      <c r="A63" s="139"/>
      <c r="B63" s="608" t="s">
        <v>362</v>
      </c>
      <c r="C63" s="609"/>
      <c r="D63" s="609"/>
      <c r="E63" s="609"/>
      <c r="F63" s="373"/>
      <c r="G63" s="27"/>
      <c r="H63" s="28"/>
    </row>
    <row r="64" spans="1:12" x14ac:dyDescent="0.25">
      <c r="A64" s="139"/>
      <c r="B64" s="608" t="s">
        <v>363</v>
      </c>
      <c r="C64" s="609"/>
      <c r="D64" s="609"/>
      <c r="E64" s="609"/>
      <c r="F64" s="373"/>
      <c r="G64" s="27"/>
      <c r="H64" s="28"/>
    </row>
    <row r="65" spans="1:12" x14ac:dyDescent="0.25">
      <c r="A65" s="139"/>
      <c r="B65" s="608" t="s">
        <v>363</v>
      </c>
      <c r="C65" s="609"/>
      <c r="D65" s="609"/>
      <c r="E65" s="609"/>
      <c r="F65" s="373"/>
      <c r="G65" s="27"/>
      <c r="H65" s="28"/>
    </row>
    <row r="66" spans="1:12" x14ac:dyDescent="0.25">
      <c r="A66" s="139"/>
      <c r="B66" s="608" t="s">
        <v>364</v>
      </c>
      <c r="C66" s="609"/>
      <c r="D66" s="609"/>
      <c r="E66" s="609"/>
      <c r="F66" s="373"/>
      <c r="G66" s="27"/>
      <c r="H66" s="28"/>
    </row>
    <row r="67" spans="1:12" x14ac:dyDescent="0.25">
      <c r="A67" s="139"/>
      <c r="B67" s="608" t="s">
        <v>365</v>
      </c>
      <c r="C67" s="646"/>
      <c r="D67" s="646"/>
      <c r="E67" s="646"/>
      <c r="F67" s="373"/>
      <c r="G67" s="27"/>
      <c r="H67" s="28"/>
    </row>
    <row r="68" spans="1:12" x14ac:dyDescent="0.25">
      <c r="A68" s="139"/>
      <c r="B68" s="608" t="s">
        <v>469</v>
      </c>
      <c r="C68" s="609"/>
      <c r="D68" s="609"/>
      <c r="E68" s="609"/>
      <c r="F68" s="373"/>
      <c r="G68" s="27"/>
      <c r="H68" s="28"/>
    </row>
    <row r="69" spans="1:12" s="301" customFormat="1" x14ac:dyDescent="0.25">
      <c r="A69" s="139" t="s">
        <v>178</v>
      </c>
      <c r="B69" s="595" t="s">
        <v>533</v>
      </c>
      <c r="C69" s="596"/>
      <c r="D69" s="596"/>
      <c r="E69" s="596"/>
      <c r="F69" s="636"/>
      <c r="G69" s="27">
        <v>1392072</v>
      </c>
      <c r="H69" s="28"/>
      <c r="I69" s="300"/>
    </row>
    <row r="70" spans="1:12" x14ac:dyDescent="0.25">
      <c r="A70" s="139" t="s">
        <v>418</v>
      </c>
      <c r="B70" s="639" t="s">
        <v>532</v>
      </c>
      <c r="C70" s="640"/>
      <c r="D70" s="640"/>
      <c r="E70" s="640"/>
      <c r="F70" s="641"/>
      <c r="G70" s="27">
        <v>4898400</v>
      </c>
      <c r="H70" s="28"/>
    </row>
    <row r="71" spans="1:12" x14ac:dyDescent="0.25">
      <c r="A71" s="26" t="s">
        <v>152</v>
      </c>
      <c r="B71" s="330" t="s">
        <v>11</v>
      </c>
      <c r="C71" s="25"/>
      <c r="D71" s="25"/>
      <c r="E71" s="25"/>
      <c r="F71" s="25"/>
      <c r="G71" s="30"/>
      <c r="H71" s="318">
        <f>G61+G62+G69+G70</f>
        <v>30295120</v>
      </c>
    </row>
    <row r="72" spans="1:12" ht="24.75" customHeight="1" x14ac:dyDescent="0.25">
      <c r="A72" s="26"/>
      <c r="B72" s="47" t="s">
        <v>96</v>
      </c>
      <c r="C72" s="47"/>
      <c r="D72" s="47"/>
      <c r="E72" s="25"/>
      <c r="F72" s="25"/>
      <c r="G72" s="30"/>
      <c r="H72" s="318"/>
      <c r="I72" s="79"/>
    </row>
    <row r="73" spans="1:12" s="2" customFormat="1" x14ac:dyDescent="0.25">
      <c r="A73" s="139" t="s">
        <v>154</v>
      </c>
      <c r="B73" s="637" t="s">
        <v>464</v>
      </c>
      <c r="C73" s="638"/>
      <c r="D73" s="638"/>
      <c r="E73" s="638"/>
      <c r="F73" s="23"/>
      <c r="G73" s="375">
        <v>4837028</v>
      </c>
      <c r="H73" s="410"/>
      <c r="I73" s="79"/>
      <c r="J73"/>
      <c r="K73"/>
      <c r="L73"/>
    </row>
    <row r="74" spans="1:12" s="2" customFormat="1" x14ac:dyDescent="0.25">
      <c r="A74" s="139" t="s">
        <v>154</v>
      </c>
      <c r="B74" s="637" t="s">
        <v>470</v>
      </c>
      <c r="C74" s="638"/>
      <c r="D74" s="638"/>
      <c r="E74" s="638"/>
      <c r="F74" s="23"/>
      <c r="G74" s="375">
        <v>956000</v>
      </c>
      <c r="H74" s="410"/>
      <c r="I74" s="79"/>
      <c r="J74"/>
      <c r="K74"/>
      <c r="L74"/>
    </row>
    <row r="75" spans="1:12" s="299" customFormat="1" x14ac:dyDescent="0.25">
      <c r="A75" s="139" t="s">
        <v>154</v>
      </c>
      <c r="B75" s="374" t="s">
        <v>436</v>
      </c>
      <c r="C75" s="23"/>
      <c r="D75" s="23"/>
      <c r="E75" s="23"/>
      <c r="F75" s="23"/>
      <c r="G75" s="375">
        <v>476367</v>
      </c>
      <c r="H75" s="410"/>
      <c r="I75" s="298"/>
    </row>
    <row r="76" spans="1:12" s="1" customFormat="1" x14ac:dyDescent="0.25">
      <c r="A76" s="138" t="s">
        <v>154</v>
      </c>
      <c r="B76" s="33" t="s">
        <v>96</v>
      </c>
      <c r="C76" s="25"/>
      <c r="D76" s="25"/>
      <c r="E76" s="25"/>
      <c r="F76" s="25"/>
      <c r="G76" s="34"/>
      <c r="H76" s="411">
        <f>G73+G74+G75</f>
        <v>6269395</v>
      </c>
      <c r="I76" s="20"/>
      <c r="J76" s="2"/>
      <c r="K76" s="2"/>
      <c r="L76" s="2"/>
    </row>
    <row r="77" spans="1:12" s="1" customFormat="1" x14ac:dyDescent="0.25">
      <c r="A77" s="138"/>
      <c r="B77" s="33"/>
      <c r="C77" s="25"/>
      <c r="D77" s="25"/>
      <c r="E77" s="25"/>
      <c r="F77" s="25"/>
      <c r="G77" s="34"/>
      <c r="H77" s="35"/>
      <c r="I77" s="20"/>
      <c r="J77" s="2"/>
      <c r="K77" s="2"/>
      <c r="L77" s="2"/>
    </row>
    <row r="78" spans="1:12" s="469" customFormat="1" x14ac:dyDescent="0.25">
      <c r="A78" s="26" t="s">
        <v>179</v>
      </c>
      <c r="B78" s="394" t="s">
        <v>422</v>
      </c>
      <c r="C78" s="25"/>
      <c r="D78" s="25"/>
      <c r="E78" s="25"/>
      <c r="F78" s="25"/>
      <c r="G78" s="232"/>
      <c r="H78" s="36">
        <f>H71+H76</f>
        <v>36564515</v>
      </c>
      <c r="I78" s="79"/>
      <c r="J78" s="468"/>
      <c r="K78" s="468"/>
      <c r="L78" s="468"/>
    </row>
    <row r="79" spans="1:12" x14ac:dyDescent="0.25">
      <c r="A79" s="140"/>
      <c r="B79" s="37"/>
      <c r="C79" s="25"/>
      <c r="D79" s="25"/>
      <c r="E79" s="25"/>
      <c r="F79" s="25"/>
      <c r="G79" s="34"/>
      <c r="H79" s="35"/>
      <c r="I79" s="79"/>
    </row>
    <row r="80" spans="1:12" x14ac:dyDescent="0.25">
      <c r="A80" s="139"/>
      <c r="B80" s="330" t="s">
        <v>3</v>
      </c>
      <c r="C80" s="25"/>
      <c r="D80" s="23"/>
      <c r="E80" s="23"/>
      <c r="F80" s="23"/>
      <c r="G80" s="27"/>
      <c r="H80" s="28"/>
      <c r="I80" s="79"/>
    </row>
    <row r="81" spans="1:12" x14ac:dyDescent="0.25">
      <c r="A81" s="139" t="s">
        <v>168</v>
      </c>
      <c r="B81" s="23" t="s">
        <v>287</v>
      </c>
      <c r="C81" s="23"/>
      <c r="D81" s="23"/>
      <c r="E81" s="23"/>
      <c r="F81" s="23"/>
      <c r="G81" s="27">
        <v>250000</v>
      </c>
      <c r="H81" s="28"/>
    </row>
    <row r="82" spans="1:12" x14ac:dyDescent="0.25">
      <c r="A82" s="139" t="s">
        <v>157</v>
      </c>
      <c r="B82" s="23" t="s">
        <v>288</v>
      </c>
      <c r="C82" s="23"/>
      <c r="D82" s="23"/>
      <c r="E82" s="23"/>
      <c r="F82" s="23"/>
      <c r="G82" s="27">
        <v>520000</v>
      </c>
      <c r="H82" s="28"/>
    </row>
    <row r="83" spans="1:12" s="316" customFormat="1" x14ac:dyDescent="0.25">
      <c r="A83" s="473"/>
      <c r="B83" s="151" t="s">
        <v>5</v>
      </c>
      <c r="C83" s="151"/>
      <c r="D83" s="151"/>
      <c r="E83" s="151"/>
      <c r="F83" s="151"/>
      <c r="G83" s="474"/>
      <c r="H83" s="318">
        <f>G81+G82</f>
        <v>770000</v>
      </c>
      <c r="I83" s="475"/>
    </row>
    <row r="84" spans="1:12" ht="24" customHeight="1" x14ac:dyDescent="0.25">
      <c r="A84" s="26"/>
      <c r="B84" s="330" t="s">
        <v>13</v>
      </c>
      <c r="C84" s="25"/>
      <c r="D84" s="25"/>
      <c r="E84" s="25"/>
      <c r="F84" s="25"/>
      <c r="G84" s="32"/>
      <c r="H84" s="31"/>
    </row>
    <row r="85" spans="1:12" x14ac:dyDescent="0.25">
      <c r="A85" s="139" t="s">
        <v>225</v>
      </c>
      <c r="B85" s="23" t="s">
        <v>415</v>
      </c>
      <c r="C85" s="23"/>
      <c r="D85" s="23"/>
      <c r="E85" s="23"/>
      <c r="F85" s="23"/>
      <c r="G85" s="27">
        <v>396000</v>
      </c>
      <c r="H85" s="28"/>
    </row>
    <row r="86" spans="1:12" x14ac:dyDescent="0.25">
      <c r="A86" s="139" t="s">
        <v>158</v>
      </c>
      <c r="B86" s="23" t="s">
        <v>289</v>
      </c>
      <c r="C86" s="23"/>
      <c r="D86" s="23"/>
      <c r="E86" s="23"/>
      <c r="F86" s="23"/>
      <c r="G86" s="27">
        <v>350000</v>
      </c>
      <c r="H86" s="28"/>
    </row>
    <row r="87" spans="1:12" x14ac:dyDescent="0.25">
      <c r="A87" s="139" t="s">
        <v>160</v>
      </c>
      <c r="B87" s="23" t="s">
        <v>14</v>
      </c>
      <c r="C87" s="23"/>
      <c r="D87" s="23"/>
      <c r="E87" s="23"/>
      <c r="F87" s="23"/>
      <c r="G87" s="27">
        <v>900000</v>
      </c>
      <c r="H87" s="28"/>
    </row>
    <row r="88" spans="1:12" x14ac:dyDescent="0.25">
      <c r="A88" s="139" t="s">
        <v>160</v>
      </c>
      <c r="B88" s="23" t="s">
        <v>15</v>
      </c>
      <c r="C88" s="23"/>
      <c r="D88" s="23"/>
      <c r="E88" s="23"/>
      <c r="F88" s="23"/>
      <c r="G88" s="27">
        <v>450000</v>
      </c>
      <c r="H88" s="28"/>
    </row>
    <row r="89" spans="1:12" x14ac:dyDescent="0.25">
      <c r="A89" s="139" t="s">
        <v>160</v>
      </c>
      <c r="B89" s="23" t="s">
        <v>35</v>
      </c>
      <c r="C89" s="23"/>
      <c r="D89" s="23"/>
      <c r="E89" s="23"/>
      <c r="F89" s="23"/>
      <c r="G89" s="27">
        <v>10000</v>
      </c>
      <c r="H89" s="28"/>
    </row>
    <row r="90" spans="1:12" x14ac:dyDescent="0.25">
      <c r="A90" s="139" t="s">
        <v>414</v>
      </c>
      <c r="B90" s="23" t="s">
        <v>413</v>
      </c>
      <c r="C90" s="23"/>
      <c r="D90" s="23"/>
      <c r="E90" s="23"/>
      <c r="F90" s="23"/>
      <c r="G90" s="27">
        <v>690000</v>
      </c>
      <c r="H90" s="28"/>
    </row>
    <row r="91" spans="1:12" x14ac:dyDescent="0.25">
      <c r="A91" s="139" t="s">
        <v>170</v>
      </c>
      <c r="B91" s="23" t="s">
        <v>64</v>
      </c>
      <c r="C91" s="23"/>
      <c r="D91" s="23"/>
      <c r="E91" s="23"/>
      <c r="F91" s="23"/>
      <c r="G91" s="27">
        <v>200000</v>
      </c>
      <c r="H91" s="28"/>
    </row>
    <row r="92" spans="1:12" x14ac:dyDescent="0.25">
      <c r="A92" s="139" t="s">
        <v>159</v>
      </c>
      <c r="B92" s="23" t="s">
        <v>92</v>
      </c>
      <c r="C92" s="23"/>
      <c r="D92" s="23"/>
      <c r="E92" s="23"/>
      <c r="F92" s="23"/>
      <c r="G92" s="27"/>
      <c r="H92" s="28"/>
    </row>
    <row r="93" spans="1:12" s="2" customFormat="1" ht="29.25" customHeight="1" x14ac:dyDescent="0.25">
      <c r="A93" s="139"/>
      <c r="B93" s="23"/>
      <c r="C93" s="647" t="s">
        <v>290</v>
      </c>
      <c r="D93" s="647"/>
      <c r="E93" s="647"/>
      <c r="F93" s="23"/>
      <c r="G93" s="27">
        <v>350000</v>
      </c>
      <c r="H93" s="28"/>
      <c r="J93"/>
      <c r="K93"/>
      <c r="L93"/>
    </row>
    <row r="94" spans="1:12" x14ac:dyDescent="0.25">
      <c r="A94" s="139"/>
      <c r="B94" s="23"/>
      <c r="C94" s="596" t="s">
        <v>534</v>
      </c>
      <c r="D94" s="596"/>
      <c r="E94" s="596"/>
      <c r="F94" s="636"/>
      <c r="G94" s="27">
        <v>40000</v>
      </c>
      <c r="H94" s="28"/>
      <c r="J94" s="2"/>
      <c r="K94" s="2"/>
      <c r="L94" s="2"/>
    </row>
    <row r="95" spans="1:12" x14ac:dyDescent="0.25">
      <c r="A95" s="139"/>
      <c r="B95" s="23"/>
      <c r="C95" s="23" t="s">
        <v>377</v>
      </c>
      <c r="D95" s="23"/>
      <c r="E95" s="23"/>
      <c r="F95" s="23"/>
      <c r="G95" s="27">
        <v>500000</v>
      </c>
      <c r="H95" s="28"/>
    </row>
    <row r="96" spans="1:12" x14ac:dyDescent="0.25">
      <c r="A96" s="139"/>
      <c r="B96" s="595" t="s">
        <v>471</v>
      </c>
      <c r="C96" s="596"/>
      <c r="D96" s="596"/>
      <c r="E96" s="596"/>
      <c r="F96" s="23"/>
      <c r="G96" s="27">
        <v>1800000</v>
      </c>
      <c r="H96" s="28"/>
    </row>
    <row r="97" spans="1:12" x14ac:dyDescent="0.25">
      <c r="A97" s="139"/>
      <c r="B97" s="23"/>
      <c r="C97" s="23" t="s">
        <v>16</v>
      </c>
      <c r="D97" s="23"/>
      <c r="E97" s="23"/>
      <c r="F97" s="23"/>
      <c r="G97" s="27">
        <v>500000</v>
      </c>
      <c r="H97" s="28"/>
    </row>
    <row r="98" spans="1:12" x14ac:dyDescent="0.25">
      <c r="A98" s="139"/>
      <c r="B98" s="23"/>
      <c r="C98" s="23" t="s">
        <v>17</v>
      </c>
      <c r="D98" s="23"/>
      <c r="E98" s="23"/>
      <c r="F98" s="23"/>
      <c r="G98" s="27">
        <v>15000</v>
      </c>
      <c r="H98" s="28"/>
    </row>
    <row r="99" spans="1:12" x14ac:dyDescent="0.25">
      <c r="A99" s="139"/>
      <c r="B99" s="23"/>
      <c r="C99" s="23" t="s">
        <v>18</v>
      </c>
      <c r="D99" s="23"/>
      <c r="E99" s="23"/>
      <c r="F99" s="23"/>
      <c r="G99" s="27">
        <v>6000</v>
      </c>
      <c r="H99" s="28"/>
    </row>
    <row r="100" spans="1:12" x14ac:dyDescent="0.25">
      <c r="A100" s="139"/>
      <c r="B100" s="23"/>
      <c r="C100" s="23" t="s">
        <v>19</v>
      </c>
      <c r="D100" s="23"/>
      <c r="E100" s="23"/>
      <c r="F100" s="23"/>
      <c r="G100" s="27">
        <v>150000</v>
      </c>
      <c r="H100" s="28"/>
    </row>
    <row r="101" spans="1:12" x14ac:dyDescent="0.25">
      <c r="A101" s="139"/>
      <c r="B101" s="23"/>
      <c r="C101" s="23" t="s">
        <v>291</v>
      </c>
      <c r="D101" s="23"/>
      <c r="E101" s="23"/>
      <c r="F101" s="23"/>
      <c r="G101" s="27">
        <v>50000</v>
      </c>
      <c r="H101" s="28"/>
    </row>
    <row r="102" spans="1:12" x14ac:dyDescent="0.25">
      <c r="A102" s="139"/>
      <c r="B102" s="23"/>
      <c r="C102" s="23" t="s">
        <v>104</v>
      </c>
      <c r="D102" s="23"/>
      <c r="E102" s="23"/>
      <c r="F102" s="23"/>
      <c r="G102" s="27">
        <v>40000</v>
      </c>
      <c r="H102" s="28"/>
      <c r="J102" s="14"/>
      <c r="K102" s="14"/>
    </row>
    <row r="103" spans="1:12" x14ac:dyDescent="0.25">
      <c r="A103" s="139"/>
      <c r="B103" s="23"/>
      <c r="C103" s="23" t="s">
        <v>527</v>
      </c>
      <c r="D103" s="23"/>
      <c r="E103" s="23"/>
      <c r="F103" s="23"/>
      <c r="G103" s="27">
        <v>80000</v>
      </c>
      <c r="H103" s="28"/>
      <c r="J103" s="14"/>
      <c r="K103" s="14"/>
    </row>
    <row r="104" spans="1:12" x14ac:dyDescent="0.25">
      <c r="A104" s="139"/>
      <c r="B104" s="23"/>
      <c r="C104" s="23" t="s">
        <v>44</v>
      </c>
      <c r="D104" s="23"/>
      <c r="E104" s="23"/>
      <c r="F104" s="23"/>
      <c r="G104" s="27">
        <v>80000</v>
      </c>
      <c r="H104" s="28"/>
    </row>
    <row r="105" spans="1:12" x14ac:dyDescent="0.25">
      <c r="A105" s="139"/>
      <c r="B105" s="23"/>
      <c r="C105" s="23" t="s">
        <v>535</v>
      </c>
      <c r="D105" s="23"/>
      <c r="E105" s="23"/>
      <c r="F105" s="23"/>
      <c r="G105" s="27">
        <v>360000</v>
      </c>
      <c r="H105" s="28"/>
    </row>
    <row r="106" spans="1:12" x14ac:dyDescent="0.25">
      <c r="A106" s="139"/>
      <c r="B106" s="23"/>
      <c r="C106" s="23" t="s">
        <v>536</v>
      </c>
      <c r="D106" s="23"/>
      <c r="E106" s="23"/>
      <c r="F106" s="23"/>
      <c r="G106" s="27">
        <v>360000</v>
      </c>
      <c r="H106" s="28"/>
    </row>
    <row r="107" spans="1:12" s="289" customFormat="1" x14ac:dyDescent="0.25">
      <c r="A107" s="317"/>
      <c r="B107" s="151" t="s">
        <v>37</v>
      </c>
      <c r="C107" s="151"/>
      <c r="D107" s="151"/>
      <c r="E107" s="151"/>
      <c r="F107" s="151"/>
      <c r="G107" s="297"/>
      <c r="H107" s="318">
        <f>G85+G86+G87+G88+G89+G90+G91+G93+G94+G95+G96+G97+G98+G99+G100+G102+G103+G104+G105+G106</f>
        <v>7277000</v>
      </c>
      <c r="J107" s="316"/>
      <c r="K107" s="316"/>
      <c r="L107" s="316"/>
    </row>
    <row r="108" spans="1:12" ht="21.75" customHeight="1" x14ac:dyDescent="0.25">
      <c r="A108" s="139" t="s">
        <v>165</v>
      </c>
      <c r="B108" s="23" t="s">
        <v>78</v>
      </c>
      <c r="C108" s="23"/>
      <c r="D108" s="23"/>
      <c r="E108" s="23"/>
      <c r="F108" s="23"/>
      <c r="G108" s="27">
        <v>30000</v>
      </c>
      <c r="H108" s="28"/>
    </row>
    <row r="109" spans="1:12" s="312" customFormat="1" x14ac:dyDescent="0.25">
      <c r="A109" s="317" t="s">
        <v>421</v>
      </c>
      <c r="B109" s="151" t="s">
        <v>420</v>
      </c>
      <c r="C109" s="151"/>
      <c r="D109" s="151"/>
      <c r="E109" s="151"/>
      <c r="F109" s="151"/>
      <c r="G109" s="376"/>
      <c r="H109" s="318">
        <v>30000</v>
      </c>
      <c r="I109" s="319"/>
    </row>
    <row r="110" spans="1:12" x14ac:dyDescent="0.25">
      <c r="A110" s="139"/>
      <c r="B110" s="23"/>
      <c r="C110" s="23"/>
      <c r="D110" s="23"/>
      <c r="E110" s="23"/>
      <c r="F110" s="23"/>
      <c r="G110" s="27"/>
      <c r="H110" s="28"/>
    </row>
    <row r="111" spans="1:12" x14ac:dyDescent="0.25">
      <c r="A111" s="139" t="s">
        <v>416</v>
      </c>
      <c r="B111" s="23" t="s">
        <v>417</v>
      </c>
      <c r="C111" s="23"/>
      <c r="D111" s="23"/>
      <c r="E111" s="23"/>
      <c r="F111" s="23"/>
      <c r="G111" s="27">
        <v>110000</v>
      </c>
      <c r="H111" s="28"/>
    </row>
    <row r="112" spans="1:12" s="2" customFormat="1" x14ac:dyDescent="0.25">
      <c r="A112" s="139" t="s">
        <v>270</v>
      </c>
      <c r="B112" s="595" t="s">
        <v>56</v>
      </c>
      <c r="C112" s="596"/>
      <c r="D112" s="23"/>
      <c r="E112" s="23"/>
      <c r="F112" s="23"/>
      <c r="G112" s="232">
        <v>200000</v>
      </c>
      <c r="H112" s="28"/>
      <c r="J112" s="164"/>
      <c r="K112" s="164"/>
      <c r="L112" s="164"/>
    </row>
    <row r="113" spans="1:13" x14ac:dyDescent="0.25">
      <c r="A113" s="139" t="s">
        <v>173</v>
      </c>
      <c r="B113" s="23" t="s">
        <v>0</v>
      </c>
      <c r="C113" s="23"/>
      <c r="D113" s="23"/>
      <c r="E113" s="23"/>
      <c r="F113" s="23"/>
      <c r="G113" s="27">
        <v>2172690</v>
      </c>
      <c r="H113" s="32"/>
      <c r="I113" s="79"/>
      <c r="J113" s="1"/>
      <c r="K113" s="1"/>
      <c r="L113" s="1"/>
    </row>
    <row r="114" spans="1:13" s="321" customFormat="1" x14ac:dyDescent="0.25">
      <c r="A114" s="317" t="s">
        <v>419</v>
      </c>
      <c r="B114" s="151" t="s">
        <v>420</v>
      </c>
      <c r="C114" s="151"/>
      <c r="D114" s="151"/>
      <c r="E114" s="151"/>
      <c r="F114" s="377"/>
      <c r="G114" s="376"/>
      <c r="H114" s="318">
        <f>G111+G112+G113</f>
        <v>2482690</v>
      </c>
      <c r="I114" s="320"/>
    </row>
    <row r="115" spans="1:13" x14ac:dyDescent="0.25">
      <c r="A115" s="139"/>
      <c r="B115" s="150" t="s">
        <v>63</v>
      </c>
      <c r="C115" s="23"/>
      <c r="D115" s="23"/>
      <c r="E115" s="23"/>
      <c r="F115" s="16"/>
      <c r="G115" s="27"/>
      <c r="H115" s="32">
        <f>H83+H107+H109+H114</f>
        <v>10559690</v>
      </c>
    </row>
    <row r="116" spans="1:13" s="14" customFormat="1" x14ac:dyDescent="0.25">
      <c r="A116" s="176" t="s">
        <v>382</v>
      </c>
      <c r="B116" s="138" t="s">
        <v>21</v>
      </c>
      <c r="C116" s="25"/>
      <c r="D116" s="25"/>
      <c r="E116" s="25"/>
      <c r="F116" s="25"/>
      <c r="G116" s="32"/>
      <c r="H116" s="31">
        <f>H78+H115</f>
        <v>47124205</v>
      </c>
      <c r="I116" s="69"/>
      <c r="L116" s="71"/>
      <c r="M116" s="72"/>
    </row>
    <row r="117" spans="1:13" s="14" customFormat="1" x14ac:dyDescent="0.25">
      <c r="A117" s="138"/>
      <c r="B117" s="25"/>
      <c r="C117" s="25"/>
      <c r="D117" s="25"/>
      <c r="E117" s="25"/>
      <c r="F117" s="25"/>
      <c r="G117" s="32"/>
      <c r="H117" s="31"/>
      <c r="I117" s="69"/>
      <c r="L117" s="71"/>
      <c r="M117" s="72"/>
    </row>
    <row r="118" spans="1:13" s="1" customFormat="1" x14ac:dyDescent="0.25">
      <c r="A118" s="176"/>
      <c r="B118" s="567" t="s">
        <v>6</v>
      </c>
      <c r="C118" s="568"/>
      <c r="D118" s="568"/>
      <c r="E118" s="568"/>
      <c r="F118" s="25"/>
      <c r="G118" s="32"/>
      <c r="H118" s="31"/>
      <c r="I118" s="68"/>
      <c r="L118" s="72"/>
      <c r="M118" s="71"/>
    </row>
    <row r="119" spans="1:13" s="1" customFormat="1" x14ac:dyDescent="0.25">
      <c r="A119" s="139" t="s">
        <v>162</v>
      </c>
      <c r="B119" s="23" t="s">
        <v>176</v>
      </c>
      <c r="C119" s="23"/>
      <c r="D119" s="25"/>
      <c r="E119" s="25"/>
      <c r="F119" s="25"/>
      <c r="G119" s="27">
        <v>47104205</v>
      </c>
      <c r="H119" s="31"/>
      <c r="I119" s="39"/>
      <c r="J119" s="70"/>
      <c r="K119" s="69"/>
      <c r="L119" s="71"/>
    </row>
    <row r="120" spans="1:13" s="304" customFormat="1" x14ac:dyDescent="0.25">
      <c r="A120" s="139" t="s">
        <v>234</v>
      </c>
      <c r="B120" s="23" t="s">
        <v>366</v>
      </c>
      <c r="C120" s="23"/>
      <c r="D120" s="23"/>
      <c r="E120" s="23"/>
      <c r="F120" s="23"/>
      <c r="G120" s="27">
        <v>20000</v>
      </c>
      <c r="H120" s="28"/>
      <c r="I120" s="305"/>
    </row>
    <row r="121" spans="1:13" x14ac:dyDescent="0.25">
      <c r="A121" s="26" t="s">
        <v>175</v>
      </c>
      <c r="B121" s="138" t="s">
        <v>7</v>
      </c>
      <c r="C121" s="25"/>
      <c r="D121" s="25"/>
      <c r="E121" s="25"/>
      <c r="F121" s="25"/>
      <c r="G121" s="32"/>
      <c r="H121" s="31">
        <f>G119+G120</f>
        <v>47124205</v>
      </c>
    </row>
    <row r="122" spans="1:13" x14ac:dyDescent="0.25">
      <c r="A122" s="138"/>
      <c r="B122" s="25"/>
      <c r="C122" s="25"/>
      <c r="D122" s="25"/>
      <c r="E122" s="25"/>
      <c r="F122" s="25"/>
      <c r="G122" s="32"/>
      <c r="H122" s="31"/>
    </row>
    <row r="123" spans="1:13" ht="16.5" thickBot="1" x14ac:dyDescent="0.3">
      <c r="A123" s="141"/>
      <c r="B123" s="23"/>
      <c r="C123" s="23"/>
      <c r="D123" s="25"/>
      <c r="E123" s="25"/>
      <c r="F123" s="25"/>
      <c r="G123" s="27"/>
      <c r="H123" s="31"/>
    </row>
    <row r="124" spans="1:13" ht="16.5" customHeight="1" x14ac:dyDescent="0.25">
      <c r="A124" s="65"/>
      <c r="B124" s="58"/>
      <c r="C124" s="58"/>
      <c r="D124" s="58"/>
      <c r="E124" s="58"/>
      <c r="F124" s="58"/>
      <c r="G124" s="59"/>
      <c r="H124" s="59"/>
    </row>
    <row r="125" spans="1:13" ht="16.5" customHeight="1" x14ac:dyDescent="0.25">
      <c r="A125" s="50"/>
      <c r="B125" s="43"/>
      <c r="C125" s="43"/>
      <c r="D125" s="43"/>
      <c r="E125" s="43"/>
      <c r="F125" s="43"/>
      <c r="G125" s="42"/>
      <c r="H125" s="42"/>
    </row>
    <row r="126" spans="1:13" ht="16.5" customHeight="1" x14ac:dyDescent="0.25">
      <c r="A126" s="330"/>
      <c r="B126" s="25"/>
      <c r="C126" s="25"/>
      <c r="D126" s="25"/>
      <c r="E126" s="25"/>
      <c r="F126" s="25"/>
      <c r="G126" s="38"/>
      <c r="H126" s="38"/>
    </row>
    <row r="127" spans="1:13" ht="15.75" customHeight="1" x14ac:dyDescent="0.25">
      <c r="A127" s="330"/>
      <c r="B127" s="25"/>
      <c r="C127" s="25"/>
      <c r="D127" s="25"/>
      <c r="E127" s="25"/>
      <c r="F127" s="25"/>
      <c r="G127" s="38"/>
      <c r="H127" s="38"/>
    </row>
    <row r="128" spans="1:13" s="1" customFormat="1" x14ac:dyDescent="0.25">
      <c r="A128" s="330" t="s">
        <v>93</v>
      </c>
      <c r="B128" s="25"/>
      <c r="C128" s="25"/>
      <c r="E128" s="40">
        <v>47124205</v>
      </c>
      <c r="F128" s="25" t="s">
        <v>111</v>
      </c>
      <c r="G128" s="39"/>
      <c r="H128" s="39"/>
      <c r="I128" s="20"/>
      <c r="J128"/>
      <c r="K128"/>
      <c r="L128"/>
    </row>
    <row r="129" spans="1:12" s="1" customFormat="1" x14ac:dyDescent="0.25">
      <c r="A129" s="642" t="s">
        <v>537</v>
      </c>
      <c r="B129" s="642"/>
      <c r="C129" s="642"/>
      <c r="D129" s="642"/>
      <c r="E129" s="40">
        <v>28762400</v>
      </c>
      <c r="F129" s="25" t="s">
        <v>111</v>
      </c>
      <c r="G129" s="39"/>
      <c r="H129" s="39"/>
      <c r="I129" s="20"/>
      <c r="J129"/>
      <c r="K129"/>
      <c r="L129"/>
    </row>
    <row r="130" spans="1:12" ht="16.5" thickBot="1" x14ac:dyDescent="0.3">
      <c r="A130" s="61" t="s">
        <v>94</v>
      </c>
      <c r="B130" s="60"/>
      <c r="C130" s="60"/>
      <c r="D130" s="60"/>
      <c r="E130" s="62">
        <f>H116</f>
        <v>47124205</v>
      </c>
      <c r="F130" s="24" t="s">
        <v>111</v>
      </c>
      <c r="I130" s="79"/>
      <c r="J130" s="1"/>
      <c r="K130" s="1"/>
      <c r="L130" s="1"/>
    </row>
    <row r="131" spans="1:12" s="1" customFormat="1" x14ac:dyDescent="0.25">
      <c r="A131" s="330" t="s">
        <v>95</v>
      </c>
      <c r="B131" s="17"/>
      <c r="C131" s="17"/>
      <c r="D131" s="17"/>
      <c r="E131" s="40">
        <f>E128-E130</f>
        <v>0</v>
      </c>
      <c r="F131" s="17" t="s">
        <v>111</v>
      </c>
      <c r="G131" s="25"/>
      <c r="H131" s="17"/>
      <c r="I131" s="20"/>
      <c r="J131"/>
      <c r="K131"/>
      <c r="L131"/>
    </row>
    <row r="132" spans="1:12" s="1" customFormat="1" x14ac:dyDescent="0.25">
      <c r="A132" s="29"/>
      <c r="B132" s="17"/>
      <c r="C132" s="17"/>
      <c r="D132" s="17"/>
      <c r="E132" s="40"/>
      <c r="F132" s="17"/>
      <c r="G132" s="25"/>
      <c r="H132" s="17"/>
      <c r="I132" s="20"/>
      <c r="J132"/>
      <c r="K132"/>
      <c r="L132"/>
    </row>
    <row r="133" spans="1:12" s="1" customFormat="1" x14ac:dyDescent="0.25">
      <c r="A133" s="29"/>
      <c r="B133" s="17"/>
      <c r="C133" s="17"/>
      <c r="D133" s="17"/>
      <c r="E133" s="40"/>
      <c r="F133" s="17"/>
      <c r="G133" s="25"/>
      <c r="H133" s="17"/>
      <c r="I133" s="20"/>
      <c r="J133"/>
      <c r="K133"/>
      <c r="L133"/>
    </row>
    <row r="134" spans="1:12" s="1" customFormat="1" x14ac:dyDescent="0.25">
      <c r="A134" s="29"/>
      <c r="B134" s="17"/>
      <c r="C134" s="17"/>
      <c r="D134" s="17"/>
      <c r="E134" s="40"/>
      <c r="F134" s="17"/>
      <c r="G134" s="25"/>
      <c r="H134" s="17"/>
      <c r="I134" s="79"/>
    </row>
    <row r="135" spans="1:12" s="2" customFormat="1" x14ac:dyDescent="0.25">
      <c r="A135" s="23"/>
      <c r="B135" s="15"/>
      <c r="C135" s="15"/>
      <c r="D135" s="15"/>
      <c r="E135" s="89"/>
      <c r="F135" s="15"/>
      <c r="G135" s="23"/>
      <c r="H135" s="15"/>
      <c r="I135" s="20"/>
    </row>
    <row r="136" spans="1:12" s="1" customFormat="1" x14ac:dyDescent="0.25">
      <c r="A136" s="17"/>
      <c r="B136" s="17"/>
      <c r="C136" s="17"/>
      <c r="D136" s="17"/>
      <c r="E136" s="40"/>
      <c r="F136" s="17"/>
      <c r="G136" s="25"/>
      <c r="H136" s="17"/>
      <c r="I136" s="79"/>
    </row>
    <row r="137" spans="1:12" s="2" customFormat="1" x14ac:dyDescent="0.25">
      <c r="A137" s="15"/>
      <c r="B137" s="15"/>
      <c r="C137" s="89"/>
      <c r="D137" s="15"/>
      <c r="E137" s="89"/>
      <c r="F137" s="15"/>
      <c r="G137" s="23"/>
      <c r="H137" s="15"/>
      <c r="I137" s="20"/>
    </row>
    <row r="138" spans="1:12" s="1" customFormat="1" x14ac:dyDescent="0.25">
      <c r="A138" s="29"/>
      <c r="B138" s="25"/>
      <c r="C138" s="25"/>
      <c r="D138" s="39"/>
      <c r="E138" s="17"/>
      <c r="F138" s="25"/>
      <c r="G138" s="39"/>
      <c r="H138" s="39"/>
      <c r="I138" s="79"/>
    </row>
    <row r="139" spans="1:12" s="1" customFormat="1" x14ac:dyDescent="0.25">
      <c r="A139" s="29"/>
      <c r="B139" s="25"/>
      <c r="C139" s="25"/>
      <c r="D139" s="39"/>
      <c r="E139" s="17"/>
      <c r="F139" s="25"/>
      <c r="G139" s="39"/>
      <c r="H139" s="39"/>
      <c r="I139" s="79"/>
    </row>
    <row r="140" spans="1:12" s="1" customFormat="1" x14ac:dyDescent="0.25">
      <c r="A140" s="29"/>
      <c r="B140" s="25"/>
      <c r="C140" s="25"/>
      <c r="D140" s="39"/>
      <c r="E140" s="17"/>
      <c r="F140" s="25"/>
      <c r="G140" s="39"/>
      <c r="H140" s="39"/>
      <c r="I140" s="79"/>
    </row>
    <row r="141" spans="1:12" x14ac:dyDescent="0.25">
      <c r="I141" s="79"/>
      <c r="J141" s="1"/>
      <c r="K141" s="1"/>
      <c r="L141" s="1"/>
    </row>
  </sheetData>
  <mergeCells count="24">
    <mergeCell ref="A129:D129"/>
    <mergeCell ref="A16:H18"/>
    <mergeCell ref="A23:H24"/>
    <mergeCell ref="A19:H19"/>
    <mergeCell ref="A22:H22"/>
    <mergeCell ref="A20:H21"/>
    <mergeCell ref="B118:E118"/>
    <mergeCell ref="B63:E63"/>
    <mergeCell ref="B112:C112"/>
    <mergeCell ref="B64:E64"/>
    <mergeCell ref="B65:E65"/>
    <mergeCell ref="B66:E66"/>
    <mergeCell ref="B67:E67"/>
    <mergeCell ref="C93:E93"/>
    <mergeCell ref="B68:E68"/>
    <mergeCell ref="B73:E73"/>
    <mergeCell ref="A58:H58"/>
    <mergeCell ref="B59:E59"/>
    <mergeCell ref="B61:F61"/>
    <mergeCell ref="B74:E74"/>
    <mergeCell ref="B96:E96"/>
    <mergeCell ref="B69:F69"/>
    <mergeCell ref="B70:F70"/>
    <mergeCell ref="C94:F94"/>
  </mergeCells>
  <phoneticPr fontId="0" type="noConversion"/>
  <pageMargins left="0.74803149606299213" right="0.74803149606299213" top="0.78740157480314965" bottom="0.78740157480314965" header="0.39370078740157483" footer="0.51181102362204722"/>
  <pageSetup paperSize="9" scale="85" orientation="portrait" r:id="rId1"/>
  <headerFooter differentFirst="1" alignWithMargins="0">
    <oddHeader>&amp;C&amp;P</oddHead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"/>
  <sheetViews>
    <sheetView tabSelected="1" workbookViewId="0">
      <selection activeCell="H63" sqref="H63"/>
    </sheetView>
  </sheetViews>
  <sheetFormatPr defaultRowHeight="12.75" x14ac:dyDescent="0.2"/>
  <cols>
    <col min="1" max="1" width="8.28515625" style="128" customWidth="1"/>
    <col min="2" max="2" width="43.5703125" customWidth="1"/>
    <col min="3" max="3" width="14.85546875" style="127" customWidth="1"/>
    <col min="4" max="4" width="14" style="13" customWidth="1"/>
  </cols>
  <sheetData>
    <row r="1" spans="2:4" ht="15.75" x14ac:dyDescent="0.25">
      <c r="B1" s="23"/>
      <c r="C1" s="650" t="s">
        <v>442</v>
      </c>
      <c r="D1" s="650"/>
    </row>
    <row r="2" spans="2:4" ht="15.75" x14ac:dyDescent="0.25">
      <c r="B2" s="23"/>
      <c r="C2" s="116"/>
      <c r="D2" s="167"/>
    </row>
    <row r="3" spans="2:4" ht="15.75" x14ac:dyDescent="0.25">
      <c r="B3" s="23"/>
      <c r="C3" s="116"/>
      <c r="D3" s="167"/>
    </row>
    <row r="4" spans="2:4" ht="15.75" x14ac:dyDescent="0.25">
      <c r="B4" s="23"/>
      <c r="C4" s="116"/>
      <c r="D4" s="167"/>
    </row>
    <row r="5" spans="2:4" ht="15.75" x14ac:dyDescent="0.25">
      <c r="B5" s="23"/>
      <c r="C5" s="116"/>
      <c r="D5" s="167"/>
    </row>
    <row r="6" spans="2:4" ht="15.75" x14ac:dyDescent="0.25">
      <c r="B6" s="23"/>
      <c r="C6" s="116"/>
      <c r="D6" s="167"/>
    </row>
    <row r="7" spans="2:4" ht="15.75" x14ac:dyDescent="0.25">
      <c r="B7" s="23"/>
      <c r="C7" s="116"/>
      <c r="D7" s="167"/>
    </row>
    <row r="8" spans="2:4" ht="15.75" x14ac:dyDescent="0.25">
      <c r="B8" s="23"/>
      <c r="C8" s="116"/>
      <c r="D8" s="167"/>
    </row>
    <row r="9" spans="2:4" ht="15.75" x14ac:dyDescent="0.25">
      <c r="B9" s="23"/>
      <c r="C9" s="116"/>
      <c r="D9" s="167"/>
    </row>
    <row r="10" spans="2:4" ht="15.75" x14ac:dyDescent="0.25">
      <c r="B10" s="23"/>
      <c r="C10" s="116"/>
      <c r="D10" s="508"/>
    </row>
    <row r="11" spans="2:4" ht="15.75" x14ac:dyDescent="0.25">
      <c r="B11" s="23"/>
      <c r="C11" s="116"/>
      <c r="D11" s="508"/>
    </row>
    <row r="12" spans="2:4" ht="15.75" x14ac:dyDescent="0.25">
      <c r="B12" s="23"/>
      <c r="C12" s="116"/>
      <c r="D12" s="508"/>
    </row>
    <row r="13" spans="2:4" ht="15.75" x14ac:dyDescent="0.25">
      <c r="B13" s="23"/>
      <c r="C13" s="116"/>
      <c r="D13" s="167"/>
    </row>
    <row r="14" spans="2:4" ht="15.75" x14ac:dyDescent="0.25">
      <c r="B14" s="23"/>
      <c r="C14" s="116"/>
      <c r="D14" s="167"/>
    </row>
    <row r="15" spans="2:4" ht="15.75" x14ac:dyDescent="0.25">
      <c r="B15" s="23"/>
      <c r="C15" s="116"/>
      <c r="D15" s="167"/>
    </row>
    <row r="16" spans="2:4" ht="15.75" x14ac:dyDescent="0.25">
      <c r="B16" s="23"/>
      <c r="C16" s="116"/>
      <c r="D16" s="167"/>
    </row>
    <row r="17" spans="2:4" ht="15.75" x14ac:dyDescent="0.25">
      <c r="B17" s="23"/>
      <c r="C17" s="116"/>
      <c r="D17" s="167"/>
    </row>
    <row r="18" spans="2:4" ht="15.75" x14ac:dyDescent="0.25">
      <c r="B18" s="23"/>
      <c r="C18" s="116"/>
      <c r="D18" s="167"/>
    </row>
    <row r="19" spans="2:4" ht="15.75" x14ac:dyDescent="0.2">
      <c r="B19" s="648" t="s">
        <v>128</v>
      </c>
      <c r="C19" s="649"/>
      <c r="D19" s="649"/>
    </row>
    <row r="20" spans="2:4" ht="15.75" x14ac:dyDescent="0.25">
      <c r="B20" s="25"/>
      <c r="C20" s="117"/>
      <c r="D20" s="167"/>
    </row>
    <row r="21" spans="2:4" ht="15.75" x14ac:dyDescent="0.25">
      <c r="B21" s="25"/>
      <c r="C21" s="117"/>
      <c r="D21" s="167"/>
    </row>
    <row r="22" spans="2:4" ht="15.75" x14ac:dyDescent="0.2">
      <c r="B22" s="648" t="s">
        <v>58</v>
      </c>
      <c r="C22" s="649"/>
      <c r="D22" s="649"/>
    </row>
    <row r="23" spans="2:4" ht="15.75" x14ac:dyDescent="0.25">
      <c r="B23" s="25"/>
      <c r="C23" s="117"/>
      <c r="D23" s="167"/>
    </row>
    <row r="24" spans="2:4" ht="15.75" x14ac:dyDescent="0.25">
      <c r="B24" s="25"/>
      <c r="C24" s="117"/>
      <c r="D24" s="167"/>
    </row>
    <row r="25" spans="2:4" ht="15.75" x14ac:dyDescent="0.2">
      <c r="B25" s="648" t="s">
        <v>448</v>
      </c>
      <c r="C25" s="649"/>
      <c r="D25" s="649"/>
    </row>
    <row r="26" spans="2:4" ht="15.75" x14ac:dyDescent="0.25">
      <c r="B26" s="25"/>
      <c r="C26" s="117"/>
      <c r="D26" s="167"/>
    </row>
    <row r="27" spans="2:4" ht="15.75" x14ac:dyDescent="0.25">
      <c r="B27" s="23"/>
      <c r="C27" s="116"/>
      <c r="D27" s="167"/>
    </row>
    <row r="28" spans="2:4" ht="15.75" x14ac:dyDescent="0.25">
      <c r="B28" s="23"/>
      <c r="C28" s="116"/>
      <c r="D28" s="167"/>
    </row>
    <row r="29" spans="2:4" ht="15.75" x14ac:dyDescent="0.25">
      <c r="B29" s="23"/>
      <c r="C29" s="116"/>
      <c r="D29" s="167"/>
    </row>
    <row r="30" spans="2:4" ht="15.75" x14ac:dyDescent="0.25">
      <c r="B30" s="23"/>
      <c r="C30" s="116"/>
      <c r="D30" s="167"/>
    </row>
    <row r="31" spans="2:4" ht="15.75" x14ac:dyDescent="0.25">
      <c r="B31" s="23"/>
      <c r="C31" s="116"/>
      <c r="D31" s="167"/>
    </row>
    <row r="32" spans="2:4" ht="15.75" x14ac:dyDescent="0.25">
      <c r="B32" s="23"/>
      <c r="C32" s="116"/>
      <c r="D32" s="167"/>
    </row>
    <row r="33" spans="2:4" ht="15.75" x14ac:dyDescent="0.25">
      <c r="B33" s="23"/>
      <c r="C33" s="116"/>
      <c r="D33" s="167"/>
    </row>
    <row r="34" spans="2:4" ht="15.75" x14ac:dyDescent="0.25">
      <c r="B34" s="23"/>
      <c r="C34" s="116"/>
      <c r="D34" s="167"/>
    </row>
    <row r="35" spans="2:4" ht="15.75" x14ac:dyDescent="0.25">
      <c r="B35" s="23"/>
      <c r="C35" s="116"/>
      <c r="D35" s="167"/>
    </row>
    <row r="36" spans="2:4" ht="15.75" x14ac:dyDescent="0.25">
      <c r="B36" s="23"/>
      <c r="C36" s="116"/>
      <c r="D36" s="167"/>
    </row>
    <row r="37" spans="2:4" ht="15.75" x14ac:dyDescent="0.25">
      <c r="B37" s="23"/>
      <c r="C37" s="116"/>
      <c r="D37" s="167"/>
    </row>
    <row r="38" spans="2:4" ht="15.75" x14ac:dyDescent="0.25">
      <c r="B38" s="23"/>
      <c r="C38" s="116"/>
      <c r="D38" s="167"/>
    </row>
    <row r="39" spans="2:4" ht="15.75" x14ac:dyDescent="0.25">
      <c r="B39" s="23"/>
      <c r="C39" s="116"/>
      <c r="D39" s="167"/>
    </row>
    <row r="40" spans="2:4" ht="15.75" x14ac:dyDescent="0.25">
      <c r="B40" s="23"/>
      <c r="C40" s="116"/>
      <c r="D40" s="167"/>
    </row>
    <row r="41" spans="2:4" ht="15.75" x14ac:dyDescent="0.25">
      <c r="B41" s="23"/>
      <c r="C41" s="116"/>
      <c r="D41" s="167"/>
    </row>
    <row r="42" spans="2:4" ht="15.75" x14ac:dyDescent="0.25">
      <c r="B42" s="23"/>
      <c r="C42" s="116"/>
      <c r="D42" s="167"/>
    </row>
    <row r="43" spans="2:4" ht="15.75" x14ac:dyDescent="0.25">
      <c r="B43" s="23"/>
      <c r="C43" s="116"/>
      <c r="D43" s="167"/>
    </row>
    <row r="44" spans="2:4" ht="15.75" x14ac:dyDescent="0.25">
      <c r="B44" s="23"/>
      <c r="C44" s="116"/>
      <c r="D44" s="167"/>
    </row>
    <row r="45" spans="2:4" ht="15.75" x14ac:dyDescent="0.25">
      <c r="B45" s="23"/>
      <c r="C45" s="116"/>
      <c r="D45" s="167"/>
    </row>
    <row r="46" spans="2:4" ht="15.75" x14ac:dyDescent="0.25">
      <c r="B46" s="23"/>
      <c r="C46" s="116"/>
      <c r="D46" s="167"/>
    </row>
    <row r="47" spans="2:4" ht="15.75" x14ac:dyDescent="0.25">
      <c r="B47" s="23"/>
      <c r="C47" s="116"/>
      <c r="D47" s="167"/>
    </row>
    <row r="48" spans="2:4" ht="15.75" x14ac:dyDescent="0.25">
      <c r="B48" s="23"/>
      <c r="C48" s="116"/>
      <c r="D48" s="167"/>
    </row>
    <row r="49" spans="1:4" ht="30.75" customHeight="1" x14ac:dyDescent="0.25">
      <c r="B49" s="23"/>
      <c r="C49" s="116"/>
      <c r="D49" s="167"/>
    </row>
    <row r="50" spans="1:4" s="136" customFormat="1" ht="31.5" x14ac:dyDescent="0.2">
      <c r="A50" s="134" t="s">
        <v>172</v>
      </c>
      <c r="B50" s="135"/>
      <c r="C50" s="133" t="s">
        <v>129</v>
      </c>
      <c r="D50" s="133" t="s">
        <v>130</v>
      </c>
    </row>
    <row r="51" spans="1:4" ht="15.75" x14ac:dyDescent="0.25">
      <c r="A51" s="651" t="s">
        <v>164</v>
      </c>
      <c r="B51" s="652"/>
      <c r="C51" s="652"/>
      <c r="D51" s="653"/>
    </row>
    <row r="52" spans="1:4" ht="15.75" x14ac:dyDescent="0.25">
      <c r="A52" s="220"/>
      <c r="B52" s="412" t="s">
        <v>8</v>
      </c>
      <c r="C52" s="119"/>
      <c r="D52" s="168"/>
    </row>
    <row r="53" spans="1:4" ht="15.75" x14ac:dyDescent="0.25">
      <c r="A53" s="129"/>
      <c r="B53" s="118"/>
      <c r="C53" s="119"/>
      <c r="D53" s="168"/>
    </row>
    <row r="54" spans="1:4" s="433" customFormat="1" ht="15.75" x14ac:dyDescent="0.25">
      <c r="A54" s="429"/>
      <c r="B54" s="430" t="s">
        <v>1</v>
      </c>
      <c r="C54" s="431"/>
      <c r="D54" s="432"/>
    </row>
    <row r="55" spans="1:4" s="2" customFormat="1" ht="15.75" x14ac:dyDescent="0.25">
      <c r="A55" s="130" t="s">
        <v>153</v>
      </c>
      <c r="B55" s="120" t="s">
        <v>443</v>
      </c>
      <c r="C55" s="121">
        <v>32771940</v>
      </c>
      <c r="D55" s="168"/>
    </row>
    <row r="56" spans="1:4" s="2" customFormat="1" ht="15.75" x14ac:dyDescent="0.25">
      <c r="A56" s="130" t="s">
        <v>153</v>
      </c>
      <c r="B56" s="120" t="s">
        <v>455</v>
      </c>
      <c r="C56" s="121">
        <v>931770</v>
      </c>
      <c r="D56" s="168"/>
    </row>
    <row r="57" spans="1:4" s="2" customFormat="1" ht="15.75" x14ac:dyDescent="0.25">
      <c r="A57" s="130" t="s">
        <v>153</v>
      </c>
      <c r="B57" s="120" t="s">
        <v>284</v>
      </c>
      <c r="C57" s="121">
        <v>1315440</v>
      </c>
      <c r="D57" s="168"/>
    </row>
    <row r="58" spans="1:4" s="388" customFormat="1" ht="94.5" x14ac:dyDescent="0.2">
      <c r="A58" s="384" t="s">
        <v>153</v>
      </c>
      <c r="B58" s="385" t="s">
        <v>454</v>
      </c>
      <c r="C58" s="386">
        <v>11552040</v>
      </c>
      <c r="D58" s="387"/>
    </row>
    <row r="59" spans="1:4" s="2" customFormat="1" ht="15.75" x14ac:dyDescent="0.25">
      <c r="A59" s="130" t="s">
        <v>224</v>
      </c>
      <c r="B59" s="120" t="s">
        <v>450</v>
      </c>
      <c r="C59" s="121">
        <v>576000</v>
      </c>
      <c r="D59" s="168"/>
    </row>
    <row r="60" spans="1:4" s="2" customFormat="1" ht="15.75" x14ac:dyDescent="0.25">
      <c r="A60" s="130" t="s">
        <v>178</v>
      </c>
      <c r="B60" s="530" t="s">
        <v>444</v>
      </c>
      <c r="C60" s="531">
        <v>1400000</v>
      </c>
      <c r="D60" s="168"/>
    </row>
    <row r="61" spans="1:4" s="2" customFormat="1" ht="15.75" x14ac:dyDescent="0.25">
      <c r="A61" s="130" t="s">
        <v>166</v>
      </c>
      <c r="B61" s="530" t="s">
        <v>445</v>
      </c>
      <c r="C61" s="531">
        <v>500000</v>
      </c>
      <c r="D61" s="168"/>
    </row>
    <row r="62" spans="1:4" s="433" customFormat="1" ht="15.75" x14ac:dyDescent="0.25">
      <c r="A62" s="429" t="s">
        <v>152</v>
      </c>
      <c r="B62" s="430" t="s">
        <v>131</v>
      </c>
      <c r="C62" s="434"/>
      <c r="D62" s="432">
        <f>C55+C56+C57+C58+C59+C60+I60+C61</f>
        <v>49047190</v>
      </c>
    </row>
    <row r="63" spans="1:4" s="2" customFormat="1" ht="15.75" x14ac:dyDescent="0.25">
      <c r="A63" s="130"/>
      <c r="B63" s="118"/>
      <c r="C63" s="121"/>
      <c r="D63" s="168"/>
    </row>
    <row r="64" spans="1:4" s="2" customFormat="1" ht="15.75" x14ac:dyDescent="0.25">
      <c r="A64" s="130" t="s">
        <v>154</v>
      </c>
      <c r="B64" s="120" t="s">
        <v>458</v>
      </c>
      <c r="C64" s="121">
        <v>9200000</v>
      </c>
      <c r="D64" s="121"/>
    </row>
    <row r="65" spans="1:4" s="2" customFormat="1" ht="15.75" x14ac:dyDescent="0.25">
      <c r="A65" s="130" t="s">
        <v>154</v>
      </c>
      <c r="B65" s="427" t="s">
        <v>547</v>
      </c>
      <c r="C65" s="532">
        <v>479080</v>
      </c>
      <c r="D65" s="121"/>
    </row>
    <row r="66" spans="1:4" s="433" customFormat="1" ht="15.75" x14ac:dyDescent="0.25">
      <c r="A66" s="429" t="s">
        <v>154</v>
      </c>
      <c r="B66" s="430" t="s">
        <v>286</v>
      </c>
      <c r="C66" s="435"/>
      <c r="D66" s="432">
        <f>C64+C65</f>
        <v>9679080</v>
      </c>
    </row>
    <row r="67" spans="1:4" s="2" customFormat="1" ht="15.75" x14ac:dyDescent="0.25">
      <c r="A67" s="130"/>
      <c r="B67" s="118" t="s">
        <v>456</v>
      </c>
      <c r="C67" s="122"/>
      <c r="D67" s="432">
        <f>D62+D66</f>
        <v>58726270</v>
      </c>
    </row>
    <row r="68" spans="1:4" s="2" customFormat="1" ht="15.75" x14ac:dyDescent="0.25">
      <c r="A68" s="130"/>
      <c r="B68" s="118" t="s">
        <v>3</v>
      </c>
      <c r="C68" s="121"/>
      <c r="D68" s="168"/>
    </row>
    <row r="69" spans="1:4" s="2" customFormat="1" ht="15.75" x14ac:dyDescent="0.25">
      <c r="A69" s="130">
        <v>311</v>
      </c>
      <c r="B69" s="120" t="s">
        <v>451</v>
      </c>
      <c r="C69" s="121">
        <v>400000</v>
      </c>
      <c r="D69" s="168"/>
    </row>
    <row r="70" spans="1:4" s="2" customFormat="1" ht="15.75" x14ac:dyDescent="0.25">
      <c r="A70" s="130">
        <v>311</v>
      </c>
      <c r="B70" s="120" t="s">
        <v>30</v>
      </c>
      <c r="C70" s="121">
        <v>350000</v>
      </c>
      <c r="D70" s="168"/>
    </row>
    <row r="71" spans="1:4" s="2" customFormat="1" ht="15.75" x14ac:dyDescent="0.25">
      <c r="A71" s="130">
        <v>311</v>
      </c>
      <c r="B71" s="120" t="s">
        <v>267</v>
      </c>
      <c r="C71" s="121">
        <v>300000</v>
      </c>
      <c r="D71" s="168"/>
    </row>
    <row r="72" spans="1:4" s="2" customFormat="1" ht="15.75" x14ac:dyDescent="0.25">
      <c r="A72" s="130">
        <v>312</v>
      </c>
      <c r="B72" s="120" t="s">
        <v>446</v>
      </c>
      <c r="C72" s="121">
        <v>165354</v>
      </c>
      <c r="D72" s="168"/>
    </row>
    <row r="73" spans="1:4" s="2" customFormat="1" ht="15.75" x14ac:dyDescent="0.25">
      <c r="A73" s="130" t="s">
        <v>157</v>
      </c>
      <c r="B73" s="120" t="s">
        <v>434</v>
      </c>
      <c r="C73" s="121">
        <v>150000</v>
      </c>
      <c r="D73" s="168"/>
    </row>
    <row r="74" spans="1:4" s="2" customFormat="1" ht="15.75" x14ac:dyDescent="0.25">
      <c r="A74" s="130" t="s">
        <v>157</v>
      </c>
      <c r="B74" s="120" t="s">
        <v>48</v>
      </c>
      <c r="C74" s="121">
        <v>300000</v>
      </c>
      <c r="D74" s="168"/>
    </row>
    <row r="75" spans="1:4" s="2" customFormat="1" ht="15.75" x14ac:dyDescent="0.25">
      <c r="A75" s="130" t="s">
        <v>157</v>
      </c>
      <c r="B75" s="120" t="s">
        <v>56</v>
      </c>
      <c r="C75" s="121">
        <v>250000</v>
      </c>
      <c r="D75" s="168"/>
    </row>
    <row r="76" spans="1:4" s="433" customFormat="1" ht="15.75" x14ac:dyDescent="0.25">
      <c r="A76" s="429" t="s">
        <v>156</v>
      </c>
      <c r="B76" s="430" t="s">
        <v>39</v>
      </c>
      <c r="C76" s="434"/>
      <c r="D76" s="431">
        <f>C69+C70+C71+C72+C73+C74+C75</f>
        <v>1915354</v>
      </c>
    </row>
    <row r="77" spans="1:4" s="2" customFormat="1" ht="27.75" customHeight="1" x14ac:dyDescent="0.25">
      <c r="A77" s="130"/>
      <c r="B77" s="118" t="s">
        <v>13</v>
      </c>
      <c r="C77" s="121"/>
      <c r="D77" s="168"/>
    </row>
    <row r="78" spans="1:4" s="2" customFormat="1" ht="15.75" x14ac:dyDescent="0.25">
      <c r="A78" s="130" t="s">
        <v>167</v>
      </c>
      <c r="B78" s="120" t="s">
        <v>435</v>
      </c>
      <c r="C78" s="121">
        <v>300000</v>
      </c>
      <c r="D78" s="168"/>
    </row>
    <row r="79" spans="1:4" s="2" customFormat="1" ht="15.75" x14ac:dyDescent="0.25">
      <c r="A79" s="130" t="s">
        <v>160</v>
      </c>
      <c r="B79" s="120" t="s">
        <v>132</v>
      </c>
      <c r="C79" s="121">
        <v>700000</v>
      </c>
      <c r="D79" s="168"/>
    </row>
    <row r="80" spans="1:4" s="2" customFormat="1" ht="15.75" x14ac:dyDescent="0.25">
      <c r="A80" s="130" t="s">
        <v>160</v>
      </c>
      <c r="B80" s="120" t="s">
        <v>15</v>
      </c>
      <c r="C80" s="121">
        <v>350000</v>
      </c>
      <c r="D80" s="168"/>
    </row>
    <row r="81" spans="1:4" s="2" customFormat="1" ht="15.75" x14ac:dyDescent="0.25">
      <c r="A81" s="130" t="s">
        <v>160</v>
      </c>
      <c r="B81" s="120" t="s">
        <v>133</v>
      </c>
      <c r="C81" s="121">
        <v>350000</v>
      </c>
      <c r="D81" s="168"/>
    </row>
    <row r="82" spans="1:4" s="2" customFormat="1" ht="15.75" x14ac:dyDescent="0.25">
      <c r="A82" s="130" t="s">
        <v>165</v>
      </c>
      <c r="B82" s="120" t="s">
        <v>134</v>
      </c>
      <c r="C82" s="121">
        <v>50000</v>
      </c>
      <c r="D82" s="168"/>
    </row>
    <row r="83" spans="1:4" s="2" customFormat="1" ht="15.75" x14ac:dyDescent="0.25">
      <c r="A83" s="130" t="s">
        <v>168</v>
      </c>
      <c r="B83" s="120" t="s">
        <v>135</v>
      </c>
      <c r="C83" s="121">
        <v>50000</v>
      </c>
      <c r="D83" s="168"/>
    </row>
    <row r="84" spans="1:4" s="2" customFormat="1" ht="15.75" x14ac:dyDescent="0.25">
      <c r="A84" s="130" t="s">
        <v>169</v>
      </c>
      <c r="B84" s="120" t="s">
        <v>136</v>
      </c>
      <c r="C84" s="121">
        <v>40000</v>
      </c>
      <c r="D84" s="168"/>
    </row>
    <row r="85" spans="1:4" s="2" customFormat="1" ht="15.75" x14ac:dyDescent="0.25">
      <c r="A85" s="130" t="s">
        <v>268</v>
      </c>
      <c r="B85" s="120" t="s">
        <v>82</v>
      </c>
      <c r="C85" s="121">
        <v>50000</v>
      </c>
      <c r="D85" s="168"/>
    </row>
    <row r="86" spans="1:4" s="2" customFormat="1" ht="15.75" x14ac:dyDescent="0.25">
      <c r="A86" s="130"/>
      <c r="B86" s="120" t="s">
        <v>457</v>
      </c>
      <c r="C86" s="121">
        <v>550000</v>
      </c>
      <c r="D86" s="168"/>
    </row>
    <row r="87" spans="1:4" s="2" customFormat="1" ht="15.75" x14ac:dyDescent="0.25">
      <c r="A87" s="130" t="s">
        <v>159</v>
      </c>
      <c r="B87" s="120" t="s">
        <v>137</v>
      </c>
      <c r="C87" s="121">
        <v>30000</v>
      </c>
      <c r="D87" s="168"/>
    </row>
    <row r="88" spans="1:4" s="2" customFormat="1" ht="15.75" x14ac:dyDescent="0.25">
      <c r="A88" s="130" t="s">
        <v>159</v>
      </c>
      <c r="B88" s="120" t="s">
        <v>16</v>
      </c>
      <c r="C88" s="121">
        <v>20000</v>
      </c>
      <c r="D88" s="168"/>
    </row>
    <row r="89" spans="1:4" s="2" customFormat="1" ht="15.75" x14ac:dyDescent="0.25">
      <c r="A89" s="130" t="s">
        <v>159</v>
      </c>
      <c r="B89" s="120" t="s">
        <v>122</v>
      </c>
      <c r="C89" s="121">
        <v>50000</v>
      </c>
      <c r="D89" s="168"/>
    </row>
    <row r="90" spans="1:4" s="388" customFormat="1" ht="15.75" x14ac:dyDescent="0.2">
      <c r="A90" s="384" t="s">
        <v>170</v>
      </c>
      <c r="B90" s="385" t="s">
        <v>452</v>
      </c>
      <c r="C90" s="386">
        <v>100000</v>
      </c>
      <c r="D90" s="387"/>
    </row>
    <row r="91" spans="1:4" s="2" customFormat="1" ht="15.75" x14ac:dyDescent="0.25">
      <c r="A91" s="130" t="s">
        <v>170</v>
      </c>
      <c r="B91" s="120" t="s">
        <v>453</v>
      </c>
      <c r="C91" s="121">
        <v>250000</v>
      </c>
      <c r="D91" s="168"/>
    </row>
    <row r="92" spans="1:4" s="433" customFormat="1" ht="15.75" x14ac:dyDescent="0.25">
      <c r="A92" s="429" t="s">
        <v>171</v>
      </c>
      <c r="B92" s="430" t="s">
        <v>98</v>
      </c>
      <c r="C92" s="434"/>
      <c r="D92" s="432">
        <f>C78+C79+C80+C81+C82+C83+C84+C85+C86+C87+C88+C89+C90+C91</f>
        <v>2890000</v>
      </c>
    </row>
    <row r="93" spans="1:4" s="289" customFormat="1" ht="15.75" x14ac:dyDescent="0.25">
      <c r="A93" s="436" t="s">
        <v>173</v>
      </c>
      <c r="B93" s="430" t="s">
        <v>4</v>
      </c>
      <c r="C93" s="437"/>
      <c r="D93" s="432">
        <v>1300000</v>
      </c>
    </row>
    <row r="94" spans="1:4" s="2" customFormat="1" ht="15.75" x14ac:dyDescent="0.25">
      <c r="A94" s="378" t="s">
        <v>156</v>
      </c>
      <c r="B94" s="124" t="s">
        <v>138</v>
      </c>
      <c r="C94" s="123"/>
      <c r="D94" s="170">
        <f>D76+D92+D93</f>
        <v>6105354</v>
      </c>
    </row>
    <row r="95" spans="1:4" s="2" customFormat="1" ht="15" customHeight="1" x14ac:dyDescent="0.25">
      <c r="A95" s="224"/>
      <c r="B95" s="427"/>
      <c r="C95" s="428"/>
      <c r="D95" s="225"/>
    </row>
    <row r="96" spans="1:4" s="2" customFormat="1" ht="15" customHeight="1" x14ac:dyDescent="0.25">
      <c r="A96" s="224"/>
      <c r="B96" s="25" t="s">
        <v>139</v>
      </c>
      <c r="C96" s="116"/>
      <c r="D96" s="167">
        <f>D62+D66+D94</f>
        <v>64831624</v>
      </c>
    </row>
    <row r="97" spans="1:4" s="2" customFormat="1" ht="15" customHeight="1" x14ac:dyDescent="0.25">
      <c r="A97" s="224"/>
      <c r="B97" s="23"/>
      <c r="C97" s="116"/>
      <c r="D97" s="225"/>
    </row>
    <row r="98" spans="1:4" s="2" customFormat="1" ht="15.75" x14ac:dyDescent="0.25">
      <c r="A98" s="379"/>
      <c r="B98" s="221"/>
      <c r="C98" s="223"/>
      <c r="D98" s="222"/>
    </row>
    <row r="99" spans="1:4" s="2" customFormat="1" ht="15.75" x14ac:dyDescent="0.25">
      <c r="A99" s="130"/>
      <c r="B99" s="412" t="s">
        <v>6</v>
      </c>
      <c r="C99" s="121"/>
      <c r="D99" s="168"/>
    </row>
    <row r="100" spans="1:4" s="2" customFormat="1" ht="15.75" x14ac:dyDescent="0.25">
      <c r="A100" s="130"/>
      <c r="B100" s="23" t="s">
        <v>273</v>
      </c>
      <c r="C100" s="121">
        <v>53861084</v>
      </c>
      <c r="D100" s="169"/>
    </row>
    <row r="101" spans="1:4" s="2" customFormat="1" ht="15.75" x14ac:dyDescent="0.25">
      <c r="A101" s="130" t="s">
        <v>162</v>
      </c>
      <c r="B101" s="120" t="s">
        <v>274</v>
      </c>
      <c r="C101" s="121">
        <v>10970540</v>
      </c>
      <c r="D101" s="169"/>
    </row>
    <row r="102" spans="1:4" s="389" customFormat="1" ht="15.75" x14ac:dyDescent="0.25">
      <c r="A102" s="130"/>
      <c r="B102" s="118" t="s">
        <v>7</v>
      </c>
      <c r="C102" s="121"/>
      <c r="D102" s="168">
        <f>C100+C101</f>
        <v>64831624</v>
      </c>
    </row>
    <row r="103" spans="1:4" ht="15.75" x14ac:dyDescent="0.25">
      <c r="A103" s="130"/>
      <c r="B103" s="118"/>
      <c r="C103" s="121"/>
      <c r="D103" s="168"/>
    </row>
    <row r="104" spans="1:4" ht="15.75" x14ac:dyDescent="0.25">
      <c r="A104" s="378"/>
      <c r="B104" s="124"/>
      <c r="C104" s="123"/>
      <c r="D104" s="170"/>
    </row>
    <row r="105" spans="1:4" ht="15.75" x14ac:dyDescent="0.25">
      <c r="A105" s="380"/>
      <c r="B105" s="125"/>
      <c r="C105" s="116"/>
      <c r="D105" s="171"/>
    </row>
    <row r="106" spans="1:4" ht="15.75" x14ac:dyDescent="0.25">
      <c r="A106" s="224"/>
      <c r="B106" s="25" t="s">
        <v>285</v>
      </c>
      <c r="C106" s="116"/>
      <c r="D106" s="167">
        <f>D102</f>
        <v>64831624</v>
      </c>
    </row>
    <row r="107" spans="1:4" ht="15.75" x14ac:dyDescent="0.25">
      <c r="A107" s="224"/>
      <c r="B107" s="25"/>
      <c r="C107" s="116"/>
      <c r="D107" s="167"/>
    </row>
    <row r="108" spans="1:4" ht="15.75" x14ac:dyDescent="0.25">
      <c r="A108" s="224"/>
      <c r="B108" s="25"/>
      <c r="C108" s="116"/>
      <c r="D108" s="167"/>
    </row>
    <row r="109" spans="1:4" ht="15.75" x14ac:dyDescent="0.25">
      <c r="A109" s="224"/>
      <c r="B109" s="25" t="s">
        <v>273</v>
      </c>
      <c r="C109" s="116"/>
      <c r="D109" s="167"/>
    </row>
    <row r="110" spans="1:4" ht="15.75" x14ac:dyDescent="0.25">
      <c r="A110" s="224"/>
      <c r="B110" s="25"/>
      <c r="C110" s="116"/>
      <c r="D110" s="167"/>
    </row>
    <row r="111" spans="1:4" ht="15.75" x14ac:dyDescent="0.25">
      <c r="A111" s="224"/>
      <c r="B111" s="23" t="s">
        <v>459</v>
      </c>
      <c r="C111" s="116"/>
      <c r="D111" s="167"/>
    </row>
    <row r="112" spans="1:4" ht="15.75" x14ac:dyDescent="0.25">
      <c r="A112" s="224"/>
      <c r="B112" s="23" t="s">
        <v>460</v>
      </c>
      <c r="C112" s="116"/>
      <c r="D112" s="225"/>
    </row>
    <row r="113" spans="1:4" s="1" customFormat="1" ht="14.25" customHeight="1" x14ac:dyDescent="0.25">
      <c r="A113" s="227"/>
      <c r="B113" s="80" t="s">
        <v>461</v>
      </c>
      <c r="C113" s="117"/>
      <c r="D113" s="167"/>
    </row>
    <row r="114" spans="1:4" ht="15.75" x14ac:dyDescent="0.25">
      <c r="A114" s="131"/>
      <c r="B114" s="80"/>
      <c r="C114" s="116"/>
      <c r="D114" s="225"/>
    </row>
    <row r="115" spans="1:4" ht="15.75" x14ac:dyDescent="0.25">
      <c r="A115" s="131"/>
      <c r="B115" s="226"/>
      <c r="C115" s="116"/>
      <c r="D115" s="225"/>
    </row>
    <row r="116" spans="1:4" ht="15.75" x14ac:dyDescent="0.25">
      <c r="A116" s="131"/>
      <c r="B116" s="226"/>
      <c r="C116" s="116"/>
      <c r="D116" s="225"/>
    </row>
    <row r="117" spans="1:4" ht="15.75" x14ac:dyDescent="0.25">
      <c r="A117" s="224"/>
      <c r="B117" s="25"/>
      <c r="C117" s="116"/>
      <c r="D117" s="167"/>
    </row>
    <row r="118" spans="1:4" ht="15.75" x14ac:dyDescent="0.25">
      <c r="A118" s="224"/>
      <c r="B118" s="25"/>
      <c r="C118" s="116"/>
      <c r="D118" s="167"/>
    </row>
    <row r="119" spans="1:4" ht="15.75" x14ac:dyDescent="0.25">
      <c r="A119" s="224"/>
      <c r="B119" s="25"/>
      <c r="C119" s="116"/>
      <c r="D119" s="167"/>
    </row>
    <row r="124" spans="1:4" s="164" customFormat="1" x14ac:dyDescent="0.2"/>
    <row r="125" spans="1:4" s="163" customFormat="1" x14ac:dyDescent="0.2"/>
    <row r="126" spans="1:4" s="164" customFormat="1" x14ac:dyDescent="0.2"/>
    <row r="127" spans="1:4" s="164" customFormat="1" x14ac:dyDescent="0.2"/>
    <row r="128" spans="1:4" s="164" customFormat="1" x14ac:dyDescent="0.2"/>
    <row r="130" spans="1:8" x14ac:dyDescent="0.2">
      <c r="H130" s="174"/>
    </row>
    <row r="136" spans="1:8" ht="15.75" x14ac:dyDescent="0.25">
      <c r="B136" s="23"/>
      <c r="C136" s="116"/>
      <c r="D136" s="167"/>
    </row>
    <row r="137" spans="1:8" ht="15.75" x14ac:dyDescent="0.25">
      <c r="B137" s="23"/>
      <c r="C137" s="116"/>
      <c r="D137" s="167"/>
    </row>
    <row r="138" spans="1:8" ht="15.75" x14ac:dyDescent="0.25">
      <c r="A138" s="132"/>
      <c r="B138" s="25"/>
      <c r="C138" s="117"/>
      <c r="D138" s="167"/>
    </row>
    <row r="139" spans="1:8" ht="15.75" x14ac:dyDescent="0.25">
      <c r="A139" s="132"/>
      <c r="B139" s="25"/>
      <c r="C139" s="117"/>
      <c r="D139" s="167"/>
    </row>
    <row r="140" spans="1:8" ht="15.75" x14ac:dyDescent="0.25">
      <c r="B140" s="25"/>
      <c r="C140" s="117"/>
      <c r="D140" s="167"/>
    </row>
    <row r="142" spans="1:8" ht="15.75" x14ac:dyDescent="0.25">
      <c r="B142" s="126"/>
      <c r="C142" s="79"/>
    </row>
    <row r="143" spans="1:8" ht="15.75" x14ac:dyDescent="0.25">
      <c r="B143" s="126"/>
    </row>
  </sheetData>
  <mergeCells count="5">
    <mergeCell ref="B19:D19"/>
    <mergeCell ref="B22:D22"/>
    <mergeCell ref="B25:D25"/>
    <mergeCell ref="C1:D1"/>
    <mergeCell ref="A51:D51"/>
  </mergeCells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45:G80"/>
  <sheetViews>
    <sheetView workbookViewId="0">
      <selection activeCell="E33" sqref="E33"/>
    </sheetView>
  </sheetViews>
  <sheetFormatPr defaultRowHeight="12.75" x14ac:dyDescent="0.2"/>
  <sheetData>
    <row r="45" ht="33" customHeight="1" x14ac:dyDescent="0.2"/>
    <row r="46" s="13" customFormat="1" x14ac:dyDescent="0.2"/>
    <row r="49" s="164" customFormat="1" x14ac:dyDescent="0.2"/>
    <row r="50" s="164" customFormat="1" x14ac:dyDescent="0.2"/>
    <row r="51" s="164" customFormat="1" x14ac:dyDescent="0.2"/>
    <row r="57" s="1" customFormat="1" x14ac:dyDescent="0.2"/>
    <row r="80" spans="7:7" x14ac:dyDescent="0.2">
      <c r="G80" s="81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3"/>
  <sheetViews>
    <sheetView topLeftCell="A208" workbookViewId="0">
      <selection activeCell="B190" sqref="B190"/>
    </sheetView>
  </sheetViews>
  <sheetFormatPr defaultRowHeight="15.75" x14ac:dyDescent="0.25"/>
  <cols>
    <col min="1" max="1" width="8" style="15" customWidth="1"/>
    <col min="2" max="2" width="9.140625" style="15"/>
    <col min="3" max="3" width="13.85546875" style="15" bestFit="1" customWidth="1"/>
    <col min="4" max="4" width="13.42578125" style="15" bestFit="1" customWidth="1"/>
    <col min="5" max="5" width="15.5703125" style="15" bestFit="1" customWidth="1"/>
    <col min="6" max="6" width="0.85546875" style="15" customWidth="1"/>
    <col min="7" max="7" width="11.28515625" style="89" customWidth="1"/>
    <col min="8" max="8" width="12.140625" style="89" bestFit="1" customWidth="1"/>
  </cols>
  <sheetData>
    <row r="1" spans="3:8" x14ac:dyDescent="0.25">
      <c r="C1" s="23"/>
      <c r="D1" s="23"/>
      <c r="E1" s="23"/>
      <c r="F1" s="23"/>
      <c r="G1" s="39" t="s">
        <v>283</v>
      </c>
      <c r="H1" s="16"/>
    </row>
    <row r="23" spans="1:8" x14ac:dyDescent="0.25">
      <c r="A23" s="644" t="s">
        <v>204</v>
      </c>
      <c r="B23" s="644"/>
      <c r="C23" s="644"/>
      <c r="D23" s="644"/>
      <c r="E23" s="644"/>
      <c r="F23" s="644"/>
      <c r="G23" s="644"/>
      <c r="H23" s="644"/>
    </row>
    <row r="27" spans="1:8" x14ac:dyDescent="0.25">
      <c r="A27" s="644" t="s">
        <v>205</v>
      </c>
      <c r="B27" s="644"/>
      <c r="C27" s="644"/>
      <c r="D27" s="644"/>
      <c r="E27" s="644"/>
      <c r="F27" s="644"/>
      <c r="G27" s="644"/>
      <c r="H27" s="644"/>
    </row>
    <row r="29" spans="1:8" x14ac:dyDescent="0.25">
      <c r="A29" s="644" t="s">
        <v>449</v>
      </c>
      <c r="B29" s="644"/>
      <c r="C29" s="644"/>
      <c r="D29" s="644"/>
      <c r="E29" s="644"/>
      <c r="F29" s="644"/>
      <c r="G29" s="644"/>
      <c r="H29" s="644"/>
    </row>
    <row r="30" spans="1:8" x14ac:dyDescent="0.25">
      <c r="A30" s="329"/>
      <c r="B30" s="329"/>
      <c r="C30" s="329"/>
      <c r="D30" s="329"/>
      <c r="E30" s="329"/>
      <c r="F30" s="329"/>
      <c r="G30" s="329"/>
      <c r="H30" s="329"/>
    </row>
    <row r="31" spans="1:8" x14ac:dyDescent="0.25">
      <c r="A31" s="329"/>
      <c r="B31" s="329"/>
      <c r="C31" s="329"/>
      <c r="D31" s="329"/>
      <c r="E31" s="329"/>
      <c r="F31" s="329"/>
      <c r="G31" s="329"/>
      <c r="H31" s="329"/>
    </row>
    <row r="32" spans="1:8" x14ac:dyDescent="0.25">
      <c r="A32" s="329"/>
      <c r="B32" s="329"/>
      <c r="C32" s="329"/>
      <c r="D32" s="329"/>
      <c r="E32" s="329"/>
      <c r="F32" s="329"/>
      <c r="G32" s="329"/>
      <c r="H32" s="329"/>
    </row>
    <row r="33" spans="1:8" x14ac:dyDescent="0.25">
      <c r="A33" s="329"/>
      <c r="B33" s="329"/>
      <c r="C33" s="329"/>
      <c r="D33" s="329"/>
      <c r="E33" s="329"/>
      <c r="F33" s="329"/>
      <c r="G33" s="329"/>
      <c r="H33" s="329"/>
    </row>
    <row r="34" spans="1:8" x14ac:dyDescent="0.25">
      <c r="A34" s="329"/>
      <c r="B34" s="329"/>
      <c r="C34" s="329"/>
      <c r="D34" s="329"/>
      <c r="E34" s="329"/>
      <c r="F34" s="329"/>
      <c r="G34" s="329"/>
      <c r="H34" s="329"/>
    </row>
    <row r="35" spans="1:8" x14ac:dyDescent="0.25">
      <c r="A35" s="329"/>
      <c r="B35" s="329"/>
      <c r="C35" s="329"/>
      <c r="D35" s="329"/>
      <c r="E35" s="329"/>
      <c r="F35" s="329"/>
      <c r="G35" s="329"/>
      <c r="H35" s="329"/>
    </row>
    <row r="36" spans="1:8" x14ac:dyDescent="0.25">
      <c r="A36" s="329"/>
      <c r="B36" s="329"/>
      <c r="C36" s="329"/>
      <c r="D36" s="329"/>
      <c r="E36" s="329"/>
      <c r="F36" s="329"/>
      <c r="G36" s="329"/>
      <c r="H36" s="329"/>
    </row>
    <row r="37" spans="1:8" x14ac:dyDescent="0.25">
      <c r="A37" s="329"/>
      <c r="B37" s="329"/>
      <c r="C37" s="329"/>
      <c r="D37" s="329"/>
      <c r="E37" s="329"/>
      <c r="F37" s="329"/>
      <c r="G37" s="329"/>
      <c r="H37" s="329"/>
    </row>
    <row r="38" spans="1:8" x14ac:dyDescent="0.25">
      <c r="A38" s="329"/>
      <c r="B38" s="329"/>
      <c r="C38" s="329"/>
      <c r="D38" s="329"/>
      <c r="E38" s="329"/>
      <c r="F38" s="329"/>
      <c r="G38" s="329"/>
      <c r="H38" s="329"/>
    </row>
    <row r="39" spans="1:8" x14ac:dyDescent="0.25">
      <c r="A39" s="329"/>
      <c r="B39" s="329"/>
      <c r="C39" s="329"/>
      <c r="D39" s="329"/>
      <c r="E39" s="329"/>
      <c r="F39" s="329"/>
      <c r="G39" s="329"/>
      <c r="H39" s="329"/>
    </row>
    <row r="40" spans="1:8" x14ac:dyDescent="0.25">
      <c r="A40" s="329"/>
      <c r="B40" s="329"/>
      <c r="C40" s="329"/>
      <c r="D40" s="329"/>
      <c r="E40" s="329"/>
      <c r="F40" s="329"/>
      <c r="G40" s="329"/>
      <c r="H40" s="329"/>
    </row>
    <row r="41" spans="1:8" x14ac:dyDescent="0.25">
      <c r="A41" s="329"/>
      <c r="B41" s="329"/>
      <c r="C41" s="329"/>
      <c r="D41" s="329"/>
      <c r="E41" s="329"/>
      <c r="F41" s="329"/>
      <c r="G41" s="329"/>
      <c r="H41" s="329"/>
    </row>
    <row r="42" spans="1:8" x14ac:dyDescent="0.25">
      <c r="A42" s="329"/>
      <c r="B42" s="329"/>
      <c r="C42" s="329"/>
      <c r="D42" s="329"/>
      <c r="E42" s="329"/>
      <c r="F42" s="329"/>
      <c r="G42" s="329"/>
      <c r="H42" s="329"/>
    </row>
    <row r="43" spans="1:8" x14ac:dyDescent="0.25">
      <c r="A43" s="329"/>
      <c r="B43" s="329"/>
      <c r="C43" s="329"/>
      <c r="D43" s="329"/>
      <c r="E43" s="329"/>
      <c r="F43" s="329"/>
      <c r="G43" s="329"/>
      <c r="H43" s="329"/>
    </row>
    <row r="44" spans="1:8" x14ac:dyDescent="0.25">
      <c r="A44" s="329"/>
      <c r="B44" s="329"/>
      <c r="C44" s="329"/>
      <c r="D44" s="329"/>
      <c r="E44" s="329"/>
      <c r="F44" s="329"/>
      <c r="G44" s="329"/>
      <c r="H44" s="329"/>
    </row>
    <row r="45" spans="1:8" x14ac:dyDescent="0.25">
      <c r="A45" s="329"/>
      <c r="B45" s="329"/>
      <c r="C45" s="329"/>
      <c r="D45" s="329"/>
      <c r="E45" s="329"/>
      <c r="F45" s="329"/>
      <c r="G45" s="329"/>
      <c r="H45" s="329"/>
    </row>
    <row r="46" spans="1:8" x14ac:dyDescent="0.25">
      <c r="A46" s="329"/>
      <c r="B46" s="329"/>
      <c r="C46" s="329"/>
      <c r="D46" s="329"/>
      <c r="E46" s="329"/>
      <c r="F46" s="329"/>
      <c r="G46" s="329"/>
      <c r="H46" s="329"/>
    </row>
    <row r="47" spans="1:8" x14ac:dyDescent="0.25">
      <c r="A47" s="329"/>
      <c r="B47" s="329"/>
      <c r="C47" s="329"/>
      <c r="D47" s="329"/>
      <c r="E47" s="329"/>
      <c r="F47" s="329"/>
      <c r="G47" s="329"/>
      <c r="H47" s="329"/>
    </row>
    <row r="48" spans="1:8" x14ac:dyDescent="0.25">
      <c r="A48" s="329"/>
      <c r="B48" s="329"/>
      <c r="C48" s="329"/>
      <c r="D48" s="329"/>
      <c r="E48" s="329"/>
      <c r="F48" s="329"/>
      <c r="G48" s="329"/>
      <c r="H48" s="329"/>
    </row>
    <row r="49" spans="1:8" x14ac:dyDescent="0.25">
      <c r="A49" s="329"/>
      <c r="B49" s="329"/>
      <c r="C49" s="329"/>
      <c r="D49" s="329"/>
      <c r="E49" s="329"/>
      <c r="F49" s="329"/>
      <c r="G49" s="329"/>
      <c r="H49" s="329"/>
    </row>
    <row r="50" spans="1:8" ht="16.5" thickBot="1" x14ac:dyDescent="0.3">
      <c r="A50" s="329"/>
      <c r="B50" s="329"/>
      <c r="C50" s="329"/>
      <c r="D50" s="329"/>
      <c r="E50" s="329"/>
      <c r="F50" s="329"/>
      <c r="G50" s="329"/>
      <c r="H50" s="329"/>
    </row>
    <row r="51" spans="1:8" s="1" customFormat="1" ht="32.25" thickBot="1" x14ac:dyDescent="0.3">
      <c r="A51" s="381" t="s">
        <v>180</v>
      </c>
      <c r="B51" s="309"/>
      <c r="C51" s="309"/>
      <c r="D51" s="309"/>
      <c r="E51" s="309"/>
      <c r="F51" s="309"/>
      <c r="G51" s="382" t="s">
        <v>142</v>
      </c>
      <c r="H51" s="383" t="s">
        <v>143</v>
      </c>
    </row>
    <row r="52" spans="1:8" x14ac:dyDescent="0.25">
      <c r="A52" s="413"/>
      <c r="B52" s="591" t="s">
        <v>397</v>
      </c>
      <c r="C52" s="592"/>
      <c r="D52" s="592"/>
      <c r="E52" s="592"/>
      <c r="F52" s="293"/>
      <c r="G52" s="295"/>
      <c r="H52" s="294"/>
    </row>
    <row r="53" spans="1:8" ht="16.5" thickBot="1" x14ac:dyDescent="0.3">
      <c r="A53" s="414"/>
      <c r="B53" s="60"/>
      <c r="C53" s="60"/>
      <c r="D53" s="60"/>
      <c r="E53" s="60"/>
      <c r="F53" s="60"/>
      <c r="G53" s="288"/>
      <c r="H53" s="286"/>
    </row>
    <row r="54" spans="1:8" x14ac:dyDescent="0.25">
      <c r="A54" s="232"/>
      <c r="B54" s="654" t="s">
        <v>8</v>
      </c>
      <c r="C54" s="655"/>
      <c r="D54" s="655"/>
      <c r="E54" s="655"/>
      <c r="F54" s="23"/>
      <c r="G54" s="287"/>
      <c r="H54" s="285"/>
    </row>
    <row r="55" spans="1:8" x14ac:dyDescent="0.25">
      <c r="A55" s="232"/>
      <c r="B55" s="23" t="s">
        <v>1</v>
      </c>
      <c r="C55" s="23"/>
      <c r="D55" s="23"/>
      <c r="E55" s="23"/>
      <c r="F55" s="23"/>
      <c r="G55" s="287"/>
      <c r="H55" s="285"/>
    </row>
    <row r="56" spans="1:8" x14ac:dyDescent="0.25">
      <c r="A56" s="232" t="s">
        <v>153</v>
      </c>
      <c r="B56" s="23" t="s">
        <v>323</v>
      </c>
      <c r="C56" s="23"/>
      <c r="D56" s="23" t="s">
        <v>480</v>
      </c>
      <c r="E56" s="23"/>
      <c r="F56" s="23"/>
      <c r="G56" s="287">
        <v>6439500</v>
      </c>
      <c r="H56" s="285"/>
    </row>
    <row r="57" spans="1:8" x14ac:dyDescent="0.25">
      <c r="A57" s="232"/>
      <c r="B57" s="23" t="s">
        <v>324</v>
      </c>
      <c r="C57" s="23"/>
      <c r="D57" s="23"/>
      <c r="E57" s="23"/>
      <c r="F57" s="23"/>
      <c r="G57" s="287">
        <v>236400</v>
      </c>
      <c r="H57" s="285"/>
    </row>
    <row r="58" spans="1:8" x14ac:dyDescent="0.25">
      <c r="A58" s="232"/>
      <c r="B58" s="427" t="s">
        <v>549</v>
      </c>
      <c r="C58" s="427"/>
      <c r="D58" s="427"/>
      <c r="E58" s="427"/>
      <c r="F58" s="427"/>
      <c r="G58" s="538">
        <v>300000</v>
      </c>
      <c r="H58" s="285"/>
    </row>
    <row r="59" spans="1:8" x14ac:dyDescent="0.25">
      <c r="A59" s="232"/>
      <c r="B59" s="23" t="s">
        <v>325</v>
      </c>
      <c r="C59" s="23"/>
      <c r="D59" s="23"/>
      <c r="E59" s="23"/>
      <c r="F59" s="23"/>
      <c r="G59" s="287">
        <v>105000</v>
      </c>
      <c r="H59" s="285"/>
    </row>
    <row r="60" spans="1:8" s="289" customFormat="1" x14ac:dyDescent="0.25">
      <c r="A60" s="297" t="s">
        <v>152</v>
      </c>
      <c r="B60" s="151" t="s">
        <v>29</v>
      </c>
      <c r="C60" s="151"/>
      <c r="D60" s="151"/>
      <c r="E60" s="151"/>
      <c r="F60" s="151"/>
      <c r="G60" s="291"/>
      <c r="H60" s="292">
        <f>G56+G57+G58+G59</f>
        <v>7080900</v>
      </c>
    </row>
    <row r="61" spans="1:8" x14ac:dyDescent="0.25">
      <c r="A61" s="232"/>
      <c r="B61" s="23"/>
      <c r="C61" s="23"/>
      <c r="D61" s="23"/>
      <c r="E61" s="23"/>
      <c r="F61" s="23"/>
      <c r="G61" s="287"/>
      <c r="H61" s="285"/>
    </row>
    <row r="62" spans="1:8" x14ac:dyDescent="0.25">
      <c r="A62" s="232" t="s">
        <v>154</v>
      </c>
      <c r="B62" s="595" t="s">
        <v>481</v>
      </c>
      <c r="C62" s="596"/>
      <c r="D62" s="596"/>
      <c r="E62" s="596"/>
      <c r="F62" s="23"/>
      <c r="G62" s="287">
        <v>1269119</v>
      </c>
      <c r="H62" s="285"/>
    </row>
    <row r="63" spans="1:8" x14ac:dyDescent="0.25">
      <c r="A63" s="232"/>
      <c r="B63" s="595" t="s">
        <v>482</v>
      </c>
      <c r="C63" s="596"/>
      <c r="D63" s="596"/>
      <c r="E63" s="596"/>
      <c r="F63" s="23"/>
      <c r="G63" s="287">
        <v>46098</v>
      </c>
      <c r="H63" s="285"/>
    </row>
    <row r="64" spans="1:8" x14ac:dyDescent="0.25">
      <c r="A64" s="232"/>
      <c r="B64" s="427" t="s">
        <v>548</v>
      </c>
      <c r="C64" s="427"/>
      <c r="D64" s="427"/>
      <c r="E64" s="427"/>
      <c r="F64" s="427"/>
      <c r="G64" s="538">
        <v>103530</v>
      </c>
      <c r="H64" s="285"/>
    </row>
    <row r="65" spans="1:8" x14ac:dyDescent="0.25">
      <c r="A65" s="232"/>
      <c r="B65" s="595" t="s">
        <v>483</v>
      </c>
      <c r="C65" s="596"/>
      <c r="D65" s="596"/>
      <c r="E65" s="596"/>
      <c r="F65" s="23"/>
      <c r="G65" s="287">
        <v>20475</v>
      </c>
      <c r="H65" s="285"/>
    </row>
    <row r="66" spans="1:8" s="289" customFormat="1" x14ac:dyDescent="0.25">
      <c r="A66" s="297" t="s">
        <v>154</v>
      </c>
      <c r="B66" s="151" t="s">
        <v>326</v>
      </c>
      <c r="C66" s="151"/>
      <c r="D66" s="151"/>
      <c r="E66" s="151"/>
      <c r="F66" s="151"/>
      <c r="G66" s="291"/>
      <c r="H66" s="292">
        <f>G62+G63+G64+G65</f>
        <v>1439222</v>
      </c>
    </row>
    <row r="67" spans="1:8" s="1" customFormat="1" x14ac:dyDescent="0.25">
      <c r="A67" s="26" t="s">
        <v>155</v>
      </c>
      <c r="B67" s="583" t="s">
        <v>484</v>
      </c>
      <c r="C67" s="584"/>
      <c r="D67" s="584"/>
      <c r="E67" s="584"/>
      <c r="F67" s="25"/>
      <c r="G67" s="290"/>
      <c r="H67" s="36">
        <f>H60+H66</f>
        <v>8520122</v>
      </c>
    </row>
    <row r="68" spans="1:8" x14ac:dyDescent="0.25">
      <c r="A68" s="232"/>
      <c r="B68" s="23"/>
      <c r="C68" s="23"/>
      <c r="D68" s="23"/>
      <c r="E68" s="23"/>
      <c r="F68" s="23"/>
      <c r="G68" s="287"/>
      <c r="H68" s="285"/>
    </row>
    <row r="69" spans="1:8" x14ac:dyDescent="0.25">
      <c r="A69" s="232"/>
      <c r="B69" s="583" t="s">
        <v>3</v>
      </c>
      <c r="C69" s="584"/>
      <c r="D69" s="584"/>
      <c r="E69" s="584"/>
      <c r="F69" s="23"/>
      <c r="G69" s="287"/>
      <c r="H69" s="285"/>
    </row>
    <row r="70" spans="1:8" x14ac:dyDescent="0.25">
      <c r="A70" s="232"/>
      <c r="B70" s="595" t="s">
        <v>485</v>
      </c>
      <c r="C70" s="596"/>
      <c r="D70" s="596"/>
      <c r="E70" s="596"/>
      <c r="F70" s="23"/>
      <c r="G70" s="287">
        <v>20600</v>
      </c>
      <c r="H70" s="285"/>
    </row>
    <row r="71" spans="1:8" x14ac:dyDescent="0.25">
      <c r="A71" s="232"/>
      <c r="B71" s="23" t="s">
        <v>327</v>
      </c>
      <c r="C71" s="23"/>
      <c r="D71" s="23"/>
      <c r="E71" s="23"/>
      <c r="F71" s="23"/>
      <c r="G71" s="287">
        <v>36500</v>
      </c>
      <c r="H71" s="285"/>
    </row>
    <row r="72" spans="1:8" x14ac:dyDescent="0.25">
      <c r="A72" s="232"/>
      <c r="B72" s="23" t="s">
        <v>328</v>
      </c>
      <c r="C72" s="23"/>
      <c r="D72" s="23"/>
      <c r="E72" s="23"/>
      <c r="F72" s="23"/>
      <c r="G72" s="287">
        <v>36500</v>
      </c>
      <c r="H72" s="285"/>
    </row>
    <row r="73" spans="1:8" x14ac:dyDescent="0.25">
      <c r="A73" s="232"/>
      <c r="B73" s="23" t="s">
        <v>329</v>
      </c>
      <c r="C73" s="23"/>
      <c r="D73" s="23"/>
      <c r="E73" s="23"/>
      <c r="F73" s="23"/>
      <c r="G73" s="287">
        <v>43800</v>
      </c>
      <c r="H73" s="285"/>
    </row>
    <row r="74" spans="1:8" x14ac:dyDescent="0.25">
      <c r="A74" s="232"/>
      <c r="B74" s="23" t="s">
        <v>330</v>
      </c>
      <c r="C74" s="23"/>
      <c r="D74" s="23"/>
      <c r="E74" s="23"/>
      <c r="F74" s="23"/>
      <c r="G74" s="287">
        <v>58400</v>
      </c>
      <c r="H74" s="285"/>
    </row>
    <row r="75" spans="1:8" x14ac:dyDescent="0.25">
      <c r="A75" s="232"/>
      <c r="B75" s="23" t="s">
        <v>331</v>
      </c>
      <c r="C75" s="23"/>
      <c r="D75" s="23"/>
      <c r="E75" s="23"/>
      <c r="F75" s="23"/>
      <c r="G75" s="287">
        <v>36500</v>
      </c>
      <c r="H75" s="285"/>
    </row>
    <row r="76" spans="1:8" x14ac:dyDescent="0.25">
      <c r="A76" s="232"/>
      <c r="B76" s="595" t="s">
        <v>486</v>
      </c>
      <c r="C76" s="596"/>
      <c r="D76" s="596"/>
      <c r="E76" s="596"/>
      <c r="F76" s="23"/>
      <c r="G76" s="287">
        <v>70866</v>
      </c>
      <c r="H76" s="285"/>
    </row>
    <row r="77" spans="1:8" x14ac:dyDescent="0.25">
      <c r="A77" s="232" t="s">
        <v>270</v>
      </c>
      <c r="B77" s="23" t="s">
        <v>269</v>
      </c>
      <c r="C77" s="23"/>
      <c r="D77" s="23"/>
      <c r="E77" s="23"/>
      <c r="F77" s="23"/>
      <c r="G77" s="287">
        <v>21900</v>
      </c>
      <c r="H77" s="285"/>
    </row>
    <row r="78" spans="1:8" x14ac:dyDescent="0.25">
      <c r="A78" s="232" t="s">
        <v>159</v>
      </c>
      <c r="B78" s="595" t="s">
        <v>487</v>
      </c>
      <c r="C78" s="596"/>
      <c r="D78" s="596"/>
      <c r="E78" s="596"/>
      <c r="F78" s="23"/>
      <c r="G78" s="287">
        <v>19500</v>
      </c>
      <c r="H78" s="285"/>
    </row>
    <row r="79" spans="1:8" x14ac:dyDescent="0.25">
      <c r="A79" s="232" t="s">
        <v>173</v>
      </c>
      <c r="B79" s="23" t="s">
        <v>4</v>
      </c>
      <c r="C79" s="23"/>
      <c r="D79" s="23"/>
      <c r="E79" s="23"/>
      <c r="F79" s="23"/>
      <c r="G79" s="287">
        <v>85592</v>
      </c>
      <c r="H79" s="285"/>
    </row>
    <row r="80" spans="1:8" s="1" customFormat="1" x14ac:dyDescent="0.25">
      <c r="A80" s="26" t="s">
        <v>156</v>
      </c>
      <c r="B80" s="25" t="s">
        <v>332</v>
      </c>
      <c r="C80" s="25"/>
      <c r="D80" s="25"/>
      <c r="E80" s="25"/>
      <c r="F80" s="25"/>
      <c r="G80" s="290"/>
      <c r="H80" s="36">
        <f>G70+G71+G72+G73+G74+G75+G77+G76+G78+G79</f>
        <v>430158</v>
      </c>
    </row>
    <row r="81" spans="1:8" x14ac:dyDescent="0.25">
      <c r="A81" s="232"/>
      <c r="B81" s="23"/>
      <c r="C81" s="23"/>
      <c r="D81" s="23"/>
      <c r="E81" s="23"/>
      <c r="F81" s="23"/>
      <c r="G81" s="287"/>
      <c r="H81" s="285"/>
    </row>
    <row r="82" spans="1:8" s="289" customFormat="1" ht="16.5" thickBot="1" x14ac:dyDescent="0.3">
      <c r="A82" s="296"/>
      <c r="B82" s="657" t="s">
        <v>62</v>
      </c>
      <c r="C82" s="658"/>
      <c r="D82" s="658"/>
      <c r="E82" s="658"/>
      <c r="F82" s="24"/>
      <c r="G82" s="415"/>
      <c r="H82" s="416">
        <f>H67+H80</f>
        <v>8950280</v>
      </c>
    </row>
    <row r="83" spans="1:8" ht="16.5" thickBot="1" x14ac:dyDescent="0.3">
      <c r="A83" s="585" t="s">
        <v>206</v>
      </c>
      <c r="B83" s="586"/>
      <c r="C83" s="586"/>
      <c r="D83" s="586"/>
      <c r="E83" s="586"/>
      <c r="F83" s="586"/>
      <c r="G83" s="586"/>
      <c r="H83" s="587"/>
    </row>
    <row r="84" spans="1:8" x14ac:dyDescent="0.25">
      <c r="A84" s="232"/>
      <c r="B84" s="591" t="s">
        <v>8</v>
      </c>
      <c r="C84" s="592"/>
      <c r="D84" s="592"/>
      <c r="E84" s="592"/>
      <c r="F84" s="23"/>
      <c r="G84" s="287"/>
      <c r="H84" s="285"/>
    </row>
    <row r="85" spans="1:8" x14ac:dyDescent="0.25">
      <c r="A85" s="232"/>
      <c r="B85" s="639" t="s">
        <v>524</v>
      </c>
      <c r="C85" s="656"/>
      <c r="D85" s="656"/>
      <c r="E85" s="656"/>
      <c r="F85" s="23"/>
      <c r="G85" s="287">
        <v>2146500</v>
      </c>
      <c r="H85" s="285"/>
    </row>
    <row r="86" spans="1:8" x14ac:dyDescent="0.25">
      <c r="A86" s="232"/>
      <c r="B86" s="595" t="s">
        <v>324</v>
      </c>
      <c r="C86" s="596"/>
      <c r="D86" s="596"/>
      <c r="E86" s="596"/>
      <c r="F86" s="23"/>
      <c r="G86" s="287">
        <v>73200</v>
      </c>
      <c r="H86" s="285"/>
    </row>
    <row r="87" spans="1:8" x14ac:dyDescent="0.25">
      <c r="A87" s="232" t="s">
        <v>174</v>
      </c>
      <c r="B87" s="427" t="s">
        <v>549</v>
      </c>
      <c r="C87" s="427"/>
      <c r="D87" s="427"/>
      <c r="E87" s="427"/>
      <c r="F87" s="427"/>
      <c r="G87" s="538">
        <v>100000</v>
      </c>
      <c r="H87" s="285"/>
    </row>
    <row r="88" spans="1:8" x14ac:dyDescent="0.25">
      <c r="A88" s="26" t="s">
        <v>156</v>
      </c>
      <c r="B88" s="23" t="s">
        <v>325</v>
      </c>
      <c r="C88" s="23"/>
      <c r="D88" s="23"/>
      <c r="E88" s="23"/>
      <c r="F88" s="23"/>
      <c r="G88" s="287">
        <v>35000</v>
      </c>
      <c r="H88" s="285"/>
    </row>
    <row r="89" spans="1:8" s="316" customFormat="1" x14ac:dyDescent="0.25">
      <c r="A89" s="474"/>
      <c r="B89" s="151" t="s">
        <v>29</v>
      </c>
      <c r="C89" s="151"/>
      <c r="D89" s="151"/>
      <c r="E89" s="151"/>
      <c r="F89" s="151"/>
      <c r="G89" s="291"/>
      <c r="H89" s="292">
        <f>G85+G86+G87+G88</f>
        <v>2354700</v>
      </c>
    </row>
    <row r="90" spans="1:8" x14ac:dyDescent="0.25">
      <c r="A90" s="232"/>
      <c r="B90" s="23"/>
      <c r="C90" s="23"/>
      <c r="D90" s="23"/>
      <c r="E90" s="23"/>
      <c r="F90" s="23"/>
      <c r="G90" s="287"/>
      <c r="H90" s="285"/>
    </row>
    <row r="91" spans="1:8" x14ac:dyDescent="0.25">
      <c r="A91" s="232"/>
      <c r="B91" s="595" t="s">
        <v>481</v>
      </c>
      <c r="C91" s="596"/>
      <c r="D91" s="596"/>
      <c r="E91" s="596"/>
      <c r="F91" s="23"/>
      <c r="G91" s="287">
        <v>423039</v>
      </c>
      <c r="H91" s="285"/>
    </row>
    <row r="92" spans="1:8" x14ac:dyDescent="0.25">
      <c r="A92" s="232" t="s">
        <v>157</v>
      </c>
      <c r="B92" s="595" t="s">
        <v>482</v>
      </c>
      <c r="C92" s="596"/>
      <c r="D92" s="596"/>
      <c r="E92" s="596"/>
      <c r="F92" s="23"/>
      <c r="G92" s="287">
        <v>14274</v>
      </c>
      <c r="H92" s="285"/>
    </row>
    <row r="93" spans="1:8" x14ac:dyDescent="0.25">
      <c r="A93" s="232"/>
      <c r="B93" s="427" t="s">
        <v>548</v>
      </c>
      <c r="C93" s="427"/>
      <c r="D93" s="427"/>
      <c r="E93" s="427"/>
      <c r="F93" s="427"/>
      <c r="G93" s="538">
        <v>35510</v>
      </c>
      <c r="H93" s="285"/>
    </row>
    <row r="94" spans="1:8" x14ac:dyDescent="0.25">
      <c r="A94" s="232"/>
      <c r="B94" s="595" t="s">
        <v>483</v>
      </c>
      <c r="C94" s="596"/>
      <c r="D94" s="596"/>
      <c r="E94" s="596"/>
      <c r="F94" s="23"/>
      <c r="G94" s="287">
        <v>6825</v>
      </c>
      <c r="H94" s="285"/>
    </row>
    <row r="95" spans="1:8" s="316" customFormat="1" x14ac:dyDescent="0.25">
      <c r="A95" s="474"/>
      <c r="B95" s="151" t="s">
        <v>326</v>
      </c>
      <c r="C95" s="151"/>
      <c r="D95" s="151"/>
      <c r="E95" s="151"/>
      <c r="F95" s="151"/>
      <c r="G95" s="291"/>
      <c r="H95" s="292">
        <f>G91+G92+G93+G94</f>
        <v>479648</v>
      </c>
    </row>
    <row r="96" spans="1:8" x14ac:dyDescent="0.25">
      <c r="A96" s="232"/>
      <c r="B96" s="583" t="s">
        <v>488</v>
      </c>
      <c r="C96" s="584"/>
      <c r="D96" s="584"/>
      <c r="E96" s="584"/>
      <c r="F96" s="25"/>
      <c r="G96" s="290"/>
      <c r="H96" s="36">
        <f>H89+H95</f>
        <v>2834348</v>
      </c>
    </row>
    <row r="97" spans="1:8" x14ac:dyDescent="0.25">
      <c r="A97" s="232"/>
      <c r="B97" s="25"/>
      <c r="C97" s="25"/>
      <c r="D97" s="25"/>
      <c r="E97" s="25"/>
      <c r="F97" s="25"/>
      <c r="G97" s="290"/>
      <c r="H97" s="36"/>
    </row>
    <row r="98" spans="1:8" x14ac:dyDescent="0.25">
      <c r="A98" s="232"/>
      <c r="B98" s="583" t="s">
        <v>3</v>
      </c>
      <c r="C98" s="584"/>
      <c r="D98" s="584"/>
      <c r="E98" s="584"/>
      <c r="F98" s="25"/>
      <c r="G98" s="290"/>
      <c r="H98" s="36"/>
    </row>
    <row r="99" spans="1:8" x14ac:dyDescent="0.25">
      <c r="A99" s="232"/>
      <c r="B99" s="595" t="s">
        <v>489</v>
      </c>
      <c r="C99" s="596"/>
      <c r="D99" s="596"/>
      <c r="E99" s="596"/>
      <c r="F99" s="23"/>
      <c r="G99" s="287"/>
      <c r="H99" s="36"/>
    </row>
    <row r="100" spans="1:8" x14ac:dyDescent="0.25">
      <c r="A100" s="232"/>
      <c r="B100" s="595" t="s">
        <v>330</v>
      </c>
      <c r="C100" s="596"/>
      <c r="D100" s="596"/>
      <c r="E100" s="596"/>
      <c r="F100" s="23"/>
      <c r="G100" s="287">
        <v>109500</v>
      </c>
      <c r="H100" s="36"/>
    </row>
    <row r="101" spans="1:8" x14ac:dyDescent="0.25">
      <c r="A101" s="232"/>
      <c r="B101" s="595" t="s">
        <v>328</v>
      </c>
      <c r="C101" s="596"/>
      <c r="D101" s="596"/>
      <c r="E101" s="596"/>
      <c r="F101" s="23"/>
      <c r="G101" s="287">
        <v>43800</v>
      </c>
      <c r="H101" s="36"/>
    </row>
    <row r="102" spans="1:8" x14ac:dyDescent="0.25">
      <c r="A102" s="232"/>
      <c r="B102" s="23" t="s">
        <v>30</v>
      </c>
      <c r="C102" s="23"/>
      <c r="D102" s="23"/>
      <c r="E102" s="23"/>
      <c r="F102" s="23"/>
      <c r="G102" s="287">
        <v>21900</v>
      </c>
      <c r="H102" s="285"/>
    </row>
    <row r="103" spans="1:8" x14ac:dyDescent="0.25">
      <c r="A103" s="232"/>
      <c r="B103" s="23" t="s">
        <v>269</v>
      </c>
      <c r="C103" s="23"/>
      <c r="D103" s="23"/>
      <c r="E103" s="23"/>
      <c r="F103" s="23"/>
      <c r="G103" s="287">
        <v>21900</v>
      </c>
      <c r="H103" s="285"/>
    </row>
    <row r="104" spans="1:8" x14ac:dyDescent="0.25">
      <c r="A104" s="232"/>
      <c r="B104" s="595" t="s">
        <v>490</v>
      </c>
      <c r="C104" s="596"/>
      <c r="D104" s="596"/>
      <c r="E104" s="596"/>
      <c r="F104" s="23"/>
      <c r="G104" s="287">
        <v>23622</v>
      </c>
      <c r="H104" s="285"/>
    </row>
    <row r="105" spans="1:8" x14ac:dyDescent="0.25">
      <c r="A105" s="232"/>
      <c r="B105" s="595" t="s">
        <v>491</v>
      </c>
      <c r="C105" s="596"/>
      <c r="D105" s="596"/>
      <c r="E105" s="596"/>
      <c r="F105" s="23"/>
      <c r="G105" s="287">
        <v>6500</v>
      </c>
      <c r="H105" s="285"/>
    </row>
    <row r="106" spans="1:8" s="289" customFormat="1" x14ac:dyDescent="0.25">
      <c r="A106" s="297" t="s">
        <v>156</v>
      </c>
      <c r="B106" s="151" t="s">
        <v>39</v>
      </c>
      <c r="C106" s="151"/>
      <c r="D106" s="151"/>
      <c r="E106" s="151"/>
      <c r="F106" s="151"/>
      <c r="G106" s="291"/>
      <c r="H106" s="292">
        <f>G99+G100+G101+G102+G103+G104+G105</f>
        <v>227222</v>
      </c>
    </row>
    <row r="107" spans="1:8" x14ac:dyDescent="0.25">
      <c r="A107" s="232"/>
      <c r="B107" s="23"/>
      <c r="C107" s="23"/>
      <c r="D107" s="23"/>
      <c r="E107" s="23"/>
      <c r="F107" s="23"/>
      <c r="G107" s="287"/>
      <c r="H107" s="285"/>
    </row>
    <row r="108" spans="1:8" s="316" customFormat="1" x14ac:dyDescent="0.25">
      <c r="A108" s="474"/>
      <c r="B108" s="597" t="s">
        <v>140</v>
      </c>
      <c r="C108" s="598"/>
      <c r="D108" s="598"/>
      <c r="E108" s="598"/>
      <c r="F108" s="151"/>
      <c r="G108" s="291"/>
      <c r="H108" s="292">
        <v>7600000</v>
      </c>
    </row>
    <row r="109" spans="1:8" x14ac:dyDescent="0.25">
      <c r="A109" s="232" t="s">
        <v>173</v>
      </c>
      <c r="B109" s="23" t="s">
        <v>333</v>
      </c>
      <c r="C109" s="23"/>
      <c r="D109" s="23"/>
      <c r="E109" s="23"/>
      <c r="F109" s="23"/>
      <c r="G109" s="287">
        <v>107217</v>
      </c>
      <c r="H109" s="285"/>
    </row>
    <row r="110" spans="1:8" x14ac:dyDescent="0.25">
      <c r="A110" s="232" t="s">
        <v>173</v>
      </c>
      <c r="B110" s="23" t="s">
        <v>334</v>
      </c>
      <c r="C110" s="23"/>
      <c r="D110" s="23"/>
      <c r="E110" s="23"/>
      <c r="F110" s="23"/>
      <c r="G110" s="287">
        <v>2052000</v>
      </c>
      <c r="H110" s="285"/>
    </row>
    <row r="111" spans="1:8" s="289" customFormat="1" x14ac:dyDescent="0.25">
      <c r="A111" s="297"/>
      <c r="B111" s="151" t="s">
        <v>335</v>
      </c>
      <c r="C111" s="151"/>
      <c r="D111" s="151"/>
      <c r="E111" s="151"/>
      <c r="F111" s="151"/>
      <c r="G111" s="291"/>
      <c r="H111" s="292">
        <v>2159217</v>
      </c>
    </row>
    <row r="112" spans="1:8" s="1" customFormat="1" x14ac:dyDescent="0.25">
      <c r="A112" s="26" t="s">
        <v>156</v>
      </c>
      <c r="B112" s="25" t="s">
        <v>336</v>
      </c>
      <c r="C112" s="25"/>
      <c r="D112" s="25"/>
      <c r="E112" s="25"/>
      <c r="F112" s="25"/>
      <c r="G112" s="290"/>
      <c r="H112" s="30">
        <f>H106+H108+H111</f>
        <v>9986439</v>
      </c>
    </row>
    <row r="113" spans="1:9" x14ac:dyDescent="0.25">
      <c r="A113" s="232"/>
      <c r="B113" s="23"/>
      <c r="C113" s="23"/>
      <c r="D113" s="23"/>
      <c r="E113" s="23"/>
      <c r="F113" s="23"/>
      <c r="G113" s="287"/>
      <c r="H113" s="285"/>
    </row>
    <row r="114" spans="1:9" s="1" customFormat="1" x14ac:dyDescent="0.25">
      <c r="A114" s="26" t="s">
        <v>223</v>
      </c>
      <c r="B114" s="567" t="s">
        <v>62</v>
      </c>
      <c r="C114" s="568"/>
      <c r="D114" s="568"/>
      <c r="E114" s="568"/>
      <c r="F114" s="25"/>
      <c r="G114" s="290"/>
      <c r="H114" s="30">
        <f>H96+H112</f>
        <v>12820787</v>
      </c>
    </row>
    <row r="115" spans="1:9" s="289" customFormat="1" x14ac:dyDescent="0.25">
      <c r="A115" s="297"/>
      <c r="B115" s="151"/>
      <c r="C115" s="151"/>
      <c r="D115" s="151"/>
      <c r="E115" s="151"/>
      <c r="F115" s="151"/>
      <c r="G115" s="419"/>
      <c r="H115" s="36"/>
    </row>
    <row r="116" spans="1:9" x14ac:dyDescent="0.25">
      <c r="A116" s="232"/>
      <c r="B116" s="567" t="s">
        <v>27</v>
      </c>
      <c r="C116" s="568"/>
      <c r="D116" s="568"/>
      <c r="E116" s="568"/>
      <c r="F116" s="23"/>
      <c r="G116" s="287"/>
      <c r="H116" s="285"/>
    </row>
    <row r="117" spans="1:9" x14ac:dyDescent="0.25">
      <c r="A117" s="232" t="s">
        <v>163</v>
      </c>
      <c r="B117" s="23" t="s">
        <v>360</v>
      </c>
      <c r="C117" s="23"/>
      <c r="D117" s="23"/>
      <c r="E117" s="23"/>
      <c r="F117" s="23"/>
      <c r="G117" s="287">
        <v>4015000</v>
      </c>
      <c r="H117" s="285"/>
    </row>
    <row r="118" spans="1:9" x14ac:dyDescent="0.25">
      <c r="A118" s="232" t="s">
        <v>222</v>
      </c>
      <c r="B118" s="23" t="s">
        <v>4</v>
      </c>
      <c r="C118" s="23"/>
      <c r="D118" s="23"/>
      <c r="E118" s="23"/>
      <c r="F118" s="23"/>
      <c r="G118" s="287">
        <v>1084050</v>
      </c>
      <c r="H118" s="285"/>
    </row>
    <row r="119" spans="1:9" x14ac:dyDescent="0.25">
      <c r="A119" s="232" t="s">
        <v>338</v>
      </c>
      <c r="B119" s="23" t="s">
        <v>339</v>
      </c>
      <c r="C119" s="23"/>
      <c r="D119" s="23"/>
      <c r="E119" s="23"/>
      <c r="F119" s="23"/>
      <c r="G119" s="287">
        <v>1300000</v>
      </c>
      <c r="H119" s="285"/>
    </row>
    <row r="120" spans="1:9" s="489" customFormat="1" x14ac:dyDescent="0.25">
      <c r="A120" s="480" t="s">
        <v>221</v>
      </c>
      <c r="B120" s="567" t="s">
        <v>207</v>
      </c>
      <c r="C120" s="568"/>
      <c r="D120" s="568"/>
      <c r="E120" s="568"/>
      <c r="F120" s="481"/>
      <c r="G120" s="482"/>
      <c r="H120" s="488">
        <f>G117+G118+G119</f>
        <v>6399050</v>
      </c>
    </row>
    <row r="121" spans="1:9" ht="16.5" thickBot="1" x14ac:dyDescent="0.3">
      <c r="A121" s="232"/>
      <c r="B121" s="23"/>
      <c r="C121" s="23"/>
      <c r="D121" s="23"/>
      <c r="E121" s="23"/>
      <c r="F121" s="23"/>
      <c r="G121" s="287"/>
      <c r="H121" s="285"/>
    </row>
    <row r="122" spans="1:9" ht="16.5" thickBot="1" x14ac:dyDescent="0.3">
      <c r="A122" s="659" t="s">
        <v>208</v>
      </c>
      <c r="B122" s="660"/>
      <c r="C122" s="660"/>
      <c r="D122" s="660"/>
      <c r="E122" s="660"/>
      <c r="F122" s="660"/>
      <c r="G122" s="660"/>
      <c r="H122" s="661"/>
    </row>
    <row r="123" spans="1:9" x14ac:dyDescent="0.25">
      <c r="A123" s="232"/>
      <c r="B123" s="591" t="s">
        <v>8</v>
      </c>
      <c r="C123" s="592"/>
      <c r="D123" s="592"/>
      <c r="E123" s="592"/>
      <c r="F123" s="23"/>
      <c r="G123" s="287"/>
      <c r="H123" s="285"/>
    </row>
    <row r="124" spans="1:9" x14ac:dyDescent="0.25">
      <c r="A124" s="479"/>
      <c r="B124" s="25" t="s">
        <v>1</v>
      </c>
      <c r="C124" s="25"/>
      <c r="D124" s="23"/>
      <c r="E124" s="23"/>
      <c r="F124" s="23"/>
      <c r="G124" s="287"/>
      <c r="H124" s="285"/>
      <c r="I124" s="3"/>
    </row>
    <row r="125" spans="1:9" x14ac:dyDescent="0.25">
      <c r="A125" s="232" t="s">
        <v>153</v>
      </c>
      <c r="B125" s="23" t="s">
        <v>209</v>
      </c>
      <c r="C125" s="23"/>
      <c r="D125" s="23"/>
      <c r="E125" s="23"/>
      <c r="F125" s="23"/>
      <c r="G125" s="287"/>
      <c r="H125" s="285"/>
      <c r="I125" s="3"/>
    </row>
    <row r="126" spans="1:9" x14ac:dyDescent="0.25">
      <c r="A126" s="479"/>
      <c r="B126" s="23" t="s">
        <v>340</v>
      </c>
      <c r="C126" s="23"/>
      <c r="D126" s="23"/>
      <c r="E126" s="23"/>
      <c r="F126" s="23"/>
      <c r="G126" s="287">
        <v>4293000</v>
      </c>
      <c r="H126" s="285"/>
      <c r="I126" s="3"/>
    </row>
    <row r="127" spans="1:9" x14ac:dyDescent="0.25">
      <c r="A127" s="479"/>
      <c r="B127" s="23" t="s">
        <v>341</v>
      </c>
      <c r="C127" s="23"/>
      <c r="D127" s="23"/>
      <c r="E127" s="23"/>
      <c r="F127" s="23"/>
      <c r="G127" s="287">
        <v>1127175</v>
      </c>
      <c r="H127" s="285"/>
      <c r="I127" s="3"/>
    </row>
    <row r="128" spans="1:9" x14ac:dyDescent="0.25">
      <c r="A128" s="479"/>
      <c r="B128" s="23" t="s">
        <v>441</v>
      </c>
      <c r="C128" s="23"/>
      <c r="D128" s="23"/>
      <c r="E128" s="23"/>
      <c r="F128" s="23"/>
      <c r="G128" s="287">
        <v>600000</v>
      </c>
      <c r="H128" s="285"/>
      <c r="I128" s="3"/>
    </row>
    <row r="129" spans="1:9" x14ac:dyDescent="0.25">
      <c r="A129" s="479"/>
      <c r="B129" s="23" t="s">
        <v>325</v>
      </c>
      <c r="C129" s="23"/>
      <c r="D129" s="23"/>
      <c r="E129" s="23"/>
      <c r="F129" s="23"/>
      <c r="G129" s="287">
        <v>70000</v>
      </c>
      <c r="H129" s="285"/>
      <c r="I129" s="3"/>
    </row>
    <row r="130" spans="1:9" x14ac:dyDescent="0.25">
      <c r="A130" s="479"/>
      <c r="B130" s="427" t="s">
        <v>550</v>
      </c>
      <c r="C130" s="427"/>
      <c r="D130" s="427"/>
      <c r="E130" s="427"/>
      <c r="F130" s="427"/>
      <c r="G130" s="538">
        <v>200000</v>
      </c>
      <c r="H130" s="285"/>
      <c r="I130" s="3"/>
    </row>
    <row r="131" spans="1:9" s="316" customFormat="1" x14ac:dyDescent="0.25">
      <c r="A131" s="297" t="s">
        <v>152</v>
      </c>
      <c r="B131" s="151" t="s">
        <v>29</v>
      </c>
      <c r="C131" s="151"/>
      <c r="D131" s="151"/>
      <c r="E131" s="151"/>
      <c r="F131" s="151"/>
      <c r="G131" s="291"/>
      <c r="H131" s="490">
        <f>G126+G127+G128+G129+G130</f>
        <v>6290175</v>
      </c>
    </row>
    <row r="132" spans="1:9" x14ac:dyDescent="0.25">
      <c r="A132" s="232"/>
      <c r="B132" s="23"/>
      <c r="C132" s="23"/>
      <c r="D132" s="23"/>
      <c r="E132" s="23"/>
      <c r="F132" s="23"/>
      <c r="G132" s="287"/>
      <c r="H132" s="285"/>
    </row>
    <row r="133" spans="1:9" x14ac:dyDescent="0.25">
      <c r="A133" s="232"/>
      <c r="B133" s="23" t="s">
        <v>210</v>
      </c>
      <c r="C133" s="23"/>
      <c r="D133" s="23"/>
      <c r="E133" s="23"/>
      <c r="F133" s="23"/>
      <c r="G133" s="287"/>
      <c r="H133" s="285"/>
    </row>
    <row r="134" spans="1:9" x14ac:dyDescent="0.25">
      <c r="A134" s="232" t="s">
        <v>154</v>
      </c>
      <c r="B134" s="595" t="s">
        <v>492</v>
      </c>
      <c r="C134" s="596"/>
      <c r="D134" s="596"/>
      <c r="E134" s="596"/>
      <c r="F134" s="23"/>
      <c r="G134" s="287">
        <v>846079</v>
      </c>
      <c r="H134" s="285"/>
    </row>
    <row r="135" spans="1:9" x14ac:dyDescent="0.25">
      <c r="A135" s="232"/>
      <c r="B135" s="595" t="s">
        <v>493</v>
      </c>
      <c r="C135" s="596"/>
      <c r="D135" s="596"/>
      <c r="E135" s="596"/>
      <c r="F135" s="23"/>
      <c r="G135" s="287">
        <v>219800</v>
      </c>
      <c r="H135" s="285"/>
    </row>
    <row r="136" spans="1:9" x14ac:dyDescent="0.25">
      <c r="A136" s="232"/>
      <c r="B136" s="595" t="s">
        <v>494</v>
      </c>
      <c r="C136" s="596"/>
      <c r="D136" s="596"/>
      <c r="E136" s="596"/>
      <c r="F136" s="23"/>
      <c r="G136" s="287">
        <v>132000</v>
      </c>
      <c r="H136" s="285"/>
    </row>
    <row r="137" spans="1:9" x14ac:dyDescent="0.25">
      <c r="A137" s="232"/>
      <c r="B137" s="664" t="s">
        <v>495</v>
      </c>
      <c r="C137" s="665"/>
      <c r="D137" s="665"/>
      <c r="E137" s="665"/>
      <c r="F137" s="23"/>
      <c r="G137" s="287">
        <v>13650</v>
      </c>
      <c r="H137" s="285"/>
    </row>
    <row r="138" spans="1:9" x14ac:dyDescent="0.25">
      <c r="A138" s="232"/>
      <c r="B138" s="427" t="s">
        <v>548</v>
      </c>
      <c r="C138" s="427"/>
      <c r="D138" s="427"/>
      <c r="E138" s="427"/>
      <c r="F138" s="427"/>
      <c r="G138" s="538">
        <v>68440</v>
      </c>
      <c r="H138" s="285"/>
    </row>
    <row r="139" spans="1:9" x14ac:dyDescent="0.25">
      <c r="A139" s="232"/>
      <c r="B139" s="151" t="s">
        <v>326</v>
      </c>
      <c r="C139" s="151"/>
      <c r="D139" s="151"/>
      <c r="E139" s="151"/>
      <c r="F139" s="151"/>
      <c r="G139" s="291"/>
      <c r="H139" s="292">
        <f>G134+G135+G136+G137+G138</f>
        <v>1279969</v>
      </c>
    </row>
    <row r="140" spans="1:9" x14ac:dyDescent="0.25">
      <c r="A140" s="232"/>
      <c r="B140" s="583" t="s">
        <v>488</v>
      </c>
      <c r="C140" s="584"/>
      <c r="D140" s="584"/>
      <c r="E140" s="584"/>
      <c r="F140" s="666"/>
      <c r="G140" s="290"/>
      <c r="H140" s="292">
        <f>H131+H139</f>
        <v>7570144</v>
      </c>
    </row>
    <row r="141" spans="1:9" x14ac:dyDescent="0.25">
      <c r="A141" s="232"/>
      <c r="B141" s="23"/>
      <c r="C141" s="23"/>
      <c r="D141" s="23"/>
      <c r="E141" s="23"/>
      <c r="F141" s="23"/>
      <c r="G141" s="287"/>
      <c r="H141" s="285"/>
    </row>
    <row r="142" spans="1:9" x14ac:dyDescent="0.25">
      <c r="A142" s="232"/>
      <c r="B142" s="25" t="s">
        <v>211</v>
      </c>
      <c r="C142" s="25"/>
      <c r="D142" s="23"/>
      <c r="E142" s="23"/>
      <c r="F142" s="23"/>
      <c r="G142" s="287"/>
      <c r="H142" s="285"/>
    </row>
    <row r="143" spans="1:9" x14ac:dyDescent="0.25">
      <c r="A143" s="232" t="s">
        <v>159</v>
      </c>
      <c r="B143" s="23" t="s">
        <v>342</v>
      </c>
      <c r="C143" s="23"/>
      <c r="D143" s="23" t="s">
        <v>361</v>
      </c>
      <c r="E143" s="23"/>
      <c r="F143" s="23"/>
      <c r="G143" s="287">
        <v>13000</v>
      </c>
      <c r="H143" s="285"/>
    </row>
    <row r="144" spans="1:9" x14ac:dyDescent="0.25">
      <c r="A144" s="232" t="s">
        <v>168</v>
      </c>
      <c r="B144" s="23" t="s">
        <v>212</v>
      </c>
      <c r="C144" s="23"/>
      <c r="D144" s="23"/>
      <c r="E144" s="23"/>
      <c r="F144" s="23"/>
      <c r="G144" s="287">
        <v>7300</v>
      </c>
      <c r="H144" s="285"/>
    </row>
    <row r="145" spans="1:8" x14ac:dyDescent="0.25">
      <c r="A145" s="232" t="s">
        <v>168</v>
      </c>
      <c r="B145" s="23" t="s">
        <v>12</v>
      </c>
      <c r="C145" s="23"/>
      <c r="D145" s="23"/>
      <c r="E145" s="23"/>
      <c r="F145" s="23"/>
      <c r="G145" s="287">
        <v>35000</v>
      </c>
      <c r="H145" s="285"/>
    </row>
    <row r="146" spans="1:8" x14ac:dyDescent="0.25">
      <c r="A146" s="232" t="s">
        <v>168</v>
      </c>
      <c r="B146" s="23" t="s">
        <v>144</v>
      </c>
      <c r="C146" s="23"/>
      <c r="D146" s="23" t="s">
        <v>496</v>
      </c>
      <c r="E146" s="23"/>
      <c r="F146" s="23"/>
      <c r="G146" s="287">
        <v>20000</v>
      </c>
      <c r="H146" s="285"/>
    </row>
    <row r="147" spans="1:8" x14ac:dyDescent="0.25">
      <c r="A147" s="232"/>
      <c r="B147" s="595" t="s">
        <v>497</v>
      </c>
      <c r="C147" s="596"/>
      <c r="D147" s="596"/>
      <c r="E147" s="596"/>
      <c r="F147" s="23"/>
      <c r="G147" s="287">
        <v>24000</v>
      </c>
      <c r="H147" s="285"/>
    </row>
    <row r="148" spans="1:8" x14ac:dyDescent="0.25">
      <c r="A148" s="232" t="s">
        <v>157</v>
      </c>
      <c r="B148" s="23" t="s">
        <v>343</v>
      </c>
      <c r="C148" s="23"/>
      <c r="D148" s="23"/>
      <c r="E148" s="23"/>
      <c r="F148" s="23"/>
      <c r="G148" s="287">
        <v>47277</v>
      </c>
      <c r="H148" s="285"/>
    </row>
    <row r="149" spans="1:8" x14ac:dyDescent="0.25">
      <c r="A149" s="232" t="s">
        <v>157</v>
      </c>
      <c r="B149" s="23" t="s">
        <v>213</v>
      </c>
      <c r="C149" s="23"/>
      <c r="D149" s="23"/>
      <c r="E149" s="23"/>
      <c r="F149" s="23"/>
      <c r="G149" s="287">
        <v>40000</v>
      </c>
      <c r="H149" s="285"/>
    </row>
    <row r="150" spans="1:8" x14ac:dyDescent="0.25">
      <c r="A150" s="232" t="s">
        <v>157</v>
      </c>
      <c r="B150" s="23" t="s">
        <v>214</v>
      </c>
      <c r="C150" s="23"/>
      <c r="D150" s="23"/>
      <c r="E150" s="23"/>
      <c r="F150" s="23"/>
      <c r="G150" s="287">
        <v>36500</v>
      </c>
      <c r="H150" s="285"/>
    </row>
    <row r="151" spans="1:8" x14ac:dyDescent="0.25">
      <c r="A151" s="232"/>
      <c r="B151" s="23" t="s">
        <v>344</v>
      </c>
      <c r="C151" s="23"/>
      <c r="D151" s="23"/>
      <c r="E151" s="23"/>
      <c r="F151" s="23"/>
      <c r="G151" s="287">
        <v>35000</v>
      </c>
      <c r="H151" s="285"/>
    </row>
    <row r="152" spans="1:8" x14ac:dyDescent="0.25">
      <c r="A152" s="232"/>
      <c r="B152" s="23" t="s">
        <v>345</v>
      </c>
      <c r="C152" s="23"/>
      <c r="D152" s="23"/>
      <c r="E152" s="23"/>
      <c r="F152" s="23"/>
      <c r="G152" s="287">
        <v>35000</v>
      </c>
      <c r="H152" s="285"/>
    </row>
    <row r="153" spans="1:8" x14ac:dyDescent="0.25">
      <c r="A153" s="232"/>
      <c r="B153" s="23" t="s">
        <v>346</v>
      </c>
      <c r="C153" s="23"/>
      <c r="D153" s="23"/>
      <c r="E153" s="23"/>
      <c r="F153" s="23"/>
      <c r="G153" s="287">
        <v>40000</v>
      </c>
      <c r="H153" s="285"/>
    </row>
    <row r="154" spans="1:8" x14ac:dyDescent="0.25">
      <c r="A154" s="232"/>
      <c r="B154" s="23" t="s">
        <v>48</v>
      </c>
      <c r="C154" s="23"/>
      <c r="D154" s="23"/>
      <c r="E154" s="23"/>
      <c r="F154" s="23"/>
      <c r="G154" s="287">
        <v>40000</v>
      </c>
      <c r="H154" s="285"/>
    </row>
    <row r="155" spans="1:8" x14ac:dyDescent="0.25">
      <c r="A155" s="232"/>
      <c r="B155" s="595" t="s">
        <v>498</v>
      </c>
      <c r="C155" s="596"/>
      <c r="D155" s="596"/>
      <c r="E155" s="596"/>
      <c r="F155" s="23"/>
      <c r="G155" s="287">
        <v>10000</v>
      </c>
      <c r="H155" s="285"/>
    </row>
    <row r="156" spans="1:8" x14ac:dyDescent="0.25">
      <c r="A156" s="232"/>
      <c r="B156" s="23" t="s">
        <v>269</v>
      </c>
      <c r="C156" s="23"/>
      <c r="D156" s="23"/>
      <c r="E156" s="23"/>
      <c r="F156" s="23"/>
      <c r="G156" s="287">
        <v>43800</v>
      </c>
      <c r="H156" s="285"/>
    </row>
    <row r="157" spans="1:8" s="316" customFormat="1" x14ac:dyDescent="0.25">
      <c r="A157" s="297" t="s">
        <v>156</v>
      </c>
      <c r="B157" s="151" t="s">
        <v>5</v>
      </c>
      <c r="C157" s="151"/>
      <c r="D157" s="151"/>
      <c r="E157" s="151"/>
      <c r="F157" s="151"/>
      <c r="G157" s="291"/>
      <c r="H157" s="490">
        <f>G143+G144+G145+G146+G147+G148+G149+G150+G151+G152+G153+G154+G155+G156</f>
        <v>426877</v>
      </c>
    </row>
    <row r="158" spans="1:8" x14ac:dyDescent="0.25">
      <c r="A158" s="232"/>
      <c r="B158" s="23"/>
      <c r="C158" s="23"/>
      <c r="D158" s="23"/>
      <c r="E158" s="23"/>
      <c r="F158" s="23"/>
      <c r="G158" s="287"/>
      <c r="H158" s="285"/>
    </row>
    <row r="159" spans="1:8" x14ac:dyDescent="0.25">
      <c r="A159" s="232"/>
      <c r="B159" s="25" t="s">
        <v>13</v>
      </c>
      <c r="C159" s="25"/>
      <c r="D159" s="23"/>
      <c r="E159" s="23"/>
      <c r="F159" s="23"/>
      <c r="G159" s="287"/>
      <c r="H159" s="285"/>
    </row>
    <row r="160" spans="1:8" x14ac:dyDescent="0.25">
      <c r="A160" s="232" t="s">
        <v>158</v>
      </c>
      <c r="B160" s="23" t="s">
        <v>347</v>
      </c>
      <c r="C160" s="23"/>
      <c r="D160" s="23"/>
      <c r="E160" s="23"/>
      <c r="F160" s="23"/>
      <c r="G160" s="287">
        <v>109500</v>
      </c>
      <c r="H160" s="285"/>
    </row>
    <row r="161" spans="1:8" x14ac:dyDescent="0.25">
      <c r="A161" s="232" t="s">
        <v>160</v>
      </c>
      <c r="B161" s="23" t="s">
        <v>215</v>
      </c>
      <c r="C161" s="23"/>
      <c r="D161" s="23"/>
      <c r="E161" s="23"/>
      <c r="F161" s="23"/>
      <c r="G161" s="287">
        <v>611000</v>
      </c>
      <c r="H161" s="285"/>
    </row>
    <row r="162" spans="1:8" x14ac:dyDescent="0.25">
      <c r="A162" s="232" t="s">
        <v>160</v>
      </c>
      <c r="B162" s="23" t="s">
        <v>216</v>
      </c>
      <c r="C162" s="23"/>
      <c r="D162" s="23"/>
      <c r="E162" s="23"/>
      <c r="F162" s="23"/>
      <c r="G162" s="287">
        <v>36500</v>
      </c>
      <c r="H162" s="285"/>
    </row>
    <row r="163" spans="1:8" x14ac:dyDescent="0.25">
      <c r="A163" s="232" t="s">
        <v>160</v>
      </c>
      <c r="B163" s="23" t="s">
        <v>217</v>
      </c>
      <c r="C163" s="23"/>
      <c r="D163" s="23"/>
      <c r="E163" s="23"/>
      <c r="F163" s="23"/>
      <c r="G163" s="287">
        <v>73000</v>
      </c>
      <c r="H163" s="285"/>
    </row>
    <row r="164" spans="1:8" x14ac:dyDescent="0.25">
      <c r="A164" s="232" t="s">
        <v>170</v>
      </c>
      <c r="B164" s="23" t="s">
        <v>348</v>
      </c>
      <c r="C164" s="23"/>
      <c r="D164" s="23"/>
      <c r="E164" s="23"/>
      <c r="F164" s="23"/>
      <c r="G164" s="287">
        <v>150000</v>
      </c>
      <c r="H164" s="285"/>
    </row>
    <row r="165" spans="1:8" x14ac:dyDescent="0.25">
      <c r="A165" s="232" t="s">
        <v>159</v>
      </c>
      <c r="B165" s="23" t="s">
        <v>349</v>
      </c>
      <c r="C165" s="23"/>
      <c r="D165" s="23"/>
      <c r="E165" s="23"/>
      <c r="F165" s="23"/>
      <c r="G165" s="287">
        <v>21900</v>
      </c>
      <c r="H165" s="285"/>
    </row>
    <row r="166" spans="1:8" x14ac:dyDescent="0.25">
      <c r="A166" s="232" t="s">
        <v>159</v>
      </c>
      <c r="B166" s="23" t="s">
        <v>16</v>
      </c>
      <c r="C166" s="23"/>
      <c r="D166" s="23"/>
      <c r="E166" s="23"/>
      <c r="F166" s="23"/>
      <c r="G166" s="287">
        <v>3650</v>
      </c>
      <c r="H166" s="285"/>
    </row>
    <row r="167" spans="1:8" x14ac:dyDescent="0.25">
      <c r="A167" s="232" t="s">
        <v>169</v>
      </c>
      <c r="B167" s="23" t="s">
        <v>218</v>
      </c>
      <c r="C167" s="23"/>
      <c r="D167" s="23"/>
      <c r="E167" s="23"/>
      <c r="F167" s="23"/>
      <c r="G167" s="287">
        <v>109500</v>
      </c>
      <c r="H167" s="285"/>
    </row>
    <row r="168" spans="1:8" x14ac:dyDescent="0.25">
      <c r="A168" s="26"/>
      <c r="B168" s="25" t="s">
        <v>37</v>
      </c>
      <c r="C168" s="25"/>
      <c r="D168" s="25"/>
      <c r="E168" s="25"/>
      <c r="F168" s="25"/>
      <c r="G168" s="290"/>
      <c r="H168" s="30">
        <f>G160+G161+G162+G163+G164+G165+G166+G167</f>
        <v>1115050</v>
      </c>
    </row>
    <row r="169" spans="1:8" ht="22.5" customHeight="1" x14ac:dyDescent="0.25">
      <c r="A169" s="232" t="s">
        <v>173</v>
      </c>
      <c r="B169" s="23" t="s">
        <v>350</v>
      </c>
      <c r="C169" s="23"/>
      <c r="D169" s="23"/>
      <c r="E169" s="23"/>
      <c r="F169" s="23"/>
      <c r="G169" s="287"/>
      <c r="H169" s="285">
        <v>416000</v>
      </c>
    </row>
    <row r="170" spans="1:8" x14ac:dyDescent="0.25">
      <c r="A170" s="232"/>
      <c r="B170" s="23"/>
      <c r="C170" s="23"/>
      <c r="D170" s="23"/>
      <c r="E170" s="23"/>
      <c r="F170" s="23"/>
      <c r="G170" s="287"/>
      <c r="H170" s="285"/>
    </row>
    <row r="171" spans="1:8" x14ac:dyDescent="0.25">
      <c r="A171" s="26" t="s">
        <v>156</v>
      </c>
      <c r="B171" s="25" t="s">
        <v>202</v>
      </c>
      <c r="C171" s="25"/>
      <c r="D171" s="25"/>
      <c r="E171" s="25"/>
      <c r="F171" s="25"/>
      <c r="G171" s="290"/>
      <c r="H171" s="292">
        <f>H157+H168+H169</f>
        <v>1957927</v>
      </c>
    </row>
    <row r="172" spans="1:8" x14ac:dyDescent="0.25">
      <c r="A172" s="232"/>
      <c r="B172" s="23"/>
      <c r="C172" s="23"/>
      <c r="D172" s="23"/>
      <c r="E172" s="23"/>
      <c r="F172" s="23"/>
      <c r="G172" s="287"/>
      <c r="H172" s="285"/>
    </row>
    <row r="173" spans="1:8" s="1" customFormat="1" ht="16.5" thickBot="1" x14ac:dyDescent="0.3">
      <c r="A173" s="455" t="s">
        <v>223</v>
      </c>
      <c r="B173" s="657" t="s">
        <v>62</v>
      </c>
      <c r="C173" s="658"/>
      <c r="D173" s="658"/>
      <c r="E173" s="658"/>
      <c r="F173" s="24"/>
      <c r="G173" s="415"/>
      <c r="H173" s="36">
        <f>H140+H171</f>
        <v>9528071</v>
      </c>
    </row>
    <row r="174" spans="1:8" ht="16.5" thickBot="1" x14ac:dyDescent="0.3">
      <c r="A174" s="659" t="s">
        <v>219</v>
      </c>
      <c r="B174" s="660"/>
      <c r="C174" s="660"/>
      <c r="D174" s="660"/>
      <c r="E174" s="660"/>
      <c r="F174" s="660"/>
      <c r="G174" s="660"/>
      <c r="H174" s="661"/>
    </row>
    <row r="175" spans="1:8" x14ac:dyDescent="0.25">
      <c r="A175" s="232"/>
      <c r="B175" s="591" t="s">
        <v>8</v>
      </c>
      <c r="C175" s="592"/>
      <c r="D175" s="592"/>
      <c r="E175" s="592"/>
      <c r="F175" s="23"/>
      <c r="G175" s="287"/>
      <c r="H175" s="285"/>
    </row>
    <row r="176" spans="1:8" x14ac:dyDescent="0.25">
      <c r="A176" s="232"/>
      <c r="B176" s="23" t="s">
        <v>1</v>
      </c>
      <c r="C176" s="23"/>
      <c r="D176" s="23"/>
      <c r="E176" s="23"/>
      <c r="F176" s="23"/>
      <c r="G176" s="287"/>
      <c r="H176" s="285"/>
    </row>
    <row r="177" spans="1:8" x14ac:dyDescent="0.25">
      <c r="A177" s="232" t="s">
        <v>153</v>
      </c>
      <c r="B177" s="23" t="s">
        <v>209</v>
      </c>
      <c r="C177" s="23"/>
      <c r="D177" s="23"/>
      <c r="E177" s="23"/>
      <c r="F177" s="23"/>
      <c r="G177" s="287"/>
      <c r="H177" s="285"/>
    </row>
    <row r="178" spans="1:8" x14ac:dyDescent="0.25">
      <c r="A178" s="232"/>
      <c r="B178" s="23" t="s">
        <v>351</v>
      </c>
      <c r="C178" s="23"/>
      <c r="D178" s="23"/>
      <c r="E178" s="23"/>
      <c r="F178" s="23"/>
      <c r="G178" s="287">
        <v>4293000</v>
      </c>
      <c r="H178" s="285"/>
    </row>
    <row r="179" spans="1:8" x14ac:dyDescent="0.25">
      <c r="A179" s="232"/>
      <c r="B179" s="23" t="s">
        <v>352</v>
      </c>
      <c r="C179" s="23"/>
      <c r="D179" s="23"/>
      <c r="E179" s="23"/>
      <c r="F179" s="23"/>
      <c r="G179" s="287">
        <v>588000</v>
      </c>
      <c r="H179" s="285"/>
    </row>
    <row r="180" spans="1:8" x14ac:dyDescent="0.25">
      <c r="A180" s="232"/>
      <c r="B180" s="23" t="s">
        <v>341</v>
      </c>
      <c r="C180" s="23"/>
      <c r="D180" s="23"/>
      <c r="E180" s="23"/>
      <c r="F180" s="23"/>
      <c r="G180" s="287">
        <v>840580</v>
      </c>
      <c r="H180" s="285"/>
    </row>
    <row r="181" spans="1:8" x14ac:dyDescent="0.25">
      <c r="A181" s="232"/>
      <c r="B181" s="23" t="s">
        <v>325</v>
      </c>
      <c r="C181" s="23"/>
      <c r="D181" s="23"/>
      <c r="E181" s="23"/>
      <c r="F181" s="23"/>
      <c r="G181" s="287">
        <v>70000</v>
      </c>
      <c r="H181" s="285"/>
    </row>
    <row r="182" spans="1:8" x14ac:dyDescent="0.25">
      <c r="A182" s="232"/>
      <c r="B182" s="427" t="s">
        <v>549</v>
      </c>
      <c r="C182" s="427"/>
      <c r="D182" s="427"/>
      <c r="E182" s="427"/>
      <c r="F182" s="427"/>
      <c r="G182" s="538">
        <v>200000</v>
      </c>
      <c r="H182" s="285"/>
    </row>
    <row r="183" spans="1:8" s="316" customFormat="1" x14ac:dyDescent="0.25">
      <c r="A183" s="297" t="s">
        <v>152</v>
      </c>
      <c r="B183" s="151" t="s">
        <v>29</v>
      </c>
      <c r="C183" s="151"/>
      <c r="D183" s="151"/>
      <c r="E183" s="151"/>
      <c r="F183" s="151"/>
      <c r="G183" s="291"/>
      <c r="H183" s="490">
        <f>G176+G177+G178+G179+G180+G181+G182</f>
        <v>5991580</v>
      </c>
    </row>
    <row r="184" spans="1:8" x14ac:dyDescent="0.25">
      <c r="A184" s="232"/>
      <c r="B184" s="23"/>
      <c r="C184" s="23"/>
      <c r="D184" s="23"/>
      <c r="E184" s="23"/>
      <c r="F184" s="23"/>
      <c r="G184" s="287"/>
      <c r="H184" s="417"/>
    </row>
    <row r="185" spans="1:8" x14ac:dyDescent="0.25">
      <c r="A185" s="232"/>
      <c r="B185" s="23" t="s">
        <v>210</v>
      </c>
      <c r="C185" s="23"/>
      <c r="D185" s="23"/>
      <c r="E185" s="23"/>
      <c r="F185" s="23"/>
      <c r="G185" s="287"/>
      <c r="H185" s="417"/>
    </row>
    <row r="186" spans="1:8" x14ac:dyDescent="0.25">
      <c r="A186" s="232"/>
      <c r="B186" s="595" t="s">
        <v>499</v>
      </c>
      <c r="C186" s="596"/>
      <c r="D186" s="596"/>
      <c r="E186" s="596"/>
      <c r="F186" s="23"/>
      <c r="G186" s="287">
        <v>846079</v>
      </c>
      <c r="H186" s="417"/>
    </row>
    <row r="187" spans="1:8" x14ac:dyDescent="0.25">
      <c r="A187" s="232"/>
      <c r="B187" s="595" t="s">
        <v>500</v>
      </c>
      <c r="C187" s="596"/>
      <c r="D187" s="596"/>
      <c r="E187" s="596"/>
      <c r="F187" s="23"/>
      <c r="G187" s="287">
        <v>163913</v>
      </c>
      <c r="H187" s="417"/>
    </row>
    <row r="188" spans="1:8" x14ac:dyDescent="0.25">
      <c r="A188" s="232"/>
      <c r="B188" s="595" t="s">
        <v>482</v>
      </c>
      <c r="C188" s="596"/>
      <c r="D188" s="596"/>
      <c r="E188" s="596"/>
      <c r="F188" s="23"/>
      <c r="G188" s="287">
        <v>114080</v>
      </c>
      <c r="H188" s="417"/>
    </row>
    <row r="189" spans="1:8" x14ac:dyDescent="0.25">
      <c r="A189" s="232"/>
      <c r="B189" s="595" t="s">
        <v>495</v>
      </c>
      <c r="C189" s="596"/>
      <c r="D189" s="596"/>
      <c r="E189" s="596"/>
      <c r="F189" s="23"/>
      <c r="G189" s="287">
        <v>13650</v>
      </c>
      <c r="H189" s="417"/>
    </row>
    <row r="190" spans="1:8" s="303" customFormat="1" x14ac:dyDescent="0.25">
      <c r="A190" s="302"/>
      <c r="B190" s="427" t="s">
        <v>547</v>
      </c>
      <c r="C190" s="427"/>
      <c r="D190" s="427"/>
      <c r="E190" s="427"/>
      <c r="F190" s="427"/>
      <c r="G190" s="538">
        <v>68440</v>
      </c>
      <c r="H190" s="418"/>
    </row>
    <row r="191" spans="1:8" s="316" customFormat="1" x14ac:dyDescent="0.25">
      <c r="A191" s="297"/>
      <c r="B191" s="151" t="s">
        <v>353</v>
      </c>
      <c r="C191" s="151"/>
      <c r="D191" s="151"/>
      <c r="E191" s="151"/>
      <c r="F191" s="151"/>
      <c r="G191" s="291"/>
      <c r="H191" s="490">
        <f>G185+G186+G187+G188+G189+G190</f>
        <v>1206162</v>
      </c>
    </row>
    <row r="192" spans="1:8" x14ac:dyDescent="0.25">
      <c r="A192" s="26" t="s">
        <v>179</v>
      </c>
      <c r="B192" s="583" t="s">
        <v>488</v>
      </c>
      <c r="C192" s="584"/>
      <c r="D192" s="584"/>
      <c r="E192" s="584"/>
      <c r="F192" s="25"/>
      <c r="G192" s="290"/>
      <c r="H192" s="292">
        <f>H183+H191</f>
        <v>7197742</v>
      </c>
    </row>
    <row r="193" spans="1:8" x14ac:dyDescent="0.25">
      <c r="A193" s="232"/>
      <c r="B193" s="23"/>
      <c r="C193" s="23"/>
      <c r="D193" s="23"/>
      <c r="E193" s="23"/>
      <c r="F193" s="23"/>
      <c r="G193" s="287"/>
      <c r="H193" s="285"/>
    </row>
    <row r="194" spans="1:8" x14ac:dyDescent="0.25">
      <c r="A194" s="232"/>
      <c r="B194" s="25" t="s">
        <v>211</v>
      </c>
      <c r="C194" s="25"/>
      <c r="D194" s="23"/>
      <c r="E194" s="23"/>
      <c r="F194" s="23"/>
      <c r="G194" s="287"/>
      <c r="H194" s="285"/>
    </row>
    <row r="195" spans="1:8" x14ac:dyDescent="0.25">
      <c r="A195" s="232" t="s">
        <v>157</v>
      </c>
      <c r="B195" s="23" t="s">
        <v>354</v>
      </c>
      <c r="C195" s="23"/>
      <c r="D195" s="23"/>
      <c r="E195" s="23"/>
      <c r="F195" s="23"/>
      <c r="G195" s="287">
        <v>47244</v>
      </c>
      <c r="H195" s="285"/>
    </row>
    <row r="196" spans="1:8" x14ac:dyDescent="0.25">
      <c r="A196" s="232"/>
      <c r="B196" s="23" t="s">
        <v>541</v>
      </c>
      <c r="C196" s="23"/>
      <c r="D196" s="23"/>
      <c r="E196" s="23"/>
      <c r="F196" s="23"/>
      <c r="G196" s="287"/>
      <c r="H196" s="285"/>
    </row>
    <row r="197" spans="1:8" x14ac:dyDescent="0.25">
      <c r="A197" s="232"/>
      <c r="B197" s="23" t="s">
        <v>344</v>
      </c>
      <c r="C197" s="23"/>
      <c r="D197" s="23"/>
      <c r="E197" s="23"/>
      <c r="F197" s="23"/>
      <c r="G197" s="287">
        <v>58400</v>
      </c>
      <c r="H197" s="285"/>
    </row>
    <row r="198" spans="1:8" x14ac:dyDescent="0.25">
      <c r="A198" s="232" t="s">
        <v>159</v>
      </c>
      <c r="B198" s="23" t="s">
        <v>355</v>
      </c>
      <c r="C198" s="23"/>
      <c r="D198" s="23"/>
      <c r="E198" s="23"/>
      <c r="F198" s="23"/>
      <c r="G198" s="287">
        <v>13000</v>
      </c>
      <c r="H198" s="285"/>
    </row>
    <row r="199" spans="1:8" x14ac:dyDescent="0.25">
      <c r="A199" s="232"/>
      <c r="B199" s="23" t="s">
        <v>356</v>
      </c>
      <c r="C199" s="23"/>
      <c r="D199" s="23"/>
      <c r="E199" s="23"/>
      <c r="F199" s="23"/>
      <c r="G199" s="287">
        <v>109000</v>
      </c>
      <c r="H199" s="285"/>
    </row>
    <row r="200" spans="1:8" x14ac:dyDescent="0.25">
      <c r="A200" s="232" t="s">
        <v>169</v>
      </c>
      <c r="B200" s="23" t="s">
        <v>357</v>
      </c>
      <c r="C200" s="23"/>
      <c r="D200" s="23"/>
      <c r="E200" s="23"/>
      <c r="F200" s="23"/>
      <c r="G200" s="287">
        <v>109000</v>
      </c>
      <c r="H200" s="285"/>
    </row>
    <row r="201" spans="1:8" x14ac:dyDescent="0.25">
      <c r="A201" s="232" t="s">
        <v>159</v>
      </c>
      <c r="B201" s="23" t="s">
        <v>16</v>
      </c>
      <c r="C201" s="23"/>
      <c r="D201" s="23"/>
      <c r="E201" s="23"/>
      <c r="F201" s="23"/>
      <c r="G201" s="287">
        <v>7300</v>
      </c>
      <c r="H201" s="285"/>
    </row>
    <row r="202" spans="1:8" x14ac:dyDescent="0.25">
      <c r="A202" s="232"/>
      <c r="B202" s="23" t="s">
        <v>48</v>
      </c>
      <c r="C202" s="23"/>
      <c r="D202" s="23"/>
      <c r="E202" s="23"/>
      <c r="F202" s="23"/>
      <c r="G202" s="287">
        <v>21900</v>
      </c>
      <c r="H202" s="285"/>
    </row>
    <row r="203" spans="1:8" x14ac:dyDescent="0.25">
      <c r="A203" s="232"/>
      <c r="B203" s="23" t="s">
        <v>30</v>
      </c>
      <c r="C203" s="23"/>
      <c r="D203" s="23"/>
      <c r="E203" s="23"/>
      <c r="F203" s="23"/>
      <c r="G203" s="287">
        <v>36500</v>
      </c>
      <c r="H203" s="285"/>
    </row>
    <row r="204" spans="1:8" x14ac:dyDescent="0.25">
      <c r="A204" s="232" t="s">
        <v>270</v>
      </c>
      <c r="B204" s="23" t="s">
        <v>56</v>
      </c>
      <c r="C204" s="23"/>
      <c r="D204" s="23"/>
      <c r="E204" s="23"/>
      <c r="F204" s="23"/>
      <c r="G204" s="287">
        <v>51100</v>
      </c>
      <c r="H204" s="285"/>
    </row>
    <row r="205" spans="1:8" x14ac:dyDescent="0.25">
      <c r="A205" s="232"/>
      <c r="B205" s="23"/>
      <c r="C205" s="23"/>
      <c r="D205" s="23"/>
      <c r="E205" s="23"/>
      <c r="F205" s="23"/>
      <c r="G205" s="287"/>
      <c r="H205" s="285"/>
    </row>
    <row r="206" spans="1:8" s="1" customFormat="1" x14ac:dyDescent="0.25">
      <c r="A206" s="26"/>
      <c r="B206" s="25" t="s">
        <v>13</v>
      </c>
      <c r="C206" s="25"/>
      <c r="D206" s="25"/>
      <c r="E206" s="25"/>
      <c r="F206" s="25"/>
      <c r="G206" s="290"/>
      <c r="H206" s="36"/>
    </row>
    <row r="207" spans="1:8" x14ac:dyDescent="0.25">
      <c r="A207" s="232"/>
      <c r="B207" s="23" t="s">
        <v>358</v>
      </c>
      <c r="C207" s="23"/>
      <c r="D207" s="23"/>
      <c r="E207" s="23"/>
      <c r="F207" s="23"/>
      <c r="G207" s="287">
        <v>36500</v>
      </c>
      <c r="H207" s="285"/>
    </row>
    <row r="208" spans="1:8" x14ac:dyDescent="0.25">
      <c r="A208" s="232" t="s">
        <v>173</v>
      </c>
      <c r="B208" s="23" t="s">
        <v>4</v>
      </c>
      <c r="C208" s="23"/>
      <c r="D208" s="23"/>
      <c r="E208" s="23"/>
      <c r="F208" s="23"/>
      <c r="G208" s="287">
        <v>140013</v>
      </c>
      <c r="H208" s="285"/>
    </row>
    <row r="209" spans="1:9" x14ac:dyDescent="0.25">
      <c r="A209" s="26" t="s">
        <v>156</v>
      </c>
      <c r="B209" s="25" t="s">
        <v>5</v>
      </c>
      <c r="C209" s="25"/>
      <c r="D209" s="25"/>
      <c r="E209" s="25"/>
      <c r="F209" s="25"/>
      <c r="G209" s="290"/>
      <c r="H209" s="30">
        <f>G195+G197+G198+G199+G200+G201+G202+G203+G204+G205+G206+G207+G208</f>
        <v>629957</v>
      </c>
      <c r="I209" s="1"/>
    </row>
    <row r="210" spans="1:9" s="478" customFormat="1" ht="16.5" thickBot="1" x14ac:dyDescent="0.3">
      <c r="A210" s="496" t="s">
        <v>156</v>
      </c>
      <c r="B210" s="657" t="s">
        <v>62</v>
      </c>
      <c r="C210" s="658"/>
      <c r="D210" s="658"/>
      <c r="E210" s="658"/>
      <c r="F210" s="497"/>
      <c r="G210" s="498"/>
      <c r="H210" s="499">
        <f>H192+H209</f>
        <v>7827699</v>
      </c>
    </row>
    <row r="211" spans="1:9" s="420" customFormat="1" ht="29.45" customHeight="1" thickBot="1" x14ac:dyDescent="0.3">
      <c r="A211" s="586" t="s">
        <v>502</v>
      </c>
      <c r="B211" s="586"/>
      <c r="C211" s="586"/>
      <c r="D211" s="586"/>
      <c r="E211" s="586"/>
      <c r="F211" s="586"/>
      <c r="G211" s="586"/>
      <c r="H211" s="586"/>
    </row>
    <row r="212" spans="1:9" ht="17.45" customHeight="1" x14ac:dyDescent="0.25">
      <c r="A212" s="413" t="s">
        <v>152</v>
      </c>
      <c r="B212" s="662" t="s">
        <v>501</v>
      </c>
      <c r="C212" s="663"/>
      <c r="D212" s="663"/>
      <c r="E212" s="663"/>
      <c r="F212" s="293"/>
      <c r="G212" s="295"/>
      <c r="H212" s="495">
        <f>H67+H96+H140+H192</f>
        <v>26122356</v>
      </c>
    </row>
    <row r="213" spans="1:9" x14ac:dyDescent="0.25">
      <c r="A213" s="152" t="s">
        <v>156</v>
      </c>
      <c r="B213" s="152" t="s">
        <v>39</v>
      </c>
      <c r="C213" s="23"/>
      <c r="D213" s="23"/>
      <c r="E213" s="23"/>
      <c r="F213" s="23"/>
      <c r="G213" s="287"/>
      <c r="H213" s="483">
        <f>H80+H112+H171+H209</f>
        <v>13004481</v>
      </c>
    </row>
    <row r="214" spans="1:9" x14ac:dyDescent="0.25">
      <c r="A214" s="152" t="s">
        <v>228</v>
      </c>
      <c r="B214" s="152" t="s">
        <v>359</v>
      </c>
      <c r="C214" s="23"/>
      <c r="D214" s="23"/>
      <c r="E214" s="23"/>
      <c r="F214" s="23"/>
      <c r="G214" s="287"/>
      <c r="H214" s="285">
        <v>0</v>
      </c>
    </row>
    <row r="215" spans="1:9" s="421" customFormat="1" x14ac:dyDescent="0.25">
      <c r="A215" s="422" t="s">
        <v>433</v>
      </c>
      <c r="B215" s="150" t="s">
        <v>21</v>
      </c>
      <c r="C215" s="25"/>
      <c r="D215" s="25"/>
      <c r="E215" s="25"/>
      <c r="F215" s="25"/>
      <c r="G215" s="290"/>
      <c r="H215" s="36">
        <f>H212+H213+H214</f>
        <v>39126837</v>
      </c>
    </row>
    <row r="216" spans="1:9" x14ac:dyDescent="0.25">
      <c r="A216" s="423"/>
      <c r="B216" s="25"/>
      <c r="C216" s="116"/>
      <c r="D216" s="393"/>
      <c r="E216" s="23"/>
      <c r="F216" s="23"/>
      <c r="G216" s="287"/>
      <c r="H216" s="285"/>
    </row>
    <row r="217" spans="1:9" x14ac:dyDescent="0.25">
      <c r="A217" s="423"/>
      <c r="B217" s="567" t="s">
        <v>6</v>
      </c>
      <c r="C217" s="568"/>
      <c r="D217" s="568"/>
      <c r="E217" s="568"/>
      <c r="F217" s="23"/>
      <c r="G217" s="287"/>
      <c r="H217" s="285"/>
    </row>
    <row r="218" spans="1:9" s="289" customFormat="1" x14ac:dyDescent="0.25">
      <c r="A218" s="425" t="s">
        <v>162</v>
      </c>
      <c r="B218" s="426" t="s">
        <v>429</v>
      </c>
      <c r="C218" s="426"/>
      <c r="D218" s="426"/>
      <c r="E218" s="151"/>
      <c r="F218" s="151"/>
      <c r="G218" s="291"/>
      <c r="H218" s="292">
        <v>32727787</v>
      </c>
    </row>
    <row r="219" spans="1:9" x14ac:dyDescent="0.25">
      <c r="A219" s="424"/>
      <c r="B219" s="23" t="s">
        <v>431</v>
      </c>
      <c r="C219" s="122"/>
      <c r="D219" s="225">
        <v>12432400</v>
      </c>
      <c r="E219" s="23"/>
      <c r="F219" s="23"/>
      <c r="G219" s="287"/>
      <c r="H219" s="285"/>
    </row>
    <row r="220" spans="1:9" x14ac:dyDescent="0.25">
      <c r="A220" s="424"/>
      <c r="B220" s="327" t="s">
        <v>432</v>
      </c>
      <c r="C220" s="327"/>
      <c r="D220" s="327"/>
      <c r="E220" s="516">
        <v>20295387</v>
      </c>
      <c r="F220" s="23"/>
      <c r="G220" s="287"/>
      <c r="H220" s="285"/>
    </row>
    <row r="221" spans="1:9" x14ac:dyDescent="0.25">
      <c r="A221" s="424"/>
      <c r="B221" s="327"/>
      <c r="C221" s="327"/>
      <c r="D221" s="327"/>
      <c r="E221" s="23"/>
      <c r="F221" s="23"/>
      <c r="G221" s="287"/>
      <c r="H221" s="285"/>
    </row>
    <row r="222" spans="1:9" s="289" customFormat="1" x14ac:dyDescent="0.25">
      <c r="A222" s="425" t="s">
        <v>221</v>
      </c>
      <c r="B222" s="151" t="s">
        <v>430</v>
      </c>
      <c r="C222" s="426"/>
      <c r="D222" s="426"/>
      <c r="E222" s="151"/>
      <c r="F222" s="151"/>
      <c r="G222" s="291"/>
      <c r="H222" s="292">
        <v>6399050</v>
      </c>
    </row>
    <row r="223" spans="1:9" s="163" customFormat="1" ht="16.5" thickBot="1" x14ac:dyDescent="0.3">
      <c r="A223" s="491"/>
      <c r="B223" s="492" t="s">
        <v>285</v>
      </c>
      <c r="C223" s="493"/>
      <c r="D223" s="494"/>
      <c r="E223" s="24"/>
      <c r="F223" s="24"/>
      <c r="G223" s="415"/>
      <c r="H223" s="416">
        <f>H218+H222</f>
        <v>39126837</v>
      </c>
    </row>
  </sheetData>
  <mergeCells count="53">
    <mergeCell ref="B173:E173"/>
    <mergeCell ref="B137:E137"/>
    <mergeCell ref="B192:E192"/>
    <mergeCell ref="B114:E114"/>
    <mergeCell ref="B120:E120"/>
    <mergeCell ref="B140:F140"/>
    <mergeCell ref="B91:E91"/>
    <mergeCell ref="B92:E92"/>
    <mergeCell ref="B94:E94"/>
    <mergeCell ref="B96:E96"/>
    <mergeCell ref="B98:E98"/>
    <mergeCell ref="B99:E99"/>
    <mergeCell ref="B100:E100"/>
    <mergeCell ref="B101:E101"/>
    <mergeCell ref="B135:E135"/>
    <mergeCell ref="B136:E136"/>
    <mergeCell ref="B104:E104"/>
    <mergeCell ref="B105:E105"/>
    <mergeCell ref="B108:E108"/>
    <mergeCell ref="B217:E217"/>
    <mergeCell ref="B116:E116"/>
    <mergeCell ref="A122:H122"/>
    <mergeCell ref="B123:E123"/>
    <mergeCell ref="A174:H174"/>
    <mergeCell ref="B175:E175"/>
    <mergeCell ref="B147:E147"/>
    <mergeCell ref="B155:E155"/>
    <mergeCell ref="B186:E186"/>
    <mergeCell ref="B187:E187"/>
    <mergeCell ref="B188:E188"/>
    <mergeCell ref="B189:E189"/>
    <mergeCell ref="B212:E212"/>
    <mergeCell ref="A211:H211"/>
    <mergeCell ref="B134:E134"/>
    <mergeCell ref="B210:E210"/>
    <mergeCell ref="B86:E86"/>
    <mergeCell ref="B85:E85"/>
    <mergeCell ref="B70:E70"/>
    <mergeCell ref="B76:E76"/>
    <mergeCell ref="B78:E78"/>
    <mergeCell ref="B82:E82"/>
    <mergeCell ref="A83:H83"/>
    <mergeCell ref="B84:E84"/>
    <mergeCell ref="B62:E62"/>
    <mergeCell ref="B63:E63"/>
    <mergeCell ref="B65:E65"/>
    <mergeCell ref="B67:E67"/>
    <mergeCell ref="B69:E69"/>
    <mergeCell ref="A23:H23"/>
    <mergeCell ref="A27:H27"/>
    <mergeCell ref="A29:H29"/>
    <mergeCell ref="B52:E52"/>
    <mergeCell ref="B54:E54"/>
  </mergeCells>
  <phoneticPr fontId="0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46"/>
  <sheetViews>
    <sheetView topLeftCell="A4" workbookViewId="0">
      <selection activeCell="L25" sqref="L25"/>
    </sheetView>
  </sheetViews>
  <sheetFormatPr defaultRowHeight="15.75" x14ac:dyDescent="0.25"/>
  <cols>
    <col min="2" max="2" width="30.85546875" style="15" customWidth="1"/>
    <col min="3" max="3" width="19.28515625" style="15" customWidth="1"/>
    <col min="4" max="4" width="21.140625" style="15" customWidth="1"/>
    <col min="5" max="5" width="16.42578125" style="15" customWidth="1"/>
    <col min="6" max="6" width="18.42578125" style="15" customWidth="1"/>
    <col min="7" max="7" width="15" style="15" customWidth="1"/>
    <col min="8" max="10" width="9.140625" style="15"/>
    <col min="11" max="11" width="12.85546875" style="15" customWidth="1"/>
  </cols>
  <sheetData>
    <row r="3" spans="2:11" x14ac:dyDescent="0.25">
      <c r="B3" s="668" t="s">
        <v>523</v>
      </c>
      <c r="C3" s="645"/>
      <c r="D3" s="645"/>
      <c r="E3" s="645"/>
      <c r="F3" s="645"/>
      <c r="G3" s="645"/>
    </row>
    <row r="4" spans="2:11" x14ac:dyDescent="0.25">
      <c r="B4" s="645"/>
      <c r="C4" s="645"/>
      <c r="D4" s="645"/>
      <c r="E4" s="645"/>
      <c r="F4" s="645"/>
      <c r="G4" s="645"/>
      <c r="H4" s="202"/>
      <c r="I4" s="202"/>
      <c r="J4" s="202"/>
      <c r="K4" s="202"/>
    </row>
    <row r="5" spans="2:11" x14ac:dyDescent="0.25">
      <c r="B5" s="202"/>
      <c r="C5" s="202"/>
      <c r="D5" s="202"/>
      <c r="E5" s="202"/>
      <c r="F5" s="202"/>
      <c r="G5" s="202"/>
      <c r="H5" s="202"/>
      <c r="I5" s="202"/>
      <c r="J5" s="202"/>
      <c r="K5" s="202"/>
    </row>
    <row r="6" spans="2:11" ht="16.5" thickBot="1" x14ac:dyDescent="0.3">
      <c r="B6" s="202"/>
      <c r="C6" s="202"/>
      <c r="D6" s="202"/>
      <c r="E6" s="202"/>
      <c r="F6" s="202"/>
      <c r="G6" s="202"/>
      <c r="H6" s="202"/>
      <c r="I6" s="202"/>
      <c r="J6" s="202"/>
      <c r="K6" s="202"/>
    </row>
    <row r="7" spans="2:11" ht="17.25" thickTop="1" thickBot="1" x14ac:dyDescent="0.3">
      <c r="B7" s="512" t="s">
        <v>516</v>
      </c>
      <c r="C7" s="512" t="s">
        <v>514</v>
      </c>
      <c r="D7" s="512" t="s">
        <v>61</v>
      </c>
      <c r="E7" s="512" t="s">
        <v>120</v>
      </c>
      <c r="F7" s="512" t="s">
        <v>515</v>
      </c>
      <c r="G7" s="512" t="s">
        <v>420</v>
      </c>
      <c r="H7" s="202"/>
      <c r="I7" s="202"/>
      <c r="J7" s="202"/>
      <c r="K7" s="202"/>
    </row>
    <row r="8" spans="2:11" ht="17.25" thickTop="1" thickBot="1" x14ac:dyDescent="0.3">
      <c r="B8" s="511" t="s">
        <v>1</v>
      </c>
      <c r="C8" s="511"/>
      <c r="D8" s="511"/>
      <c r="E8" s="511"/>
      <c r="F8" s="511"/>
      <c r="G8" s="511"/>
      <c r="H8" s="202"/>
      <c r="I8" s="202"/>
      <c r="J8" s="202"/>
      <c r="K8" s="202"/>
    </row>
    <row r="9" spans="2:11" ht="17.25" thickTop="1" thickBot="1" x14ac:dyDescent="0.3">
      <c r="B9" s="511" t="s">
        <v>517</v>
      </c>
      <c r="C9" s="511"/>
      <c r="D9" s="511"/>
      <c r="E9" s="511"/>
      <c r="F9" s="511"/>
      <c r="G9" s="511"/>
      <c r="H9" s="202"/>
      <c r="I9" s="202"/>
      <c r="J9" s="202"/>
      <c r="K9" s="202"/>
    </row>
    <row r="10" spans="2:11" ht="17.25" thickTop="1" thickBot="1" x14ac:dyDescent="0.3">
      <c r="B10" s="511" t="s">
        <v>3</v>
      </c>
      <c r="C10" s="511"/>
      <c r="D10" s="511"/>
      <c r="E10" s="511"/>
      <c r="F10" s="511"/>
      <c r="G10" s="511"/>
      <c r="H10" s="202"/>
      <c r="I10" s="202"/>
      <c r="J10" s="202"/>
      <c r="K10" s="202"/>
    </row>
    <row r="11" spans="2:11" ht="17.25" thickTop="1" thickBot="1" x14ac:dyDescent="0.3">
      <c r="B11" s="511" t="s">
        <v>518</v>
      </c>
      <c r="C11" s="511"/>
      <c r="D11" s="511"/>
      <c r="E11" s="511"/>
      <c r="F11" s="511"/>
      <c r="G11" s="511"/>
      <c r="H11" s="202"/>
      <c r="I11" s="202"/>
      <c r="J11" s="202"/>
      <c r="K11" s="202"/>
    </row>
    <row r="12" spans="2:11" ht="17.25" thickTop="1" thickBot="1" x14ac:dyDescent="0.3">
      <c r="B12" s="511" t="s">
        <v>519</v>
      </c>
      <c r="C12" s="511"/>
      <c r="D12" s="511"/>
      <c r="E12" s="511"/>
      <c r="F12" s="511"/>
      <c r="G12" s="511"/>
      <c r="H12" s="202"/>
      <c r="I12" s="202"/>
      <c r="J12" s="202"/>
      <c r="K12" s="202"/>
    </row>
    <row r="13" spans="2:11" ht="17.25" thickTop="1" thickBot="1" x14ac:dyDescent="0.3">
      <c r="B13" s="511" t="s">
        <v>520</v>
      </c>
      <c r="C13" s="511"/>
      <c r="D13" s="511"/>
      <c r="E13" s="511"/>
      <c r="F13" s="511"/>
      <c r="G13" s="511"/>
      <c r="H13" s="202"/>
      <c r="I13" s="202"/>
      <c r="J13" s="202"/>
      <c r="K13" s="202"/>
    </row>
    <row r="14" spans="2:11" ht="17.25" thickTop="1" thickBot="1" x14ac:dyDescent="0.3">
      <c r="B14" s="511" t="s">
        <v>521</v>
      </c>
      <c r="C14" s="511"/>
      <c r="D14" s="511"/>
      <c r="E14" s="511"/>
      <c r="F14" s="511"/>
      <c r="G14" s="511"/>
      <c r="H14" s="202"/>
      <c r="I14" s="202"/>
      <c r="J14" s="202"/>
      <c r="K14" s="202"/>
    </row>
    <row r="15" spans="2:11" ht="17.25" thickTop="1" thickBot="1" x14ac:dyDescent="0.3">
      <c r="B15" s="511" t="s">
        <v>522</v>
      </c>
      <c r="C15" s="511"/>
      <c r="D15" s="511"/>
      <c r="E15" s="511"/>
      <c r="F15" s="511"/>
      <c r="G15" s="511"/>
      <c r="H15" s="202"/>
      <c r="I15" s="202"/>
      <c r="J15" s="202"/>
      <c r="K15" s="202"/>
    </row>
    <row r="16" spans="2:11" ht="17.25" thickTop="1" thickBot="1" x14ac:dyDescent="0.3">
      <c r="B16" s="512" t="s">
        <v>420</v>
      </c>
      <c r="C16" s="511"/>
      <c r="D16" s="511"/>
      <c r="E16" s="511"/>
      <c r="F16" s="511"/>
      <c r="G16" s="511"/>
      <c r="H16" s="202"/>
      <c r="I16" s="202"/>
      <c r="J16" s="202"/>
      <c r="K16" s="202"/>
    </row>
    <row r="17" spans="2:11" ht="17.25" thickTop="1" thickBot="1" x14ac:dyDescent="0.3">
      <c r="B17" s="511"/>
      <c r="C17" s="511"/>
      <c r="D17" s="511"/>
      <c r="E17" s="511"/>
      <c r="F17" s="511"/>
      <c r="G17" s="511"/>
      <c r="H17" s="202"/>
      <c r="I17" s="202"/>
      <c r="J17" s="202"/>
      <c r="K17" s="202"/>
    </row>
    <row r="18" spans="2:11" ht="17.25" thickTop="1" thickBot="1" x14ac:dyDescent="0.3">
      <c r="B18" s="510"/>
      <c r="C18" s="511"/>
      <c r="D18" s="511"/>
      <c r="E18" s="511"/>
      <c r="F18" s="509"/>
      <c r="G18" s="509"/>
      <c r="H18" s="202"/>
      <c r="I18" s="202"/>
      <c r="J18" s="202"/>
      <c r="K18" s="202"/>
    </row>
    <row r="19" spans="2:11" ht="17.25" thickTop="1" thickBot="1" x14ac:dyDescent="0.3">
      <c r="B19" s="510"/>
      <c r="C19" s="552"/>
      <c r="D19" s="552"/>
      <c r="E19" s="511"/>
      <c r="F19" s="509"/>
      <c r="G19" s="509"/>
      <c r="H19" s="202"/>
      <c r="I19" s="202"/>
      <c r="J19" s="202"/>
      <c r="K19" s="202"/>
    </row>
    <row r="20" spans="2:11" ht="17.25" thickTop="1" thickBot="1" x14ac:dyDescent="0.3">
      <c r="B20" s="510"/>
      <c r="C20" s="509"/>
      <c r="D20" s="509"/>
      <c r="E20" s="511"/>
      <c r="F20" s="509"/>
      <c r="G20" s="509"/>
      <c r="H20" s="202"/>
      <c r="I20" s="202"/>
      <c r="J20" s="202"/>
      <c r="K20" s="202"/>
    </row>
    <row r="21" spans="2:11" ht="17.25" thickTop="1" thickBot="1" x14ac:dyDescent="0.3">
      <c r="B21" s="510"/>
      <c r="C21" s="509"/>
      <c r="D21" s="509"/>
      <c r="E21" s="511"/>
      <c r="F21" s="509"/>
      <c r="G21" s="509"/>
      <c r="H21" s="202"/>
      <c r="I21" s="202"/>
      <c r="J21" s="202"/>
      <c r="K21" s="202"/>
    </row>
    <row r="22" spans="2:11" ht="17.25" thickTop="1" thickBot="1" x14ac:dyDescent="0.3">
      <c r="B22" s="510"/>
      <c r="C22" s="509"/>
      <c r="D22" s="509"/>
      <c r="E22" s="511"/>
      <c r="F22" s="509"/>
      <c r="G22" s="509"/>
      <c r="H22" s="202"/>
      <c r="I22" s="202"/>
      <c r="J22" s="202"/>
      <c r="K22" s="202"/>
    </row>
    <row r="23" spans="2:11" ht="17.25" thickTop="1" thickBot="1" x14ac:dyDescent="0.3">
      <c r="B23" s="510"/>
      <c r="C23" s="509"/>
      <c r="D23" s="509"/>
      <c r="E23" s="511"/>
      <c r="F23" s="509"/>
      <c r="G23" s="509"/>
      <c r="H23" s="202"/>
      <c r="I23" s="202"/>
      <c r="J23" s="202"/>
      <c r="K23" s="202"/>
    </row>
    <row r="24" spans="2:11" ht="17.25" thickTop="1" thickBot="1" x14ac:dyDescent="0.3">
      <c r="B24" s="510"/>
      <c r="C24" s="509"/>
      <c r="D24" s="509"/>
      <c r="E24" s="511"/>
      <c r="F24" s="509"/>
      <c r="G24" s="509"/>
      <c r="H24" s="202"/>
      <c r="I24" s="202"/>
      <c r="J24" s="202"/>
      <c r="K24" s="202"/>
    </row>
    <row r="25" spans="2:11" ht="17.25" thickTop="1" thickBot="1" x14ac:dyDescent="0.3">
      <c r="B25" s="510"/>
      <c r="C25" s="509"/>
      <c r="D25" s="509"/>
      <c r="E25" s="511"/>
      <c r="F25" s="509"/>
      <c r="G25" s="509"/>
      <c r="H25" s="202"/>
      <c r="I25" s="202"/>
      <c r="J25" s="202"/>
      <c r="K25" s="202"/>
    </row>
    <row r="26" spans="2:11" ht="17.25" thickTop="1" thickBot="1" x14ac:dyDescent="0.3">
      <c r="B26" s="510"/>
      <c r="C26" s="509"/>
      <c r="D26" s="509"/>
      <c r="E26" s="511"/>
      <c r="F26" s="509"/>
      <c r="G26" s="509"/>
      <c r="H26" s="202"/>
      <c r="I26" s="202"/>
      <c r="J26" s="202"/>
      <c r="K26" s="202"/>
    </row>
    <row r="27" spans="2:11" ht="17.25" thickTop="1" thickBot="1" x14ac:dyDescent="0.3">
      <c r="B27" s="509"/>
      <c r="C27" s="509"/>
      <c r="D27" s="509"/>
      <c r="E27" s="552"/>
      <c r="F27" s="509"/>
      <c r="G27" s="509"/>
      <c r="H27" s="202"/>
      <c r="I27" s="202"/>
      <c r="J27" s="202"/>
      <c r="K27" s="202"/>
    </row>
    <row r="28" spans="2:11" ht="16.5" thickTop="1" x14ac:dyDescent="0.25">
      <c r="B28" s="202"/>
      <c r="C28" s="202"/>
      <c r="D28" s="202"/>
      <c r="E28" s="202"/>
      <c r="F28" s="202"/>
      <c r="G28" s="202"/>
      <c r="H28" s="202"/>
      <c r="I28" s="202"/>
      <c r="J28" s="202"/>
      <c r="K28" s="202"/>
    </row>
    <row r="29" spans="2:11" x14ac:dyDescent="0.25">
      <c r="B29" s="202"/>
      <c r="C29" s="202"/>
      <c r="D29" s="202"/>
      <c r="E29" s="202"/>
      <c r="F29" s="202"/>
      <c r="G29" s="202"/>
      <c r="H29" s="202"/>
      <c r="I29" s="202"/>
      <c r="J29" s="202"/>
      <c r="K29" s="202"/>
    </row>
    <row r="30" spans="2:11" x14ac:dyDescent="0.25">
      <c r="B30" s="667"/>
      <c r="C30" s="667"/>
      <c r="D30" s="667"/>
      <c r="E30" s="667"/>
      <c r="F30" s="667"/>
      <c r="G30" s="667"/>
      <c r="H30" s="667"/>
      <c r="I30" s="667"/>
      <c r="J30" s="667"/>
      <c r="K30" s="667"/>
    </row>
    <row r="31" spans="2:11" x14ac:dyDescent="0.25">
      <c r="B31" s="212"/>
      <c r="C31" s="212"/>
      <c r="D31" s="212"/>
      <c r="E31" s="212"/>
      <c r="F31" s="212"/>
      <c r="G31" s="212"/>
      <c r="H31" s="212"/>
      <c r="I31" s="212"/>
      <c r="J31" s="212"/>
      <c r="K31" s="212"/>
    </row>
    <row r="32" spans="2:11" x14ac:dyDescent="0.25">
      <c r="B32" s="667"/>
      <c r="C32" s="667"/>
      <c r="D32" s="667"/>
      <c r="E32" s="667"/>
      <c r="F32" s="667"/>
      <c r="G32" s="667"/>
      <c r="H32" s="667"/>
      <c r="I32" s="667"/>
      <c r="J32" s="667"/>
      <c r="K32" s="667"/>
    </row>
    <row r="33" spans="2:11" x14ac:dyDescent="0.25">
      <c r="B33" s="202"/>
      <c r="C33" s="202"/>
      <c r="D33" s="202"/>
      <c r="E33" s="202"/>
      <c r="F33" s="202"/>
      <c r="G33" s="202"/>
      <c r="H33" s="202"/>
      <c r="I33" s="202"/>
      <c r="J33" s="202"/>
      <c r="K33" s="202"/>
    </row>
    <row r="34" spans="2:11" x14ac:dyDescent="0.25">
      <c r="B34" s="202"/>
      <c r="C34" s="202"/>
      <c r="D34" s="202"/>
      <c r="E34" s="202"/>
      <c r="F34" s="202"/>
      <c r="G34" s="202"/>
      <c r="H34" s="202"/>
      <c r="I34" s="202"/>
      <c r="J34" s="202"/>
      <c r="K34" s="202"/>
    </row>
    <row r="35" spans="2:11" x14ac:dyDescent="0.25">
      <c r="B35" s="202"/>
      <c r="C35" s="202"/>
      <c r="D35" s="202"/>
      <c r="E35" s="202"/>
      <c r="F35" s="202"/>
      <c r="G35" s="202"/>
      <c r="H35" s="202"/>
      <c r="I35" s="202"/>
      <c r="J35" s="202"/>
      <c r="K35" s="202"/>
    </row>
    <row r="36" spans="2:11" x14ac:dyDescent="0.25">
      <c r="B36" s="202"/>
      <c r="C36" s="202"/>
      <c r="D36" s="202"/>
      <c r="E36" s="202"/>
      <c r="F36" s="202"/>
      <c r="G36" s="202"/>
      <c r="H36" s="202"/>
      <c r="I36" s="202"/>
      <c r="J36" s="202"/>
      <c r="K36" s="202"/>
    </row>
    <row r="37" spans="2:11" x14ac:dyDescent="0.25">
      <c r="B37" s="202"/>
      <c r="C37" s="212"/>
      <c r="D37" s="212"/>
      <c r="E37" s="202"/>
      <c r="F37" s="202"/>
      <c r="G37" s="202"/>
      <c r="H37" s="202"/>
      <c r="I37" s="202"/>
      <c r="J37" s="202"/>
      <c r="K37" s="202"/>
    </row>
    <row r="38" spans="2:11" x14ac:dyDescent="0.25">
      <c r="B38" s="202"/>
      <c r="C38" s="202"/>
      <c r="D38" s="202"/>
      <c r="E38" s="202"/>
      <c r="F38" s="202"/>
      <c r="G38" s="202"/>
      <c r="H38" s="202"/>
      <c r="I38" s="202"/>
      <c r="J38" s="202"/>
      <c r="K38" s="202"/>
    </row>
    <row r="39" spans="2:11" x14ac:dyDescent="0.25">
      <c r="B39" s="202"/>
      <c r="C39" s="202"/>
      <c r="D39" s="202"/>
      <c r="E39" s="202"/>
      <c r="F39" s="202"/>
      <c r="G39" s="202"/>
      <c r="H39" s="202"/>
      <c r="I39" s="202"/>
      <c r="J39" s="202"/>
      <c r="K39" s="202"/>
    </row>
    <row r="40" spans="2:11" x14ac:dyDescent="0.25">
      <c r="B40" s="202"/>
      <c r="C40" s="202"/>
      <c r="D40" s="202"/>
      <c r="E40" s="202"/>
      <c r="F40" s="202"/>
      <c r="G40" s="202"/>
      <c r="H40" s="202"/>
      <c r="I40" s="202"/>
      <c r="J40" s="202"/>
      <c r="K40" s="202"/>
    </row>
    <row r="41" spans="2:11" x14ac:dyDescent="0.25">
      <c r="B41" s="202"/>
      <c r="C41" s="212"/>
      <c r="D41" s="212"/>
      <c r="E41" s="202"/>
      <c r="F41" s="202"/>
      <c r="G41" s="202"/>
      <c r="H41" s="202"/>
      <c r="I41" s="202"/>
      <c r="J41" s="202"/>
      <c r="K41" s="202"/>
    </row>
    <row r="42" spans="2:11" x14ac:dyDescent="0.25">
      <c r="B42" s="202"/>
      <c r="C42" s="202"/>
      <c r="D42" s="202"/>
      <c r="E42" s="202"/>
      <c r="F42" s="202"/>
      <c r="G42" s="202"/>
      <c r="H42" s="202"/>
      <c r="I42" s="202"/>
      <c r="J42" s="202"/>
      <c r="K42" s="202"/>
    </row>
    <row r="43" spans="2:11" x14ac:dyDescent="0.25">
      <c r="B43" s="202"/>
      <c r="C43" s="202"/>
      <c r="D43" s="202"/>
      <c r="E43" s="202"/>
      <c r="F43" s="202"/>
      <c r="G43" s="202"/>
      <c r="H43" s="202"/>
      <c r="I43" s="202"/>
      <c r="J43" s="202"/>
      <c r="K43" s="202"/>
    </row>
    <row r="44" spans="2:11" x14ac:dyDescent="0.25">
      <c r="B44" s="202"/>
      <c r="C44" s="202"/>
      <c r="D44" s="202"/>
      <c r="E44" s="202"/>
      <c r="F44" s="202"/>
      <c r="G44" s="202"/>
      <c r="H44" s="202"/>
      <c r="I44" s="202"/>
      <c r="J44" s="202"/>
      <c r="K44" s="202"/>
    </row>
    <row r="45" spans="2:11" x14ac:dyDescent="0.25">
      <c r="B45" s="202"/>
      <c r="C45" s="202"/>
      <c r="D45" s="202"/>
      <c r="E45" s="202"/>
      <c r="F45" s="202"/>
      <c r="G45" s="202"/>
      <c r="H45" s="202"/>
      <c r="I45" s="202"/>
      <c r="J45" s="202"/>
      <c r="K45" s="202"/>
    </row>
    <row r="46" spans="2:11" x14ac:dyDescent="0.25">
      <c r="B46" s="202"/>
      <c r="C46" s="202"/>
      <c r="D46" s="202"/>
      <c r="E46" s="202"/>
      <c r="F46" s="202"/>
      <c r="G46" s="202"/>
      <c r="H46" s="202"/>
      <c r="I46" s="202"/>
      <c r="J46" s="202"/>
      <c r="K46" s="202"/>
    </row>
  </sheetData>
  <mergeCells count="3">
    <mergeCell ref="B30:K30"/>
    <mergeCell ref="B32:K32"/>
    <mergeCell ref="B3:G4"/>
  </mergeCells>
  <phoneticPr fontId="0" type="noConversion"/>
  <pageMargins left="0.7" right="0.7" top="0.75" bottom="0.75" header="0.3" footer="0.3"/>
  <pageSetup paperSize="9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/>
  </sheetViews>
  <sheetFormatPr defaultRowHeight="15" x14ac:dyDescent="0.25"/>
  <cols>
    <col min="1" max="1" width="9.140625" style="41"/>
    <col min="2" max="2" width="47.42578125" style="41" customWidth="1"/>
    <col min="3" max="3" width="17.42578125" style="157" customWidth="1"/>
    <col min="4" max="6" width="14.85546875" style="157" customWidth="1"/>
    <col min="7" max="7" width="14.5703125" style="157" customWidth="1"/>
    <col min="8" max="8" width="14.140625" style="10" customWidth="1"/>
    <col min="9" max="9" width="15" style="10" customWidth="1"/>
    <col min="10" max="11" width="9.140625" style="5"/>
  </cols>
  <sheetData>
    <row r="1" spans="1:11" ht="19.5" customHeight="1" x14ac:dyDescent="0.25">
      <c r="A1" s="178"/>
      <c r="B1" s="178"/>
      <c r="C1" s="185"/>
      <c r="D1" s="185"/>
      <c r="E1" s="185"/>
      <c r="F1" s="185"/>
      <c r="G1" s="185"/>
    </row>
    <row r="2" spans="1:11" ht="19.5" customHeight="1" x14ac:dyDescent="0.25">
      <c r="A2" s="178"/>
      <c r="B2" s="178"/>
      <c r="C2" s="185"/>
      <c r="D2" s="185"/>
      <c r="E2" s="185"/>
      <c r="F2" s="185"/>
      <c r="G2" s="185"/>
    </row>
    <row r="3" spans="1:11" ht="19.5" customHeight="1" x14ac:dyDescent="0.25">
      <c r="A3" s="178"/>
      <c r="B3" s="178"/>
      <c r="C3" s="185"/>
      <c r="D3" s="185"/>
      <c r="E3" s="185"/>
      <c r="F3" s="185"/>
      <c r="G3" s="185"/>
    </row>
    <row r="4" spans="1:11" s="4" customFormat="1" ht="15.75" x14ac:dyDescent="0.25">
      <c r="A4" s="216"/>
      <c r="B4" s="186"/>
      <c r="C4" s="186"/>
      <c r="D4" s="186"/>
      <c r="E4" s="186"/>
      <c r="F4" s="186"/>
      <c r="G4" s="186"/>
      <c r="H4" s="12"/>
      <c r="I4" s="6"/>
      <c r="J4" s="6"/>
    </row>
    <row r="5" spans="1:11" s="4" customFormat="1" ht="15.75" x14ac:dyDescent="0.25">
      <c r="A5" s="216"/>
      <c r="B5" s="186"/>
      <c r="C5" s="186"/>
      <c r="D5" s="186"/>
      <c r="E5" s="186"/>
      <c r="F5" s="186"/>
      <c r="G5" s="186"/>
      <c r="H5" s="12"/>
      <c r="I5" s="6"/>
      <c r="J5" s="6"/>
    </row>
    <row r="6" spans="1:11" s="4" customFormat="1" ht="15.75" x14ac:dyDescent="0.25">
      <c r="A6" s="216"/>
      <c r="B6" s="186"/>
      <c r="C6" s="186"/>
      <c r="D6" s="186"/>
      <c r="E6" s="186"/>
      <c r="F6" s="186"/>
      <c r="G6" s="186"/>
      <c r="H6" s="12"/>
      <c r="I6" s="6"/>
      <c r="J6" s="6"/>
    </row>
    <row r="7" spans="1:11" x14ac:dyDescent="0.25">
      <c r="A7" s="178"/>
      <c r="B7" s="275"/>
      <c r="C7" s="276"/>
      <c r="D7" s="277"/>
      <c r="E7" s="277"/>
      <c r="F7" s="277"/>
      <c r="G7" s="186"/>
      <c r="H7" s="12"/>
      <c r="I7" s="12"/>
    </row>
    <row r="8" spans="1:11" x14ac:dyDescent="0.25">
      <c r="A8" s="178"/>
      <c r="B8" s="278"/>
      <c r="C8" s="279"/>
      <c r="D8" s="279"/>
      <c r="E8" s="279"/>
      <c r="F8" s="279"/>
      <c r="G8" s="178"/>
      <c r="H8" s="5"/>
      <c r="I8"/>
      <c r="J8"/>
      <c r="K8"/>
    </row>
    <row r="9" spans="1:11" x14ac:dyDescent="0.25">
      <c r="A9" s="178"/>
      <c r="B9" s="275"/>
      <c r="C9" s="280"/>
      <c r="D9" s="280"/>
      <c r="E9" s="280"/>
      <c r="F9" s="280"/>
      <c r="G9" s="178"/>
      <c r="H9" s="5"/>
      <c r="I9"/>
      <c r="J9"/>
      <c r="K9"/>
    </row>
    <row r="10" spans="1:11" x14ac:dyDescent="0.25">
      <c r="A10" s="178"/>
      <c r="B10" s="281"/>
      <c r="C10" s="280"/>
      <c r="D10" s="280"/>
      <c r="E10" s="280"/>
      <c r="F10" s="280"/>
      <c r="G10" s="178"/>
      <c r="H10" s="5"/>
      <c r="I10"/>
      <c r="J10"/>
      <c r="K10"/>
    </row>
    <row r="11" spans="1:11" x14ac:dyDescent="0.25">
      <c r="A11" s="178"/>
      <c r="B11" s="281"/>
      <c r="C11" s="280"/>
      <c r="D11" s="280"/>
      <c r="E11" s="280"/>
      <c r="F11" s="280"/>
      <c r="G11" s="178"/>
      <c r="H11" s="5"/>
      <c r="I11"/>
      <c r="J11"/>
      <c r="K11"/>
    </row>
    <row r="12" spans="1:11" x14ac:dyDescent="0.25">
      <c r="A12" s="178"/>
      <c r="B12" s="281"/>
      <c r="C12" s="280"/>
      <c r="D12" s="280"/>
      <c r="E12" s="280"/>
      <c r="F12" s="280"/>
      <c r="G12" s="178"/>
      <c r="H12" s="5"/>
      <c r="I12"/>
      <c r="J12"/>
      <c r="K12"/>
    </row>
    <row r="13" spans="1:11" x14ac:dyDescent="0.25">
      <c r="A13" s="178"/>
      <c r="B13" s="281"/>
      <c r="C13" s="280"/>
      <c r="D13" s="280"/>
      <c r="E13" s="280"/>
      <c r="F13" s="280"/>
      <c r="G13" s="178"/>
      <c r="H13" s="5"/>
      <c r="I13"/>
      <c r="J13"/>
      <c r="K13"/>
    </row>
    <row r="14" spans="1:11" s="153" customFormat="1" x14ac:dyDescent="0.25">
      <c r="A14" s="217"/>
      <c r="B14" s="217"/>
      <c r="C14" s="282"/>
      <c r="D14" s="283"/>
      <c r="E14" s="283"/>
      <c r="F14" s="283"/>
      <c r="G14" s="218"/>
      <c r="H14" s="154"/>
      <c r="I14" s="154"/>
      <c r="J14" s="155"/>
      <c r="K14" s="155"/>
    </row>
    <row r="15" spans="1:11" s="153" customFormat="1" x14ac:dyDescent="0.25">
      <c r="A15" s="217"/>
      <c r="B15" s="217"/>
      <c r="C15" s="282"/>
      <c r="D15" s="283"/>
      <c r="E15" s="283"/>
      <c r="F15" s="283"/>
      <c r="G15" s="218"/>
      <c r="H15" s="154"/>
      <c r="I15" s="154"/>
      <c r="J15" s="155"/>
      <c r="K15" s="155"/>
    </row>
    <row r="16" spans="1:11" x14ac:dyDescent="0.25">
      <c r="A16" s="178"/>
      <c r="B16" s="281"/>
      <c r="C16" s="280"/>
      <c r="D16" s="280"/>
      <c r="E16" s="280"/>
      <c r="F16" s="280"/>
      <c r="G16" s="178"/>
      <c r="H16" s="5"/>
      <c r="I16"/>
      <c r="J16"/>
      <c r="K16"/>
    </row>
    <row r="17" spans="1:11" s="7" customFormat="1" ht="14.25" x14ac:dyDescent="0.2">
      <c r="A17" s="219"/>
      <c r="B17" s="275"/>
      <c r="C17" s="276"/>
      <c r="D17" s="276"/>
      <c r="E17" s="276"/>
      <c r="F17" s="276"/>
      <c r="G17" s="219"/>
    </row>
    <row r="18" spans="1:11" x14ac:dyDescent="0.25">
      <c r="A18" s="178"/>
      <c r="B18" s="275"/>
      <c r="C18" s="276"/>
      <c r="D18" s="276"/>
      <c r="E18" s="276"/>
      <c r="F18" s="276"/>
      <c r="G18" s="178"/>
      <c r="H18" s="5"/>
      <c r="I18"/>
      <c r="J18"/>
      <c r="K18"/>
    </row>
    <row r="19" spans="1:11" x14ac:dyDescent="0.25">
      <c r="A19" s="178"/>
      <c r="B19" s="275"/>
      <c r="C19" s="280"/>
      <c r="D19" s="280"/>
      <c r="E19" s="280"/>
      <c r="F19" s="280"/>
      <c r="G19" s="178"/>
      <c r="H19" s="5"/>
      <c r="I19"/>
      <c r="J19"/>
      <c r="K19"/>
    </row>
    <row r="20" spans="1:11" x14ac:dyDescent="0.25">
      <c r="A20" s="178"/>
      <c r="B20" s="281"/>
      <c r="C20" s="280"/>
      <c r="D20" s="280"/>
      <c r="E20" s="280"/>
      <c r="F20" s="280"/>
      <c r="G20" s="178"/>
      <c r="H20" s="5"/>
      <c r="I20"/>
      <c r="J20"/>
      <c r="K20"/>
    </row>
    <row r="21" spans="1:11" x14ac:dyDescent="0.25">
      <c r="A21" s="178"/>
      <c r="B21" s="281"/>
      <c r="C21" s="280"/>
      <c r="D21" s="280"/>
      <c r="E21" s="280"/>
      <c r="F21" s="280"/>
      <c r="G21" s="178"/>
      <c r="H21" s="5"/>
      <c r="I21"/>
      <c r="J21"/>
      <c r="K21"/>
    </row>
    <row r="22" spans="1:11" x14ac:dyDescent="0.25">
      <c r="A22" s="178"/>
      <c r="B22" s="281"/>
      <c r="C22" s="280"/>
      <c r="D22" s="280"/>
      <c r="E22" s="280"/>
      <c r="F22" s="280"/>
      <c r="G22" s="178"/>
      <c r="H22" s="5"/>
      <c r="I22"/>
      <c r="J22"/>
      <c r="K22"/>
    </row>
    <row r="23" spans="1:11" x14ac:dyDescent="0.25">
      <c r="A23" s="178"/>
      <c r="B23" s="281"/>
      <c r="C23" s="280"/>
      <c r="D23" s="280"/>
      <c r="E23" s="280"/>
      <c r="F23" s="280"/>
      <c r="G23" s="178"/>
      <c r="H23" s="5"/>
      <c r="I23"/>
      <c r="J23"/>
      <c r="K23"/>
    </row>
    <row r="24" spans="1:11" s="7" customFormat="1" x14ac:dyDescent="0.25">
      <c r="A24" s="219"/>
      <c r="B24" s="281"/>
      <c r="C24" s="280"/>
      <c r="D24" s="280"/>
      <c r="E24" s="280"/>
      <c r="F24" s="280"/>
      <c r="G24" s="219"/>
    </row>
    <row r="25" spans="1:11" s="7" customFormat="1" x14ac:dyDescent="0.25">
      <c r="A25" s="219"/>
      <c r="B25" s="281"/>
      <c r="C25" s="280"/>
      <c r="D25" s="280"/>
      <c r="E25" s="280"/>
      <c r="F25" s="280"/>
      <c r="G25" s="219"/>
    </row>
    <row r="26" spans="1:11" s="7" customFormat="1" x14ac:dyDescent="0.25">
      <c r="A26" s="219"/>
      <c r="B26" s="281"/>
      <c r="C26" s="280"/>
      <c r="D26" s="280"/>
      <c r="E26" s="280"/>
      <c r="F26" s="280"/>
      <c r="G26" s="219"/>
    </row>
    <row r="27" spans="1:11" s="7" customFormat="1" x14ac:dyDescent="0.25">
      <c r="A27" s="219"/>
      <c r="B27" s="281"/>
      <c r="C27" s="280"/>
      <c r="D27" s="280"/>
      <c r="E27" s="280"/>
      <c r="F27" s="280"/>
      <c r="G27" s="219"/>
    </row>
    <row r="28" spans="1:11" s="7" customFormat="1" ht="14.25" x14ac:dyDescent="0.2">
      <c r="A28" s="219"/>
      <c r="B28" s="275"/>
      <c r="C28" s="276"/>
      <c r="D28" s="276"/>
      <c r="E28" s="276"/>
      <c r="F28" s="276"/>
      <c r="G28" s="219"/>
    </row>
    <row r="29" spans="1:11" x14ac:dyDescent="0.25">
      <c r="A29" s="178"/>
      <c r="B29" s="281"/>
      <c r="C29" s="280"/>
      <c r="D29" s="280"/>
      <c r="E29" s="280"/>
      <c r="F29" s="280"/>
      <c r="G29" s="178"/>
      <c r="H29" s="5"/>
      <c r="I29"/>
      <c r="J29"/>
      <c r="K29"/>
    </row>
    <row r="30" spans="1:11" x14ac:dyDescent="0.25">
      <c r="A30" s="178"/>
      <c r="B30" s="275"/>
      <c r="C30" s="276"/>
      <c r="D30" s="276"/>
      <c r="E30" s="276"/>
      <c r="F30" s="276"/>
      <c r="G30" s="178"/>
      <c r="H30" s="5"/>
      <c r="I30"/>
      <c r="J30"/>
      <c r="K30"/>
    </row>
    <row r="31" spans="1:11" x14ac:dyDescent="0.25">
      <c r="B31" s="274"/>
      <c r="C31" s="159"/>
      <c r="D31" s="159"/>
      <c r="E31" s="159"/>
      <c r="F31" s="159"/>
      <c r="G31" s="159"/>
      <c r="H31" s="11" t="s">
        <v>9</v>
      </c>
      <c r="I31" s="11"/>
    </row>
    <row r="32" spans="1:11" x14ac:dyDescent="0.25">
      <c r="B32" s="158"/>
      <c r="C32" s="160"/>
      <c r="D32" s="160"/>
      <c r="E32" s="160"/>
      <c r="F32" s="160"/>
      <c r="G32" s="160"/>
      <c r="H32" s="9"/>
      <c r="I32" s="9"/>
    </row>
    <row r="33" spans="2:9" x14ac:dyDescent="0.25">
      <c r="B33" s="158"/>
      <c r="C33" s="160"/>
      <c r="D33" s="160"/>
      <c r="E33" s="160"/>
      <c r="F33" s="160"/>
      <c r="G33" s="160"/>
      <c r="H33" s="9"/>
      <c r="I33" s="9"/>
    </row>
    <row r="34" spans="2:9" x14ac:dyDescent="0.25">
      <c r="B34" s="161"/>
      <c r="C34" s="160"/>
      <c r="D34" s="160"/>
      <c r="E34" s="160"/>
      <c r="F34" s="160"/>
      <c r="G34" s="160"/>
      <c r="H34" s="9"/>
      <c r="I34" s="9"/>
    </row>
    <row r="35" spans="2:9" x14ac:dyDescent="0.25">
      <c r="B35" s="161"/>
      <c r="C35" s="160"/>
      <c r="D35" s="160"/>
      <c r="E35" s="160"/>
      <c r="F35" s="160"/>
      <c r="G35" s="160"/>
      <c r="H35" s="9"/>
      <c r="I35" s="9"/>
    </row>
    <row r="36" spans="2:9" x14ac:dyDescent="0.25">
      <c r="B36" s="161"/>
      <c r="C36" s="160"/>
      <c r="D36" s="160"/>
      <c r="E36" s="160"/>
      <c r="F36" s="160"/>
      <c r="G36" s="160"/>
      <c r="H36" s="9"/>
      <c r="I36" s="9"/>
    </row>
    <row r="37" spans="2:9" x14ac:dyDescent="0.25">
      <c r="B37" s="161"/>
      <c r="C37" s="160"/>
      <c r="D37" s="160"/>
      <c r="E37" s="160"/>
      <c r="F37" s="160"/>
      <c r="G37" s="160"/>
      <c r="H37" s="9"/>
      <c r="I37" s="9"/>
    </row>
    <row r="38" spans="2:9" x14ac:dyDescent="0.25">
      <c r="B38" s="161"/>
      <c r="C38" s="160"/>
      <c r="D38" s="160"/>
      <c r="E38" s="160"/>
      <c r="F38" s="160"/>
      <c r="G38" s="160"/>
      <c r="H38" s="9"/>
      <c r="I38" s="9"/>
    </row>
    <row r="39" spans="2:9" x14ac:dyDescent="0.25">
      <c r="B39" s="158"/>
      <c r="C39" s="162"/>
      <c r="D39" s="162"/>
      <c r="E39" s="162"/>
      <c r="F39" s="162"/>
      <c r="G39" s="162"/>
      <c r="H39" s="8"/>
      <c r="I39" s="8"/>
    </row>
    <row r="40" spans="2:9" x14ac:dyDescent="0.25">
      <c r="C40" s="157" t="s">
        <v>54</v>
      </c>
    </row>
  </sheetData>
  <phoneticPr fontId="0" type="noConversion"/>
  <pageMargins left="0.75" right="0.75" top="1" bottom="1" header="0.5" footer="0.5"/>
  <pageSetup paperSize="9" scale="92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opLeftCell="B1" workbookViewId="0">
      <selection activeCell="R27" sqref="R27"/>
    </sheetView>
  </sheetViews>
  <sheetFormatPr defaultRowHeight="12.75" x14ac:dyDescent="0.2"/>
  <cols>
    <col min="1" max="1" width="38.85546875" style="67" customWidth="1"/>
    <col min="2" max="2" width="8.7109375" style="87" customWidth="1"/>
    <col min="3" max="3" width="6.5703125" style="66" customWidth="1"/>
    <col min="4" max="4" width="7.140625" style="66" customWidth="1"/>
    <col min="5" max="5" width="7.42578125" style="66" customWidth="1"/>
    <col min="6" max="6" width="6.5703125" style="66" customWidth="1"/>
    <col min="7" max="7" width="7.140625" style="66" customWidth="1"/>
    <col min="8" max="8" width="7.5703125" style="66" customWidth="1"/>
    <col min="9" max="9" width="6.7109375" style="66" customWidth="1"/>
    <col min="10" max="11" width="6.85546875" style="66" customWidth="1"/>
    <col min="12" max="12" width="6.42578125" style="66" customWidth="1"/>
    <col min="13" max="13" width="6.85546875" style="66" customWidth="1"/>
    <col min="14" max="14" width="6.42578125" style="66" customWidth="1"/>
    <col min="15" max="15" width="7.5703125" bestFit="1" customWidth="1"/>
  </cols>
  <sheetData>
    <row r="1" spans="1:15" x14ac:dyDescent="0.2">
      <c r="A1" s="86"/>
      <c r="B1" s="184"/>
      <c r="C1" s="181"/>
      <c r="D1" s="181"/>
      <c r="E1" s="181"/>
      <c r="F1" s="181"/>
      <c r="G1" s="181"/>
      <c r="H1" s="181"/>
      <c r="I1" s="181"/>
      <c r="J1" s="181"/>
      <c r="K1" s="188"/>
      <c r="L1" s="669"/>
      <c r="M1" s="669"/>
      <c r="N1" s="669"/>
    </row>
    <row r="2" spans="1:15" x14ac:dyDescent="0.2">
      <c r="A2" s="86"/>
      <c r="B2" s="184"/>
      <c r="C2" s="181"/>
      <c r="D2" s="181"/>
      <c r="E2" s="181"/>
      <c r="F2" s="181"/>
      <c r="G2" s="181"/>
      <c r="H2" s="181"/>
      <c r="I2" s="181"/>
      <c r="J2" s="181"/>
      <c r="K2" s="188"/>
      <c r="L2" s="181"/>
      <c r="M2" s="181"/>
      <c r="N2" s="181"/>
    </row>
    <row r="3" spans="1:15" x14ac:dyDescent="0.2">
      <c r="A3" s="179"/>
      <c r="B3" s="180"/>
      <c r="C3" s="670"/>
      <c r="D3" s="671"/>
      <c r="E3" s="671"/>
      <c r="F3" s="671"/>
      <c r="G3" s="671"/>
      <c r="H3" s="671"/>
      <c r="I3" s="671"/>
      <c r="J3" s="671"/>
      <c r="K3" s="181"/>
      <c r="L3" s="181"/>
      <c r="M3" s="181"/>
      <c r="N3" s="181"/>
    </row>
    <row r="4" spans="1:15" x14ac:dyDescent="0.2">
      <c r="A4" s="179"/>
      <c r="B4" s="180"/>
      <c r="C4" s="187"/>
      <c r="D4" s="188"/>
      <c r="E4" s="188"/>
      <c r="F4" s="188"/>
      <c r="G4" s="188"/>
      <c r="H4" s="188"/>
      <c r="I4" s="188"/>
      <c r="J4" s="188"/>
      <c r="K4" s="181"/>
      <c r="L4" s="181"/>
      <c r="M4" s="181"/>
      <c r="N4" s="181"/>
    </row>
    <row r="5" spans="1:15" x14ac:dyDescent="0.2">
      <c r="A5" s="182"/>
      <c r="B5" s="183"/>
      <c r="C5" s="181"/>
      <c r="D5" s="181"/>
      <c r="E5" s="181"/>
      <c r="F5" s="181"/>
      <c r="G5" s="181"/>
      <c r="H5" s="181"/>
      <c r="I5" s="181"/>
      <c r="J5" s="188"/>
      <c r="K5" s="188"/>
      <c r="L5" s="188"/>
      <c r="M5" s="188"/>
      <c r="N5" s="181"/>
    </row>
    <row r="6" spans="1:15" x14ac:dyDescent="0.2">
      <c r="A6" s="182"/>
      <c r="B6" s="184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</row>
    <row r="7" spans="1:15" ht="13.5" thickBot="1" x14ac:dyDescent="0.25">
      <c r="A7" s="182"/>
      <c r="B7" s="184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</row>
    <row r="8" spans="1:15" ht="13.5" thickBot="1" x14ac:dyDescent="0.25">
      <c r="A8" s="258" t="s">
        <v>49</v>
      </c>
      <c r="B8" s="267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</row>
    <row r="9" spans="1:15" x14ac:dyDescent="0.2">
      <c r="A9" s="189" t="s">
        <v>50</v>
      </c>
      <c r="B9" s="269"/>
      <c r="C9" s="269"/>
      <c r="D9" s="269"/>
      <c r="E9" s="269"/>
      <c r="F9" s="270"/>
      <c r="G9" s="270"/>
      <c r="H9" s="270"/>
      <c r="I9" s="270"/>
      <c r="J9" s="270"/>
      <c r="K9" s="270"/>
      <c r="L9" s="270"/>
      <c r="M9" s="270"/>
      <c r="N9" s="270"/>
    </row>
    <row r="10" spans="1:15" x14ac:dyDescent="0.2">
      <c r="A10" s="259" t="s">
        <v>105</v>
      </c>
      <c r="B10" s="269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142"/>
    </row>
    <row r="11" spans="1:15" x14ac:dyDescent="0.2">
      <c r="A11" s="259" t="s">
        <v>106</v>
      </c>
      <c r="B11" s="269"/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142"/>
    </row>
    <row r="12" spans="1:15" x14ac:dyDescent="0.2">
      <c r="A12" s="259" t="s">
        <v>107</v>
      </c>
      <c r="B12" s="269"/>
      <c r="C12" s="269"/>
      <c r="D12" s="269"/>
      <c r="E12" s="269"/>
      <c r="F12" s="269"/>
      <c r="G12" s="269"/>
      <c r="H12" s="269"/>
      <c r="I12" s="269"/>
      <c r="J12" s="269"/>
      <c r="K12" s="269"/>
      <c r="L12" s="269"/>
      <c r="M12" s="269"/>
      <c r="N12" s="269"/>
      <c r="O12" s="142"/>
    </row>
    <row r="13" spans="1:15" x14ac:dyDescent="0.2">
      <c r="A13" s="260" t="s">
        <v>123</v>
      </c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142"/>
    </row>
    <row r="14" spans="1:15" x14ac:dyDescent="0.2">
      <c r="A14" s="261" t="s">
        <v>247</v>
      </c>
      <c r="B14" s="271"/>
      <c r="C14" s="269"/>
      <c r="D14" s="269"/>
      <c r="E14" s="269"/>
      <c r="F14" s="269"/>
      <c r="G14" s="269"/>
      <c r="H14" s="269"/>
      <c r="I14" s="269"/>
      <c r="J14" s="269"/>
      <c r="K14" s="269"/>
      <c r="L14" s="269"/>
      <c r="M14" s="269"/>
      <c r="N14" s="269"/>
      <c r="O14" s="142"/>
    </row>
    <row r="15" spans="1:15" x14ac:dyDescent="0.2">
      <c r="A15" s="262" t="s">
        <v>124</v>
      </c>
      <c r="B15" s="269"/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142"/>
    </row>
    <row r="16" spans="1:15" s="1" customFormat="1" x14ac:dyDescent="0.2">
      <c r="A16" s="263" t="s">
        <v>141</v>
      </c>
      <c r="B16" s="273"/>
      <c r="C16" s="273"/>
      <c r="D16" s="273"/>
      <c r="E16" s="273"/>
      <c r="F16" s="273"/>
      <c r="G16" s="273"/>
      <c r="H16" s="273"/>
      <c r="I16" s="273"/>
      <c r="J16" s="273"/>
      <c r="K16" s="273"/>
      <c r="L16" s="273"/>
      <c r="M16" s="273"/>
      <c r="N16" s="273"/>
      <c r="O16" s="156"/>
    </row>
    <row r="17" spans="1:15" x14ac:dyDescent="0.2">
      <c r="A17" s="264" t="s">
        <v>249</v>
      </c>
      <c r="B17" s="271"/>
      <c r="C17" s="271"/>
      <c r="D17" s="271"/>
      <c r="E17" s="271"/>
      <c r="F17" s="271"/>
      <c r="G17" s="271"/>
      <c r="H17" s="271"/>
      <c r="I17" s="271"/>
      <c r="J17" s="271"/>
      <c r="K17" s="271"/>
      <c r="L17" s="271"/>
      <c r="M17" s="271"/>
      <c r="N17" s="271"/>
      <c r="O17" s="142"/>
    </row>
    <row r="18" spans="1:15" x14ac:dyDescent="0.2">
      <c r="A18" s="263" t="s">
        <v>250</v>
      </c>
      <c r="B18" s="273"/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</row>
    <row r="19" spans="1:15" x14ac:dyDescent="0.2">
      <c r="A19" s="265"/>
      <c r="B19" s="273"/>
      <c r="C19" s="273"/>
      <c r="D19" s="273"/>
      <c r="E19" s="273"/>
      <c r="F19" s="272"/>
      <c r="G19" s="272"/>
      <c r="H19" s="272"/>
      <c r="I19" s="272"/>
      <c r="J19" s="272"/>
      <c r="K19" s="272"/>
      <c r="L19" s="272"/>
      <c r="M19" s="272"/>
      <c r="N19" s="272"/>
    </row>
    <row r="20" spans="1:15" x14ac:dyDescent="0.2">
      <c r="A20" s="265" t="s">
        <v>51</v>
      </c>
      <c r="B20" s="269"/>
      <c r="C20" s="269"/>
      <c r="D20" s="269"/>
      <c r="E20" s="269"/>
      <c r="F20" s="272"/>
      <c r="G20" s="272"/>
      <c r="H20" s="272"/>
      <c r="I20" s="272"/>
      <c r="J20" s="272"/>
      <c r="K20" s="272"/>
      <c r="L20" s="272"/>
      <c r="M20" s="272"/>
      <c r="N20" s="272"/>
    </row>
    <row r="21" spans="1:15" x14ac:dyDescent="0.2">
      <c r="A21" s="259" t="s">
        <v>52</v>
      </c>
      <c r="B21" s="269"/>
      <c r="C21" s="269"/>
      <c r="D21" s="269"/>
      <c r="E21" s="269"/>
      <c r="F21" s="269"/>
      <c r="G21" s="269"/>
      <c r="H21" s="269"/>
      <c r="I21" s="269"/>
      <c r="J21" s="269"/>
      <c r="K21" s="269"/>
      <c r="L21" s="269"/>
      <c r="M21" s="269"/>
      <c r="N21" s="269"/>
    </row>
    <row r="22" spans="1:15" x14ac:dyDescent="0.2">
      <c r="A22" s="259" t="s">
        <v>2</v>
      </c>
      <c r="B22" s="269"/>
      <c r="C22" s="269"/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</row>
    <row r="23" spans="1:15" x14ac:dyDescent="0.2">
      <c r="A23" s="259" t="s">
        <v>53</v>
      </c>
      <c r="B23" s="269"/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N23" s="269"/>
    </row>
    <row r="24" spans="1:15" x14ac:dyDescent="0.2">
      <c r="A24" s="259" t="s">
        <v>108</v>
      </c>
      <c r="B24" s="269"/>
      <c r="C24" s="269"/>
      <c r="D24" s="269"/>
      <c r="E24" s="269"/>
      <c r="F24" s="269"/>
      <c r="G24" s="269"/>
      <c r="H24" s="269"/>
      <c r="I24" s="269"/>
      <c r="J24" s="269"/>
      <c r="K24" s="269"/>
      <c r="L24" s="269"/>
      <c r="M24" s="269"/>
      <c r="N24" s="269"/>
    </row>
    <row r="25" spans="1:15" x14ac:dyDescent="0.2">
      <c r="A25" s="259" t="s">
        <v>109</v>
      </c>
      <c r="B25" s="269"/>
      <c r="C25" s="269"/>
      <c r="D25" s="269"/>
      <c r="E25" s="269"/>
      <c r="F25" s="269"/>
      <c r="G25" s="269"/>
      <c r="H25" s="269"/>
      <c r="I25" s="269"/>
      <c r="J25" s="269"/>
      <c r="K25" s="269"/>
      <c r="L25" s="269"/>
      <c r="M25" s="269"/>
      <c r="N25" s="269"/>
    </row>
    <row r="26" spans="1:15" x14ac:dyDescent="0.2">
      <c r="A26" s="259" t="s">
        <v>125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</row>
    <row r="27" spans="1:15" x14ac:dyDescent="0.2">
      <c r="A27" s="259" t="s">
        <v>248</v>
      </c>
      <c r="B27" s="269"/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/>
    </row>
    <row r="28" spans="1:15" x14ac:dyDescent="0.2">
      <c r="A28" s="259" t="s">
        <v>90</v>
      </c>
      <c r="B28" s="269"/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</row>
    <row r="29" spans="1:15" x14ac:dyDescent="0.2">
      <c r="A29" s="265" t="s">
        <v>112</v>
      </c>
      <c r="B29" s="273"/>
      <c r="C29" s="273"/>
      <c r="D29" s="273"/>
      <c r="E29" s="273"/>
      <c r="F29" s="273"/>
      <c r="G29" s="273"/>
      <c r="H29" s="273"/>
      <c r="I29" s="273"/>
      <c r="J29" s="273"/>
      <c r="K29" s="273"/>
      <c r="L29" s="273"/>
      <c r="M29" s="273"/>
      <c r="N29" s="273"/>
    </row>
    <row r="30" spans="1:15" ht="12" customHeight="1" x14ac:dyDescent="0.2">
      <c r="A30" s="259" t="s">
        <v>20</v>
      </c>
      <c r="B30" s="269"/>
      <c r="C30" s="269"/>
      <c r="D30" s="269"/>
      <c r="E30" s="269"/>
      <c r="F30" s="272"/>
      <c r="G30" s="272"/>
      <c r="H30" s="272"/>
      <c r="I30" s="272"/>
      <c r="J30" s="272"/>
      <c r="K30" s="272"/>
      <c r="L30" s="272"/>
      <c r="M30" s="272"/>
      <c r="N30" s="272"/>
    </row>
    <row r="31" spans="1:15" ht="13.5" thickBot="1" x14ac:dyDescent="0.25">
      <c r="A31" s="266" t="s">
        <v>55</v>
      </c>
      <c r="B31" s="273"/>
      <c r="C31" s="273"/>
      <c r="D31" s="273"/>
      <c r="E31" s="273"/>
      <c r="F31" s="273"/>
      <c r="G31" s="273"/>
      <c r="H31" s="273"/>
      <c r="I31" s="273"/>
      <c r="J31" s="273"/>
      <c r="K31" s="273"/>
      <c r="L31" s="273"/>
      <c r="M31" s="273"/>
      <c r="N31" s="273"/>
    </row>
    <row r="32" spans="1:15" x14ac:dyDescent="0.2">
      <c r="A32" s="88"/>
      <c r="B32" s="84"/>
      <c r="C32" s="85"/>
      <c r="D32" s="85"/>
      <c r="E32" s="85"/>
    </row>
  </sheetData>
  <mergeCells count="2">
    <mergeCell ref="L1:N1"/>
    <mergeCell ref="C3:J3"/>
  </mergeCells>
  <phoneticPr fontId="0" type="noConversion"/>
  <pageMargins left="0.75" right="0.75" top="1" bottom="1" header="0.5" footer="0.5"/>
  <pageSetup paperSize="9" scale="97" orientation="landscape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P14" sqref="P14"/>
    </sheetView>
  </sheetViews>
  <sheetFormatPr defaultRowHeight="15.75" x14ac:dyDescent="0.25"/>
  <cols>
    <col min="1" max="2" width="9.140625" style="15"/>
    <col min="3" max="3" width="27.28515625" style="15" customWidth="1"/>
    <col min="4" max="4" width="15.5703125" style="15" customWidth="1"/>
    <col min="5" max="5" width="9.140625" style="15"/>
    <col min="6" max="6" width="4.5703125" style="15" customWidth="1"/>
    <col min="7" max="7" width="14.85546875" style="15" customWidth="1"/>
    <col min="8" max="8" width="9.140625" style="15"/>
  </cols>
  <sheetData>
    <row r="1" spans="1:11" x14ac:dyDescent="0.25">
      <c r="A1" s="202"/>
      <c r="B1" s="202"/>
      <c r="C1" s="202"/>
      <c r="D1" s="202"/>
      <c r="E1" s="202"/>
      <c r="F1" s="202"/>
      <c r="G1" s="202"/>
      <c r="H1" s="202"/>
      <c r="I1" s="174"/>
      <c r="J1" s="174"/>
      <c r="K1" s="174"/>
    </row>
    <row r="2" spans="1:11" x14ac:dyDescent="0.25">
      <c r="A2" s="202"/>
      <c r="B2" s="202"/>
      <c r="C2" s="202"/>
      <c r="D2" s="202"/>
      <c r="E2" s="202"/>
      <c r="F2" s="202"/>
      <c r="G2" s="202"/>
      <c r="H2" s="202"/>
      <c r="I2" s="174"/>
      <c r="J2" s="174"/>
      <c r="K2" s="174"/>
    </row>
    <row r="3" spans="1:11" x14ac:dyDescent="0.25">
      <c r="A3" s="202"/>
      <c r="B3" s="202"/>
      <c r="C3" s="202"/>
      <c r="D3" s="202"/>
      <c r="E3" s="202"/>
      <c r="F3" s="202"/>
      <c r="G3" s="202"/>
      <c r="H3" s="202"/>
      <c r="I3" s="174"/>
      <c r="J3" s="174"/>
      <c r="K3" s="174"/>
    </row>
    <row r="4" spans="1:11" x14ac:dyDescent="0.25">
      <c r="A4" s="202"/>
      <c r="B4" s="202"/>
      <c r="C4" s="202"/>
      <c r="D4" s="202"/>
      <c r="E4" s="202"/>
      <c r="F4" s="202"/>
      <c r="G4" s="202"/>
      <c r="H4" s="202"/>
      <c r="I4" s="174"/>
      <c r="J4" s="174"/>
      <c r="K4" s="174"/>
    </row>
    <row r="5" spans="1:11" x14ac:dyDescent="0.25">
      <c r="A5" s="202"/>
      <c r="B5" s="202"/>
      <c r="C5" s="202"/>
      <c r="D5" s="202"/>
      <c r="E5" s="202"/>
      <c r="F5" s="202"/>
      <c r="G5" s="202"/>
      <c r="H5" s="202"/>
      <c r="I5" s="174"/>
      <c r="J5" s="174"/>
      <c r="K5" s="174"/>
    </row>
    <row r="6" spans="1:11" x14ac:dyDescent="0.25">
      <c r="A6" s="202"/>
      <c r="B6" s="202"/>
      <c r="C6" s="202"/>
      <c r="D6" s="202"/>
      <c r="E6" s="202"/>
      <c r="F6" s="202"/>
      <c r="G6" s="202"/>
      <c r="H6" s="202"/>
      <c r="I6" s="174"/>
      <c r="J6" s="174"/>
      <c r="K6" s="174"/>
    </row>
    <row r="7" spans="1:11" s="1" customFormat="1" ht="15" x14ac:dyDescent="0.25">
      <c r="A7" s="672"/>
      <c r="B7" s="673"/>
      <c r="C7" s="673"/>
      <c r="D7" s="673"/>
      <c r="E7" s="673"/>
      <c r="F7" s="673"/>
      <c r="G7" s="673"/>
      <c r="H7" s="673"/>
      <c r="I7" s="673"/>
      <c r="J7" s="673"/>
      <c r="K7" s="673"/>
    </row>
    <row r="8" spans="1:11" x14ac:dyDescent="0.25">
      <c r="A8" s="202"/>
      <c r="B8" s="202"/>
      <c r="C8" s="202"/>
      <c r="D8" s="202"/>
      <c r="E8" s="202"/>
      <c r="F8" s="202"/>
      <c r="G8" s="202"/>
      <c r="H8" s="202"/>
      <c r="I8" s="174"/>
      <c r="J8" s="174"/>
      <c r="K8" s="174"/>
    </row>
    <row r="9" spans="1:11" x14ac:dyDescent="0.25">
      <c r="A9" s="202"/>
      <c r="B9" s="202"/>
      <c r="C9" s="202"/>
      <c r="D9" s="202"/>
      <c r="E9" s="202"/>
      <c r="F9" s="202"/>
      <c r="G9" s="202"/>
      <c r="H9" s="202"/>
      <c r="I9" s="174"/>
      <c r="J9" s="174"/>
      <c r="K9" s="174"/>
    </row>
    <row r="10" spans="1:11" x14ac:dyDescent="0.25">
      <c r="A10" s="202"/>
      <c r="B10" s="202"/>
      <c r="C10" s="202"/>
      <c r="D10" s="202"/>
      <c r="E10" s="202"/>
      <c r="F10" s="202"/>
      <c r="G10" s="202"/>
      <c r="H10" s="202"/>
      <c r="I10" s="174"/>
      <c r="J10" s="174"/>
      <c r="K10" s="174"/>
    </row>
    <row r="11" spans="1:11" x14ac:dyDescent="0.25">
      <c r="A11" s="202"/>
      <c r="B11" s="202"/>
      <c r="C11" s="202"/>
      <c r="D11" s="202"/>
      <c r="E11" s="202"/>
      <c r="F11" s="202"/>
      <c r="G11" s="202"/>
      <c r="H11" s="202"/>
      <c r="I11" s="174"/>
      <c r="J11" s="174"/>
      <c r="K11" s="174"/>
    </row>
    <row r="12" spans="1:11" x14ac:dyDescent="0.25">
      <c r="A12" s="202"/>
      <c r="B12" s="202"/>
      <c r="C12" s="202"/>
      <c r="D12" s="202"/>
      <c r="E12" s="202"/>
      <c r="F12" s="202"/>
      <c r="G12" s="202"/>
      <c r="H12" s="202"/>
      <c r="I12" s="174"/>
      <c r="J12" s="174"/>
      <c r="K12" s="174"/>
    </row>
    <row r="13" spans="1:11" x14ac:dyDescent="0.25">
      <c r="A13" s="202"/>
      <c r="B13" s="202"/>
      <c r="C13" s="202"/>
      <c r="D13" s="202"/>
      <c r="E13" s="202"/>
      <c r="F13" s="202"/>
      <c r="G13" s="202"/>
      <c r="H13" s="202"/>
      <c r="I13" s="174"/>
      <c r="J13" s="174"/>
      <c r="K13" s="174"/>
    </row>
    <row r="14" spans="1:11" s="1" customFormat="1" x14ac:dyDescent="0.25">
      <c r="A14" s="211"/>
      <c r="B14" s="212"/>
      <c r="C14" s="212"/>
      <c r="D14" s="212"/>
      <c r="E14" s="212"/>
      <c r="F14" s="212"/>
      <c r="G14" s="211"/>
      <c r="H14" s="211"/>
      <c r="I14" s="198"/>
      <c r="J14" s="198"/>
      <c r="K14" s="198"/>
    </row>
    <row r="15" spans="1:11" x14ac:dyDescent="0.25">
      <c r="A15" s="203"/>
      <c r="B15" s="202"/>
      <c r="C15" s="202"/>
      <c r="D15" s="202"/>
      <c r="E15" s="202"/>
      <c r="F15" s="202"/>
      <c r="G15" s="203"/>
      <c r="H15" s="203"/>
      <c r="I15" s="174"/>
      <c r="J15" s="174"/>
      <c r="K15" s="174"/>
    </row>
    <row r="16" spans="1:11" x14ac:dyDescent="0.25">
      <c r="A16" s="203"/>
      <c r="B16" s="202"/>
      <c r="C16" s="202"/>
      <c r="D16" s="202"/>
      <c r="E16" s="202"/>
      <c r="F16" s="202"/>
      <c r="G16" s="203"/>
      <c r="H16" s="203"/>
      <c r="I16" s="174"/>
      <c r="J16" s="174"/>
      <c r="K16" s="174"/>
    </row>
    <row r="17" spans="1:11" x14ac:dyDescent="0.25">
      <c r="A17" s="203"/>
      <c r="B17" s="209"/>
      <c r="C17" s="209"/>
      <c r="D17" s="209"/>
      <c r="E17" s="209"/>
      <c r="F17" s="209"/>
      <c r="G17" s="203"/>
      <c r="H17" s="213"/>
      <c r="I17" s="174"/>
      <c r="J17" s="174"/>
      <c r="K17" s="174"/>
    </row>
    <row r="18" spans="1:11" x14ac:dyDescent="0.25">
      <c r="A18" s="203"/>
      <c r="B18" s="209"/>
      <c r="C18" s="209"/>
      <c r="D18" s="209"/>
      <c r="E18" s="209"/>
      <c r="F18" s="209"/>
      <c r="G18" s="203"/>
      <c r="H18" s="213"/>
      <c r="I18" s="174"/>
      <c r="J18" s="174"/>
      <c r="K18" s="174"/>
    </row>
    <row r="19" spans="1:11" x14ac:dyDescent="0.25">
      <c r="A19" s="203"/>
      <c r="B19" s="209"/>
      <c r="C19" s="209"/>
      <c r="D19" s="209"/>
      <c r="E19" s="209"/>
      <c r="F19" s="209"/>
      <c r="G19" s="203"/>
      <c r="H19" s="213"/>
      <c r="I19" s="174"/>
      <c r="J19" s="174"/>
      <c r="K19" s="174"/>
    </row>
    <row r="20" spans="1:11" x14ac:dyDescent="0.25">
      <c r="A20" s="203"/>
      <c r="B20" s="209"/>
      <c r="C20" s="209"/>
      <c r="D20" s="209"/>
      <c r="E20" s="209"/>
      <c r="F20" s="209"/>
      <c r="G20" s="203"/>
      <c r="H20" s="213"/>
      <c r="I20" s="174"/>
      <c r="J20" s="174"/>
      <c r="K20" s="174"/>
    </row>
    <row r="21" spans="1:11" x14ac:dyDescent="0.25">
      <c r="A21" s="203"/>
      <c r="B21" s="209"/>
      <c r="C21" s="209"/>
      <c r="D21" s="209"/>
      <c r="E21" s="209"/>
      <c r="F21" s="209"/>
      <c r="G21" s="203"/>
      <c r="H21" s="213"/>
      <c r="I21" s="174"/>
      <c r="J21" s="174"/>
      <c r="K21" s="174"/>
    </row>
    <row r="22" spans="1:11" x14ac:dyDescent="0.25">
      <c r="A22" s="203"/>
      <c r="B22" s="209"/>
      <c r="C22" s="209"/>
      <c r="D22" s="209"/>
      <c r="E22" s="210"/>
      <c r="F22" s="209"/>
      <c r="G22" s="203"/>
      <c r="H22" s="203"/>
      <c r="I22" s="174"/>
      <c r="J22" s="174"/>
      <c r="K22" s="174"/>
    </row>
    <row r="23" spans="1:11" x14ac:dyDescent="0.25">
      <c r="A23" s="203"/>
      <c r="B23" s="209"/>
      <c r="C23" s="209"/>
      <c r="D23" s="209"/>
      <c r="E23" s="210"/>
      <c r="F23" s="209"/>
      <c r="G23" s="203"/>
      <c r="H23" s="203"/>
      <c r="I23" s="174"/>
      <c r="J23" s="174"/>
      <c r="K23" s="174"/>
    </row>
    <row r="24" spans="1:11" x14ac:dyDescent="0.25">
      <c r="A24" s="203"/>
      <c r="B24" s="209"/>
      <c r="C24" s="209"/>
      <c r="D24" s="209"/>
      <c r="E24" s="210"/>
      <c r="F24" s="209"/>
      <c r="G24" s="203"/>
      <c r="H24" s="203"/>
      <c r="I24" s="174"/>
      <c r="J24" s="174"/>
      <c r="K24" s="174"/>
    </row>
    <row r="25" spans="1:11" x14ac:dyDescent="0.25">
      <c r="A25" s="203"/>
      <c r="B25" s="209"/>
      <c r="C25" s="209"/>
      <c r="D25" s="209"/>
      <c r="E25" s="210"/>
      <c r="F25" s="209"/>
      <c r="G25" s="203"/>
      <c r="H25" s="203"/>
      <c r="I25" s="174"/>
      <c r="J25" s="174"/>
      <c r="K25" s="174"/>
    </row>
    <row r="26" spans="1:11" s="1" customFormat="1" x14ac:dyDescent="0.25">
      <c r="A26" s="211"/>
      <c r="B26" s="214"/>
      <c r="C26" s="214"/>
      <c r="D26" s="214"/>
      <c r="E26" s="214"/>
      <c r="F26" s="214"/>
      <c r="G26" s="211"/>
      <c r="H26" s="215"/>
      <c r="I26" s="198"/>
      <c r="J26" s="198"/>
      <c r="K26" s="198"/>
    </row>
    <row r="27" spans="1:11" x14ac:dyDescent="0.25">
      <c r="A27" s="82"/>
      <c r="B27" s="21"/>
      <c r="C27" s="21"/>
      <c r="D27" s="21"/>
      <c r="E27" s="21"/>
      <c r="F27" s="21"/>
      <c r="G27" s="82"/>
      <c r="H27" s="82"/>
    </row>
    <row r="28" spans="1:11" x14ac:dyDescent="0.25">
      <c r="A28" s="82"/>
      <c r="B28" s="21"/>
      <c r="C28" s="21"/>
      <c r="D28" s="21"/>
      <c r="E28" s="21"/>
      <c r="F28" s="21"/>
    </row>
    <row r="29" spans="1:11" x14ac:dyDescent="0.25">
      <c r="B29" s="21"/>
      <c r="C29" s="21"/>
      <c r="D29" s="21"/>
      <c r="E29" s="21"/>
      <c r="F29" s="21"/>
    </row>
    <row r="30" spans="1:11" x14ac:dyDescent="0.25">
      <c r="B30" s="21"/>
      <c r="C30" s="21"/>
      <c r="D30" s="21"/>
      <c r="E30" s="21"/>
      <c r="F30" s="21"/>
    </row>
  </sheetData>
  <mergeCells count="1">
    <mergeCell ref="A7:K7"/>
  </mergeCells>
  <phoneticPr fontId="0" type="noConversion"/>
  <pageMargins left="0.75" right="0.75" top="1" bottom="1" header="0.5" footer="0.5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13</vt:i4>
      </vt:variant>
      <vt:variant>
        <vt:lpstr>Névvel ellátott tartományok</vt:lpstr>
      </vt:variant>
      <vt:variant>
        <vt:i4>1</vt:i4>
      </vt:variant>
    </vt:vector>
  </HeadingPairs>
  <TitlesOfParts>
    <vt:vector size="14" baseType="lpstr">
      <vt:lpstr>Ktgv.Önkorm.</vt:lpstr>
      <vt:lpstr>Ktg.vetés PH</vt:lpstr>
      <vt:lpstr>Óvoda</vt:lpstr>
      <vt:lpstr>Könyvtár</vt:lpstr>
      <vt:lpstr>Gondoz.KÖZP.</vt:lpstr>
      <vt:lpstr>Összesítő</vt:lpstr>
      <vt:lpstr>Gördülő tervezés</vt:lpstr>
      <vt:lpstr>EI.felhasználás</vt:lpstr>
      <vt:lpstr>Támogatások</vt:lpstr>
      <vt:lpstr>Összev. mérleg</vt:lpstr>
      <vt:lpstr>köt.váll.</vt:lpstr>
      <vt:lpstr>állami támog.</vt:lpstr>
      <vt:lpstr>Munka1</vt:lpstr>
      <vt:lpstr>'Ktg.vetés PH'!Nyomtatási_terület</vt:lpstr>
    </vt:vector>
  </TitlesOfParts>
  <Company>Polgármesteri Hivatal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Községi Önkormányzat</dc:creator>
  <cp:lastModifiedBy>Csilla</cp:lastModifiedBy>
  <cp:lastPrinted>2018-01-26T08:18:17Z</cp:lastPrinted>
  <dcterms:created xsi:type="dcterms:W3CDTF">2007-01-19T17:03:15Z</dcterms:created>
  <dcterms:modified xsi:type="dcterms:W3CDTF">2018-02-23T07:36:35Z</dcterms:modified>
</cp:coreProperties>
</file>