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225" windowHeight="8790" firstSheet="5" activeTab="12"/>
  </bookViews>
  <sheets>
    <sheet name="2.melléklet " sheetId="1" r:id="rId1"/>
    <sheet name="3.melléklet" sheetId="2" r:id="rId2"/>
    <sheet name="4.melléklet" sheetId="3" r:id="rId3"/>
    <sheet name="5.melléklet" sheetId="4" r:id="rId4"/>
    <sheet name="6.melléklet" sheetId="5" r:id="rId5"/>
    <sheet name="7.melléklet" sheetId="6" r:id="rId6"/>
    <sheet name="8.melléklet" sheetId="7" r:id="rId7"/>
    <sheet name="9.melléklet" sheetId="8" r:id="rId8"/>
    <sheet name="10.melléklet" sheetId="9" r:id="rId9"/>
    <sheet name="11.melléklet" sheetId="10" r:id="rId10"/>
    <sheet name="12. melléklet" sheetId="11" r:id="rId11"/>
    <sheet name="13.melléklet" sheetId="12" r:id="rId12"/>
    <sheet name="14. melléklet" sheetId="13" r:id="rId13"/>
  </sheets>
  <definedNames>
    <definedName name="_xlnm.Print_Area" localSheetId="8">'10.melléklet'!$A$1:$M$49</definedName>
    <definedName name="_xlnm.Print_Area" localSheetId="9">'11.melléklet'!$A$1:$P$36</definedName>
    <definedName name="_xlnm.Print_Area" localSheetId="10">'12. melléklet'!$A$1:$P$31</definedName>
    <definedName name="_xlnm.Print_Area" localSheetId="11">'13.melléklet'!$A$1:$O$30</definedName>
    <definedName name="_xlnm.Print_Area" localSheetId="12">'14. melléklet'!$A$1:$S$30</definedName>
    <definedName name="_xlnm.Print_Area" localSheetId="0">'2.melléklet '!$A$1:$K$50</definedName>
    <definedName name="_xlnm.Print_Area" localSheetId="1">'3.melléklet'!$A$1:$T$34</definedName>
    <definedName name="_xlnm.Print_Area" localSheetId="2">'4.melléklet'!$A$1:$K$33</definedName>
    <definedName name="_xlnm.Print_Area" localSheetId="3">'5.melléklet'!$A$1:$K$52</definedName>
    <definedName name="_xlnm.Print_Area" localSheetId="4">'6.melléklet'!$A$1:$J$44</definedName>
    <definedName name="_xlnm.Print_Area" localSheetId="5">'7.melléklet'!$A$1:$R$36</definedName>
    <definedName name="_xlnm.Print_Area" localSheetId="6">'8.melléklet'!$A$1:$Q$93</definedName>
    <definedName name="_xlnm.Print_Area" localSheetId="7">'9.melléklet'!$B$1:$K$47</definedName>
  </definedNames>
  <calcPr fullCalcOnLoad="1"/>
</workbook>
</file>

<file path=xl/comments6.xml><?xml version="1.0" encoding="utf-8"?>
<comments xmlns="http://schemas.openxmlformats.org/spreadsheetml/2006/main">
  <authors>
    <author>Dell</author>
  </authors>
  <commentList>
    <comment ref="H8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<sst xmlns="http://schemas.openxmlformats.org/spreadsheetml/2006/main" count="824" uniqueCount="394">
  <si>
    <t>pénzeszköz átadások</t>
  </si>
  <si>
    <t>megnevezés</t>
  </si>
  <si>
    <t>I: MŰKÖDÉSI BEVÉTELEK ÉS KIADÁSOK</t>
  </si>
  <si>
    <t>intézményi bevételek</t>
  </si>
  <si>
    <t>sajátos bevételek</t>
  </si>
  <si>
    <t>rövid lejáratú hitelek</t>
  </si>
  <si>
    <t>előző évi pénzmaradvány</t>
  </si>
  <si>
    <t>BEVÉTELEK ÖSSZESEN</t>
  </si>
  <si>
    <t>Bevételek</t>
  </si>
  <si>
    <t>Kiadások</t>
  </si>
  <si>
    <t>személyi juttatások</t>
  </si>
  <si>
    <t>dologi kiadások</t>
  </si>
  <si>
    <t>tartalékok</t>
  </si>
  <si>
    <t>KIADÁSOK ÖSSZESEN</t>
  </si>
  <si>
    <t>II. FELHALMOZÁSI C. BEVÉTELEK ÉS KIADÁSOK</t>
  </si>
  <si>
    <t>pénzeszköz átvetel</t>
  </si>
  <si>
    <t>költségvetési támogatás</t>
  </si>
  <si>
    <t>beruházások</t>
  </si>
  <si>
    <t>felújítások</t>
  </si>
  <si>
    <t>BEVÉTELEK MINDÖSSZESEN</t>
  </si>
  <si>
    <t>KIADÁSOK MINDÖSSZESEN</t>
  </si>
  <si>
    <t>ellátottak pénzbeni juttatásai</t>
  </si>
  <si>
    <t>t.eszköz értékesítés</t>
  </si>
  <si>
    <t>MŰKÖDÉSI ÉS FELHALMOZÁSI BEVÉTELEK ÉS KIADÁSOK</t>
  </si>
  <si>
    <t>E</t>
  </si>
  <si>
    <t>A</t>
  </si>
  <si>
    <t>B</t>
  </si>
  <si>
    <t>C</t>
  </si>
  <si>
    <t>D</t>
  </si>
  <si>
    <t>F</t>
  </si>
  <si>
    <t>ezer forintban</t>
  </si>
  <si>
    <t>G</t>
  </si>
  <si>
    <t>H</t>
  </si>
  <si>
    <t>cím</t>
  </si>
  <si>
    <t>alcím</t>
  </si>
  <si>
    <t>int.bevételek</t>
  </si>
  <si>
    <t>kötlstgv.tám</t>
  </si>
  <si>
    <t>átvett p.eszk</t>
  </si>
  <si>
    <t>hitel</t>
  </si>
  <si>
    <t>előirányzat</t>
  </si>
  <si>
    <t>módosított ei.</t>
  </si>
  <si>
    <t>I.  ÖNKORMÁNYZAT</t>
  </si>
  <si>
    <t>szociális étkeztetés</t>
  </si>
  <si>
    <t>I.CÍM ÖSSZESEN</t>
  </si>
  <si>
    <t>MINDÖSSZESEN</t>
  </si>
  <si>
    <t xml:space="preserve">p.maradvány                   </t>
  </si>
  <si>
    <t>összesen</t>
  </si>
  <si>
    <t>CÍM</t>
  </si>
  <si>
    <t>ALCÍM</t>
  </si>
  <si>
    <t>MEGNEVEZÉS</t>
  </si>
  <si>
    <t>I.</t>
  </si>
  <si>
    <t>ÖNKORMÁNYZAT</t>
  </si>
  <si>
    <t>átengedett központi adó</t>
  </si>
  <si>
    <t>gépjárműadó</t>
  </si>
  <si>
    <t>helyi adók</t>
  </si>
  <si>
    <t>iparűzési adó</t>
  </si>
  <si>
    <t>kommunális adó</t>
  </si>
  <si>
    <t>CÍMEK MINDÖSSZESEN</t>
  </si>
  <si>
    <t>KÖLTSÉGVETÉSI TÁMOGATÁS JOGCÍMENKÉNT</t>
  </si>
  <si>
    <t>Forintban</t>
  </si>
  <si>
    <t>módosított</t>
  </si>
  <si>
    <t>I.Önkormányzat</t>
  </si>
  <si>
    <t>általános önk. feladatok</t>
  </si>
  <si>
    <t>falugondnoki szolgálat</t>
  </si>
  <si>
    <t>ebből:</t>
  </si>
  <si>
    <t>összes működési bevétel</t>
  </si>
  <si>
    <t>m.adót terh.járulék</t>
  </si>
  <si>
    <t>eseti pénzbeli ellátások</t>
  </si>
  <si>
    <t xml:space="preserve"> </t>
  </si>
  <si>
    <t>eredeti</t>
  </si>
  <si>
    <t>Rendszeres pénzbeli ellátások</t>
  </si>
  <si>
    <t>egyéb önk.eseti pénzbeli ell.</t>
  </si>
  <si>
    <t>közgyógyellátás</t>
  </si>
  <si>
    <t>I. CÍM MINDÖSSZESEN</t>
  </si>
  <si>
    <t>orvosi ügyelet</t>
  </si>
  <si>
    <t>Civil szervezetek működési támogatása</t>
  </si>
  <si>
    <t>jutalom</t>
  </si>
  <si>
    <t>túlóra,helyettesítés</t>
  </si>
  <si>
    <t>egyéb juttatás</t>
  </si>
  <si>
    <t>végkielégítés</t>
  </si>
  <si>
    <t>jubileumi jutalom</t>
  </si>
  <si>
    <t>Cafetéria</t>
  </si>
  <si>
    <t>egyéb költségtérítés</t>
  </si>
  <si>
    <t>2.oldal</t>
  </si>
  <si>
    <t>TB járulék</t>
  </si>
  <si>
    <t>egyéb járulékok</t>
  </si>
  <si>
    <t>irodaszer, nyomtatvány</t>
  </si>
  <si>
    <t>egyéb komm.szolgáltatás</t>
  </si>
  <si>
    <t>3.oldal</t>
  </si>
  <si>
    <t>vásárolt élelmezés</t>
  </si>
  <si>
    <t>villamosenergia</t>
  </si>
  <si>
    <t>víz-és csatorna díjak</t>
  </si>
  <si>
    <t>üzemeltetési, fenntartási kiadás</t>
  </si>
  <si>
    <t>továbbszámlázott szolg.Áh.belül</t>
  </si>
  <si>
    <t>továbbszámlázott szolg.Áh.kívül</t>
  </si>
  <si>
    <t>ÁFA</t>
  </si>
  <si>
    <t>belföldi kiküldetés</t>
  </si>
  <si>
    <t>reprezentáció</t>
  </si>
  <si>
    <t>Adó,díjak,egyéb befizetések</t>
  </si>
  <si>
    <t>DOLOGI KIADÁSOK ÖSSZESEN</t>
  </si>
  <si>
    <t>térítési díjak</t>
  </si>
  <si>
    <t>Szociális étkeztetés</t>
  </si>
  <si>
    <t>Köztemető fenntartás és működtetés</t>
  </si>
  <si>
    <t>kamat bevételek</t>
  </si>
  <si>
    <t>Intézményi működési bevételek jogcímenként</t>
  </si>
  <si>
    <t>FELHALMOZÁSI CÉLÚ BEVÉTELEK</t>
  </si>
  <si>
    <t>E: eredeti előirányzat    M: módosított előirányzat</t>
  </si>
  <si>
    <t xml:space="preserve">     </t>
  </si>
  <si>
    <t>CÍM          ALCÍM</t>
  </si>
  <si>
    <t>költsgv.bevételek</t>
  </si>
  <si>
    <t>pénzeszk.bevétel</t>
  </si>
  <si>
    <t>pénzmaradvány</t>
  </si>
  <si>
    <t xml:space="preserve">  összesen</t>
  </si>
  <si>
    <t>üzemeltetési díj</t>
  </si>
  <si>
    <t>I.CÍM összesen</t>
  </si>
  <si>
    <t>FELHALMOZÁSI CÉLÚ KIADÁSOK</t>
  </si>
  <si>
    <t>E. eredeti előirányzat</t>
  </si>
  <si>
    <t xml:space="preserve">         alcím</t>
  </si>
  <si>
    <t xml:space="preserve">       felújítás</t>
  </si>
  <si>
    <t xml:space="preserve">       beruházás</t>
  </si>
  <si>
    <t xml:space="preserve">      összesen</t>
  </si>
  <si>
    <t>Önk.igazgt.tevékenysége</t>
  </si>
  <si>
    <t>CÍM       ALCÍM</t>
  </si>
  <si>
    <t>teljes munkaidős</t>
  </si>
  <si>
    <t>részmunkaidős</t>
  </si>
  <si>
    <t>külső munkavállaló</t>
  </si>
  <si>
    <t>falugondnok</t>
  </si>
  <si>
    <t>könyvtáros</t>
  </si>
  <si>
    <t>SKTC Sümeg</t>
  </si>
  <si>
    <t>hosszú időtartamú közfoglalkoztatás</t>
  </si>
  <si>
    <t>Önk.és társulásaik elszámolásai</t>
  </si>
  <si>
    <t>aktív korúak ellátása</t>
  </si>
  <si>
    <t>Önk. És társulásaik ált.igazg. tevékenysége</t>
  </si>
  <si>
    <t>zöldterület-gazdálkodással kapcs.feladatok</t>
  </si>
  <si>
    <t>közvilágítás fenntartásának támogatása</t>
  </si>
  <si>
    <t>köztemető fenntartással kapcs.fealadok</t>
  </si>
  <si>
    <t>közutak fenntartásának támogatása</t>
  </si>
  <si>
    <t>Egyéb kötelező önkormányzati</t>
  </si>
  <si>
    <t>feladatok támogatása</t>
  </si>
  <si>
    <t>költségvetési támogatások összesen</t>
  </si>
  <si>
    <t>könyvtári feladatok</t>
  </si>
  <si>
    <t>Járóbeteg</t>
  </si>
  <si>
    <t>sírhely megváltások</t>
  </si>
  <si>
    <t>Községgazdálkodás</t>
  </si>
  <si>
    <t>Személyi juttatások, szociális hozzájárulási adók és dologi kiadások összesített előirányzata</t>
  </si>
  <si>
    <t>MŰKÖDÉSI BEVÉTELEK ÖSSZESÍTETT ELŐIRÁNYZATA</t>
  </si>
  <si>
    <t>Támogatásértékű, működési c. bevételek</t>
  </si>
  <si>
    <t>ezer Ft</t>
  </si>
  <si>
    <t>Személyi juttatások, szociális hozzájárulási adók és dologi kiadások részletes előirányzata</t>
  </si>
  <si>
    <t>Ellátottak pénzbeni juttatásai</t>
  </si>
  <si>
    <t>Támogatásértékű működési kiadások</t>
  </si>
  <si>
    <t>település-üzemeltetéshez kapcs.feladatok</t>
  </si>
  <si>
    <t>lakott külterülettel kapcsolatos feladatok</t>
  </si>
  <si>
    <t>Szoc. és gy.jóléti feladatok</t>
  </si>
  <si>
    <t>40 % önk. megillető</t>
  </si>
  <si>
    <t>Tűzoltó Köztestület</t>
  </si>
  <si>
    <t>tagdíj</t>
  </si>
  <si>
    <t>kölcsönök megtérülése</t>
  </si>
  <si>
    <t>Közm.int.közösségi színterek</t>
  </si>
  <si>
    <t>közművelődési érd. Növelő</t>
  </si>
  <si>
    <t>támogatás önrésze</t>
  </si>
  <si>
    <t>közfoglalkoztatás</t>
  </si>
  <si>
    <t>szociális hozzájárulási adó</t>
  </si>
  <si>
    <t>RIGÁCS KÖZSÉG ÖNKORMÁNYZATA</t>
  </si>
  <si>
    <t>közművelődési érd.növ. pályázat önrész</t>
  </si>
  <si>
    <t>felhalmozási tartalék</t>
  </si>
  <si>
    <t>Közvilágítás</t>
  </si>
  <si>
    <t>Könyvtári szolgáltatások</t>
  </si>
  <si>
    <t>Munkanélküli aktív korúak ellátásai</t>
  </si>
  <si>
    <t>Családsegítés</t>
  </si>
  <si>
    <t>Önk. Jogalkotás</t>
  </si>
  <si>
    <t>Köztemető-fenntartás</t>
  </si>
  <si>
    <t>Önk vagyonnal való gazd.</t>
  </si>
  <si>
    <t>Start-munka – Téli közfogl.</t>
  </si>
  <si>
    <t>Hosszabb időt.közfogl.</t>
  </si>
  <si>
    <t>Hulladék begyűjtése, szállítása</t>
  </si>
  <si>
    <t>Civil szervezetek műk. tám.</t>
  </si>
  <si>
    <t>Betegséggel kapcs. pénzbeli ell.</t>
  </si>
  <si>
    <t>Lakásfenntartássalösszefüggő ell.</t>
  </si>
  <si>
    <t>Egyéb szociális ell.</t>
  </si>
  <si>
    <t>Falugondnoki szolgáltatás</t>
  </si>
  <si>
    <t>Közhatalmi bev.</t>
  </si>
  <si>
    <t>közhatalmi bevételek</t>
  </si>
  <si>
    <t>Egyéb bevételek</t>
  </si>
  <si>
    <t>Önkorm. elszám. ktv-vel</t>
  </si>
  <si>
    <t xml:space="preserve">RIGÁCS KÖZSÉG ÖNKORMÁNYZATA </t>
  </si>
  <si>
    <t>018010</t>
  </si>
  <si>
    <t>011130</t>
  </si>
  <si>
    <t>013320</t>
  </si>
  <si>
    <t>013350</t>
  </si>
  <si>
    <t>041232</t>
  </si>
  <si>
    <t>041233</t>
  </si>
  <si>
    <t>051030</t>
  </si>
  <si>
    <t>064010</t>
  </si>
  <si>
    <t>066020</t>
  </si>
  <si>
    <t>082044</t>
  </si>
  <si>
    <t>082092</t>
  </si>
  <si>
    <t>084031</t>
  </si>
  <si>
    <t>107051</t>
  </si>
  <si>
    <t xml:space="preserve">Közművelődés </t>
  </si>
  <si>
    <t>Közművelődés</t>
  </si>
  <si>
    <t>fénymásolás</t>
  </si>
  <si>
    <t>900020</t>
  </si>
  <si>
    <t>Köztemető</t>
  </si>
  <si>
    <t>Önk.jogalkotás</t>
  </si>
  <si>
    <t>Önk.vagyon</t>
  </si>
  <si>
    <t>Közfoglalkozt.</t>
  </si>
  <si>
    <t>Községgazd.</t>
  </si>
  <si>
    <t>Könyvtár</t>
  </si>
  <si>
    <t>107055</t>
  </si>
  <si>
    <t xml:space="preserve">lakásfenntartási tám. </t>
  </si>
  <si>
    <t>szoc. étk. kedvezmény</t>
  </si>
  <si>
    <t>Falugondnokok Egy.</t>
  </si>
  <si>
    <t>Mentőszolgálat</t>
  </si>
  <si>
    <t>Tűzoltóság</t>
  </si>
  <si>
    <t>Polgárőrség</t>
  </si>
  <si>
    <t>Egyéb</t>
  </si>
  <si>
    <t>tartalék</t>
  </si>
  <si>
    <t>hitel és kamat</t>
  </si>
  <si>
    <t>RIGÁCS KÖZSÉG ÖNKORMÁNYZATÁNAK ÉVES LÉTSZÁMKERETE</t>
  </si>
  <si>
    <t xml:space="preserve">hivatalsegéd </t>
  </si>
  <si>
    <t>Egyéb dologi kiadás</t>
  </si>
  <si>
    <t>105010</t>
  </si>
  <si>
    <t>Munkanélküli aktív korúak ellátása</t>
  </si>
  <si>
    <t>106020</t>
  </si>
  <si>
    <t>Lakásfenntartási támogatás</t>
  </si>
  <si>
    <t>BEVÉTEL</t>
  </si>
  <si>
    <t>Január</t>
  </si>
  <si>
    <t>Február</t>
  </si>
  <si>
    <t>Március</t>
  </si>
  <si>
    <t>Április</t>
  </si>
  <si>
    <t xml:space="preserve">Május </t>
  </si>
  <si>
    <t>Június</t>
  </si>
  <si>
    <t xml:space="preserve">Július </t>
  </si>
  <si>
    <t>Augusztus</t>
  </si>
  <si>
    <t>Szeptember</t>
  </si>
  <si>
    <t>Október</t>
  </si>
  <si>
    <t>November</t>
  </si>
  <si>
    <t xml:space="preserve">December </t>
  </si>
  <si>
    <t>Összesen</t>
  </si>
  <si>
    <t>Intézményi működési bev.</t>
  </si>
  <si>
    <t>Közhatalmi bevételek</t>
  </si>
  <si>
    <t>Önkormányzat költségvetési tám.</t>
  </si>
  <si>
    <t>Átvett pénzeszközök</t>
  </si>
  <si>
    <t>Bevétel összesen:</t>
  </si>
  <si>
    <t>Pénzmaradvány</t>
  </si>
  <si>
    <t>ÖSSZES BEVÉTEL</t>
  </si>
  <si>
    <t>KIADÁS</t>
  </si>
  <si>
    <t>Személyi juttatás</t>
  </si>
  <si>
    <t>Munk. terhelő járulék</t>
  </si>
  <si>
    <t>Dologi kiadás</t>
  </si>
  <si>
    <t>Szociális kiadások</t>
  </si>
  <si>
    <t>MŰKÖDÉSI KIADÁSOK</t>
  </si>
  <si>
    <t>Felújítás</t>
  </si>
  <si>
    <t>Felhalmozási tartalék</t>
  </si>
  <si>
    <t>Közműv érd.növ. önrész</t>
  </si>
  <si>
    <t>ÖSSZES KIADÁS</t>
  </si>
  <si>
    <t>Közhatalmi bevételek, valamint átengedett adók jogcímenként</t>
  </si>
  <si>
    <t>Igazgatás</t>
  </si>
  <si>
    <t>GYVK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</si>
  <si>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</si>
  <si>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</si>
  <si>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</si>
  <si>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</si>
  <si>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</si>
  <si>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</si>
  <si>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</si>
  <si>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</si>
  <si>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</si>
  <si>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</si>
  <si>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</si>
  <si>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</si>
  <si>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</si>
  <si>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</si>
  <si>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</si>
  <si>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</si>
  <si>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</si>
  <si>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</si>
  <si>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</si>
  <si>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</si>
  <si>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</si>
  <si>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</si>
  <si>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</si>
  <si>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</si>
  <si>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</si>
  <si>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</si>
  <si>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</si>
  <si>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</si>
  <si>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bérleti díj</t>
  </si>
  <si>
    <t>29.</t>
  </si>
  <si>
    <t>Falugondnok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</si>
  <si>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</si>
  <si>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</si>
  <si>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</si>
  <si>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</si>
  <si>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</si>
  <si>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</si>
  <si>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</si>
  <si>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</si>
  <si>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</si>
  <si>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</si>
  <si>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</si>
  <si>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</si>
  <si>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</si>
  <si>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</si>
  <si>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2015.</t>
  </si>
  <si>
    <t>start munka</t>
  </si>
  <si>
    <t>pénzbeni szoc. feladatok</t>
  </si>
  <si>
    <t>jövedelempótló tám.</t>
  </si>
  <si>
    <t>3. melléklet Rigács Község Önkormányzat Képviselő-testületének 1/2015.(II.28.) önkormányzati rendeletéhez</t>
  </si>
  <si>
    <t>2. melléklet Rigács Község Önkormányzat Képviselő-testületének 1/2015.(II.28.) önkormányzati rendeletéhez</t>
  </si>
  <si>
    <t>4. melléklet Rigács Község Önkormányzat Képviselő-testületének 1/2015.(II.28.) önkormányzati rendeletéhez</t>
  </si>
  <si>
    <t>5.melléklet Rigács Község Önkormányzat Képviselő-testületének 1/2015.(II.28.) önkormányzati rendeletéhez</t>
  </si>
  <si>
    <t>6.melléklet Rigács Község Önkormányzat Képviselő-testületének  1/2015.(II.28.) önkormányzati rendeletéhez</t>
  </si>
  <si>
    <t>7.melléklet Rigács Község Önkormányzat Képviselő-testületének 1/2015.(II.28.) önkormányzati rendeletéhez</t>
  </si>
  <si>
    <t>9. melléklet Rigács Község Önkormányzat Képviselő-testületének 1/2015.(II.28.) önkormányzati rendeletéhez</t>
  </si>
  <si>
    <t>10.melléklet Rigács Község Önkormányzat Képviselő-testületének 1/2015.(II.28.) önkormányzati rendeletéhez</t>
  </si>
  <si>
    <t>8. melléklet Rigács Község Önkormányzat Képviselő-testületének 1/2015.(II.28.) önkormányzati rendeletéhez</t>
  </si>
  <si>
    <t>Szoc.étkeztetés</t>
  </si>
  <si>
    <t>munka- és védőruha</t>
  </si>
  <si>
    <t>vegyszer beszerzés</t>
  </si>
  <si>
    <t>hajtó- és kenőanyagok</t>
  </si>
  <si>
    <t>karbantartási anyagok</t>
  </si>
  <si>
    <t>Készletbeszerzés</t>
  </si>
  <si>
    <t>Kommunikációs szolgáltatások</t>
  </si>
  <si>
    <t>Szolgáltatási kiadások</t>
  </si>
  <si>
    <t>járm. kapcs. karbantart. anyagok</t>
  </si>
  <si>
    <t>egyéb szolgáltatás</t>
  </si>
  <si>
    <t>gázdíj</t>
  </si>
  <si>
    <t>informatikai eszközök</t>
  </si>
  <si>
    <t>hulladékszállítási szolgáltatás</t>
  </si>
  <si>
    <t>üzemeltetési anyagbeszerzés</t>
  </si>
  <si>
    <t>telefon- és internetdíj</t>
  </si>
  <si>
    <t>karbantartási, kisjavítási szolg.</t>
  </si>
  <si>
    <t>045160</t>
  </si>
  <si>
    <t>Közutak</t>
  </si>
  <si>
    <t>könyv , folyóirat</t>
  </si>
  <si>
    <t>kisértékű tárgyi eszköz beszerzés</t>
  </si>
  <si>
    <t>MUNKAADÓKAT TERHELŐ JÁRULÉKOK</t>
  </si>
  <si>
    <t>SZEMÉLYI JUTTATÁSOK</t>
  </si>
  <si>
    <t>törvény szerinti illetmények</t>
  </si>
  <si>
    <t>Pénzügyi szolgáltatások</t>
  </si>
  <si>
    <t>Vásárolt közszolgáltatások</t>
  </si>
  <si>
    <t>Kiküldetés összesen</t>
  </si>
  <si>
    <t>Kamatok</t>
  </si>
  <si>
    <t>Részm.idős rendszeres</t>
  </si>
  <si>
    <t>Munkavégzéshez kapcs. jutt.</t>
  </si>
  <si>
    <t>Sajátos juttatások</t>
  </si>
  <si>
    <t>Költségtérítések</t>
  </si>
  <si>
    <t>Külső személyi juttatások</t>
  </si>
  <si>
    <t>Telj.munkaidős.rendszeres</t>
  </si>
  <si>
    <t>igazgatási feladatokra</t>
  </si>
  <si>
    <t xml:space="preserve">Sümeg Önk.-nak </t>
  </si>
  <si>
    <t>Palánta Egyesület</t>
  </si>
  <si>
    <t>Marcal Vidéki Önk. Szoc. Társ.</t>
  </si>
  <si>
    <t>finanszírozás</t>
  </si>
  <si>
    <t>indulási költségek</t>
  </si>
  <si>
    <t>Óvodatársulás</t>
  </si>
  <si>
    <t>Önkorm. elszám. a központi ktvel</t>
  </si>
  <si>
    <t>Önk. igazgatási tevékenyésge</t>
  </si>
  <si>
    <t>Köztemető-fenntartás és működtetés</t>
  </si>
  <si>
    <t>Start-munka prg. – Téli közfogl.</t>
  </si>
  <si>
    <t>Hosszabb időt. közfogl.</t>
  </si>
  <si>
    <t>Közutak fenntartása, üzemeltetése</t>
  </si>
  <si>
    <t>Város- és községgazdálkodás</t>
  </si>
  <si>
    <t xml:space="preserve">Közműv., közösségi értékek gondozása </t>
  </si>
  <si>
    <t>Civil szervezetek működési tám.</t>
  </si>
  <si>
    <t>Gyermekvédelmi ellátások</t>
  </si>
  <si>
    <t>Lakásfenntartással összefüggő ell.</t>
  </si>
  <si>
    <t>gyermekvédelmi kedvezmény</t>
  </si>
  <si>
    <t xml:space="preserve"> 011130 Önk.és társ. ált.igazg-tev.</t>
  </si>
  <si>
    <t>018010 Önk elszám. a központi ktvel</t>
  </si>
  <si>
    <t>066020 Város- és községgazd.</t>
  </si>
  <si>
    <t>041232 Start mpr. - téli közfogl.</t>
  </si>
  <si>
    <r>
      <rPr>
        <b/>
        <sz val="10"/>
        <rFont val="Symbol"/>
        <family val="1"/>
      </rPr>
      <t>»</t>
    </r>
    <r>
      <rPr>
        <b/>
        <sz val="10"/>
        <rFont val="Arial CE"/>
        <family val="2"/>
      </rPr>
      <t>15</t>
    </r>
  </si>
  <si>
    <t>Önk. igazgatási tev.</t>
  </si>
  <si>
    <t xml:space="preserve">Falugondnoki szolg. </t>
  </si>
  <si>
    <t>Közhasznú foglalkoztatás</t>
  </si>
  <si>
    <t>Könyvtári szolg.</t>
  </si>
  <si>
    <t>Rigács Önkormányzat 2015. évi előirányzat-felhasználási ütemterve</t>
  </si>
  <si>
    <t>Költségvetési tám.</t>
  </si>
  <si>
    <t>tám.értékű műk. bevételek</t>
  </si>
  <si>
    <t>tám. műk.célú pénzeszk. átadások</t>
  </si>
  <si>
    <t>Pénzeszköz átadás</t>
  </si>
  <si>
    <t>Államháztartáson belüli megelőlegezések</t>
  </si>
  <si>
    <t>államházt. belüli megelőleg. visszafiz.</t>
  </si>
  <si>
    <t>szoc feladatok kiegészítő támogatása</t>
  </si>
  <si>
    <t>ágazati pótlék</t>
  </si>
  <si>
    <t>14 melléklet Rigács Község Önkormányzat Képviselő-testületének 1/2015.(II.28.) önkormányzati rendeletéhez</t>
  </si>
  <si>
    <t>13.melléklet Rigács Község Önkormányzat Képviselő-testületének  1/2015.(II.28.)önkormányzati rendeletéhez</t>
  </si>
  <si>
    <t>12.melléklet Rigács Község Önkormányzat Képviselő-testületének  1/2015.(II.28.)önkormányzati rendeletéhez</t>
  </si>
  <si>
    <t>11.melléklet Rigács Község Önkormányzat Képviselő-testületének 1 /2015.(II.28.)önkormányzati rendeletéhez</t>
  </si>
  <si>
    <t>települési támogatás</t>
  </si>
  <si>
    <t>települési támogatás temetésre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</si>
</sst>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000\ _F_t_-;\-* #,##0.0000\ _F_t_-;_-* &quot;-&quot;??\ _F_t_-;_-@_-"/>
    <numFmt numFmtId="168" formatCode="_-* #,##0.00000\ _F_t_-;\-* #,##0.00000\ _F_t_-;_-* &quot;-&quot;??\ _F_t_-;_-@_-"/>
    <numFmt numFmtId="169" formatCode="_-* #,##0.000000\ _F_t_-;\-* #,##0.000000\ _F_t_-;_-* &quot;-&quot;??\ _F_t_-;_-@_-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[$-40E]yyyy\.\ mmmm\ d\."/>
  </numFmts>
  <fonts count="63">
    <font>
      <sz val="10"/>
      <name val="Arial CE"/>
      <family val="0"/>
    </font>
    <font>
      <b/>
      <sz val="10"/>
      <name val="Arial CE"/>
      <family val="2"/>
    </font>
    <font>
      <b/>
      <sz val="10"/>
      <color indexed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b/>
      <sz val="6"/>
      <name val="Arial CE"/>
      <family val="2"/>
    </font>
    <font>
      <sz val="7"/>
      <name val="Arial CE"/>
      <family val="0"/>
    </font>
    <font>
      <b/>
      <sz val="7"/>
      <name val="Arial CE"/>
      <family val="0"/>
    </font>
    <font>
      <b/>
      <sz val="8"/>
      <name val="Arial CE"/>
      <family val="0"/>
    </font>
    <font>
      <b/>
      <sz val="11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Symbol"/>
      <family val="1"/>
    </font>
    <font>
      <sz val="9"/>
      <name val="Arial"/>
      <family val="2"/>
    </font>
    <font>
      <b/>
      <sz val="8"/>
      <name val="Arial"/>
      <family val="0"/>
    </font>
    <font>
      <sz val="9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medium"/>
    </border>
    <border>
      <left/>
      <right/>
      <top style="thick"/>
      <bottom style="medium"/>
    </border>
    <border>
      <left/>
      <right style="thin"/>
      <top style="thick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1" borderId="7" applyNumberFormat="0" applyFon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8" applyNumberFormat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9" borderId="1" applyNumberFormat="0" applyAlignment="0" applyProtection="0"/>
    <xf numFmtId="9" fontId="0" fillId="0" borderId="0" applyFont="0" applyFill="0" applyBorder="0" applyAlignment="0" applyProtection="0"/>
  </cellStyleXfs>
  <cellXfs count="8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39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45" xfId="0" applyBorder="1" applyAlignment="1">
      <alignment/>
    </xf>
    <xf numFmtId="0" fontId="7" fillId="0" borderId="46" xfId="0" applyFont="1" applyBorder="1" applyAlignment="1">
      <alignment horizontal="right"/>
    </xf>
    <xf numFmtId="0" fontId="1" fillId="0" borderId="33" xfId="0" applyFont="1" applyBorder="1" applyAlignment="1">
      <alignment/>
    </xf>
    <xf numFmtId="0" fontId="0" fillId="0" borderId="47" xfId="0" applyBorder="1" applyAlignment="1">
      <alignment/>
    </xf>
    <xf numFmtId="0" fontId="8" fillId="0" borderId="43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49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5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1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0" fillId="0" borderId="21" xfId="0" applyBorder="1" applyAlignment="1">
      <alignment/>
    </xf>
    <xf numFmtId="0" fontId="1" fillId="0" borderId="14" xfId="0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51" xfId="0" applyFont="1" applyBorder="1" applyAlignment="1">
      <alignment horizontal="right"/>
    </xf>
    <xf numFmtId="0" fontId="10" fillId="0" borderId="49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1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58" xfId="0" applyBorder="1" applyAlignment="1">
      <alignment/>
    </xf>
    <xf numFmtId="0" fontId="11" fillId="0" borderId="2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45" xfId="0" applyFont="1" applyBorder="1" applyAlignment="1">
      <alignment/>
    </xf>
    <xf numFmtId="0" fontId="0" fillId="0" borderId="41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3" fillId="0" borderId="11" xfId="0" applyFont="1" applyBorder="1" applyAlignment="1">
      <alignment/>
    </xf>
    <xf numFmtId="0" fontId="13" fillId="0" borderId="60" xfId="0" applyFont="1" applyBorder="1" applyAlignment="1">
      <alignment/>
    </xf>
    <xf numFmtId="0" fontId="0" fillId="0" borderId="60" xfId="0" applyBorder="1" applyAlignment="1">
      <alignment/>
    </xf>
    <xf numFmtId="0" fontId="0" fillId="0" borderId="39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57" xfId="0" applyBorder="1" applyAlignment="1">
      <alignment/>
    </xf>
    <xf numFmtId="0" fontId="0" fillId="0" borderId="63" xfId="0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64" xfId="0" applyFont="1" applyBorder="1" applyAlignment="1">
      <alignment/>
    </xf>
    <xf numFmtId="0" fontId="1" fillId="0" borderId="58" xfId="0" applyFont="1" applyBorder="1" applyAlignment="1">
      <alignment/>
    </xf>
    <xf numFmtId="0" fontId="11" fillId="0" borderId="29" xfId="0" applyFont="1" applyBorder="1" applyAlignment="1">
      <alignment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4" fillId="0" borderId="18" xfId="0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60" xfId="0" applyFont="1" applyBorder="1" applyAlignment="1">
      <alignment/>
    </xf>
    <xf numFmtId="0" fontId="0" fillId="0" borderId="50" xfId="0" applyBorder="1" applyAlignment="1">
      <alignment/>
    </xf>
    <xf numFmtId="0" fontId="6" fillId="0" borderId="50" xfId="0" applyFont="1" applyBorder="1" applyAlignment="1">
      <alignment/>
    </xf>
    <xf numFmtId="0" fontId="6" fillId="0" borderId="60" xfId="0" applyFont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0" xfId="0" applyFill="1" applyBorder="1" applyAlignment="1">
      <alignment/>
    </xf>
    <xf numFmtId="0" fontId="14" fillId="0" borderId="18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60" xfId="0" applyFont="1" applyBorder="1" applyAlignment="1">
      <alignment/>
    </xf>
    <xf numFmtId="0" fontId="14" fillId="0" borderId="50" xfId="0" applyFont="1" applyBorder="1" applyAlignment="1">
      <alignment/>
    </xf>
    <xf numFmtId="0" fontId="15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62" xfId="0" applyFont="1" applyBorder="1" applyAlignment="1">
      <alignment/>
    </xf>
    <xf numFmtId="0" fontId="0" fillId="0" borderId="66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52" xfId="0" applyFont="1" applyBorder="1" applyAlignment="1">
      <alignment horizontal="left"/>
    </xf>
    <xf numFmtId="0" fontId="11" fillId="0" borderId="67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5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57" xfId="0" applyFont="1" applyBorder="1" applyAlignment="1">
      <alignment horizontal="center"/>
    </xf>
    <xf numFmtId="14" fontId="10" fillId="0" borderId="57" xfId="0" applyNumberFormat="1" applyFont="1" applyBorder="1" applyAlignment="1">
      <alignment horizontal="center"/>
    </xf>
    <xf numFmtId="0" fontId="1" fillId="0" borderId="6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0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69" xfId="0" applyBorder="1" applyAlignment="1">
      <alignment/>
    </xf>
    <xf numFmtId="0" fontId="0" fillId="0" borderId="13" xfId="0" applyFont="1" applyBorder="1" applyAlignment="1">
      <alignment/>
    </xf>
    <xf numFmtId="0" fontId="5" fillId="0" borderId="7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70" xfId="0" applyBorder="1" applyAlignment="1">
      <alignment/>
    </xf>
    <xf numFmtId="0" fontId="14" fillId="0" borderId="7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0" xfId="0" applyFont="1" applyBorder="1" applyAlignment="1">
      <alignment/>
    </xf>
    <xf numFmtId="0" fontId="0" fillId="0" borderId="71" xfId="0" applyFill="1" applyBorder="1" applyAlignment="1">
      <alignment/>
    </xf>
    <xf numFmtId="0" fontId="0" fillId="0" borderId="72" xfId="0" applyBorder="1" applyAlignment="1">
      <alignment/>
    </xf>
    <xf numFmtId="0" fontId="0" fillId="0" borderId="70" xfId="0" applyFont="1" applyBorder="1" applyAlignment="1">
      <alignment/>
    </xf>
    <xf numFmtId="0" fontId="11" fillId="0" borderId="13" xfId="0" applyFont="1" applyBorder="1" applyAlignment="1">
      <alignment/>
    </xf>
    <xf numFmtId="0" fontId="1" fillId="0" borderId="70" xfId="0" applyFont="1" applyBorder="1" applyAlignment="1">
      <alignment/>
    </xf>
    <xf numFmtId="0" fontId="7" fillId="0" borderId="70" xfId="0" applyFont="1" applyBorder="1" applyAlignment="1">
      <alignment/>
    </xf>
    <xf numFmtId="0" fontId="0" fillId="0" borderId="73" xfId="0" applyBorder="1" applyAlignment="1">
      <alignment/>
    </xf>
    <xf numFmtId="0" fontId="0" fillId="0" borderId="33" xfId="0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6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0" fillId="0" borderId="22" xfId="0" applyBorder="1" applyAlignment="1">
      <alignment/>
    </xf>
    <xf numFmtId="0" fontId="1" fillId="0" borderId="54" xfId="0" applyFont="1" applyBorder="1" applyAlignment="1">
      <alignment/>
    </xf>
    <xf numFmtId="0" fontId="11" fillId="0" borderId="54" xfId="0" applyFont="1" applyBorder="1" applyAlignment="1">
      <alignment/>
    </xf>
    <xf numFmtId="0" fontId="11" fillId="0" borderId="74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75" xfId="0" applyBorder="1" applyAlignment="1">
      <alignment/>
    </xf>
    <xf numFmtId="0" fontId="6" fillId="0" borderId="14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68" xfId="0" applyBorder="1" applyAlignment="1">
      <alignment/>
    </xf>
    <xf numFmtId="0" fontId="1" fillId="0" borderId="62" xfId="0" applyFont="1" applyBorder="1" applyAlignment="1">
      <alignment/>
    </xf>
    <xf numFmtId="0" fontId="0" fillId="0" borderId="23" xfId="0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55" xfId="0" applyFont="1" applyBorder="1" applyAlignment="1">
      <alignment/>
    </xf>
    <xf numFmtId="0" fontId="10" fillId="0" borderId="56" xfId="0" applyFont="1" applyBorder="1" applyAlignment="1">
      <alignment/>
    </xf>
    <xf numFmtId="0" fontId="11" fillId="0" borderId="64" xfId="0" applyFont="1" applyBorder="1" applyAlignment="1">
      <alignment/>
    </xf>
    <xf numFmtId="0" fontId="1" fillId="0" borderId="57" xfId="0" applyFont="1" applyBorder="1" applyAlignment="1">
      <alignment horizontal="right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1" fillId="0" borderId="58" xfId="0" applyFont="1" applyBorder="1" applyAlignment="1">
      <alignment/>
    </xf>
    <xf numFmtId="14" fontId="11" fillId="0" borderId="28" xfId="0" applyNumberFormat="1" applyFont="1" applyBorder="1" applyAlignment="1">
      <alignment/>
    </xf>
    <xf numFmtId="14" fontId="11" fillId="0" borderId="29" xfId="0" applyNumberFormat="1" applyFont="1" applyBorder="1" applyAlignment="1">
      <alignment/>
    </xf>
    <xf numFmtId="0" fontId="7" fillId="0" borderId="69" xfId="0" applyFont="1" applyBorder="1" applyAlignment="1">
      <alignment/>
    </xf>
    <xf numFmtId="0" fontId="14" fillId="0" borderId="37" xfId="0" applyFont="1" applyBorder="1" applyAlignment="1">
      <alignment horizontal="left"/>
    </xf>
    <xf numFmtId="0" fontId="14" fillId="0" borderId="77" xfId="0" applyFont="1" applyBorder="1" applyAlignment="1">
      <alignment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right"/>
    </xf>
    <xf numFmtId="0" fontId="0" fillId="0" borderId="77" xfId="0" applyBorder="1" applyAlignment="1">
      <alignment/>
    </xf>
    <xf numFmtId="0" fontId="1" fillId="0" borderId="69" xfId="0" applyFont="1" applyBorder="1" applyAlignment="1">
      <alignment horizontal="right"/>
    </xf>
    <xf numFmtId="0" fontId="16" fillId="0" borderId="11" xfId="0" applyFont="1" applyBorder="1" applyAlignment="1">
      <alignment/>
    </xf>
    <xf numFmtId="9" fontId="16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9" fontId="5" fillId="0" borderId="11" xfId="0" applyNumberFormat="1" applyFont="1" applyBorder="1" applyAlignment="1">
      <alignment/>
    </xf>
    <xf numFmtId="0" fontId="1" fillId="0" borderId="37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/>
    </xf>
    <xf numFmtId="0" fontId="14" fillId="0" borderId="70" xfId="0" applyFont="1" applyBorder="1" applyAlignment="1">
      <alignment/>
    </xf>
    <xf numFmtId="0" fontId="0" fillId="0" borderId="50" xfId="0" applyFont="1" applyBorder="1" applyAlignment="1">
      <alignment/>
    </xf>
    <xf numFmtId="0" fontId="6" fillId="0" borderId="70" xfId="0" applyFont="1" applyBorder="1" applyAlignment="1">
      <alignment/>
    </xf>
    <xf numFmtId="0" fontId="13" fillId="0" borderId="1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34" xfId="0" applyBorder="1" applyAlignment="1">
      <alignment horizontal="left"/>
    </xf>
    <xf numFmtId="0" fontId="1" fillId="0" borderId="27" xfId="0" applyFont="1" applyBorder="1" applyAlignment="1">
      <alignment/>
    </xf>
    <xf numFmtId="0" fontId="0" fillId="0" borderId="71" xfId="0" applyBorder="1" applyAlignment="1">
      <alignment/>
    </xf>
    <xf numFmtId="0" fontId="0" fillId="0" borderId="36" xfId="0" applyBorder="1" applyAlignment="1">
      <alignment/>
    </xf>
    <xf numFmtId="0" fontId="0" fillId="0" borderId="78" xfId="0" applyBorder="1" applyAlignment="1">
      <alignment/>
    </xf>
    <xf numFmtId="0" fontId="1" fillId="0" borderId="79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69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7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81" xfId="0" applyFont="1" applyBorder="1" applyAlignment="1">
      <alignment/>
    </xf>
    <xf numFmtId="0" fontId="1" fillId="0" borderId="77" xfId="0" applyFont="1" applyBorder="1" applyAlignment="1">
      <alignment/>
    </xf>
    <xf numFmtId="0" fontId="1" fillId="0" borderId="43" xfId="0" applyFont="1" applyBorder="1" applyAlignment="1">
      <alignment horizontal="right"/>
    </xf>
    <xf numFmtId="0" fontId="14" fillId="0" borderId="44" xfId="0" applyFont="1" applyBorder="1" applyAlignment="1">
      <alignment/>
    </xf>
    <xf numFmtId="0" fontId="14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6" fillId="0" borderId="58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55" xfId="0" applyFont="1" applyBorder="1" applyAlignment="1">
      <alignment/>
    </xf>
    <xf numFmtId="0" fontId="1" fillId="0" borderId="8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11" fillId="0" borderId="20" xfId="0" applyFont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64" xfId="0" applyBorder="1" applyAlignment="1">
      <alignment/>
    </xf>
    <xf numFmtId="0" fontId="0" fillId="0" borderId="56" xfId="0" applyBorder="1" applyAlignment="1">
      <alignment/>
    </xf>
    <xf numFmtId="0" fontId="0" fillId="0" borderId="76" xfId="0" applyBorder="1" applyAlignment="1">
      <alignment/>
    </xf>
    <xf numFmtId="0" fontId="1" fillId="0" borderId="85" xfId="0" applyFont="1" applyBorder="1" applyAlignment="1">
      <alignment/>
    </xf>
    <xf numFmtId="0" fontId="1" fillId="0" borderId="86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7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86" xfId="0" applyBorder="1" applyAlignment="1">
      <alignment/>
    </xf>
    <xf numFmtId="0" fontId="0" fillId="0" borderId="85" xfId="0" applyBorder="1" applyAlignment="1">
      <alignment/>
    </xf>
    <xf numFmtId="0" fontId="0" fillId="0" borderId="74" xfId="0" applyBorder="1" applyAlignment="1">
      <alignment/>
    </xf>
    <xf numFmtId="0" fontId="14" fillId="0" borderId="20" xfId="0" applyFont="1" applyBorder="1" applyAlignment="1">
      <alignment horizontal="left"/>
    </xf>
    <xf numFmtId="0" fontId="14" fillId="0" borderId="87" xfId="0" applyFont="1" applyBorder="1" applyAlignment="1">
      <alignment/>
    </xf>
    <xf numFmtId="0" fontId="14" fillId="0" borderId="84" xfId="0" applyFont="1" applyBorder="1" applyAlignment="1">
      <alignment horizontal="right"/>
    </xf>
    <xf numFmtId="0" fontId="14" fillId="0" borderId="84" xfId="0" applyFont="1" applyBorder="1" applyAlignment="1">
      <alignment/>
    </xf>
    <xf numFmtId="0" fontId="14" fillId="0" borderId="48" xfId="0" applyFont="1" applyBorder="1" applyAlignment="1">
      <alignment horizontal="right"/>
    </xf>
    <xf numFmtId="0" fontId="0" fillId="0" borderId="82" xfId="0" applyBorder="1" applyAlignment="1">
      <alignment/>
    </xf>
    <xf numFmtId="0" fontId="0" fillId="0" borderId="30" xfId="0" applyBorder="1" applyAlignment="1">
      <alignment horizontal="right"/>
    </xf>
    <xf numFmtId="0" fontId="0" fillId="0" borderId="65" xfId="0" applyBorder="1" applyAlignment="1">
      <alignment horizontal="left"/>
    </xf>
    <xf numFmtId="0" fontId="0" fillId="0" borderId="81" xfId="0" applyBorder="1" applyAlignment="1">
      <alignment/>
    </xf>
    <xf numFmtId="0" fontId="0" fillId="0" borderId="24" xfId="0" applyBorder="1" applyAlignment="1">
      <alignment horizontal="right"/>
    </xf>
    <xf numFmtId="0" fontId="1" fillId="0" borderId="84" xfId="0" applyFont="1" applyBorder="1" applyAlignment="1">
      <alignment horizontal="right"/>
    </xf>
    <xf numFmtId="0" fontId="5" fillId="0" borderId="46" xfId="0" applyFont="1" applyBorder="1" applyAlignment="1">
      <alignment horizontal="left"/>
    </xf>
    <xf numFmtId="0" fontId="0" fillId="0" borderId="37" xfId="0" applyBorder="1" applyAlignment="1">
      <alignment horizontal="right"/>
    </xf>
    <xf numFmtId="0" fontId="0" fillId="0" borderId="50" xfId="0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77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18" fillId="0" borderId="17" xfId="0" applyFont="1" applyBorder="1" applyAlignment="1">
      <alignment/>
    </xf>
    <xf numFmtId="0" fontId="14" fillId="0" borderId="13" xfId="0" applyFont="1" applyBorder="1" applyAlignment="1">
      <alignment horizontal="right"/>
    </xf>
    <xf numFmtId="0" fontId="6" fillId="0" borderId="65" xfId="0" applyFont="1" applyBorder="1" applyAlignment="1">
      <alignment horizontal="left"/>
    </xf>
    <xf numFmtId="0" fontId="0" fillId="0" borderId="87" xfId="0" applyBorder="1" applyAlignment="1">
      <alignment/>
    </xf>
    <xf numFmtId="0" fontId="6" fillId="0" borderId="46" xfId="0" applyFont="1" applyBorder="1" applyAlignment="1">
      <alignment horizontal="left"/>
    </xf>
    <xf numFmtId="0" fontId="6" fillId="0" borderId="68" xfId="0" applyFont="1" applyBorder="1" applyAlignment="1">
      <alignment/>
    </xf>
    <xf numFmtId="0" fontId="0" fillId="0" borderId="37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63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88" xfId="0" applyFont="1" applyBorder="1" applyAlignment="1">
      <alignment horizontal="left"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right"/>
    </xf>
    <xf numFmtId="0" fontId="14" fillId="0" borderId="91" xfId="0" applyFont="1" applyBorder="1" applyAlignment="1">
      <alignment horizontal="right"/>
    </xf>
    <xf numFmtId="0" fontId="1" fillId="0" borderId="55" xfId="0" applyFont="1" applyBorder="1" applyAlignment="1">
      <alignment/>
    </xf>
    <xf numFmtId="0" fontId="1" fillId="0" borderId="92" xfId="0" applyFont="1" applyBorder="1" applyAlignment="1">
      <alignment/>
    </xf>
    <xf numFmtId="0" fontId="1" fillId="0" borderId="9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93" xfId="0" applyFont="1" applyBorder="1" applyAlignment="1">
      <alignment/>
    </xf>
    <xf numFmtId="0" fontId="1" fillId="0" borderId="71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21" xfId="0" applyFont="1" applyBorder="1" applyAlignment="1">
      <alignment/>
    </xf>
    <xf numFmtId="0" fontId="1" fillId="0" borderId="8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93" xfId="0" applyBorder="1" applyAlignment="1">
      <alignment horizontal="right"/>
    </xf>
    <xf numFmtId="0" fontId="0" fillId="0" borderId="37" xfId="0" applyBorder="1" applyAlignment="1">
      <alignment horizontal="center"/>
    </xf>
    <xf numFmtId="0" fontId="14" fillId="0" borderId="86" xfId="0" applyFont="1" applyBorder="1" applyAlignment="1">
      <alignment/>
    </xf>
    <xf numFmtId="0" fontId="14" fillId="0" borderId="54" xfId="0" applyFont="1" applyBorder="1" applyAlignment="1">
      <alignment/>
    </xf>
    <xf numFmtId="0" fontId="0" fillId="0" borderId="63" xfId="0" applyBorder="1" applyAlignment="1">
      <alignment horizontal="right"/>
    </xf>
    <xf numFmtId="0" fontId="18" fillId="0" borderId="11" xfId="0" applyFont="1" applyBorder="1" applyAlignment="1">
      <alignment/>
    </xf>
    <xf numFmtId="0" fontId="0" fillId="0" borderId="46" xfId="0" applyBorder="1" applyAlignment="1">
      <alignment horizontal="right"/>
    </xf>
    <xf numFmtId="0" fontId="1" fillId="0" borderId="63" xfId="0" applyFont="1" applyBorder="1" applyAlignment="1">
      <alignment horizontal="right"/>
    </xf>
    <xf numFmtId="0" fontId="0" fillId="0" borderId="43" xfId="0" applyBorder="1" applyAlignment="1">
      <alignment horizontal="right"/>
    </xf>
    <xf numFmtId="0" fontId="1" fillId="0" borderId="87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65" fontId="1" fillId="0" borderId="0" xfId="40" applyNumberFormat="1" applyFont="1" applyBorder="1" applyAlignment="1">
      <alignment/>
    </xf>
    <xf numFmtId="165" fontId="6" fillId="0" borderId="0" xfId="40" applyNumberFormat="1" applyFont="1" applyBorder="1" applyAlignment="1">
      <alignment/>
    </xf>
    <xf numFmtId="165" fontId="15" fillId="0" borderId="0" xfId="40" applyNumberFormat="1" applyFont="1" applyBorder="1" applyAlignment="1">
      <alignment horizontal="right"/>
    </xf>
    <xf numFmtId="165" fontId="0" fillId="0" borderId="0" xfId="40" applyNumberFormat="1" applyFont="1" applyBorder="1" applyAlignment="1">
      <alignment/>
    </xf>
    <xf numFmtId="165" fontId="7" fillId="0" borderId="0" xfId="40" applyNumberFormat="1" applyFont="1" applyBorder="1" applyAlignment="1">
      <alignment/>
    </xf>
    <xf numFmtId="165" fontId="11" fillId="0" borderId="0" xfId="40" applyNumberFormat="1" applyFont="1" applyBorder="1" applyAlignment="1">
      <alignment/>
    </xf>
    <xf numFmtId="165" fontId="1" fillId="0" borderId="0" xfId="40" applyNumberFormat="1" applyFont="1" applyBorder="1" applyAlignment="1">
      <alignment/>
    </xf>
    <xf numFmtId="165" fontId="11" fillId="0" borderId="0" xfId="40" applyNumberFormat="1" applyFont="1" applyBorder="1" applyAlignment="1">
      <alignment/>
    </xf>
    <xf numFmtId="0" fontId="1" fillId="0" borderId="76" xfId="0" applyFont="1" applyBorder="1" applyAlignment="1">
      <alignment/>
    </xf>
    <xf numFmtId="0" fontId="1" fillId="0" borderId="54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66" xfId="0" applyFont="1" applyBorder="1" applyAlignment="1">
      <alignment/>
    </xf>
    <xf numFmtId="0" fontId="1" fillId="0" borderId="67" xfId="0" applyFont="1" applyBorder="1" applyAlignment="1">
      <alignment horizontal="center"/>
    </xf>
    <xf numFmtId="165" fontId="1" fillId="0" borderId="17" xfId="40" applyNumberFormat="1" applyFont="1" applyBorder="1" applyAlignment="1">
      <alignment horizontal="center"/>
    </xf>
    <xf numFmtId="165" fontId="6" fillId="0" borderId="17" xfId="4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165" fontId="11" fillId="0" borderId="17" xfId="4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165" fontId="6" fillId="0" borderId="17" xfId="40" applyNumberFormat="1" applyFont="1" applyBorder="1" applyAlignment="1">
      <alignment horizontal="center"/>
    </xf>
    <xf numFmtId="165" fontId="0" fillId="0" borderId="17" xfId="40" applyNumberFormat="1" applyFont="1" applyBorder="1" applyAlignment="1">
      <alignment horizontal="center"/>
    </xf>
    <xf numFmtId="0" fontId="0" fillId="0" borderId="43" xfId="0" applyBorder="1" applyAlignment="1">
      <alignment/>
    </xf>
    <xf numFmtId="165" fontId="7" fillId="0" borderId="48" xfId="40" applyNumberFormat="1" applyFont="1" applyBorder="1" applyAlignment="1">
      <alignment horizontal="center"/>
    </xf>
    <xf numFmtId="165" fontId="6" fillId="0" borderId="38" xfId="40" applyNumberFormat="1" applyFont="1" applyBorder="1" applyAlignment="1">
      <alignment horizontal="center"/>
    </xf>
    <xf numFmtId="3" fontId="14" fillId="0" borderId="84" xfId="0" applyNumberFormat="1" applyFon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1" fillId="0" borderId="84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90" xfId="0" applyNumberFormat="1" applyFont="1" applyBorder="1" applyAlignment="1">
      <alignment horizontal="right"/>
    </xf>
    <xf numFmtId="165" fontId="1" fillId="0" borderId="31" xfId="40" applyNumberFormat="1" applyFont="1" applyBorder="1" applyAlignment="1">
      <alignment horizontal="center"/>
    </xf>
    <xf numFmtId="165" fontId="0" fillId="0" borderId="38" xfId="40" applyNumberFormat="1" applyFont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8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60" xfId="0" applyFont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81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58" xfId="0" applyBorder="1" applyAlignment="1">
      <alignment horizontal="center"/>
    </xf>
    <xf numFmtId="49" fontId="6" fillId="0" borderId="46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/>
    </xf>
    <xf numFmtId="49" fontId="14" fillId="0" borderId="18" xfId="0" applyNumberFormat="1" applyFont="1" applyBorder="1" applyAlignment="1">
      <alignment/>
    </xf>
    <xf numFmtId="0" fontId="14" fillId="0" borderId="72" xfId="0" applyFont="1" applyBorder="1" applyAlignment="1">
      <alignment/>
    </xf>
    <xf numFmtId="0" fontId="2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5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9" fontId="14" fillId="0" borderId="37" xfId="0" applyNumberFormat="1" applyFont="1" applyBorder="1" applyAlignment="1">
      <alignment/>
    </xf>
    <xf numFmtId="49" fontId="15" fillId="0" borderId="13" xfId="0" applyNumberFormat="1" applyFont="1" applyBorder="1" applyAlignment="1">
      <alignment/>
    </xf>
    <xf numFmtId="49" fontId="11" fillId="0" borderId="43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/>
    </xf>
    <xf numFmtId="0" fontId="0" fillId="0" borderId="59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93" xfId="0" applyFont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5" fillId="0" borderId="39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65" fontId="1" fillId="0" borderId="64" xfId="40" applyNumberFormat="1" applyFont="1" applyBorder="1" applyAlignment="1">
      <alignment horizontal="center"/>
    </xf>
    <xf numFmtId="165" fontId="1" fillId="0" borderId="74" xfId="4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2" xfId="0" applyFont="1" applyBorder="1" applyAlignment="1">
      <alignment/>
    </xf>
    <xf numFmtId="165" fontId="11" fillId="0" borderId="38" xfId="40" applyNumberFormat="1" applyFont="1" applyBorder="1" applyAlignment="1">
      <alignment horizontal="center"/>
    </xf>
    <xf numFmtId="49" fontId="1" fillId="0" borderId="59" xfId="0" applyNumberFormat="1" applyFont="1" applyBorder="1" applyAlignment="1">
      <alignment/>
    </xf>
    <xf numFmtId="0" fontId="11" fillId="0" borderId="16" xfId="0" applyFont="1" applyBorder="1" applyAlignment="1">
      <alignment/>
    </xf>
    <xf numFmtId="165" fontId="0" fillId="0" borderId="31" xfId="40" applyNumberFormat="1" applyFont="1" applyBorder="1" applyAlignment="1">
      <alignment horizontal="center"/>
    </xf>
    <xf numFmtId="165" fontId="0" fillId="0" borderId="45" xfId="40" applyNumberFormat="1" applyFont="1" applyBorder="1" applyAlignment="1">
      <alignment/>
    </xf>
    <xf numFmtId="165" fontId="1" fillId="0" borderId="35" xfId="40" applyNumberFormat="1" applyFont="1" applyBorder="1" applyAlignment="1">
      <alignment horizontal="center"/>
    </xf>
    <xf numFmtId="0" fontId="20" fillId="0" borderId="72" xfId="0" applyFont="1" applyFill="1" applyBorder="1" applyAlignment="1">
      <alignment/>
    </xf>
    <xf numFmtId="0" fontId="20" fillId="0" borderId="14" xfId="0" applyFont="1" applyBorder="1" applyAlignment="1">
      <alignment/>
    </xf>
    <xf numFmtId="165" fontId="11" fillId="0" borderId="25" xfId="40" applyNumberFormat="1" applyFont="1" applyBorder="1" applyAlignment="1">
      <alignment horizontal="center"/>
    </xf>
    <xf numFmtId="165" fontId="1" fillId="0" borderId="38" xfId="40" applyNumberFormat="1" applyFont="1" applyBorder="1" applyAlignment="1">
      <alignment horizontal="center"/>
    </xf>
    <xf numFmtId="0" fontId="7" fillId="0" borderId="96" xfId="0" applyFont="1" applyBorder="1" applyAlignment="1">
      <alignment/>
    </xf>
    <xf numFmtId="0" fontId="7" fillId="0" borderId="16" xfId="0" applyFont="1" applyBorder="1" applyAlignment="1">
      <alignment/>
    </xf>
    <xf numFmtId="165" fontId="1" fillId="0" borderId="31" xfId="40" applyNumberFormat="1" applyFont="1" applyBorder="1" applyAlignment="1">
      <alignment/>
    </xf>
    <xf numFmtId="165" fontId="1" fillId="0" borderId="74" xfId="40" applyNumberFormat="1" applyFont="1" applyBorder="1" applyAlignment="1">
      <alignment/>
    </xf>
    <xf numFmtId="0" fontId="22" fillId="0" borderId="73" xfId="0" applyFont="1" applyBorder="1" applyAlignment="1">
      <alignment/>
    </xf>
    <xf numFmtId="0" fontId="22" fillId="0" borderId="33" xfId="0" applyFont="1" applyBorder="1" applyAlignment="1">
      <alignment/>
    </xf>
    <xf numFmtId="0" fontId="6" fillId="0" borderId="33" xfId="0" applyFont="1" applyBorder="1" applyAlignment="1">
      <alignment/>
    </xf>
    <xf numFmtId="165" fontId="1" fillId="0" borderId="35" xfId="40" applyNumberFormat="1" applyFont="1" applyBorder="1" applyAlignment="1">
      <alignment/>
    </xf>
    <xf numFmtId="165" fontId="1" fillId="0" borderId="52" xfId="40" applyNumberFormat="1" applyFont="1" applyBorder="1" applyAlignment="1">
      <alignment/>
    </xf>
    <xf numFmtId="0" fontId="6" fillId="0" borderId="12" xfId="0" applyFont="1" applyBorder="1" applyAlignment="1">
      <alignment/>
    </xf>
    <xf numFmtId="165" fontId="1" fillId="0" borderId="48" xfId="40" applyNumberFormat="1" applyFont="1" applyBorder="1" applyAlignment="1">
      <alignment horizontal="center"/>
    </xf>
    <xf numFmtId="49" fontId="1" fillId="0" borderId="45" xfId="0" applyNumberFormat="1" applyFont="1" applyBorder="1" applyAlignment="1">
      <alignment/>
    </xf>
    <xf numFmtId="0" fontId="0" fillId="0" borderId="83" xfId="0" applyBorder="1" applyAlignment="1">
      <alignment/>
    </xf>
    <xf numFmtId="0" fontId="0" fillId="0" borderId="76" xfId="0" applyFont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5" fontId="6" fillId="0" borderId="75" xfId="40" applyNumberFormat="1" applyFont="1" applyBorder="1" applyAlignment="1">
      <alignment horizontal="center"/>
    </xf>
    <xf numFmtId="165" fontId="11" fillId="0" borderId="48" xfId="40" applyNumberFormat="1" applyFont="1" applyBorder="1" applyAlignment="1">
      <alignment horizontal="center"/>
    </xf>
    <xf numFmtId="165" fontId="6" fillId="0" borderId="48" xfId="40" applyNumberFormat="1" applyFont="1" applyBorder="1" applyAlignment="1">
      <alignment horizontal="center"/>
    </xf>
    <xf numFmtId="0" fontId="1" fillId="0" borderId="71" xfId="0" applyFont="1" applyBorder="1" applyAlignment="1">
      <alignment/>
    </xf>
    <xf numFmtId="0" fontId="7" fillId="0" borderId="44" xfId="0" applyFont="1" applyBorder="1" applyAlignment="1">
      <alignment/>
    </xf>
    <xf numFmtId="0" fontId="24" fillId="0" borderId="10" xfId="0" applyFont="1" applyFill="1" applyBorder="1" applyAlignment="1">
      <alignment/>
    </xf>
    <xf numFmtId="165" fontId="11" fillId="0" borderId="38" xfId="40" applyNumberFormat="1" applyFont="1" applyBorder="1" applyAlignment="1">
      <alignment horizontal="center"/>
    </xf>
    <xf numFmtId="165" fontId="11" fillId="0" borderId="31" xfId="40" applyNumberFormat="1" applyFont="1" applyBorder="1" applyAlignment="1">
      <alignment horizontal="center"/>
    </xf>
    <xf numFmtId="165" fontId="6" fillId="0" borderId="31" xfId="4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165" fontId="11" fillId="0" borderId="35" xfId="40" applyNumberFormat="1" applyFont="1" applyBorder="1" applyAlignment="1">
      <alignment horizontal="center"/>
    </xf>
    <xf numFmtId="165" fontId="6" fillId="0" borderId="35" xfId="40" applyNumberFormat="1" applyFont="1" applyBorder="1" applyAlignment="1">
      <alignment horizontal="center"/>
    </xf>
    <xf numFmtId="165" fontId="6" fillId="0" borderId="31" xfId="40" applyNumberFormat="1" applyFont="1" applyBorder="1" applyAlignment="1">
      <alignment horizontal="center"/>
    </xf>
    <xf numFmtId="165" fontId="0" fillId="0" borderId="35" xfId="40" applyNumberFormat="1" applyFont="1" applyBorder="1" applyAlignment="1">
      <alignment horizontal="center"/>
    </xf>
    <xf numFmtId="0" fontId="0" fillId="0" borderId="92" xfId="0" applyBorder="1" applyAlignment="1">
      <alignment/>
    </xf>
    <xf numFmtId="165" fontId="11" fillId="0" borderId="28" xfId="40" applyNumberFormat="1" applyFont="1" applyBorder="1" applyAlignment="1">
      <alignment/>
    </xf>
    <xf numFmtId="165" fontId="11" fillId="0" borderId="29" xfId="40" applyNumberFormat="1" applyFont="1" applyBorder="1" applyAlignment="1">
      <alignment/>
    </xf>
    <xf numFmtId="0" fontId="1" fillId="0" borderId="96" xfId="0" applyFont="1" applyBorder="1" applyAlignment="1">
      <alignment/>
    </xf>
    <xf numFmtId="165" fontId="11" fillId="0" borderId="35" xfId="4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11" fillId="0" borderId="41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0" fillId="0" borderId="94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1" fillId="0" borderId="4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5" fillId="0" borderId="41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1" fillId="0" borderId="48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9" fontId="7" fillId="0" borderId="53" xfId="0" applyNumberFormat="1" applyFont="1" applyBorder="1" applyAlignment="1">
      <alignment/>
    </xf>
    <xf numFmtId="49" fontId="7" fillId="0" borderId="53" xfId="0" applyNumberFormat="1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5" xfId="0" applyFont="1" applyBorder="1" applyAlignment="1">
      <alignment/>
    </xf>
    <xf numFmtId="3" fontId="5" fillId="0" borderId="41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0" fontId="5" fillId="0" borderId="6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62" xfId="0" applyFont="1" applyBorder="1" applyAlignment="1">
      <alignment/>
    </xf>
    <xf numFmtId="3" fontId="5" fillId="0" borderId="40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3" fontId="7" fillId="0" borderId="43" xfId="0" applyNumberFormat="1" applyFont="1" applyBorder="1" applyAlignment="1">
      <alignment horizontal="center"/>
    </xf>
    <xf numFmtId="3" fontId="7" fillId="0" borderId="84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6" xfId="0" applyFont="1" applyBorder="1" applyAlignment="1">
      <alignment/>
    </xf>
    <xf numFmtId="3" fontId="5" fillId="0" borderId="93" xfId="0" applyNumberFormat="1" applyFont="1" applyBorder="1" applyAlignment="1">
      <alignment horizontal="center"/>
    </xf>
    <xf numFmtId="3" fontId="5" fillId="0" borderId="69" xfId="0" applyNumberFormat="1" applyFont="1" applyBorder="1" applyAlignment="1">
      <alignment horizontal="center"/>
    </xf>
    <xf numFmtId="3" fontId="5" fillId="0" borderId="75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0" fontId="5" fillId="0" borderId="50" xfId="0" applyFont="1" applyBorder="1" applyAlignment="1">
      <alignment/>
    </xf>
    <xf numFmtId="3" fontId="5" fillId="0" borderId="39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3" xfId="0" applyNumberFormat="1" applyFont="1" applyBorder="1" applyAlignment="1">
      <alignment horizontal="center"/>
    </xf>
    <xf numFmtId="3" fontId="5" fillId="0" borderId="84" xfId="0" applyNumberFormat="1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9" xfId="0" applyFont="1" applyBorder="1" applyAlignment="1">
      <alignment/>
    </xf>
    <xf numFmtId="3" fontId="5" fillId="0" borderId="94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5" fillId="0" borderId="76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74" xfId="0" applyFont="1" applyBorder="1" applyAlignment="1">
      <alignment/>
    </xf>
    <xf numFmtId="3" fontId="5" fillId="0" borderId="55" xfId="0" applyNumberFormat="1" applyFont="1" applyBorder="1" applyAlignment="1">
      <alignment horizontal="center"/>
    </xf>
    <xf numFmtId="3" fontId="5" fillId="0" borderId="56" xfId="0" applyNumberFormat="1" applyFont="1" applyBorder="1" applyAlignment="1">
      <alignment horizontal="center"/>
    </xf>
    <xf numFmtId="3" fontId="5" fillId="0" borderId="64" xfId="0" applyNumberFormat="1" applyFont="1" applyBorder="1" applyAlignment="1">
      <alignment horizontal="center"/>
    </xf>
    <xf numFmtId="0" fontId="7" fillId="0" borderId="76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74" xfId="0" applyFont="1" applyBorder="1" applyAlignment="1">
      <alignment/>
    </xf>
    <xf numFmtId="3" fontId="7" fillId="0" borderId="55" xfId="0" applyNumberFormat="1" applyFont="1" applyBorder="1" applyAlignment="1">
      <alignment horizontal="center"/>
    </xf>
    <xf numFmtId="3" fontId="7" fillId="0" borderId="5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47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63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7" xfId="0" applyFont="1" applyBorder="1" applyAlignment="1">
      <alignment/>
    </xf>
    <xf numFmtId="3" fontId="5" fillId="0" borderId="59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60" xfId="0" applyNumberFormat="1" applyFont="1" applyBorder="1" applyAlignment="1">
      <alignment horizontal="center"/>
    </xf>
    <xf numFmtId="3" fontId="5" fillId="0" borderId="61" xfId="0" applyNumberFormat="1" applyFont="1" applyBorder="1" applyAlignment="1">
      <alignment horizontal="center"/>
    </xf>
    <xf numFmtId="3" fontId="5" fillId="0" borderId="62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5" fillId="0" borderId="67" xfId="0" applyNumberFormat="1" applyFont="1" applyBorder="1" applyAlignment="1">
      <alignment horizontal="center"/>
    </xf>
    <xf numFmtId="3" fontId="5" fillId="0" borderId="66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95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7" fillId="0" borderId="61" xfId="0" applyNumberFormat="1" applyFont="1" applyBorder="1" applyAlignment="1">
      <alignment horizontal="center"/>
    </xf>
    <xf numFmtId="3" fontId="7" fillId="0" borderId="67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3" fontId="5" fillId="0" borderId="52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4" fillId="0" borderId="77" xfId="0" applyNumberFormat="1" applyFont="1" applyBorder="1" applyAlignment="1">
      <alignment horizontal="center"/>
    </xf>
    <xf numFmtId="3" fontId="0" fillId="0" borderId="77" xfId="0" applyNumberFormat="1" applyBorder="1" applyAlignment="1">
      <alignment horizontal="center"/>
    </xf>
    <xf numFmtId="3" fontId="0" fillId="0" borderId="77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2" fillId="0" borderId="78" xfId="0" applyNumberFormat="1" applyFont="1" applyBorder="1" applyAlignment="1">
      <alignment horizontal="center"/>
    </xf>
    <xf numFmtId="0" fontId="7" fillId="0" borderId="64" xfId="0" applyFont="1" applyBorder="1" applyAlignment="1">
      <alignment/>
    </xf>
    <xf numFmtId="0" fontId="7" fillId="0" borderId="29" xfId="0" applyFont="1" applyBorder="1" applyAlignment="1">
      <alignment/>
    </xf>
    <xf numFmtId="3" fontId="14" fillId="0" borderId="17" xfId="0" applyNumberFormat="1" applyFont="1" applyBorder="1" applyAlignment="1">
      <alignment horizontal="center"/>
    </xf>
    <xf numFmtId="3" fontId="14" fillId="0" borderId="60" xfId="0" applyNumberFormat="1" applyFon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60" xfId="0" applyNumberFormat="1" applyFont="1" applyBorder="1" applyAlignment="1">
      <alignment horizontal="center"/>
    </xf>
    <xf numFmtId="3" fontId="1" fillId="0" borderId="77" xfId="0" applyNumberFormat="1" applyFont="1" applyBorder="1" applyAlignment="1">
      <alignment horizontal="center"/>
    </xf>
    <xf numFmtId="3" fontId="1" fillId="0" borderId="60" xfId="0" applyNumberFormat="1" applyFont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66" xfId="0" applyNumberForma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84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2" fillId="0" borderId="97" xfId="0" applyNumberFormat="1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6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6" xfId="0" applyFont="1" applyBorder="1" applyAlignment="1">
      <alignment horizontal="right"/>
    </xf>
    <xf numFmtId="0" fontId="5" fillId="0" borderId="66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6" fillId="0" borderId="66" xfId="0" applyFont="1" applyBorder="1" applyAlignment="1">
      <alignment/>
    </xf>
    <xf numFmtId="0" fontId="0" fillId="0" borderId="76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3" xfId="0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5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7" fillId="0" borderId="54" xfId="0" applyFont="1" applyBorder="1" applyAlignment="1">
      <alignment/>
    </xf>
    <xf numFmtId="0" fontId="7" fillId="0" borderId="74" xfId="0" applyFont="1" applyBorder="1" applyAlignment="1">
      <alignment/>
    </xf>
    <xf numFmtId="0" fontId="5" fillId="0" borderId="54" xfId="0" applyFont="1" applyBorder="1" applyAlignment="1">
      <alignment/>
    </xf>
    <xf numFmtId="0" fontId="1" fillId="0" borderId="74" xfId="0" applyFont="1" applyBorder="1" applyAlignment="1">
      <alignment horizontal="right"/>
    </xf>
    <xf numFmtId="0" fontId="0" fillId="0" borderId="54" xfId="0" applyBorder="1" applyAlignment="1">
      <alignment horizontal="left"/>
    </xf>
    <xf numFmtId="0" fontId="0" fillId="0" borderId="26" xfId="0" applyBorder="1" applyAlignment="1">
      <alignment horizontal="right"/>
    </xf>
    <xf numFmtId="0" fontId="0" fillId="0" borderId="53" xfId="0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87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/>
    </xf>
    <xf numFmtId="0" fontId="21" fillId="0" borderId="13" xfId="0" applyFont="1" applyBorder="1" applyAlignment="1">
      <alignment wrapText="1"/>
    </xf>
    <xf numFmtId="0" fontId="21" fillId="0" borderId="56" xfId="0" applyFont="1" applyBorder="1" applyAlignment="1">
      <alignment/>
    </xf>
    <xf numFmtId="0" fontId="21" fillId="0" borderId="56" xfId="0" applyFont="1" applyBorder="1" applyAlignment="1">
      <alignment shrinkToFit="1"/>
    </xf>
    <xf numFmtId="0" fontId="21" fillId="0" borderId="64" xfId="0" applyFont="1" applyBorder="1" applyAlignment="1">
      <alignment shrinkToFit="1"/>
    </xf>
    <xf numFmtId="0" fontId="21" fillId="0" borderId="30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4" xfId="0" applyFont="1" applyBorder="1" applyAlignment="1">
      <alignment/>
    </xf>
    <xf numFmtId="0" fontId="0" fillId="0" borderId="70" xfId="0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3" fontId="0" fillId="0" borderId="70" xfId="0" applyNumberForma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70" xfId="0" applyNumberFormat="1" applyFont="1" applyBorder="1" applyAlignment="1">
      <alignment horizontal="center"/>
    </xf>
    <xf numFmtId="3" fontId="21" fillId="0" borderId="30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11" fillId="0" borderId="25" xfId="0" applyNumberFormat="1" applyFont="1" applyBorder="1" applyAlignment="1">
      <alignment horizontal="center"/>
    </xf>
    <xf numFmtId="3" fontId="25" fillId="0" borderId="56" xfId="0" applyNumberFormat="1" applyFont="1" applyBorder="1" applyAlignment="1">
      <alignment horizontal="center"/>
    </xf>
    <xf numFmtId="3" fontId="11" fillId="0" borderId="64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3" fontId="25" fillId="0" borderId="17" xfId="0" applyNumberFormat="1" applyFont="1" applyBorder="1" applyAlignment="1">
      <alignment horizontal="center"/>
    </xf>
    <xf numFmtId="3" fontId="21" fillId="0" borderId="34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3" fontId="25" fillId="0" borderId="28" xfId="0" applyNumberFormat="1" applyFont="1" applyBorder="1" applyAlignment="1">
      <alignment horizontal="center"/>
    </xf>
    <xf numFmtId="3" fontId="25" fillId="0" borderId="29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0" fontId="6" fillId="0" borderId="72" xfId="0" applyFont="1" applyBorder="1" applyAlignment="1">
      <alignment/>
    </xf>
    <xf numFmtId="0" fontId="21" fillId="0" borderId="14" xfId="0" applyFont="1" applyBorder="1" applyAlignment="1">
      <alignment/>
    </xf>
    <xf numFmtId="165" fontId="6" fillId="0" borderId="25" xfId="40" applyNumberFormat="1" applyFont="1" applyBorder="1" applyAlignment="1">
      <alignment horizontal="center"/>
    </xf>
    <xf numFmtId="165" fontId="1" fillId="0" borderId="25" xfId="40" applyNumberFormat="1" applyFont="1" applyBorder="1" applyAlignment="1">
      <alignment horizontal="center"/>
    </xf>
    <xf numFmtId="0" fontId="11" fillId="0" borderId="72" xfId="0" applyFont="1" applyBorder="1" applyAlignment="1">
      <alignment/>
    </xf>
    <xf numFmtId="0" fontId="25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5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60" xfId="0" applyNumberForma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6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60" xfId="0" applyBorder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33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6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3" fillId="0" borderId="20" xfId="0" applyNumberFormat="1" applyFont="1" applyBorder="1" applyAlignment="1">
      <alignment horizontal="left"/>
    </xf>
    <xf numFmtId="0" fontId="0" fillId="0" borderId="87" xfId="0" applyBorder="1" applyAlignment="1">
      <alignment/>
    </xf>
    <xf numFmtId="49" fontId="13" fillId="0" borderId="20" xfId="0" applyNumberFormat="1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82" xfId="0" applyBorder="1" applyAlignment="1">
      <alignment/>
    </xf>
    <xf numFmtId="0" fontId="11" fillId="0" borderId="0" xfId="0" applyFont="1" applyAlignment="1">
      <alignment/>
    </xf>
    <xf numFmtId="0" fontId="21" fillId="0" borderId="39" xfId="0" applyFont="1" applyBorder="1" applyAlignment="1">
      <alignment/>
    </xf>
    <xf numFmtId="0" fontId="21" fillId="0" borderId="13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13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4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54" xfId="0" applyFont="1" applyBorder="1" applyAlignment="1">
      <alignment/>
    </xf>
    <xf numFmtId="0" fontId="11" fillId="0" borderId="85" xfId="0" applyFont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5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77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77" xfId="0" applyFont="1" applyBorder="1" applyAlignment="1">
      <alignment/>
    </xf>
    <xf numFmtId="0" fontId="6" fillId="0" borderId="6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21" fillId="0" borderId="41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50" xfId="0" applyFont="1" applyBorder="1" applyAlignment="1">
      <alignment wrapText="1"/>
    </xf>
    <xf numFmtId="0" fontId="21" fillId="0" borderId="11" xfId="0" applyFont="1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J19" sqref="J19"/>
    </sheetView>
  </sheetViews>
  <sheetFormatPr defaultColWidth="9.00390625" defaultRowHeight="12.75"/>
  <cols>
    <col min="2" max="2" width="5.25390625" style="0" customWidth="1"/>
    <col min="5" max="5" width="15.00390625" style="0" customWidth="1"/>
  </cols>
  <sheetData>
    <row r="1" spans="1:11" ht="12.75">
      <c r="A1" s="768" t="s">
        <v>310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</row>
    <row r="2" spans="1:11" ht="12.75">
      <c r="A2" s="769" t="s">
        <v>163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</row>
    <row r="3" spans="1:11" ht="12.75">
      <c r="A3" s="763" t="s">
        <v>23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</row>
    <row r="4" spans="1:11" ht="12.75">
      <c r="A4" s="763" t="s">
        <v>305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</row>
    <row r="5" spans="2:10" ht="13.5" thickBot="1">
      <c r="B5" s="2"/>
      <c r="C5" s="2"/>
      <c r="D5" s="2"/>
      <c r="E5" s="2"/>
      <c r="F5" s="2"/>
      <c r="G5" s="2"/>
      <c r="H5" s="2" t="s">
        <v>30</v>
      </c>
      <c r="I5" s="2"/>
      <c r="J5" s="2"/>
    </row>
    <row r="6" spans="2:10" ht="13.5" thickBot="1">
      <c r="B6" s="23"/>
      <c r="C6" s="24"/>
      <c r="D6" s="25" t="s">
        <v>25</v>
      </c>
      <c r="E6" s="26"/>
      <c r="F6" s="27" t="s">
        <v>26</v>
      </c>
      <c r="G6" s="27" t="s">
        <v>27</v>
      </c>
      <c r="H6" s="27" t="s">
        <v>28</v>
      </c>
      <c r="I6" s="26" t="s">
        <v>24</v>
      </c>
      <c r="J6" s="27" t="s">
        <v>29</v>
      </c>
    </row>
    <row r="7" spans="2:10" ht="13.5" thickBot="1">
      <c r="B7" s="416" t="s">
        <v>260</v>
      </c>
      <c r="C7" s="14"/>
      <c r="D7" s="15" t="s">
        <v>1</v>
      </c>
      <c r="E7" s="15"/>
      <c r="F7" s="49"/>
      <c r="G7" s="50">
        <v>2015</v>
      </c>
      <c r="H7" s="51"/>
      <c r="I7" s="729"/>
      <c r="J7" s="730"/>
    </row>
    <row r="8" spans="2:10" s="5" customFormat="1" ht="12.75">
      <c r="B8" s="417" t="s">
        <v>261</v>
      </c>
      <c r="C8" s="2"/>
      <c r="D8" s="12" t="s">
        <v>2</v>
      </c>
      <c r="E8" s="12"/>
      <c r="F8" s="46"/>
      <c r="G8" s="47"/>
      <c r="H8" s="670"/>
      <c r="I8" s="731"/>
      <c r="J8" s="732"/>
    </row>
    <row r="9" spans="2:10" s="5" customFormat="1" ht="12.75">
      <c r="B9" s="418" t="s">
        <v>262</v>
      </c>
      <c r="C9" s="20" t="s">
        <v>8</v>
      </c>
      <c r="D9" s="1"/>
      <c r="E9" s="6"/>
      <c r="F9" s="337" t="s">
        <v>39</v>
      </c>
      <c r="G9" s="18"/>
      <c r="H9" s="728"/>
      <c r="I9" s="52"/>
      <c r="J9" s="16"/>
    </row>
    <row r="10" spans="2:10" ht="12.75">
      <c r="B10" s="418" t="s">
        <v>263</v>
      </c>
      <c r="C10" s="3" t="s">
        <v>3</v>
      </c>
      <c r="D10" s="3"/>
      <c r="E10" s="3"/>
      <c r="F10" s="535">
        <v>138</v>
      </c>
      <c r="G10" s="550"/>
      <c r="H10" s="735"/>
      <c r="I10" s="52"/>
      <c r="J10" s="16"/>
    </row>
    <row r="11" spans="2:10" ht="12.75">
      <c r="B11" s="418" t="s">
        <v>264</v>
      </c>
      <c r="C11" s="3" t="s">
        <v>182</v>
      </c>
      <c r="D11" s="3"/>
      <c r="E11" s="3"/>
      <c r="F11" s="535">
        <v>3260</v>
      </c>
      <c r="G11" s="550"/>
      <c r="H11" s="735"/>
      <c r="I11" s="52"/>
      <c r="J11" s="16"/>
    </row>
    <row r="12" spans="2:10" ht="12.75">
      <c r="B12" s="418" t="s">
        <v>265</v>
      </c>
      <c r="C12" s="3" t="s">
        <v>16</v>
      </c>
      <c r="D12" s="3"/>
      <c r="E12" s="3"/>
      <c r="F12" s="535">
        <v>14186</v>
      </c>
      <c r="G12" s="550"/>
      <c r="H12" s="735"/>
      <c r="I12" s="52"/>
      <c r="J12" s="16"/>
    </row>
    <row r="13" spans="2:10" ht="12.75">
      <c r="B13" s="418" t="s">
        <v>266</v>
      </c>
      <c r="C13" s="3" t="s">
        <v>381</v>
      </c>
      <c r="D13" s="3"/>
      <c r="E13" s="3"/>
      <c r="F13" s="535">
        <v>13396</v>
      </c>
      <c r="G13" s="550"/>
      <c r="H13" s="735"/>
      <c r="I13" s="52"/>
      <c r="J13" s="16"/>
    </row>
    <row r="14" spans="2:10" ht="12.75">
      <c r="B14" s="418" t="s">
        <v>267</v>
      </c>
      <c r="C14" s="3" t="s">
        <v>5</v>
      </c>
      <c r="D14" s="3"/>
      <c r="E14" s="3"/>
      <c r="F14" s="535"/>
      <c r="G14" s="550"/>
      <c r="H14" s="735"/>
      <c r="I14" s="52"/>
      <c r="J14" s="16"/>
    </row>
    <row r="15" spans="2:10" ht="12.75">
      <c r="B15" s="418" t="s">
        <v>268</v>
      </c>
      <c r="C15" s="221" t="s">
        <v>6</v>
      </c>
      <c r="D15" s="3"/>
      <c r="E15" s="45"/>
      <c r="F15" s="535">
        <v>6068</v>
      </c>
      <c r="G15" s="550"/>
      <c r="H15" s="735"/>
      <c r="I15" s="52"/>
      <c r="J15" s="16"/>
    </row>
    <row r="16" spans="2:10" ht="12.75">
      <c r="B16" s="418" t="s">
        <v>269</v>
      </c>
      <c r="C16" s="3" t="s">
        <v>157</v>
      </c>
      <c r="D16" s="3"/>
      <c r="E16" s="3"/>
      <c r="F16" s="535"/>
      <c r="G16" s="550"/>
      <c r="H16" s="735"/>
      <c r="I16" s="52"/>
      <c r="J16" s="16"/>
    </row>
    <row r="17" spans="2:10" ht="12.75">
      <c r="B17" s="418" t="s">
        <v>270</v>
      </c>
      <c r="C17" s="4" t="s">
        <v>7</v>
      </c>
      <c r="D17" s="4"/>
      <c r="E17" s="4"/>
      <c r="F17" s="541">
        <f>SUM(F10:F16)</f>
        <v>37048</v>
      </c>
      <c r="G17" s="736"/>
      <c r="H17" s="737"/>
      <c r="I17" s="53">
        <f>I11+I12+I13+I14+I15+I16+I10</f>
        <v>0</v>
      </c>
      <c r="J17" s="53">
        <f>J11+J12+J13+J14+J15+J16+J10</f>
        <v>0</v>
      </c>
    </row>
    <row r="18" spans="2:10" ht="12.75">
      <c r="B18" s="418" t="s">
        <v>271</v>
      </c>
      <c r="C18" s="3"/>
      <c r="D18" s="3"/>
      <c r="E18" s="3"/>
      <c r="F18" s="535"/>
      <c r="G18" s="550"/>
      <c r="H18" s="735"/>
      <c r="I18" s="52"/>
      <c r="J18" s="16"/>
    </row>
    <row r="19" spans="2:10" ht="12.75">
      <c r="B19" s="418" t="s">
        <v>272</v>
      </c>
      <c r="C19" s="4" t="s">
        <v>9</v>
      </c>
      <c r="D19" s="3"/>
      <c r="E19" s="3"/>
      <c r="F19" s="535"/>
      <c r="G19" s="550"/>
      <c r="H19" s="735"/>
      <c r="I19" s="52"/>
      <c r="J19" s="16"/>
    </row>
    <row r="20" spans="2:10" ht="12.75">
      <c r="B20" s="418" t="s">
        <v>273</v>
      </c>
      <c r="C20" s="3" t="s">
        <v>10</v>
      </c>
      <c r="D20" s="3"/>
      <c r="E20" s="3"/>
      <c r="F20" s="535">
        <v>16691</v>
      </c>
      <c r="G20" s="550"/>
      <c r="H20" s="735"/>
      <c r="I20" s="52"/>
      <c r="J20" s="16"/>
    </row>
    <row r="21" spans="2:10" ht="12.75">
      <c r="B21" s="418" t="s">
        <v>274</v>
      </c>
      <c r="C21" s="3" t="s">
        <v>162</v>
      </c>
      <c r="D21" s="3"/>
      <c r="E21" s="3"/>
      <c r="F21" s="535">
        <v>3014</v>
      </c>
      <c r="G21" s="550"/>
      <c r="H21" s="735"/>
      <c r="I21" s="52"/>
      <c r="J21" s="16"/>
    </row>
    <row r="22" spans="2:10" ht="12.75">
      <c r="B22" s="418" t="s">
        <v>275</v>
      </c>
      <c r="C22" s="3" t="s">
        <v>11</v>
      </c>
      <c r="D22" s="3"/>
      <c r="E22" s="3"/>
      <c r="F22" s="535">
        <v>8802</v>
      </c>
      <c r="G22" s="550"/>
      <c r="H22" s="735"/>
      <c r="I22" s="52"/>
      <c r="J22" s="16"/>
    </row>
    <row r="23" spans="2:10" ht="12.75">
      <c r="B23" s="418" t="s">
        <v>276</v>
      </c>
      <c r="C23" s="3" t="s">
        <v>21</v>
      </c>
      <c r="D23" s="3"/>
      <c r="E23" s="3"/>
      <c r="F23" s="535">
        <v>1881</v>
      </c>
      <c r="G23" s="550"/>
      <c r="H23" s="735"/>
      <c r="I23" s="52"/>
      <c r="J23" s="16"/>
    </row>
    <row r="24" spans="2:10" ht="12.75">
      <c r="B24" s="418" t="s">
        <v>277</v>
      </c>
      <c r="C24" s="19" t="s">
        <v>382</v>
      </c>
      <c r="D24" s="19"/>
      <c r="E24" s="19"/>
      <c r="F24" s="535">
        <v>6157</v>
      </c>
      <c r="G24" s="550"/>
      <c r="H24" s="735"/>
      <c r="I24" s="52"/>
      <c r="J24" s="16"/>
    </row>
    <row r="25" spans="2:10" ht="12.75">
      <c r="B25" s="418" t="s">
        <v>278</v>
      </c>
      <c r="C25" s="765" t="s">
        <v>385</v>
      </c>
      <c r="D25" s="766"/>
      <c r="E25" s="767"/>
      <c r="F25" s="52">
        <v>503</v>
      </c>
      <c r="G25" s="550"/>
      <c r="H25" s="735"/>
      <c r="I25" s="52"/>
      <c r="J25" s="16"/>
    </row>
    <row r="26" spans="2:10" ht="12.75">
      <c r="B26" s="418" t="s">
        <v>279</v>
      </c>
      <c r="C26" s="3" t="s">
        <v>12</v>
      </c>
      <c r="D26" s="3"/>
      <c r="E26" s="3"/>
      <c r="F26" s="535"/>
      <c r="G26" s="550"/>
      <c r="H26" s="735"/>
      <c r="I26" s="52"/>
      <c r="J26" s="16"/>
    </row>
    <row r="27" spans="2:10" ht="12.75">
      <c r="B27" s="418" t="s">
        <v>280</v>
      </c>
      <c r="C27" s="4" t="s">
        <v>13</v>
      </c>
      <c r="D27" s="4"/>
      <c r="E27" s="4"/>
      <c r="F27" s="541">
        <f>SUM(F20:F26)</f>
        <v>37048</v>
      </c>
      <c r="G27" s="736"/>
      <c r="H27" s="737"/>
      <c r="I27" s="53">
        <f>I20+I21+I22+I23+I26</f>
        <v>0</v>
      </c>
      <c r="J27" s="17">
        <f>J20+J21+J22+J23+J26</f>
        <v>0</v>
      </c>
    </row>
    <row r="28" spans="2:10" ht="12.75">
      <c r="B28" s="418" t="s">
        <v>281</v>
      </c>
      <c r="C28" s="3"/>
      <c r="D28" s="3"/>
      <c r="E28" s="3"/>
      <c r="F28" s="52"/>
      <c r="G28" s="8"/>
      <c r="H28" s="727"/>
      <c r="I28" s="52"/>
      <c r="J28" s="16"/>
    </row>
    <row r="29" spans="2:10" ht="12.75">
      <c r="B29" s="418" t="s">
        <v>282</v>
      </c>
      <c r="C29" s="4"/>
      <c r="D29" s="11" t="s">
        <v>14</v>
      </c>
      <c r="E29" s="11"/>
      <c r="F29" s="13"/>
      <c r="G29" s="13"/>
      <c r="H29" s="13"/>
      <c r="I29" s="53"/>
      <c r="J29" s="16"/>
    </row>
    <row r="30" spans="2:10" ht="12.75">
      <c r="B30" s="418" t="s">
        <v>283</v>
      </c>
      <c r="C30" s="4" t="s">
        <v>8</v>
      </c>
      <c r="D30" s="3"/>
      <c r="E30" s="3"/>
      <c r="F30" s="52"/>
      <c r="G30" s="8"/>
      <c r="H30" s="727"/>
      <c r="I30" s="52"/>
      <c r="J30" s="16"/>
    </row>
    <row r="31" spans="2:10" ht="12.75">
      <c r="B31" s="418" t="s">
        <v>284</v>
      </c>
      <c r="C31" s="3" t="s">
        <v>6</v>
      </c>
      <c r="D31" s="3"/>
      <c r="E31" s="3"/>
      <c r="F31" s="52"/>
      <c r="G31" s="8"/>
      <c r="H31" s="727"/>
      <c r="I31" s="52"/>
      <c r="J31" s="16"/>
    </row>
    <row r="32" spans="2:10" ht="12.75">
      <c r="B32" s="418" t="s">
        <v>285</v>
      </c>
      <c r="C32" s="3" t="s">
        <v>15</v>
      </c>
      <c r="D32" s="3"/>
      <c r="E32" s="3"/>
      <c r="F32" s="52"/>
      <c r="G32" s="8"/>
      <c r="H32" s="727"/>
      <c r="I32" s="52"/>
      <c r="J32" s="16"/>
    </row>
    <row r="33" spans="2:10" ht="12.75">
      <c r="B33" s="418" t="s">
        <v>286</v>
      </c>
      <c r="C33" s="3" t="s">
        <v>113</v>
      </c>
      <c r="D33" s="3"/>
      <c r="E33" s="3"/>
      <c r="F33" s="52"/>
      <c r="G33" s="8"/>
      <c r="H33" s="727"/>
      <c r="I33" s="52"/>
      <c r="J33" s="16"/>
    </row>
    <row r="34" spans="2:10" ht="12.75">
      <c r="B34" s="418" t="s">
        <v>287</v>
      </c>
      <c r="C34" s="3"/>
      <c r="D34" s="3"/>
      <c r="E34" s="3"/>
      <c r="F34" s="52"/>
      <c r="G34" s="8"/>
      <c r="H34" s="727"/>
      <c r="I34" s="52"/>
      <c r="J34" s="16"/>
    </row>
    <row r="35" spans="2:10" ht="12.75">
      <c r="B35" s="418" t="s">
        <v>289</v>
      </c>
      <c r="C35" s="3"/>
      <c r="D35" s="3"/>
      <c r="E35" s="3"/>
      <c r="F35" s="52"/>
      <c r="G35" s="8"/>
      <c r="H35" s="727"/>
      <c r="I35" s="52"/>
      <c r="J35" s="16"/>
    </row>
    <row r="36" spans="2:10" ht="12.75">
      <c r="B36" s="418" t="s">
        <v>291</v>
      </c>
      <c r="C36" s="3"/>
      <c r="D36" s="3"/>
      <c r="E36" s="3"/>
      <c r="F36" s="52"/>
      <c r="G36" s="8"/>
      <c r="H36" s="727"/>
      <c r="I36" s="52"/>
      <c r="J36" s="16"/>
    </row>
    <row r="37" spans="2:10" ht="12.75">
      <c r="B37" s="418" t="s">
        <v>292</v>
      </c>
      <c r="C37" s="4" t="s">
        <v>7</v>
      </c>
      <c r="D37" s="4"/>
      <c r="E37" s="4"/>
      <c r="F37" s="53">
        <f>F31+F32+F33+F34+F35+F36</f>
        <v>0</v>
      </c>
      <c r="G37" s="10"/>
      <c r="H37" s="671"/>
      <c r="I37" s="53">
        <f>I31+I32+I33+I34+I35+I36</f>
        <v>0</v>
      </c>
      <c r="J37" s="17">
        <f>J31+J32+J33+J34+J35+J36</f>
        <v>0</v>
      </c>
    </row>
    <row r="38" spans="2:10" ht="12.75">
      <c r="B38" s="418" t="s">
        <v>293</v>
      </c>
      <c r="C38" s="3"/>
      <c r="D38" s="3"/>
      <c r="E38" s="3"/>
      <c r="F38" s="52"/>
      <c r="G38" s="8"/>
      <c r="H38" s="727"/>
      <c r="I38" s="52"/>
      <c r="J38" s="16"/>
    </row>
    <row r="39" spans="2:10" ht="12.75">
      <c r="B39" s="418" t="s">
        <v>294</v>
      </c>
      <c r="C39" s="4" t="s">
        <v>9</v>
      </c>
      <c r="D39" s="3"/>
      <c r="E39" s="3"/>
      <c r="F39" s="52"/>
      <c r="G39" s="8"/>
      <c r="H39" s="727"/>
      <c r="I39" s="52"/>
      <c r="J39" s="16"/>
    </row>
    <row r="40" spans="2:10" ht="12.75">
      <c r="B40" s="418" t="s">
        <v>295</v>
      </c>
      <c r="C40" s="3" t="s">
        <v>17</v>
      </c>
      <c r="D40" s="3"/>
      <c r="E40" s="3"/>
      <c r="F40" s="52"/>
      <c r="G40" s="8"/>
      <c r="H40" s="727"/>
      <c r="I40" s="52"/>
      <c r="J40" s="16"/>
    </row>
    <row r="41" spans="2:10" ht="12.75">
      <c r="B41" s="418" t="s">
        <v>296</v>
      </c>
      <c r="C41" s="3" t="s">
        <v>18</v>
      </c>
      <c r="D41" s="3"/>
      <c r="E41" s="3"/>
      <c r="F41" s="52"/>
      <c r="G41" s="8"/>
      <c r="H41" s="727"/>
      <c r="I41" s="52"/>
      <c r="J41" s="16"/>
    </row>
    <row r="42" spans="2:10" ht="12.75">
      <c r="B42" s="418" t="s">
        <v>297</v>
      </c>
      <c r="C42" s="3" t="s">
        <v>0</v>
      </c>
      <c r="D42" s="3"/>
      <c r="E42" s="3"/>
      <c r="F42" s="52">
        <v>0</v>
      </c>
      <c r="G42" s="8"/>
      <c r="H42" s="727"/>
      <c r="I42" s="52"/>
      <c r="J42" s="16"/>
    </row>
    <row r="43" spans="2:10" ht="12.75">
      <c r="B43" s="418" t="s">
        <v>298</v>
      </c>
      <c r="C43" s="3" t="s">
        <v>164</v>
      </c>
      <c r="D43" s="3"/>
      <c r="E43" s="3"/>
      <c r="F43" s="52"/>
      <c r="G43" s="8"/>
      <c r="H43" s="727"/>
      <c r="I43" s="52"/>
      <c r="J43" s="16"/>
    </row>
    <row r="44" spans="2:10" ht="12.75">
      <c r="B44" s="418" t="s">
        <v>299</v>
      </c>
      <c r="C44" s="3" t="s">
        <v>165</v>
      </c>
      <c r="D44" s="3"/>
      <c r="E44" s="3"/>
      <c r="F44" s="52"/>
      <c r="G44" s="8"/>
      <c r="H44" s="727"/>
      <c r="I44" s="52"/>
      <c r="J44" s="16"/>
    </row>
    <row r="45" spans="2:10" ht="12.75">
      <c r="B45" s="418" t="s">
        <v>300</v>
      </c>
      <c r="C45" s="765"/>
      <c r="D45" s="766"/>
      <c r="E45" s="767"/>
      <c r="F45" s="52"/>
      <c r="G45" s="8"/>
      <c r="H45" s="727"/>
      <c r="I45" s="52"/>
      <c r="J45" s="16"/>
    </row>
    <row r="46" spans="2:10" ht="12.75">
      <c r="B46" s="418" t="s">
        <v>301</v>
      </c>
      <c r="C46" s="4" t="s">
        <v>13</v>
      </c>
      <c r="D46" s="4"/>
      <c r="E46" s="4"/>
      <c r="F46" s="53">
        <f>F38+F39+F40+F41+F42+F43+F44+F45</f>
        <v>0</v>
      </c>
      <c r="G46" s="10"/>
      <c r="H46" s="671"/>
      <c r="I46" s="53">
        <f>I38+I39+I40+I41+I42+I43+I44</f>
        <v>0</v>
      </c>
      <c r="J46" s="17">
        <f>J38+J39+J40+J41+J42+J43+J44</f>
        <v>0</v>
      </c>
    </row>
    <row r="47" spans="2:10" ht="13.5" thickBot="1">
      <c r="B47" s="418" t="s">
        <v>302</v>
      </c>
      <c r="C47" s="28"/>
      <c r="D47" s="28"/>
      <c r="E47" s="28"/>
      <c r="F47" s="54"/>
      <c r="G47" s="29"/>
      <c r="H47" s="668"/>
      <c r="I47" s="733"/>
      <c r="J47" s="734"/>
    </row>
    <row r="48" spans="2:10" ht="12.75">
      <c r="B48" s="418" t="s">
        <v>303</v>
      </c>
      <c r="C48" s="36" t="s">
        <v>19</v>
      </c>
      <c r="D48" s="37"/>
      <c r="E48" s="37"/>
      <c r="F48" s="55">
        <f>F17+F37</f>
        <v>37048</v>
      </c>
      <c r="G48" s="38"/>
      <c r="H48" s="39"/>
      <c r="I48" s="250">
        <f>I17+I37</f>
        <v>0</v>
      </c>
      <c r="J48" s="39">
        <f>J17+J37</f>
        <v>0</v>
      </c>
    </row>
    <row r="49" spans="2:10" ht="13.5" thickBot="1">
      <c r="B49" s="418" t="s">
        <v>304</v>
      </c>
      <c r="C49" s="40" t="s">
        <v>20</v>
      </c>
      <c r="D49" s="41"/>
      <c r="E49" s="41"/>
      <c r="F49" s="56">
        <f>F27+F46</f>
        <v>37048</v>
      </c>
      <c r="G49" s="42"/>
      <c r="H49" s="43"/>
      <c r="I49" s="251">
        <f>I27+I46</f>
        <v>0</v>
      </c>
      <c r="J49" s="43">
        <f>J27+J46</f>
        <v>0</v>
      </c>
    </row>
    <row r="50" spans="2:10" ht="13.5" thickBot="1">
      <c r="B50" s="22"/>
      <c r="C50" s="31"/>
      <c r="D50" s="31"/>
      <c r="E50" s="32"/>
      <c r="F50" s="33"/>
      <c r="G50" s="33"/>
      <c r="H50" s="34"/>
      <c r="I50" s="35"/>
      <c r="J50" s="34"/>
    </row>
    <row r="51" spans="2:10" ht="12.75">
      <c r="B51" s="2"/>
      <c r="C51" s="2"/>
      <c r="D51" s="2"/>
      <c r="E51" s="2"/>
      <c r="F51" s="7"/>
      <c r="G51" s="7"/>
      <c r="H51" s="7"/>
      <c r="I51" s="7"/>
      <c r="J51" s="7"/>
    </row>
    <row r="52" spans="2:10" ht="12.75">
      <c r="B52" s="2"/>
      <c r="C52" s="2"/>
      <c r="D52" s="2"/>
      <c r="E52" s="2"/>
      <c r="F52" s="2"/>
      <c r="G52" s="2"/>
      <c r="H52" s="2"/>
      <c r="I52" s="2"/>
      <c r="J52" s="2"/>
    </row>
  </sheetData>
  <sheetProtection/>
  <mergeCells count="6">
    <mergeCell ref="A4:K4"/>
    <mergeCell ref="C45:E45"/>
    <mergeCell ref="A1:K1"/>
    <mergeCell ref="A2:K2"/>
    <mergeCell ref="A3:K3"/>
    <mergeCell ref="C25:E25"/>
  </mergeCells>
  <printOptions/>
  <pageMargins left="0.75" right="0.75" top="1" bottom="1" header="0.5" footer="0.5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35"/>
  <sheetViews>
    <sheetView view="pageBreakPreview" zoomScaleSheetLayoutView="100" zoomScalePageLayoutView="0" workbookViewId="0" topLeftCell="A10">
      <selection activeCell="G6" sqref="G6"/>
    </sheetView>
  </sheetViews>
  <sheetFormatPr defaultColWidth="9.00390625" defaultRowHeight="12.75"/>
  <cols>
    <col min="3" max="3" width="20.125" style="0" customWidth="1"/>
  </cols>
  <sheetData>
    <row r="1" spans="2:15" ht="12.75">
      <c r="B1" s="792" t="s">
        <v>391</v>
      </c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</row>
    <row r="2" spans="2:15" ht="12.75">
      <c r="B2" s="769" t="s">
        <v>163</v>
      </c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</row>
    <row r="3" spans="2:15" ht="12.75">
      <c r="B3" s="769" t="s">
        <v>105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</row>
    <row r="4" spans="2:15" ht="12.75">
      <c r="B4" s="769" t="s">
        <v>305</v>
      </c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</row>
    <row r="5" spans="2:4" ht="13.5" thickBot="1">
      <c r="B5" t="s">
        <v>106</v>
      </c>
      <c r="D5" t="s">
        <v>107</v>
      </c>
    </row>
    <row r="6" spans="2:15" ht="12.75">
      <c r="B6" s="201" t="s">
        <v>108</v>
      </c>
      <c r="C6" s="266"/>
      <c r="D6" s="267" t="s">
        <v>4</v>
      </c>
      <c r="E6" s="266"/>
      <c r="F6" s="267" t="s">
        <v>109</v>
      </c>
      <c r="G6" s="266"/>
      <c r="H6" s="267" t="s">
        <v>110</v>
      </c>
      <c r="I6" s="266"/>
      <c r="J6" s="267" t="s">
        <v>22</v>
      </c>
      <c r="K6" s="266"/>
      <c r="L6" s="267" t="s">
        <v>111</v>
      </c>
      <c r="M6" s="266"/>
      <c r="N6" s="267" t="s">
        <v>112</v>
      </c>
      <c r="O6" s="202"/>
    </row>
    <row r="7" spans="2:15" ht="13.5" thickBot="1">
      <c r="B7" s="268"/>
      <c r="C7" s="269"/>
      <c r="D7" s="270" t="s">
        <v>24</v>
      </c>
      <c r="E7" s="271"/>
      <c r="F7" s="270" t="s">
        <v>24</v>
      </c>
      <c r="G7" s="271"/>
      <c r="H7" s="270" t="s">
        <v>24</v>
      </c>
      <c r="I7" s="271"/>
      <c r="J7" s="270" t="s">
        <v>24</v>
      </c>
      <c r="K7" s="271"/>
      <c r="L7" s="270" t="s">
        <v>24</v>
      </c>
      <c r="M7" s="271"/>
      <c r="N7" s="270" t="s">
        <v>24</v>
      </c>
      <c r="O7" s="272"/>
    </row>
    <row r="8" spans="2:15" ht="13.5" thickBot="1">
      <c r="B8" s="201" t="s">
        <v>41</v>
      </c>
      <c r="C8" s="266"/>
      <c r="D8" s="273"/>
      <c r="E8" s="274"/>
      <c r="F8" s="273"/>
      <c r="G8" s="274"/>
      <c r="H8" s="273"/>
      <c r="I8" s="274"/>
      <c r="J8" s="273"/>
      <c r="K8" s="274"/>
      <c r="L8" s="273"/>
      <c r="M8" s="274"/>
      <c r="N8" s="273"/>
      <c r="O8" s="275"/>
    </row>
    <row r="9" spans="2:15" ht="13.5" thickBot="1">
      <c r="B9" s="797" t="s">
        <v>370</v>
      </c>
      <c r="C9" s="795"/>
      <c r="D9" s="278"/>
      <c r="E9" s="279"/>
      <c r="F9" s="278"/>
      <c r="G9" s="279"/>
      <c r="H9" s="278"/>
      <c r="I9" s="279"/>
      <c r="J9" s="278"/>
      <c r="K9" s="279"/>
      <c r="L9" s="278">
        <f>SUM(L10:L11)</f>
        <v>0</v>
      </c>
      <c r="M9" s="279"/>
      <c r="N9" s="370">
        <f>D9+F9+H9+J9+L9</f>
        <v>0</v>
      </c>
      <c r="O9" s="280"/>
    </row>
    <row r="10" spans="2:15" ht="12.75">
      <c r="B10" s="798" t="s">
        <v>6</v>
      </c>
      <c r="C10" s="799"/>
      <c r="D10" s="282"/>
      <c r="E10" s="102"/>
      <c r="F10" s="282"/>
      <c r="G10" s="102"/>
      <c r="H10" s="282"/>
      <c r="I10" s="102"/>
      <c r="J10" s="282"/>
      <c r="K10" s="102"/>
      <c r="L10" s="282"/>
      <c r="M10" s="102"/>
      <c r="N10" s="282"/>
      <c r="O10" s="103"/>
    </row>
    <row r="11" spans="2:15" ht="13.5" thickBot="1">
      <c r="B11" s="283"/>
      <c r="C11" s="284"/>
      <c r="D11" s="285"/>
      <c r="E11" s="113"/>
      <c r="F11" s="285"/>
      <c r="G11" s="113"/>
      <c r="H11" s="285"/>
      <c r="I11" s="113"/>
      <c r="J11" s="285"/>
      <c r="K11" s="113"/>
      <c r="L11" s="285"/>
      <c r="M11" s="113"/>
      <c r="N11" s="285"/>
      <c r="O11" s="114"/>
    </row>
    <row r="12" spans="2:15" ht="13.5" thickBot="1">
      <c r="B12" s="794" t="s">
        <v>373</v>
      </c>
      <c r="C12" s="795"/>
      <c r="D12" s="278"/>
      <c r="E12" s="279"/>
      <c r="F12" s="278"/>
      <c r="G12" s="279"/>
      <c r="H12" s="365">
        <f>SUM(H13:H18)</f>
        <v>0</v>
      </c>
      <c r="I12" s="279"/>
      <c r="J12" s="278"/>
      <c r="K12" s="279"/>
      <c r="L12" s="278"/>
      <c r="M12" s="279"/>
      <c r="N12" s="370">
        <f>D12+F12+H12+J12+L12</f>
        <v>0</v>
      </c>
      <c r="O12" s="280"/>
    </row>
    <row r="13" spans="2:15" ht="12.75">
      <c r="B13" s="287"/>
      <c r="C13" s="196"/>
      <c r="D13" s="288"/>
      <c r="E13" s="123"/>
      <c r="F13" s="288"/>
      <c r="G13" s="123"/>
      <c r="H13" s="366"/>
      <c r="I13" s="123"/>
      <c r="J13" s="288"/>
      <c r="K13" s="123"/>
      <c r="L13" s="288"/>
      <c r="M13" s="123"/>
      <c r="N13" s="366"/>
      <c r="O13" s="124"/>
    </row>
    <row r="14" spans="2:15" ht="12.75">
      <c r="B14" s="289"/>
      <c r="C14" s="217"/>
      <c r="D14" s="257"/>
      <c r="E14" s="109"/>
      <c r="F14" s="257"/>
      <c r="G14" s="109"/>
      <c r="H14" s="367"/>
      <c r="I14" s="109"/>
      <c r="J14" s="257"/>
      <c r="K14" s="109"/>
      <c r="L14" s="257"/>
      <c r="M14" s="109"/>
      <c r="N14" s="367"/>
      <c r="O14" s="110"/>
    </row>
    <row r="15" spans="2:15" ht="12.75">
      <c r="B15" s="290"/>
      <c r="C15" s="291"/>
      <c r="D15" s="257"/>
      <c r="E15" s="109"/>
      <c r="F15" s="257"/>
      <c r="G15" s="109"/>
      <c r="H15" s="367"/>
      <c r="I15" s="109"/>
      <c r="J15" s="257"/>
      <c r="K15" s="109"/>
      <c r="L15" s="257"/>
      <c r="M15" s="109"/>
      <c r="N15" s="367"/>
      <c r="O15" s="110"/>
    </row>
    <row r="16" spans="2:15" ht="12.75">
      <c r="B16" s="290"/>
      <c r="C16" s="291"/>
      <c r="D16" s="257"/>
      <c r="E16" s="109"/>
      <c r="F16" s="257"/>
      <c r="G16" s="109"/>
      <c r="H16" s="368"/>
      <c r="I16" s="109"/>
      <c r="J16" s="257"/>
      <c r="K16" s="109"/>
      <c r="L16" s="257"/>
      <c r="M16" s="109"/>
      <c r="N16" s="367"/>
      <c r="O16" s="110"/>
    </row>
    <row r="17" spans="2:15" ht="12.75">
      <c r="B17" s="290"/>
      <c r="C17" s="291"/>
      <c r="D17" s="257"/>
      <c r="E17" s="109"/>
      <c r="F17" s="257"/>
      <c r="G17" s="109"/>
      <c r="H17" s="367"/>
      <c r="I17" s="109"/>
      <c r="J17" s="257"/>
      <c r="K17" s="109"/>
      <c r="L17" s="257"/>
      <c r="M17" s="109"/>
      <c r="N17" s="367"/>
      <c r="O17" s="293"/>
    </row>
    <row r="18" spans="2:15" ht="12.75">
      <c r="B18" s="290"/>
      <c r="C18" s="291"/>
      <c r="D18" s="294"/>
      <c r="E18" s="226"/>
      <c r="F18" s="294"/>
      <c r="G18" s="226"/>
      <c r="H18" s="368"/>
      <c r="I18" s="226"/>
      <c r="J18" s="294"/>
      <c r="K18" s="226"/>
      <c r="L18" s="294"/>
      <c r="M18" s="226"/>
      <c r="N18" s="367"/>
      <c r="O18" s="110"/>
    </row>
    <row r="19" spans="2:15" ht="13.5" thickBot="1">
      <c r="B19" s="295"/>
      <c r="C19" s="244"/>
      <c r="D19" s="285"/>
      <c r="E19" s="113"/>
      <c r="F19" s="285"/>
      <c r="G19" s="113"/>
      <c r="H19" s="369"/>
      <c r="I19" s="113"/>
      <c r="J19" s="285"/>
      <c r="K19" s="113"/>
      <c r="L19" s="285"/>
      <c r="M19" s="113"/>
      <c r="N19" s="369"/>
      <c r="O19" s="114"/>
    </row>
    <row r="20" spans="2:15" ht="13.5" thickBot="1">
      <c r="B20" s="796" t="s">
        <v>372</v>
      </c>
      <c r="C20" s="795"/>
      <c r="D20" s="286"/>
      <c r="E20" s="255"/>
      <c r="F20" s="286"/>
      <c r="G20" s="255"/>
      <c r="H20" s="370">
        <f>SUM(H21:H22)</f>
        <v>0</v>
      </c>
      <c r="I20" s="255"/>
      <c r="J20" s="286"/>
      <c r="K20" s="255"/>
      <c r="L20" s="286"/>
      <c r="M20" s="255"/>
      <c r="N20" s="370">
        <f>D20+F20+H20+J20+L20</f>
        <v>0</v>
      </c>
      <c r="O20" s="194"/>
    </row>
    <row r="21" spans="2:15" ht="12.75">
      <c r="B21" s="297"/>
      <c r="C21" s="196"/>
      <c r="D21" s="288"/>
      <c r="E21" s="123"/>
      <c r="F21" s="288"/>
      <c r="G21" s="123"/>
      <c r="H21" s="366"/>
      <c r="I21" s="123"/>
      <c r="J21" s="288"/>
      <c r="K21" s="123"/>
      <c r="L21" s="288"/>
      <c r="M21" s="123"/>
      <c r="N21" s="366"/>
      <c r="O21" s="124"/>
    </row>
    <row r="22" spans="2:15" ht="12.75">
      <c r="B22" s="297"/>
      <c r="C22" s="196"/>
      <c r="D22" s="288"/>
      <c r="E22" s="123"/>
      <c r="F22" s="288"/>
      <c r="G22" s="123"/>
      <c r="H22" s="366"/>
      <c r="I22" s="109"/>
      <c r="J22" s="257"/>
      <c r="K22" s="109"/>
      <c r="L22" s="257"/>
      <c r="M22" s="109"/>
      <c r="N22" s="367"/>
      <c r="O22" s="110"/>
    </row>
    <row r="23" spans="2:15" ht="12.75">
      <c r="B23" s="289"/>
      <c r="C23" s="217"/>
      <c r="D23" s="257"/>
      <c r="E23" s="109"/>
      <c r="F23" s="257"/>
      <c r="G23" s="109"/>
      <c r="H23" s="367"/>
      <c r="I23" s="109"/>
      <c r="J23" s="257"/>
      <c r="K23" s="109"/>
      <c r="L23" s="257"/>
      <c r="M23" s="109"/>
      <c r="N23" s="367"/>
      <c r="O23" s="110"/>
    </row>
    <row r="24" spans="2:15" ht="13.5" thickBot="1">
      <c r="B24" s="283"/>
      <c r="C24" s="284"/>
      <c r="D24" s="285"/>
      <c r="E24" s="113"/>
      <c r="F24" s="285"/>
      <c r="G24" s="113"/>
      <c r="H24" s="369"/>
      <c r="I24" s="113"/>
      <c r="J24" s="285"/>
      <c r="K24" s="113"/>
      <c r="L24" s="285"/>
      <c r="M24" s="113"/>
      <c r="N24" s="369"/>
      <c r="O24" s="114"/>
    </row>
    <row r="25" spans="2:15" ht="13.5" thickBot="1">
      <c r="B25" s="794" t="s">
        <v>371</v>
      </c>
      <c r="C25" s="795"/>
      <c r="D25" s="286">
        <f>D26+D27+D28</f>
        <v>0</v>
      </c>
      <c r="E25" s="255"/>
      <c r="F25" s="286">
        <f>F29</f>
        <v>0</v>
      </c>
      <c r="G25" s="255"/>
      <c r="H25" s="370"/>
      <c r="I25" s="255"/>
      <c r="J25" s="286">
        <f>SUM(J26:J31)</f>
        <v>0</v>
      </c>
      <c r="K25" s="255"/>
      <c r="L25" s="286"/>
      <c r="M25" s="255"/>
      <c r="N25" s="370">
        <f>D25+F25+H25+J25+L25</f>
        <v>0</v>
      </c>
      <c r="O25" s="280"/>
    </row>
    <row r="26" spans="2:15" ht="12.75">
      <c r="B26" s="297"/>
      <c r="C26" s="298"/>
      <c r="D26" s="299"/>
      <c r="E26" s="300"/>
      <c r="F26" s="299"/>
      <c r="G26" s="300"/>
      <c r="H26" s="371"/>
      <c r="I26" s="300"/>
      <c r="J26" s="299"/>
      <c r="K26" s="300"/>
      <c r="L26" s="299"/>
      <c r="M26" s="300"/>
      <c r="N26" s="371"/>
      <c r="O26" s="301"/>
    </row>
    <row r="27" spans="2:15" ht="12.75">
      <c r="B27" s="290"/>
      <c r="C27" s="291"/>
      <c r="D27" s="292"/>
      <c r="E27" s="162"/>
      <c r="F27" s="292"/>
      <c r="G27" s="162"/>
      <c r="H27" s="368"/>
      <c r="I27" s="162"/>
      <c r="J27" s="292"/>
      <c r="K27" s="162"/>
      <c r="L27" s="292"/>
      <c r="M27" s="162"/>
      <c r="N27" s="368"/>
      <c r="O27" s="302"/>
    </row>
    <row r="28" spans="2:15" ht="12.75">
      <c r="B28" s="290"/>
      <c r="C28" s="291"/>
      <c r="D28" s="292"/>
      <c r="E28" s="162"/>
      <c r="F28" s="292"/>
      <c r="G28" s="162"/>
      <c r="H28" s="368"/>
      <c r="I28" s="162"/>
      <c r="J28" s="292"/>
      <c r="K28" s="162"/>
      <c r="L28" s="292"/>
      <c r="M28" s="162"/>
      <c r="N28" s="368"/>
      <c r="O28" s="302"/>
    </row>
    <row r="29" spans="2:15" ht="12.75">
      <c r="B29" s="290"/>
      <c r="C29" s="291"/>
      <c r="D29" s="292"/>
      <c r="E29" s="162"/>
      <c r="F29" s="292"/>
      <c r="G29" s="162"/>
      <c r="H29" s="368"/>
      <c r="I29" s="162"/>
      <c r="J29" s="292"/>
      <c r="K29" s="162"/>
      <c r="L29" s="292"/>
      <c r="M29" s="162"/>
      <c r="N29" s="368"/>
      <c r="O29" s="302"/>
    </row>
    <row r="30" spans="2:15" ht="12.75">
      <c r="B30" s="290"/>
      <c r="C30" s="291"/>
      <c r="D30" s="292"/>
      <c r="E30" s="162"/>
      <c r="F30" s="292"/>
      <c r="G30" s="162"/>
      <c r="H30" s="368"/>
      <c r="I30" s="162"/>
      <c r="J30" s="292"/>
      <c r="K30" s="162"/>
      <c r="L30" s="292"/>
      <c r="M30" s="162"/>
      <c r="N30" s="368"/>
      <c r="O30" s="302"/>
    </row>
    <row r="31" spans="2:15" ht="12.75">
      <c r="B31" s="290"/>
      <c r="C31" s="291"/>
      <c r="D31" s="292"/>
      <c r="E31" s="162"/>
      <c r="F31" s="292"/>
      <c r="G31" s="162"/>
      <c r="H31" s="368"/>
      <c r="I31" s="162"/>
      <c r="J31" s="292"/>
      <c r="K31" s="162"/>
      <c r="L31" s="292"/>
      <c r="M31" s="162"/>
      <c r="N31" s="368"/>
      <c r="O31" s="302"/>
    </row>
    <row r="32" spans="2:15" ht="13.5" thickBot="1">
      <c r="B32" s="295"/>
      <c r="C32" s="244"/>
      <c r="D32" s="303"/>
      <c r="E32" s="304"/>
      <c r="F32" s="303"/>
      <c r="G32" s="304"/>
      <c r="H32" s="372"/>
      <c r="I32" s="304"/>
      <c r="J32" s="303"/>
      <c r="K32" s="304"/>
      <c r="L32" s="303"/>
      <c r="M32" s="304"/>
      <c r="N32" s="372"/>
      <c r="O32" s="305"/>
    </row>
    <row r="33" spans="2:15" ht="13.5" thickBot="1">
      <c r="B33" s="276" t="s">
        <v>114</v>
      </c>
      <c r="C33" s="277"/>
      <c r="D33" s="278">
        <f>D9+D15+D25</f>
        <v>0</v>
      </c>
      <c r="E33" s="278"/>
      <c r="F33" s="278">
        <f>F9+F15+F25</f>
        <v>0</v>
      </c>
      <c r="G33" s="278"/>
      <c r="H33" s="365">
        <f>H9+H12+H20+H25</f>
        <v>0</v>
      </c>
      <c r="I33" s="278"/>
      <c r="J33" s="278">
        <f>J9+J15+J25</f>
        <v>0</v>
      </c>
      <c r="K33" s="278"/>
      <c r="L33" s="278">
        <f>L9+L15+L25</f>
        <v>0</v>
      </c>
      <c r="M33" s="278"/>
      <c r="N33" s="365">
        <f>D33+F33+H33+J33+L33</f>
        <v>0</v>
      </c>
      <c r="O33" s="280"/>
    </row>
    <row r="34" spans="2:15" ht="13.5" thickBot="1">
      <c r="B34" s="306"/>
      <c r="C34" s="235"/>
      <c r="D34" s="307"/>
      <c r="E34" s="2"/>
      <c r="F34" s="307"/>
      <c r="G34" s="2"/>
      <c r="H34" s="373"/>
      <c r="I34" s="2"/>
      <c r="J34" s="307"/>
      <c r="K34" s="2"/>
      <c r="L34" s="307"/>
      <c r="M34" s="2"/>
      <c r="N34" s="373"/>
      <c r="O34" s="145"/>
    </row>
    <row r="35" spans="2:15" ht="14.25" thickBot="1" thickTop="1">
      <c r="B35" s="308" t="s">
        <v>44</v>
      </c>
      <c r="C35" s="309"/>
      <c r="D35" s="310">
        <f>D33</f>
        <v>0</v>
      </c>
      <c r="E35" s="310">
        <f aca="true" t="shared" si="0" ref="E35:M35">E33</f>
        <v>0</v>
      </c>
      <c r="F35" s="310">
        <f t="shared" si="0"/>
        <v>0</v>
      </c>
      <c r="G35" s="310">
        <f t="shared" si="0"/>
        <v>0</v>
      </c>
      <c r="H35" s="374">
        <f t="shared" si="0"/>
        <v>0</v>
      </c>
      <c r="I35" s="310">
        <f t="shared" si="0"/>
        <v>0</v>
      </c>
      <c r="J35" s="310">
        <f t="shared" si="0"/>
        <v>0</v>
      </c>
      <c r="K35" s="310">
        <f t="shared" si="0"/>
        <v>0</v>
      </c>
      <c r="L35" s="310">
        <f t="shared" si="0"/>
        <v>0</v>
      </c>
      <c r="M35" s="310">
        <f t="shared" si="0"/>
        <v>0</v>
      </c>
      <c r="N35" s="374">
        <f>D35+F35+H35+J35+L35</f>
        <v>0</v>
      </c>
      <c r="O35" s="311"/>
    </row>
    <row r="36" ht="13.5" thickTop="1"/>
  </sheetData>
  <sheetProtection/>
  <mergeCells count="9">
    <mergeCell ref="B25:C25"/>
    <mergeCell ref="B20:C20"/>
    <mergeCell ref="B12:C12"/>
    <mergeCell ref="B9:C9"/>
    <mergeCell ref="B10:C10"/>
    <mergeCell ref="B1:O1"/>
    <mergeCell ref="B2:O2"/>
    <mergeCell ref="B3:O3"/>
    <mergeCell ref="B4:O4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zoomScalePageLayoutView="0" workbookViewId="0" topLeftCell="A10">
      <selection activeCell="A1" sqref="A1:P1"/>
    </sheetView>
  </sheetViews>
  <sheetFormatPr defaultColWidth="9.00390625" defaultRowHeight="12.75"/>
  <cols>
    <col min="13" max="13" width="10.25390625" style="0" customWidth="1"/>
  </cols>
  <sheetData>
    <row r="1" spans="1:16" ht="12.75">
      <c r="A1" s="792" t="s">
        <v>390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</row>
    <row r="2" spans="1:16" ht="12.75">
      <c r="A2" s="769" t="s">
        <v>163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</row>
    <row r="3" spans="1:16" ht="12.75">
      <c r="A3" s="769" t="s">
        <v>115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</row>
    <row r="4" spans="1:16" ht="12.75">
      <c r="A4" s="769" t="s">
        <v>305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</row>
    <row r="5" ht="13.5" thickBot="1">
      <c r="B5" t="s">
        <v>116</v>
      </c>
    </row>
    <row r="6" spans="2:15" ht="12.75">
      <c r="B6" s="312" t="s">
        <v>33</v>
      </c>
      <c r="C6" s="267" t="s">
        <v>117</v>
      </c>
      <c r="D6" s="184"/>
      <c r="E6" s="184"/>
      <c r="F6" s="201" t="s">
        <v>118</v>
      </c>
      <c r="G6" s="266"/>
      <c r="H6" s="267" t="s">
        <v>119</v>
      </c>
      <c r="I6" s="266"/>
      <c r="J6" s="267" t="s">
        <v>217</v>
      </c>
      <c r="K6" s="266"/>
      <c r="L6" s="267" t="s">
        <v>218</v>
      </c>
      <c r="M6" s="266"/>
      <c r="N6" s="267" t="s">
        <v>120</v>
      </c>
      <c r="O6" s="202"/>
    </row>
    <row r="7" spans="2:15" ht="13.5" thickBot="1">
      <c r="B7" s="120"/>
      <c r="C7" s="313"/>
      <c r="D7" s="96"/>
      <c r="E7" s="96"/>
      <c r="F7" s="390" t="s">
        <v>24</v>
      </c>
      <c r="G7" s="315"/>
      <c r="H7" s="314" t="s">
        <v>24</v>
      </c>
      <c r="I7" s="315"/>
      <c r="J7" s="314" t="s">
        <v>24</v>
      </c>
      <c r="K7" s="315"/>
      <c r="L7" s="314" t="s">
        <v>24</v>
      </c>
      <c r="M7" s="315"/>
      <c r="N7" s="314" t="s">
        <v>24</v>
      </c>
      <c r="O7" s="188"/>
    </row>
    <row r="8" spans="2:15" ht="13.5" thickBot="1">
      <c r="B8" s="316" t="s">
        <v>50</v>
      </c>
      <c r="C8" s="317" t="s">
        <v>51</v>
      </c>
      <c r="D8" s="9"/>
      <c r="E8" s="9"/>
      <c r="F8" s="49"/>
      <c r="G8" s="60"/>
      <c r="H8" s="60"/>
      <c r="I8" s="60"/>
      <c r="J8" s="60"/>
      <c r="K8" s="60"/>
      <c r="L8" s="60"/>
      <c r="M8" s="60"/>
      <c r="N8" s="60"/>
      <c r="O8" s="51"/>
    </row>
    <row r="9" spans="2:15" ht="13.5" thickBot="1">
      <c r="B9" s="414" t="s">
        <v>187</v>
      </c>
      <c r="C9" s="318" t="s">
        <v>121</v>
      </c>
      <c r="D9" s="319"/>
      <c r="E9" s="389"/>
      <c r="F9" s="391"/>
      <c r="G9" s="320"/>
      <c r="H9" s="320"/>
      <c r="I9" s="320"/>
      <c r="J9" s="320">
        <f>J10+J11</f>
        <v>0</v>
      </c>
      <c r="K9" s="320"/>
      <c r="L9" s="320">
        <f>L10+L11+L12</f>
        <v>0</v>
      </c>
      <c r="M9" s="320"/>
      <c r="N9" s="320">
        <f>F9+H9+J9+L9</f>
        <v>0</v>
      </c>
      <c r="O9" s="321"/>
    </row>
    <row r="10" spans="2:15" ht="12.75">
      <c r="B10" s="322"/>
      <c r="C10" s="1" t="s">
        <v>165</v>
      </c>
      <c r="D10" s="6"/>
      <c r="E10" s="6"/>
      <c r="F10" s="392"/>
      <c r="G10" s="323"/>
      <c r="H10" s="323"/>
      <c r="I10" s="323"/>
      <c r="J10" s="323"/>
      <c r="K10" s="323"/>
      <c r="L10" s="323"/>
      <c r="M10" s="323"/>
      <c r="N10" s="323"/>
      <c r="O10" s="48"/>
    </row>
    <row r="11" spans="2:15" ht="12.75">
      <c r="B11" s="322"/>
      <c r="C11" s="165"/>
      <c r="D11" s="3"/>
      <c r="E11" s="3"/>
      <c r="F11" s="52"/>
      <c r="G11" s="8"/>
      <c r="H11" s="8"/>
      <c r="I11" s="8"/>
      <c r="J11" s="8"/>
      <c r="K11" s="8"/>
      <c r="L11" s="8"/>
      <c r="M11" s="8"/>
      <c r="N11" s="8"/>
      <c r="O11" s="16"/>
    </row>
    <row r="12" spans="2:15" ht="13.5" thickBot="1">
      <c r="B12" s="322"/>
      <c r="C12" s="170"/>
      <c r="D12" s="28"/>
      <c r="E12" s="28"/>
      <c r="F12" s="54"/>
      <c r="G12" s="29"/>
      <c r="H12" s="29"/>
      <c r="I12" s="29"/>
      <c r="J12" s="29"/>
      <c r="K12" s="29"/>
      <c r="L12" s="29"/>
      <c r="M12" s="29"/>
      <c r="N12" s="29"/>
      <c r="O12" s="30"/>
    </row>
    <row r="13" spans="2:15" ht="13.5" thickBot="1">
      <c r="B13" s="414" t="s">
        <v>190</v>
      </c>
      <c r="C13" s="324" t="s">
        <v>161</v>
      </c>
      <c r="D13" s="325"/>
      <c r="E13" s="325"/>
      <c r="F13" s="391"/>
      <c r="G13" s="320"/>
      <c r="H13" s="320">
        <f>SUM(H14:H19)</f>
        <v>0</v>
      </c>
      <c r="I13" s="320"/>
      <c r="J13" s="320">
        <f>J14</f>
        <v>0</v>
      </c>
      <c r="K13" s="320"/>
      <c r="L13" s="320"/>
      <c r="M13" s="320"/>
      <c r="N13" s="320">
        <f>F13+H13+J13+L13</f>
        <v>0</v>
      </c>
      <c r="O13" s="321"/>
    </row>
    <row r="14" spans="2:15" ht="12.75">
      <c r="B14" s="326"/>
      <c r="C14" s="165"/>
      <c r="D14" s="3"/>
      <c r="E14" s="3"/>
      <c r="F14" s="392"/>
      <c r="G14" s="323"/>
      <c r="H14" s="323"/>
      <c r="I14" s="323"/>
      <c r="J14" s="323"/>
      <c r="K14" s="323"/>
      <c r="L14" s="323"/>
      <c r="M14" s="323"/>
      <c r="N14" s="323"/>
      <c r="O14" s="48"/>
    </row>
    <row r="15" spans="2:15" ht="12.75">
      <c r="B15" s="326"/>
      <c r="C15" s="171"/>
      <c r="D15" s="327"/>
      <c r="E15" s="133"/>
      <c r="F15" s="52"/>
      <c r="G15" s="8"/>
      <c r="H15" s="8"/>
      <c r="I15" s="8"/>
      <c r="J15" s="8"/>
      <c r="K15" s="8"/>
      <c r="L15" s="8"/>
      <c r="M15" s="8"/>
      <c r="N15" s="8"/>
      <c r="O15" s="16"/>
    </row>
    <row r="16" spans="2:15" ht="12.75">
      <c r="B16" s="326"/>
      <c r="C16" s="165"/>
      <c r="D16" s="3"/>
      <c r="E16" s="3"/>
      <c r="F16" s="52"/>
      <c r="G16" s="8"/>
      <c r="H16" s="8"/>
      <c r="I16" s="8"/>
      <c r="J16" s="8"/>
      <c r="K16" s="8"/>
      <c r="L16" s="8"/>
      <c r="M16" s="8"/>
      <c r="N16" s="8"/>
      <c r="O16" s="16"/>
    </row>
    <row r="17" spans="2:15" ht="12.75">
      <c r="B17" s="326"/>
      <c r="C17" s="165"/>
      <c r="D17" s="3"/>
      <c r="E17" s="3"/>
      <c r="F17" s="52"/>
      <c r="G17" s="8"/>
      <c r="H17" s="8"/>
      <c r="I17" s="8"/>
      <c r="J17" s="8"/>
      <c r="K17" s="8"/>
      <c r="L17" s="8"/>
      <c r="M17" s="8"/>
      <c r="N17" s="8"/>
      <c r="O17" s="16"/>
    </row>
    <row r="18" spans="2:15" ht="12.75">
      <c r="B18" s="326"/>
      <c r="C18" s="165"/>
      <c r="D18" s="3"/>
      <c r="E18" s="3"/>
      <c r="F18" s="52"/>
      <c r="G18" s="8"/>
      <c r="H18" s="8"/>
      <c r="I18" s="8"/>
      <c r="J18" s="8"/>
      <c r="K18" s="8"/>
      <c r="L18" s="8"/>
      <c r="M18" s="8"/>
      <c r="N18" s="8"/>
      <c r="O18" s="16"/>
    </row>
    <row r="19" spans="2:15" ht="12.75">
      <c r="B19" s="326"/>
      <c r="C19" s="165"/>
      <c r="D19" s="3"/>
      <c r="E19" s="3"/>
      <c r="F19" s="52"/>
      <c r="G19" s="8"/>
      <c r="H19" s="8"/>
      <c r="I19" s="8"/>
      <c r="J19" s="8"/>
      <c r="K19" s="8"/>
      <c r="L19" s="8"/>
      <c r="M19" s="8"/>
      <c r="N19" s="8"/>
      <c r="O19" s="16"/>
    </row>
    <row r="20" spans="2:15" ht="13.5" thickBot="1">
      <c r="B20" s="326"/>
      <c r="C20" s="170"/>
      <c r="D20" s="28"/>
      <c r="E20" s="28"/>
      <c r="F20" s="54"/>
      <c r="G20" s="29"/>
      <c r="H20" s="29"/>
      <c r="I20" s="29"/>
      <c r="J20" s="29"/>
      <c r="K20" s="29"/>
      <c r="L20" s="29"/>
      <c r="M20" s="29"/>
      <c r="N20" s="29"/>
      <c r="O20" s="30"/>
    </row>
    <row r="21" spans="2:15" ht="13.5" thickBot="1">
      <c r="B21" s="415" t="s">
        <v>194</v>
      </c>
      <c r="C21" s="378" t="s">
        <v>143</v>
      </c>
      <c r="D21" s="148"/>
      <c r="E21" s="148"/>
      <c r="F21" s="393">
        <f>SUM(F22:F24)</f>
        <v>0</v>
      </c>
      <c r="G21" s="379"/>
      <c r="H21" s="379">
        <f>SUM(H22:H23)</f>
        <v>0</v>
      </c>
      <c r="I21" s="379"/>
      <c r="J21" s="379"/>
      <c r="K21" s="379"/>
      <c r="L21" s="379"/>
      <c r="M21" s="379"/>
      <c r="N21" s="320">
        <f>F21+H21+J21+L21</f>
        <v>0</v>
      </c>
      <c r="O21" s="380"/>
    </row>
    <row r="22" spans="2:15" ht="12.75">
      <c r="B22" s="328"/>
      <c r="C22" s="1"/>
      <c r="D22" s="6"/>
      <c r="E22" s="6"/>
      <c r="F22" s="392"/>
      <c r="G22" s="323"/>
      <c r="H22" s="323"/>
      <c r="I22" s="323"/>
      <c r="J22" s="323"/>
      <c r="K22" s="323"/>
      <c r="L22" s="323"/>
      <c r="M22" s="323"/>
      <c r="N22" s="323"/>
      <c r="O22" s="48"/>
    </row>
    <row r="23" spans="2:15" ht="12.75">
      <c r="B23" s="329"/>
      <c r="C23" s="170"/>
      <c r="D23" s="28"/>
      <c r="E23" s="28"/>
      <c r="F23" s="54"/>
      <c r="G23" s="113"/>
      <c r="H23" s="29"/>
      <c r="I23" s="113"/>
      <c r="J23" s="113"/>
      <c r="K23" s="113"/>
      <c r="L23" s="113"/>
      <c r="M23" s="113"/>
      <c r="N23" s="113"/>
      <c r="O23" s="114"/>
    </row>
    <row r="24" spans="2:15" ht="13.5" thickBot="1">
      <c r="B24" s="329"/>
      <c r="C24" s="169"/>
      <c r="D24" s="2"/>
      <c r="E24" s="2"/>
      <c r="F24" s="394"/>
      <c r="G24" s="161"/>
      <c r="H24" s="161"/>
      <c r="I24" s="161"/>
      <c r="J24" s="161"/>
      <c r="K24" s="161"/>
      <c r="L24" s="161"/>
      <c r="M24" s="161"/>
      <c r="N24" s="161"/>
      <c r="O24" s="192"/>
    </row>
    <row r="25" spans="2:15" ht="13.5" thickBot="1">
      <c r="B25" s="415" t="s">
        <v>196</v>
      </c>
      <c r="C25" s="258" t="s">
        <v>158</v>
      </c>
      <c r="D25" s="60"/>
      <c r="E25" s="60"/>
      <c r="F25" s="391"/>
      <c r="G25" s="320"/>
      <c r="H25" s="320">
        <f>SUM(H26:H28)</f>
        <v>0</v>
      </c>
      <c r="I25" s="320"/>
      <c r="J25" s="320"/>
      <c r="K25" s="320"/>
      <c r="L25" s="320"/>
      <c r="M25" s="320"/>
      <c r="N25" s="320">
        <f>F25+H25+J25+L25+M25</f>
        <v>0</v>
      </c>
      <c r="O25" s="321"/>
    </row>
    <row r="26" spans="2:15" ht="12.75">
      <c r="B26" s="322"/>
      <c r="C26" s="1" t="s">
        <v>159</v>
      </c>
      <c r="D26" s="6"/>
      <c r="E26" s="6"/>
      <c r="F26" s="392"/>
      <c r="G26" s="323"/>
      <c r="H26" s="323"/>
      <c r="I26" s="323"/>
      <c r="J26" s="323"/>
      <c r="K26" s="323"/>
      <c r="L26" s="323"/>
      <c r="M26" s="323"/>
      <c r="N26" s="323"/>
      <c r="O26" s="48"/>
    </row>
    <row r="27" spans="2:15" ht="12.75">
      <c r="B27" s="322"/>
      <c r="C27" s="165" t="s">
        <v>160</v>
      </c>
      <c r="D27" s="3"/>
      <c r="E27" s="3"/>
      <c r="F27" s="52"/>
      <c r="G27" s="8"/>
      <c r="H27" s="8"/>
      <c r="I27" s="8"/>
      <c r="J27" s="8"/>
      <c r="K27" s="8"/>
      <c r="L27" s="8"/>
      <c r="M27" s="8"/>
      <c r="N27" s="8"/>
      <c r="O27" s="16"/>
    </row>
    <row r="28" spans="2:15" ht="12.75">
      <c r="B28" s="322"/>
      <c r="C28" s="165"/>
      <c r="D28" s="3"/>
      <c r="E28" s="3"/>
      <c r="F28" s="52"/>
      <c r="G28" s="8"/>
      <c r="H28" s="8"/>
      <c r="I28" s="8"/>
      <c r="J28" s="8"/>
      <c r="K28" s="8"/>
      <c r="L28" s="8"/>
      <c r="M28" s="8"/>
      <c r="N28" s="8"/>
      <c r="O28" s="16"/>
    </row>
    <row r="29" spans="2:15" ht="12.75">
      <c r="B29" s="322"/>
      <c r="C29" s="168"/>
      <c r="D29" s="4"/>
      <c r="E29" s="4"/>
      <c r="F29" s="53"/>
      <c r="G29" s="10"/>
      <c r="H29" s="10"/>
      <c r="I29" s="10"/>
      <c r="J29" s="10"/>
      <c r="K29" s="10"/>
      <c r="L29" s="10"/>
      <c r="M29" s="10"/>
      <c r="N29" s="10"/>
      <c r="O29" s="17"/>
    </row>
    <row r="30" spans="2:15" ht="13.5" thickBot="1">
      <c r="B30" s="322"/>
      <c r="C30" s="235"/>
      <c r="D30" s="2"/>
      <c r="E30" s="2"/>
      <c r="F30" s="395"/>
      <c r="G30" s="33"/>
      <c r="H30" s="33"/>
      <c r="I30" s="33"/>
      <c r="J30" s="33"/>
      <c r="K30" s="33"/>
      <c r="L30" s="33"/>
      <c r="M30" s="33"/>
      <c r="N30" s="33"/>
      <c r="O30" s="34"/>
    </row>
    <row r="31" spans="2:15" ht="13.5" thickBot="1">
      <c r="B31" s="330"/>
      <c r="C31" s="59" t="s">
        <v>44</v>
      </c>
      <c r="D31" s="60"/>
      <c r="E31" s="331"/>
      <c r="F31" s="320">
        <f>F9+F13+F25+F21</f>
        <v>0</v>
      </c>
      <c r="G31" s="320"/>
      <c r="H31" s="320">
        <f>H13+H21+H25</f>
        <v>0</v>
      </c>
      <c r="I31" s="320"/>
      <c r="J31" s="320">
        <f>J9+J13+J25</f>
        <v>0</v>
      </c>
      <c r="K31" s="320"/>
      <c r="L31" s="320">
        <f>L9+L13+L25</f>
        <v>0</v>
      </c>
      <c r="M31" s="255"/>
      <c r="N31" s="320">
        <f>N9+N13+N25+N21</f>
        <v>0</v>
      </c>
      <c r="O31" s="194"/>
    </row>
  </sheetData>
  <sheetProtection/>
  <mergeCells count="4">
    <mergeCell ref="A1:P1"/>
    <mergeCell ref="A2:P2"/>
    <mergeCell ref="A3:P3"/>
    <mergeCell ref="A4:P4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A1">
      <selection activeCell="A2" sqref="A2:O2"/>
    </sheetView>
  </sheetViews>
  <sheetFormatPr defaultColWidth="9.00390625" defaultRowHeight="12.75"/>
  <cols>
    <col min="3" max="4" width="10.00390625" style="0" customWidth="1"/>
    <col min="5" max="5" width="10.875" style="0" customWidth="1"/>
  </cols>
  <sheetData>
    <row r="1" spans="1:15" ht="12.75">
      <c r="A1" s="792" t="s">
        <v>389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</row>
    <row r="2" spans="1:15" ht="12.75">
      <c r="A2" s="775" t="s">
        <v>219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</row>
    <row r="3" spans="1:15" ht="13.5" thickBot="1">
      <c r="A3" s="769" t="s">
        <v>305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</row>
    <row r="4" spans="2:14" ht="13.5" thickBot="1">
      <c r="B4" s="708"/>
      <c r="C4" s="332" t="s">
        <v>25</v>
      </c>
      <c r="D4" s="333" t="s">
        <v>26</v>
      </c>
      <c r="E4" s="334"/>
      <c r="F4" s="333" t="s">
        <v>27</v>
      </c>
      <c r="G4" s="334"/>
      <c r="H4" s="333" t="s">
        <v>28</v>
      </c>
      <c r="I4" s="334"/>
      <c r="J4" s="333" t="s">
        <v>24</v>
      </c>
      <c r="K4" s="335"/>
      <c r="L4" s="336"/>
      <c r="M4" s="336" t="s">
        <v>29</v>
      </c>
      <c r="N4" s="335"/>
    </row>
    <row r="5" spans="2:14" ht="13.5" thickBot="1">
      <c r="B5" s="709">
        <v>1</v>
      </c>
      <c r="C5" s="705" t="s">
        <v>122</v>
      </c>
      <c r="D5" s="9" t="s">
        <v>49</v>
      </c>
      <c r="E5" s="269"/>
      <c r="F5" s="317" t="s">
        <v>123</v>
      </c>
      <c r="G5" s="269"/>
      <c r="H5" s="317" t="s">
        <v>124</v>
      </c>
      <c r="I5" s="269"/>
      <c r="J5" s="9" t="s">
        <v>125</v>
      </c>
      <c r="K5" s="9"/>
      <c r="L5" s="317"/>
      <c r="M5" s="9" t="s">
        <v>46</v>
      </c>
      <c r="N5" s="145"/>
    </row>
    <row r="6" spans="2:14" ht="12.75">
      <c r="B6" s="688">
        <v>2</v>
      </c>
      <c r="C6" s="706" t="s">
        <v>50</v>
      </c>
      <c r="D6" s="92"/>
      <c r="E6" s="275"/>
      <c r="F6" s="682"/>
      <c r="G6" s="683"/>
      <c r="H6" s="682"/>
      <c r="I6" s="683"/>
      <c r="J6" s="682"/>
      <c r="K6" s="683"/>
      <c r="L6" s="682"/>
      <c r="M6" s="686"/>
      <c r="N6" s="683"/>
    </row>
    <row r="7" spans="2:14" ht="12.75">
      <c r="B7" s="688">
        <v>3</v>
      </c>
      <c r="C7" s="689" t="s">
        <v>187</v>
      </c>
      <c r="D7" s="256" t="s">
        <v>375</v>
      </c>
      <c r="E7" s="676"/>
      <c r="F7" s="684"/>
      <c r="G7" s="672"/>
      <c r="H7" s="684"/>
      <c r="I7" s="672"/>
      <c r="J7" s="684"/>
      <c r="K7" s="672">
        <v>1</v>
      </c>
      <c r="L7" s="684"/>
      <c r="M7" s="7">
        <v>1</v>
      </c>
      <c r="N7" s="672"/>
    </row>
    <row r="8" spans="2:14" ht="12.75">
      <c r="B8" s="688">
        <v>4</v>
      </c>
      <c r="C8" s="690"/>
      <c r="D8" s="674"/>
      <c r="E8" s="677"/>
      <c r="F8" s="684"/>
      <c r="G8" s="672"/>
      <c r="H8" s="684"/>
      <c r="I8" s="672"/>
      <c r="J8" s="684"/>
      <c r="K8" s="672"/>
      <c r="L8" s="684"/>
      <c r="M8" s="7"/>
      <c r="N8" s="672"/>
    </row>
    <row r="9" spans="2:14" ht="12.75">
      <c r="B9" s="688">
        <v>5</v>
      </c>
      <c r="C9" s="690"/>
      <c r="D9" s="674"/>
      <c r="E9" s="677"/>
      <c r="F9" s="684"/>
      <c r="G9" s="672"/>
      <c r="H9" s="684"/>
      <c r="I9" s="672"/>
      <c r="J9" s="684"/>
      <c r="K9" s="672"/>
      <c r="L9" s="684"/>
      <c r="M9" s="7"/>
      <c r="N9" s="672"/>
    </row>
    <row r="10" spans="2:14" ht="12.75">
      <c r="B10" s="688">
        <v>6</v>
      </c>
      <c r="C10" s="690"/>
      <c r="D10" s="674"/>
      <c r="E10" s="677"/>
      <c r="F10" s="684"/>
      <c r="G10" s="672"/>
      <c r="H10" s="684"/>
      <c r="I10" s="672"/>
      <c r="J10" s="684"/>
      <c r="K10" s="672"/>
      <c r="L10" s="684"/>
      <c r="M10" s="7"/>
      <c r="N10" s="672"/>
    </row>
    <row r="11" spans="2:14" ht="12.75">
      <c r="B11" s="688">
        <v>7</v>
      </c>
      <c r="C11" s="689" t="s">
        <v>198</v>
      </c>
      <c r="D11" s="675" t="s">
        <v>101</v>
      </c>
      <c r="E11" s="677"/>
      <c r="F11" s="684"/>
      <c r="G11" s="672">
        <v>1</v>
      </c>
      <c r="H11" s="684"/>
      <c r="I11" s="672"/>
      <c r="J11" s="684"/>
      <c r="K11" s="672"/>
      <c r="L11" s="684"/>
      <c r="M11" s="7">
        <v>1</v>
      </c>
      <c r="N11" s="672"/>
    </row>
    <row r="12" spans="2:14" ht="12.75">
      <c r="B12" s="688">
        <v>8</v>
      </c>
      <c r="C12" s="689"/>
      <c r="D12" s="674" t="s">
        <v>220</v>
      </c>
      <c r="E12" s="678"/>
      <c r="F12" s="684"/>
      <c r="G12" s="672"/>
      <c r="H12" s="684"/>
      <c r="I12" s="672"/>
      <c r="J12" s="684"/>
      <c r="K12" s="672"/>
      <c r="L12" s="684"/>
      <c r="M12" s="7"/>
      <c r="N12" s="672"/>
    </row>
    <row r="13" spans="2:14" ht="12.75">
      <c r="B13" s="688">
        <v>9</v>
      </c>
      <c r="C13" s="689"/>
      <c r="D13" s="674"/>
      <c r="E13" s="679"/>
      <c r="F13" s="684"/>
      <c r="G13" s="672"/>
      <c r="H13" s="684"/>
      <c r="I13" s="672"/>
      <c r="J13" s="684"/>
      <c r="K13" s="672"/>
      <c r="L13" s="684"/>
      <c r="M13" s="7"/>
      <c r="N13" s="672"/>
    </row>
    <row r="14" spans="2:14" ht="12.75">
      <c r="B14" s="688">
        <v>10</v>
      </c>
      <c r="C14" s="689"/>
      <c r="D14" s="674"/>
      <c r="E14" s="679"/>
      <c r="F14" s="684"/>
      <c r="G14" s="672"/>
      <c r="H14" s="684"/>
      <c r="I14" s="672"/>
      <c r="J14" s="684"/>
      <c r="K14" s="672"/>
      <c r="L14" s="684"/>
      <c r="M14" s="7"/>
      <c r="N14" s="672"/>
    </row>
    <row r="15" spans="2:14" ht="12.75">
      <c r="B15" s="688">
        <v>11</v>
      </c>
      <c r="C15" s="689" t="s">
        <v>209</v>
      </c>
      <c r="D15" s="610" t="s">
        <v>376</v>
      </c>
      <c r="E15" s="680"/>
      <c r="F15" s="684"/>
      <c r="G15" s="672">
        <v>1</v>
      </c>
      <c r="H15" s="684"/>
      <c r="I15" s="672"/>
      <c r="J15" s="684"/>
      <c r="K15" s="672"/>
      <c r="L15" s="684"/>
      <c r="M15" s="7">
        <v>1</v>
      </c>
      <c r="N15" s="672"/>
    </row>
    <row r="16" spans="2:14" ht="12.75">
      <c r="B16" s="688">
        <v>12</v>
      </c>
      <c r="C16" s="689"/>
      <c r="D16" s="674" t="s">
        <v>126</v>
      </c>
      <c r="E16" s="145"/>
      <c r="F16" s="684"/>
      <c r="G16" s="672"/>
      <c r="H16" s="684"/>
      <c r="I16" s="672"/>
      <c r="J16" s="684"/>
      <c r="K16" s="672"/>
      <c r="L16" s="684"/>
      <c r="M16" s="7"/>
      <c r="N16" s="672"/>
    </row>
    <row r="17" spans="2:14" ht="12.75">
      <c r="B17" s="688">
        <v>13</v>
      </c>
      <c r="C17" s="689"/>
      <c r="D17" s="2"/>
      <c r="E17" s="145"/>
      <c r="F17" s="684"/>
      <c r="G17" s="672"/>
      <c r="H17" s="684"/>
      <c r="I17" s="672"/>
      <c r="J17" s="684"/>
      <c r="K17" s="672"/>
      <c r="L17" s="684"/>
      <c r="M17" s="7"/>
      <c r="N17" s="672"/>
    </row>
    <row r="18" spans="2:14" ht="12.75">
      <c r="B18" s="688">
        <v>14</v>
      </c>
      <c r="C18" s="689" t="s">
        <v>190</v>
      </c>
      <c r="D18" s="256" t="s">
        <v>377</v>
      </c>
      <c r="E18" s="681"/>
      <c r="F18" s="684"/>
      <c r="G18" s="672">
        <v>12</v>
      </c>
      <c r="H18" s="684"/>
      <c r="I18" s="672"/>
      <c r="J18" s="684"/>
      <c r="K18" s="672"/>
      <c r="L18" s="684"/>
      <c r="M18" s="7">
        <v>12</v>
      </c>
      <c r="N18" s="672"/>
    </row>
    <row r="19" spans="2:14" ht="12.75">
      <c r="B19" s="688">
        <v>15</v>
      </c>
      <c r="C19" s="690"/>
      <c r="D19" s="674"/>
      <c r="E19" s="677"/>
      <c r="F19" s="684"/>
      <c r="G19" s="672"/>
      <c r="H19" s="684"/>
      <c r="I19" s="672"/>
      <c r="J19" s="684"/>
      <c r="K19" s="672"/>
      <c r="L19" s="684"/>
      <c r="M19" s="7"/>
      <c r="N19" s="672"/>
    </row>
    <row r="20" spans="2:14" ht="12.75">
      <c r="B20" s="688">
        <v>16</v>
      </c>
      <c r="C20" s="690"/>
      <c r="D20" s="674"/>
      <c r="E20" s="677"/>
      <c r="F20" s="684"/>
      <c r="G20" s="672"/>
      <c r="H20" s="684"/>
      <c r="I20" s="672"/>
      <c r="J20" s="684"/>
      <c r="K20" s="672"/>
      <c r="L20" s="684"/>
      <c r="M20" s="7"/>
      <c r="N20" s="672"/>
    </row>
    <row r="21" spans="2:14" ht="12.75">
      <c r="B21" s="688">
        <v>17</v>
      </c>
      <c r="C21" s="691" t="s">
        <v>195</v>
      </c>
      <c r="D21" s="675" t="s">
        <v>378</v>
      </c>
      <c r="E21" s="676"/>
      <c r="F21" s="684"/>
      <c r="G21" s="672"/>
      <c r="H21" s="684"/>
      <c r="I21" s="672">
        <v>0.1</v>
      </c>
      <c r="J21" s="684"/>
      <c r="K21" s="672"/>
      <c r="L21" s="684"/>
      <c r="M21" s="7">
        <v>0.1</v>
      </c>
      <c r="N21" s="672"/>
    </row>
    <row r="22" spans="2:14" ht="12.75">
      <c r="B22" s="688">
        <v>18</v>
      </c>
      <c r="C22" s="692"/>
      <c r="D22" s="674" t="s">
        <v>127</v>
      </c>
      <c r="E22" s="677"/>
      <c r="F22" s="685"/>
      <c r="G22" s="272"/>
      <c r="H22" s="685"/>
      <c r="I22" s="272"/>
      <c r="J22" s="685"/>
      <c r="K22" s="673"/>
      <c r="L22" s="687"/>
      <c r="M22" s="669"/>
      <c r="N22" s="673"/>
    </row>
    <row r="23" spans="2:14" ht="12.75">
      <c r="B23" s="688">
        <v>19</v>
      </c>
      <c r="C23" s="307"/>
      <c r="D23" s="674"/>
      <c r="E23" s="677"/>
      <c r="F23" s="684"/>
      <c r="G23" s="672"/>
      <c r="H23" s="684"/>
      <c r="I23" s="672"/>
      <c r="J23" s="684"/>
      <c r="K23" s="672"/>
      <c r="L23" s="684"/>
      <c r="M23" s="7"/>
      <c r="N23" s="672"/>
    </row>
    <row r="24" spans="2:14" ht="12.75">
      <c r="B24" s="688">
        <v>20</v>
      </c>
      <c r="C24" s="307"/>
      <c r="D24" s="674"/>
      <c r="E24" s="677"/>
      <c r="F24" s="684"/>
      <c r="G24" s="672"/>
      <c r="H24" s="684"/>
      <c r="I24" s="672"/>
      <c r="J24" s="684"/>
      <c r="K24" s="672"/>
      <c r="L24" s="684"/>
      <c r="M24" s="7"/>
      <c r="N24" s="672"/>
    </row>
    <row r="25" spans="2:14" ht="13.5" thickBot="1">
      <c r="B25" s="688">
        <v>21</v>
      </c>
      <c r="C25" s="707"/>
      <c r="D25" s="696"/>
      <c r="E25" s="697"/>
      <c r="F25" s="693"/>
      <c r="G25" s="694"/>
      <c r="H25" s="693"/>
      <c r="I25" s="694"/>
      <c r="J25" s="693"/>
      <c r="K25" s="694"/>
      <c r="L25" s="693"/>
      <c r="M25" s="695"/>
      <c r="N25" s="694"/>
    </row>
    <row r="26" spans="2:14" ht="13.5" thickBot="1">
      <c r="B26" s="688">
        <v>22</v>
      </c>
      <c r="C26" s="184"/>
      <c r="D26" s="702" t="s">
        <v>114</v>
      </c>
      <c r="E26" s="703"/>
      <c r="F26" s="699"/>
      <c r="G26" s="700">
        <f>SUM(G7:G24)</f>
        <v>14</v>
      </c>
      <c r="H26" s="701"/>
      <c r="I26" s="700">
        <v>0.1</v>
      </c>
      <c r="J26" s="701"/>
      <c r="K26" s="700">
        <v>1</v>
      </c>
      <c r="L26" s="701"/>
      <c r="M26" s="699">
        <v>15.1</v>
      </c>
      <c r="N26" s="700"/>
    </row>
    <row r="27" spans="2:14" ht="12.75">
      <c r="B27" s="688">
        <v>23</v>
      </c>
      <c r="C27" s="92"/>
      <c r="D27" s="704"/>
      <c r="E27" s="704"/>
      <c r="F27" s="686"/>
      <c r="G27" s="686"/>
      <c r="H27" s="686"/>
      <c r="I27" s="686"/>
      <c r="J27" s="686"/>
      <c r="K27" s="686"/>
      <c r="L27" s="686"/>
      <c r="M27" s="686"/>
      <c r="N27" s="683"/>
    </row>
    <row r="28" spans="2:14" ht="13.5" thickBot="1">
      <c r="B28" s="688">
        <v>24</v>
      </c>
      <c r="C28" s="96"/>
      <c r="D28" s="86"/>
      <c r="E28" s="86"/>
      <c r="F28" s="187"/>
      <c r="G28" s="187"/>
      <c r="H28" s="187"/>
      <c r="I28" s="187"/>
      <c r="J28" s="187"/>
      <c r="K28" s="187"/>
      <c r="L28" s="187"/>
      <c r="M28" s="187"/>
      <c r="N28" s="188"/>
    </row>
    <row r="29" spans="2:14" ht="16.5" thickBot="1">
      <c r="B29" s="710">
        <v>25</v>
      </c>
      <c r="C29" s="711" t="s">
        <v>44</v>
      </c>
      <c r="D29" s="712"/>
      <c r="E29" s="713"/>
      <c r="F29" s="714"/>
      <c r="G29" s="715">
        <v>14</v>
      </c>
      <c r="H29" s="714"/>
      <c r="I29" s="715">
        <v>0.1</v>
      </c>
      <c r="J29" s="714"/>
      <c r="K29" s="50">
        <v>1</v>
      </c>
      <c r="L29" s="714"/>
      <c r="M29" s="50" t="s">
        <v>374</v>
      </c>
      <c r="N29" s="698"/>
    </row>
  </sheetData>
  <sheetProtection/>
  <mergeCells count="3">
    <mergeCell ref="A1:O1"/>
    <mergeCell ref="A2:O2"/>
    <mergeCell ref="A3:O3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B2" sqref="B2:S2"/>
    </sheetView>
  </sheetViews>
  <sheetFormatPr defaultColWidth="9.00390625" defaultRowHeight="12.75"/>
  <cols>
    <col min="4" max="4" width="10.75390625" style="0" customWidth="1"/>
  </cols>
  <sheetData>
    <row r="1" spans="2:19" s="547" customFormat="1" ht="12.75">
      <c r="B1" s="816" t="s">
        <v>388</v>
      </c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</row>
    <row r="2" spans="2:19" s="547" customFormat="1" ht="12.75">
      <c r="B2" s="817" t="s">
        <v>379</v>
      </c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</row>
    <row r="3" ht="13.5" thickBot="1"/>
    <row r="4" spans="2:18" ht="13.5" thickBot="1">
      <c r="B4" s="813" t="s">
        <v>226</v>
      </c>
      <c r="C4" s="814"/>
      <c r="D4" s="815"/>
      <c r="E4" s="720"/>
      <c r="F4" s="721" t="s">
        <v>227</v>
      </c>
      <c r="G4" s="721" t="s">
        <v>228</v>
      </c>
      <c r="H4" s="721" t="s">
        <v>229</v>
      </c>
      <c r="I4" s="721" t="s">
        <v>230</v>
      </c>
      <c r="J4" s="721" t="s">
        <v>231</v>
      </c>
      <c r="K4" s="721" t="s">
        <v>232</v>
      </c>
      <c r="L4" s="721" t="s">
        <v>233</v>
      </c>
      <c r="M4" s="721" t="s">
        <v>234</v>
      </c>
      <c r="N4" s="721" t="s">
        <v>235</v>
      </c>
      <c r="O4" s="721" t="s">
        <v>236</v>
      </c>
      <c r="P4" s="721" t="s">
        <v>237</v>
      </c>
      <c r="Q4" s="721" t="s">
        <v>238</v>
      </c>
      <c r="R4" s="722" t="s">
        <v>239</v>
      </c>
    </row>
    <row r="5" spans="2:19" ht="12.75">
      <c r="B5" s="828" t="s">
        <v>240</v>
      </c>
      <c r="C5" s="829"/>
      <c r="D5" s="829"/>
      <c r="E5" s="723"/>
      <c r="F5" s="738">
        <v>11</v>
      </c>
      <c r="G5" s="738">
        <v>12</v>
      </c>
      <c r="H5" s="738">
        <v>11</v>
      </c>
      <c r="I5" s="738">
        <v>12</v>
      </c>
      <c r="J5" s="738">
        <v>11</v>
      </c>
      <c r="K5" s="738">
        <v>12</v>
      </c>
      <c r="L5" s="738">
        <v>12</v>
      </c>
      <c r="M5" s="738">
        <v>11</v>
      </c>
      <c r="N5" s="738">
        <v>12</v>
      </c>
      <c r="O5" s="738">
        <v>11</v>
      </c>
      <c r="P5" s="738">
        <v>12</v>
      </c>
      <c r="Q5" s="738">
        <v>11</v>
      </c>
      <c r="R5" s="739">
        <f>SUM(F5:Q5)</f>
        <v>138</v>
      </c>
      <c r="S5" s="716"/>
    </row>
    <row r="6" spans="2:19" ht="12.75">
      <c r="B6" s="830" t="s">
        <v>241</v>
      </c>
      <c r="C6" s="831"/>
      <c r="D6" s="831"/>
      <c r="E6" s="719"/>
      <c r="F6" s="740">
        <v>272</v>
      </c>
      <c r="G6" s="740">
        <v>272</v>
      </c>
      <c r="H6" s="740">
        <v>271</v>
      </c>
      <c r="I6" s="740">
        <v>272</v>
      </c>
      <c r="J6" s="740">
        <v>272</v>
      </c>
      <c r="K6" s="740">
        <v>271</v>
      </c>
      <c r="L6" s="740">
        <v>272</v>
      </c>
      <c r="M6" s="740">
        <v>272</v>
      </c>
      <c r="N6" s="740">
        <v>271</v>
      </c>
      <c r="O6" s="740">
        <v>272</v>
      </c>
      <c r="P6" s="740">
        <v>272</v>
      </c>
      <c r="Q6" s="740">
        <v>271</v>
      </c>
      <c r="R6" s="741">
        <f aca="true" t="shared" si="0" ref="R6:R11">SUM(F6:Q6)</f>
        <v>3260</v>
      </c>
      <c r="S6" s="717"/>
    </row>
    <row r="7" spans="2:18" ht="12.75">
      <c r="B7" s="819" t="s">
        <v>242</v>
      </c>
      <c r="C7" s="820"/>
      <c r="D7" s="821"/>
      <c r="E7" s="405"/>
      <c r="F7" s="742">
        <f>C28*0.12</f>
        <v>1702.32</v>
      </c>
      <c r="G7" s="742">
        <f>C28*0.08</f>
        <v>1134.88</v>
      </c>
      <c r="H7" s="742">
        <f>C28*0.08</f>
        <v>1134.88</v>
      </c>
      <c r="I7" s="742">
        <f>C28*0.08</f>
        <v>1134.88</v>
      </c>
      <c r="J7" s="742">
        <f>C28*0.08</f>
        <v>1134.88</v>
      </c>
      <c r="K7" s="742">
        <f>C28*0.08</f>
        <v>1134.88</v>
      </c>
      <c r="L7" s="742">
        <f>C28*0.08</f>
        <v>1134.88</v>
      </c>
      <c r="M7" s="742">
        <f>C28*0.08</f>
        <v>1134.88</v>
      </c>
      <c r="N7" s="742">
        <f>C28*0.08</f>
        <v>1134.88</v>
      </c>
      <c r="O7" s="742">
        <f>C28*0.08</f>
        <v>1134.88</v>
      </c>
      <c r="P7" s="742">
        <f>C28*0.08</f>
        <v>1134.88</v>
      </c>
      <c r="Q7" s="742">
        <f>C28*0.08</f>
        <v>1134.88</v>
      </c>
      <c r="R7" s="741">
        <f t="shared" si="0"/>
        <v>14186.000000000004</v>
      </c>
    </row>
    <row r="8" spans="2:19" ht="12.75">
      <c r="B8" s="819" t="s">
        <v>243</v>
      </c>
      <c r="C8" s="820"/>
      <c r="D8" s="821"/>
      <c r="E8" s="405"/>
      <c r="F8" s="742">
        <v>1116</v>
      </c>
      <c r="G8" s="742">
        <v>1116</v>
      </c>
      <c r="H8" s="742">
        <v>1117</v>
      </c>
      <c r="I8" s="742">
        <v>1116</v>
      </c>
      <c r="J8" s="742">
        <v>1116</v>
      </c>
      <c r="K8" s="742">
        <v>1117</v>
      </c>
      <c r="L8" s="742">
        <v>1116</v>
      </c>
      <c r="M8" s="742">
        <v>1116</v>
      </c>
      <c r="N8" s="742">
        <v>1117</v>
      </c>
      <c r="O8" s="742">
        <v>1116</v>
      </c>
      <c r="P8" s="742">
        <v>1116</v>
      </c>
      <c r="Q8" s="742">
        <v>1117</v>
      </c>
      <c r="R8" s="741">
        <f t="shared" si="0"/>
        <v>13396</v>
      </c>
      <c r="S8" s="718"/>
    </row>
    <row r="9" spans="2:18" ht="12.75">
      <c r="B9" s="822" t="s">
        <v>244</v>
      </c>
      <c r="C9" s="823"/>
      <c r="D9" s="824"/>
      <c r="E9" s="405"/>
      <c r="F9" s="743">
        <f>SUM(F5:F8)</f>
        <v>3101.3199999999997</v>
      </c>
      <c r="G9" s="743">
        <f aca="true" t="shared" si="1" ref="G9:Q9">SUM(G5:G8)</f>
        <v>2534.88</v>
      </c>
      <c r="H9" s="743">
        <f t="shared" si="1"/>
        <v>2533.88</v>
      </c>
      <c r="I9" s="743">
        <f t="shared" si="1"/>
        <v>2534.88</v>
      </c>
      <c r="J9" s="743">
        <f t="shared" si="1"/>
        <v>2533.88</v>
      </c>
      <c r="K9" s="743">
        <f t="shared" si="1"/>
        <v>2534.88</v>
      </c>
      <c r="L9" s="743">
        <f t="shared" si="1"/>
        <v>2534.88</v>
      </c>
      <c r="M9" s="743">
        <f t="shared" si="1"/>
        <v>2533.88</v>
      </c>
      <c r="N9" s="743">
        <f t="shared" si="1"/>
        <v>2534.88</v>
      </c>
      <c r="O9" s="743">
        <f t="shared" si="1"/>
        <v>2533.88</v>
      </c>
      <c r="P9" s="743">
        <f t="shared" si="1"/>
        <v>2534.88</v>
      </c>
      <c r="Q9" s="743">
        <f t="shared" si="1"/>
        <v>2533.88</v>
      </c>
      <c r="R9" s="741">
        <f t="shared" si="0"/>
        <v>30980.000000000007</v>
      </c>
    </row>
    <row r="10" spans="2:18" ht="13.5" thickBot="1">
      <c r="B10" s="825" t="s">
        <v>245</v>
      </c>
      <c r="C10" s="826"/>
      <c r="D10" s="827"/>
      <c r="E10" s="726"/>
      <c r="F10" s="744">
        <v>506</v>
      </c>
      <c r="G10" s="744">
        <v>506</v>
      </c>
      <c r="H10" s="744">
        <v>505</v>
      </c>
      <c r="I10" s="744">
        <v>506</v>
      </c>
      <c r="J10" s="744">
        <v>506</v>
      </c>
      <c r="K10" s="744">
        <v>505</v>
      </c>
      <c r="L10" s="744">
        <v>506</v>
      </c>
      <c r="M10" s="744">
        <v>506</v>
      </c>
      <c r="N10" s="744">
        <v>505</v>
      </c>
      <c r="O10" s="744">
        <v>506</v>
      </c>
      <c r="P10" s="744">
        <v>506</v>
      </c>
      <c r="Q10" s="744">
        <v>505</v>
      </c>
      <c r="R10" s="745">
        <f>SUM(F10:Q10)</f>
        <v>6068</v>
      </c>
    </row>
    <row r="11" spans="2:18" ht="13.5" thickBot="1">
      <c r="B11" s="809" t="s">
        <v>246</v>
      </c>
      <c r="C11" s="810"/>
      <c r="D11" s="810"/>
      <c r="E11" s="720"/>
      <c r="F11" s="746">
        <f aca="true" t="shared" si="2" ref="F11:Q11">SUM(F9:F10)</f>
        <v>3607.3199999999997</v>
      </c>
      <c r="G11" s="746">
        <f t="shared" si="2"/>
        <v>3040.88</v>
      </c>
      <c r="H11" s="746">
        <f t="shared" si="2"/>
        <v>3038.88</v>
      </c>
      <c r="I11" s="746">
        <f t="shared" si="2"/>
        <v>3040.88</v>
      </c>
      <c r="J11" s="746">
        <f t="shared" si="2"/>
        <v>3039.88</v>
      </c>
      <c r="K11" s="746">
        <f t="shared" si="2"/>
        <v>3039.88</v>
      </c>
      <c r="L11" s="746">
        <f t="shared" si="2"/>
        <v>3040.88</v>
      </c>
      <c r="M11" s="746">
        <f t="shared" si="2"/>
        <v>3039.88</v>
      </c>
      <c r="N11" s="746">
        <f t="shared" si="2"/>
        <v>3039.88</v>
      </c>
      <c r="O11" s="746">
        <f t="shared" si="2"/>
        <v>3039.88</v>
      </c>
      <c r="P11" s="746">
        <f t="shared" si="2"/>
        <v>3040.88</v>
      </c>
      <c r="Q11" s="746">
        <f t="shared" si="2"/>
        <v>3038.88</v>
      </c>
      <c r="R11" s="747">
        <f t="shared" si="0"/>
        <v>37048</v>
      </c>
    </row>
    <row r="12" spans="2:18" ht="12.75">
      <c r="B12" s="811" t="s">
        <v>247</v>
      </c>
      <c r="C12" s="812"/>
      <c r="D12" s="812"/>
      <c r="E12" s="723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9"/>
    </row>
    <row r="13" spans="2:19" ht="12.75">
      <c r="B13" s="801" t="s">
        <v>248</v>
      </c>
      <c r="C13" s="802"/>
      <c r="D13" s="802"/>
      <c r="E13" s="405"/>
      <c r="F13" s="742">
        <v>1391</v>
      </c>
      <c r="G13" s="742">
        <v>1391</v>
      </c>
      <c r="H13" s="742">
        <v>1391</v>
      </c>
      <c r="I13" s="742">
        <v>1391</v>
      </c>
      <c r="J13" s="742">
        <v>1391</v>
      </c>
      <c r="K13" s="742">
        <v>1391</v>
      </c>
      <c r="L13" s="742">
        <v>1391</v>
      </c>
      <c r="M13" s="742">
        <v>1391</v>
      </c>
      <c r="N13" s="742">
        <v>1391</v>
      </c>
      <c r="O13" s="742">
        <v>1391</v>
      </c>
      <c r="P13" s="742">
        <v>1391</v>
      </c>
      <c r="Q13" s="742">
        <v>1390</v>
      </c>
      <c r="R13" s="741">
        <f aca="true" t="shared" si="3" ref="R13:R18">SUM(F13:Q13)</f>
        <v>16691</v>
      </c>
      <c r="S13" s="718"/>
    </row>
    <row r="14" spans="2:19" ht="12.75">
      <c r="B14" s="801" t="s">
        <v>249</v>
      </c>
      <c r="C14" s="802"/>
      <c r="D14" s="802"/>
      <c r="E14" s="405"/>
      <c r="F14" s="742">
        <v>252</v>
      </c>
      <c r="G14" s="742">
        <v>251</v>
      </c>
      <c r="H14" s="742">
        <v>251</v>
      </c>
      <c r="I14" s="742">
        <v>251</v>
      </c>
      <c r="J14" s="742">
        <v>251</v>
      </c>
      <c r="K14" s="742">
        <v>251</v>
      </c>
      <c r="L14" s="742">
        <v>251</v>
      </c>
      <c r="M14" s="742">
        <v>251</v>
      </c>
      <c r="N14" s="742">
        <v>251</v>
      </c>
      <c r="O14" s="742">
        <v>251</v>
      </c>
      <c r="P14" s="742">
        <v>251</v>
      </c>
      <c r="Q14" s="742">
        <v>252</v>
      </c>
      <c r="R14" s="741">
        <f t="shared" si="3"/>
        <v>3014</v>
      </c>
      <c r="S14" s="718"/>
    </row>
    <row r="15" spans="2:19" ht="12.75">
      <c r="B15" s="801" t="s">
        <v>250</v>
      </c>
      <c r="C15" s="802"/>
      <c r="D15" s="802"/>
      <c r="E15" s="405"/>
      <c r="F15" s="742">
        <v>733</v>
      </c>
      <c r="G15" s="742">
        <v>734</v>
      </c>
      <c r="H15" s="742">
        <v>733</v>
      </c>
      <c r="I15" s="742">
        <v>734</v>
      </c>
      <c r="J15" s="742">
        <v>733</v>
      </c>
      <c r="K15" s="742">
        <v>734</v>
      </c>
      <c r="L15" s="742">
        <v>733</v>
      </c>
      <c r="M15" s="742">
        <v>734</v>
      </c>
      <c r="N15" s="742">
        <v>733</v>
      </c>
      <c r="O15" s="742">
        <v>734</v>
      </c>
      <c r="P15" s="742">
        <v>733</v>
      </c>
      <c r="Q15" s="742">
        <v>734</v>
      </c>
      <c r="R15" s="741">
        <f t="shared" si="3"/>
        <v>8802</v>
      </c>
      <c r="S15" s="718"/>
    </row>
    <row r="16" spans="2:19" ht="12.75">
      <c r="B16" s="801" t="s">
        <v>251</v>
      </c>
      <c r="C16" s="802"/>
      <c r="D16" s="802"/>
      <c r="E16" s="405"/>
      <c r="F16" s="742">
        <v>157</v>
      </c>
      <c r="G16" s="742">
        <v>157</v>
      </c>
      <c r="H16" s="742">
        <v>156</v>
      </c>
      <c r="I16" s="742">
        <v>157</v>
      </c>
      <c r="J16" s="742">
        <v>157</v>
      </c>
      <c r="K16" s="742">
        <v>156</v>
      </c>
      <c r="L16" s="742">
        <v>157</v>
      </c>
      <c r="M16" s="742">
        <v>157</v>
      </c>
      <c r="N16" s="742">
        <v>157</v>
      </c>
      <c r="O16" s="742">
        <v>157</v>
      </c>
      <c r="P16" s="742">
        <v>157</v>
      </c>
      <c r="Q16" s="742">
        <v>156</v>
      </c>
      <c r="R16" s="741">
        <f t="shared" si="3"/>
        <v>1881</v>
      </c>
      <c r="S16" s="718"/>
    </row>
    <row r="17" spans="2:19" ht="12.75">
      <c r="B17" s="801" t="s">
        <v>383</v>
      </c>
      <c r="C17" s="802"/>
      <c r="D17" s="802"/>
      <c r="E17" s="405"/>
      <c r="F17" s="742">
        <v>513</v>
      </c>
      <c r="G17" s="742">
        <v>513</v>
      </c>
      <c r="H17" s="742">
        <v>513</v>
      </c>
      <c r="I17" s="742">
        <v>513</v>
      </c>
      <c r="J17" s="742">
        <v>513</v>
      </c>
      <c r="K17" s="742">
        <v>513</v>
      </c>
      <c r="L17" s="742">
        <v>513</v>
      </c>
      <c r="M17" s="742">
        <v>513</v>
      </c>
      <c r="N17" s="742">
        <v>513</v>
      </c>
      <c r="O17" s="742">
        <v>513</v>
      </c>
      <c r="P17" s="742">
        <v>513</v>
      </c>
      <c r="Q17" s="742">
        <v>514</v>
      </c>
      <c r="R17" s="741">
        <f t="shared" si="3"/>
        <v>6157</v>
      </c>
      <c r="S17" s="718"/>
    </row>
    <row r="18" spans="2:18" ht="12.75">
      <c r="B18" s="801" t="s">
        <v>384</v>
      </c>
      <c r="C18" s="802"/>
      <c r="D18" s="802"/>
      <c r="E18" s="405"/>
      <c r="F18" s="742">
        <v>42</v>
      </c>
      <c r="G18" s="742">
        <v>42</v>
      </c>
      <c r="H18" s="742">
        <v>42</v>
      </c>
      <c r="I18" s="742">
        <v>42</v>
      </c>
      <c r="J18" s="742">
        <v>42</v>
      </c>
      <c r="K18" s="742">
        <v>42</v>
      </c>
      <c r="L18" s="742">
        <v>42</v>
      </c>
      <c r="M18" s="742">
        <v>42</v>
      </c>
      <c r="N18" s="742">
        <v>42</v>
      </c>
      <c r="O18" s="742">
        <v>42</v>
      </c>
      <c r="P18" s="742">
        <v>42</v>
      </c>
      <c r="Q18" s="742">
        <v>41</v>
      </c>
      <c r="R18" s="741">
        <f t="shared" si="3"/>
        <v>503</v>
      </c>
    </row>
    <row r="19" spans="2:18" ht="12.75">
      <c r="B19" s="803" t="s">
        <v>252</v>
      </c>
      <c r="C19" s="804"/>
      <c r="D19" s="804"/>
      <c r="E19" s="405"/>
      <c r="F19" s="748">
        <f>SUM(F13:F18)</f>
        <v>3088</v>
      </c>
      <c r="G19" s="748">
        <f aca="true" t="shared" si="4" ref="G19:P19">SUM(G13:G17)</f>
        <v>3046</v>
      </c>
      <c r="H19" s="748">
        <f t="shared" si="4"/>
        <v>3044</v>
      </c>
      <c r="I19" s="748">
        <f t="shared" si="4"/>
        <v>3046</v>
      </c>
      <c r="J19" s="748">
        <f t="shared" si="4"/>
        <v>3045</v>
      </c>
      <c r="K19" s="748">
        <f t="shared" si="4"/>
        <v>3045</v>
      </c>
      <c r="L19" s="748">
        <f t="shared" si="4"/>
        <v>3045</v>
      </c>
      <c r="M19" s="748">
        <f t="shared" si="4"/>
        <v>3046</v>
      </c>
      <c r="N19" s="748">
        <f t="shared" si="4"/>
        <v>3045</v>
      </c>
      <c r="O19" s="748">
        <f t="shared" si="4"/>
        <v>3046</v>
      </c>
      <c r="P19" s="748">
        <f t="shared" si="4"/>
        <v>3045</v>
      </c>
      <c r="Q19" s="748">
        <f>SUM(Q13:Q18)</f>
        <v>3087</v>
      </c>
      <c r="R19" s="749">
        <f>SUM(R13:R18)</f>
        <v>37048</v>
      </c>
    </row>
    <row r="20" spans="2:18" ht="12.75">
      <c r="B20" s="801" t="s">
        <v>253</v>
      </c>
      <c r="C20" s="802"/>
      <c r="D20" s="802"/>
      <c r="E20" s="405"/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2"/>
      <c r="Q20" s="742"/>
      <c r="R20" s="741"/>
    </row>
    <row r="21" spans="2:18" ht="12.75">
      <c r="B21" s="801" t="s">
        <v>254</v>
      </c>
      <c r="C21" s="802"/>
      <c r="D21" s="802"/>
      <c r="E21" s="405"/>
      <c r="F21" s="742"/>
      <c r="G21" s="742"/>
      <c r="H21" s="742"/>
      <c r="I21" s="742"/>
      <c r="J21" s="742"/>
      <c r="K21" s="742"/>
      <c r="L21" s="742"/>
      <c r="M21" s="742"/>
      <c r="N21" s="742"/>
      <c r="O21" s="742"/>
      <c r="P21" s="742"/>
      <c r="Q21" s="742"/>
      <c r="R21" s="741">
        <f>SUM(F21:Q21)</f>
        <v>0</v>
      </c>
    </row>
    <row r="22" spans="2:18" ht="12.75">
      <c r="B22" s="801" t="s">
        <v>253</v>
      </c>
      <c r="C22" s="802"/>
      <c r="D22" s="802"/>
      <c r="E22" s="405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1">
        <f>SUM(F22:Q22)</f>
        <v>0</v>
      </c>
    </row>
    <row r="23" spans="2:18" ht="13.5" thickBot="1">
      <c r="B23" s="805" t="s">
        <v>255</v>
      </c>
      <c r="C23" s="806"/>
      <c r="D23" s="806"/>
      <c r="E23" s="724"/>
      <c r="F23" s="750"/>
      <c r="G23" s="750"/>
      <c r="H23" s="750"/>
      <c r="I23" s="750"/>
      <c r="J23" s="750"/>
      <c r="K23" s="750"/>
      <c r="L23" s="750"/>
      <c r="M23" s="750"/>
      <c r="N23" s="750"/>
      <c r="O23" s="750"/>
      <c r="P23" s="750"/>
      <c r="Q23" s="750"/>
      <c r="R23" s="751">
        <f>SUM(F23:Q23)</f>
        <v>0</v>
      </c>
    </row>
    <row r="24" spans="2:18" ht="13.5" thickBot="1">
      <c r="B24" s="807" t="s">
        <v>256</v>
      </c>
      <c r="C24" s="808"/>
      <c r="D24" s="808"/>
      <c r="E24" s="725"/>
      <c r="F24" s="752">
        <f>SUM(F19:F23)</f>
        <v>3088</v>
      </c>
      <c r="G24" s="752">
        <f aca="true" t="shared" si="5" ref="G24:R24">SUM(G19:G23)</f>
        <v>3046</v>
      </c>
      <c r="H24" s="752">
        <f t="shared" si="5"/>
        <v>3044</v>
      </c>
      <c r="I24" s="752">
        <f t="shared" si="5"/>
        <v>3046</v>
      </c>
      <c r="J24" s="752">
        <f t="shared" si="5"/>
        <v>3045</v>
      </c>
      <c r="K24" s="752">
        <f t="shared" si="5"/>
        <v>3045</v>
      </c>
      <c r="L24" s="752">
        <f t="shared" si="5"/>
        <v>3045</v>
      </c>
      <c r="M24" s="752">
        <f t="shared" si="5"/>
        <v>3046</v>
      </c>
      <c r="N24" s="752">
        <f t="shared" si="5"/>
        <v>3045</v>
      </c>
      <c r="O24" s="752">
        <f t="shared" si="5"/>
        <v>3046</v>
      </c>
      <c r="P24" s="752">
        <f t="shared" si="5"/>
        <v>3045</v>
      </c>
      <c r="Q24" s="752">
        <f t="shared" si="5"/>
        <v>3087</v>
      </c>
      <c r="R24" s="753">
        <f t="shared" si="5"/>
        <v>37048</v>
      </c>
    </row>
    <row r="25" spans="2:18" ht="12.75">
      <c r="B25" s="406"/>
      <c r="C25" s="406"/>
      <c r="D25" s="406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256"/>
    </row>
    <row r="26" spans="2:18" ht="12.75"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</row>
    <row r="27" spans="2:18" ht="12.75">
      <c r="B27" s="800"/>
      <c r="C27" s="800"/>
      <c r="D27" s="800"/>
      <c r="E27" s="800"/>
      <c r="F27" s="800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</row>
    <row r="28" spans="1:18" ht="12.75">
      <c r="A28" s="800" t="s">
        <v>380</v>
      </c>
      <c r="B28" s="818"/>
      <c r="C28" s="754">
        <v>14186</v>
      </c>
      <c r="D28" s="409"/>
      <c r="E28" s="409"/>
      <c r="F28" s="409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</row>
    <row r="29" spans="2:18" ht="12.75"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</row>
  </sheetData>
  <sheetProtection/>
  <mergeCells count="25">
    <mergeCell ref="B4:D4"/>
    <mergeCell ref="B1:S1"/>
    <mergeCell ref="B2:S2"/>
    <mergeCell ref="A28:B28"/>
    <mergeCell ref="B7:D7"/>
    <mergeCell ref="B8:D8"/>
    <mergeCell ref="B9:D9"/>
    <mergeCell ref="B10:D10"/>
    <mergeCell ref="B5:D5"/>
    <mergeCell ref="B6:D6"/>
    <mergeCell ref="B11:D11"/>
    <mergeCell ref="B12:D12"/>
    <mergeCell ref="B13:D13"/>
    <mergeCell ref="B14:D14"/>
    <mergeCell ref="B15:D15"/>
    <mergeCell ref="B16:D16"/>
    <mergeCell ref="B27:F27"/>
    <mergeCell ref="B17:D17"/>
    <mergeCell ref="B18:D18"/>
    <mergeCell ref="B19:D19"/>
    <mergeCell ref="B21:D21"/>
    <mergeCell ref="B22:D22"/>
    <mergeCell ref="B23:D23"/>
    <mergeCell ref="B24:D24"/>
    <mergeCell ref="B20:D20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SheetLayoutView="100" zoomScalePageLayoutView="0" workbookViewId="0" topLeftCell="A1">
      <selection activeCell="U4" sqref="U4"/>
    </sheetView>
  </sheetViews>
  <sheetFormatPr defaultColWidth="9.00390625" defaultRowHeight="12.75"/>
  <cols>
    <col min="2" max="2" width="3.75390625" style="0" customWidth="1"/>
    <col min="5" max="5" width="13.875" style="0" customWidth="1"/>
    <col min="6" max="6" width="8.75390625" style="0" customWidth="1"/>
    <col min="7" max="7" width="8.875" style="0" customWidth="1"/>
    <col min="8" max="8" width="6.375" style="0" customWidth="1"/>
    <col min="9" max="9" width="7.75390625" style="0" customWidth="1"/>
    <col min="10" max="10" width="7.125" style="0" customWidth="1"/>
    <col min="11" max="11" width="7.375" style="0" customWidth="1"/>
    <col min="12" max="13" width="7.75390625" style="0" customWidth="1"/>
    <col min="14" max="14" width="6.75390625" style="0" customWidth="1"/>
    <col min="15" max="15" width="7.00390625" style="0" customWidth="1"/>
    <col min="16" max="16" width="5.875" style="0" customWidth="1"/>
    <col min="17" max="17" width="8.125" style="0" customWidth="1"/>
    <col min="18" max="18" width="8.00390625" style="0" customWidth="1"/>
    <col min="19" max="19" width="8.25390625" style="0" customWidth="1"/>
  </cols>
  <sheetData>
    <row r="1" spans="1:20" ht="12.75">
      <c r="A1" s="768" t="s">
        <v>309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</row>
    <row r="2" spans="1:20" ht="12.75">
      <c r="A2" s="769" t="s">
        <v>163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</row>
    <row r="3" spans="1:20" ht="12.75">
      <c r="A3" s="769" t="s">
        <v>145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</row>
    <row r="4" spans="1:20" ht="13.5" thickBot="1">
      <c r="A4" s="769" t="s">
        <v>305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</row>
    <row r="5" spans="2:19" ht="13.5" thickBot="1">
      <c r="B5" s="58"/>
      <c r="C5" s="59"/>
      <c r="D5" s="60" t="s">
        <v>25</v>
      </c>
      <c r="E5" s="60"/>
      <c r="F5" s="78" t="s">
        <v>26</v>
      </c>
      <c r="G5" s="79"/>
      <c r="H5" s="78" t="s">
        <v>27</v>
      </c>
      <c r="I5" s="79"/>
      <c r="J5" s="78" t="s">
        <v>28</v>
      </c>
      <c r="K5" s="79"/>
      <c r="L5" s="78" t="s">
        <v>24</v>
      </c>
      <c r="M5" s="79"/>
      <c r="N5" s="78" t="s">
        <v>29</v>
      </c>
      <c r="O5" s="79"/>
      <c r="P5" s="78" t="s">
        <v>31</v>
      </c>
      <c r="Q5" s="79"/>
      <c r="R5" s="80" t="s">
        <v>32</v>
      </c>
      <c r="S5" s="81"/>
    </row>
    <row r="6" spans="2:19" ht="13.5" thickBot="1">
      <c r="B6" s="410" t="s">
        <v>260</v>
      </c>
      <c r="C6" s="15" t="s">
        <v>33</v>
      </c>
      <c r="D6" s="15" t="s">
        <v>34</v>
      </c>
      <c r="E6" s="61"/>
      <c r="F6" s="82" t="s">
        <v>35</v>
      </c>
      <c r="G6" s="83"/>
      <c r="H6" s="84" t="s">
        <v>181</v>
      </c>
      <c r="I6" s="85"/>
      <c r="J6" s="84" t="s">
        <v>36</v>
      </c>
      <c r="K6" s="86"/>
      <c r="L6" s="87" t="s">
        <v>37</v>
      </c>
      <c r="M6" s="88"/>
      <c r="N6" s="89" t="s">
        <v>38</v>
      </c>
      <c r="O6" s="85"/>
      <c r="P6" s="82" t="s">
        <v>45</v>
      </c>
      <c r="Q6" s="83"/>
      <c r="R6" s="62"/>
      <c r="S6" s="90" t="s">
        <v>46</v>
      </c>
    </row>
    <row r="7" spans="2:19" ht="13.5" thickBot="1">
      <c r="B7" s="411" t="s">
        <v>261</v>
      </c>
      <c r="C7" s="63"/>
      <c r="D7" s="63"/>
      <c r="E7" s="64"/>
      <c r="F7" s="65" t="s">
        <v>39</v>
      </c>
      <c r="G7" s="66"/>
      <c r="H7" s="65" t="s">
        <v>39</v>
      </c>
      <c r="I7" s="66" t="s">
        <v>40</v>
      </c>
      <c r="J7" s="65" t="s">
        <v>39</v>
      </c>
      <c r="K7" s="66" t="s">
        <v>40</v>
      </c>
      <c r="L7" s="65" t="s">
        <v>39</v>
      </c>
      <c r="M7" s="66" t="s">
        <v>40</v>
      </c>
      <c r="N7" s="65" t="s">
        <v>39</v>
      </c>
      <c r="O7" s="66" t="s">
        <v>40</v>
      </c>
      <c r="P7" s="65" t="s">
        <v>39</v>
      </c>
      <c r="Q7" s="66" t="s">
        <v>40</v>
      </c>
      <c r="R7" s="65" t="s">
        <v>39</v>
      </c>
      <c r="S7" s="66" t="s">
        <v>40</v>
      </c>
    </row>
    <row r="8" spans="2:19" ht="13.5" thickBot="1">
      <c r="B8" s="411" t="s">
        <v>262</v>
      </c>
      <c r="C8" s="14" t="s">
        <v>41</v>
      </c>
      <c r="D8" s="15"/>
      <c r="E8" s="61"/>
      <c r="F8" s="422"/>
      <c r="G8" s="422"/>
      <c r="H8" s="422"/>
      <c r="I8" s="423"/>
      <c r="J8" s="422"/>
      <c r="K8" s="423"/>
      <c r="L8" s="422"/>
      <c r="M8" s="423"/>
      <c r="N8" s="422"/>
      <c r="O8" s="423"/>
      <c r="P8" s="422"/>
      <c r="Q8" s="423"/>
      <c r="R8" s="548"/>
      <c r="S8" s="424"/>
    </row>
    <row r="9" spans="2:19" ht="13.5" thickBot="1">
      <c r="B9" s="411" t="s">
        <v>263</v>
      </c>
      <c r="C9" s="396" t="s">
        <v>186</v>
      </c>
      <c r="D9" s="67" t="s">
        <v>184</v>
      </c>
      <c r="E9" s="68"/>
      <c r="F9" s="425"/>
      <c r="G9" s="425"/>
      <c r="H9" s="425"/>
      <c r="I9" s="426"/>
      <c r="J9" s="425">
        <v>11520</v>
      </c>
      <c r="K9" s="426"/>
      <c r="L9" s="425"/>
      <c r="M9" s="426"/>
      <c r="N9" s="425"/>
      <c r="O9" s="426"/>
      <c r="P9" s="425"/>
      <c r="Q9" s="426"/>
      <c r="R9" s="425">
        <f aca="true" t="shared" si="0" ref="R9:R29">F9+H9+J9+L9+N9+P9</f>
        <v>11520</v>
      </c>
      <c r="S9" s="426">
        <f aca="true" t="shared" si="1" ref="S9:S21">G9+I9+K9+M9+O9+Q9</f>
        <v>0</v>
      </c>
    </row>
    <row r="10" spans="2:19" ht="13.5" thickBot="1">
      <c r="B10" s="411" t="s">
        <v>264</v>
      </c>
      <c r="C10" s="396" t="s">
        <v>187</v>
      </c>
      <c r="D10" s="770" t="s">
        <v>258</v>
      </c>
      <c r="E10" s="773"/>
      <c r="F10" s="425">
        <v>1</v>
      </c>
      <c r="G10" s="425"/>
      <c r="H10" s="425"/>
      <c r="I10" s="426"/>
      <c r="J10" s="425"/>
      <c r="K10" s="426"/>
      <c r="L10" s="425"/>
      <c r="M10" s="426"/>
      <c r="N10" s="425"/>
      <c r="O10" s="426"/>
      <c r="P10" s="425">
        <v>6068</v>
      </c>
      <c r="Q10" s="426"/>
      <c r="R10" s="425">
        <f t="shared" si="0"/>
        <v>6069</v>
      </c>
      <c r="S10" s="426">
        <f t="shared" si="1"/>
        <v>0</v>
      </c>
    </row>
    <row r="11" spans="2:19" ht="13.5" thickBot="1">
      <c r="B11" s="411" t="s">
        <v>265</v>
      </c>
      <c r="C11" s="397" t="s">
        <v>188</v>
      </c>
      <c r="D11" s="44" t="s">
        <v>171</v>
      </c>
      <c r="E11" s="44"/>
      <c r="F11" s="425"/>
      <c r="G11" s="425"/>
      <c r="H11" s="425"/>
      <c r="I11" s="426"/>
      <c r="J11" s="425"/>
      <c r="K11" s="426"/>
      <c r="L11" s="425"/>
      <c r="M11" s="426"/>
      <c r="N11" s="425"/>
      <c r="O11" s="426"/>
      <c r="P11" s="425"/>
      <c r="Q11" s="426"/>
      <c r="R11" s="425">
        <f t="shared" si="0"/>
        <v>0</v>
      </c>
      <c r="S11" s="426">
        <f t="shared" si="1"/>
        <v>0</v>
      </c>
    </row>
    <row r="12" spans="2:19" ht="13.5" thickBot="1">
      <c r="B12" s="411" t="s">
        <v>266</v>
      </c>
      <c r="C12" s="397" t="s">
        <v>189</v>
      </c>
      <c r="D12" s="44" t="s">
        <v>172</v>
      </c>
      <c r="E12" s="44"/>
      <c r="F12" s="425"/>
      <c r="G12" s="425"/>
      <c r="H12" s="425"/>
      <c r="I12" s="426"/>
      <c r="J12" s="425"/>
      <c r="K12" s="426"/>
      <c r="L12" s="425"/>
      <c r="M12" s="426"/>
      <c r="N12" s="425"/>
      <c r="O12" s="426"/>
      <c r="P12" s="425"/>
      <c r="Q12" s="426"/>
      <c r="R12" s="425">
        <f t="shared" si="0"/>
        <v>0</v>
      </c>
      <c r="S12" s="426">
        <f t="shared" si="1"/>
        <v>0</v>
      </c>
    </row>
    <row r="13" spans="2:19" ht="13.5" thickBot="1">
      <c r="B13" s="411" t="s">
        <v>267</v>
      </c>
      <c r="C13" s="397" t="s">
        <v>190</v>
      </c>
      <c r="D13" s="44" t="s">
        <v>173</v>
      </c>
      <c r="E13" s="44"/>
      <c r="F13" s="425"/>
      <c r="G13" s="425"/>
      <c r="H13" s="425"/>
      <c r="I13" s="426"/>
      <c r="J13" s="425"/>
      <c r="K13" s="426"/>
      <c r="L13" s="425">
        <v>13396</v>
      </c>
      <c r="M13" s="426"/>
      <c r="N13" s="425"/>
      <c r="O13" s="426"/>
      <c r="P13" s="425"/>
      <c r="Q13" s="426"/>
      <c r="R13" s="425">
        <f t="shared" si="0"/>
        <v>13396</v>
      </c>
      <c r="S13" s="426">
        <f t="shared" si="1"/>
        <v>0</v>
      </c>
    </row>
    <row r="14" spans="2:19" ht="13.5" thickBot="1">
      <c r="B14" s="411" t="s">
        <v>268</v>
      </c>
      <c r="C14" s="397" t="s">
        <v>191</v>
      </c>
      <c r="D14" s="44" t="s">
        <v>174</v>
      </c>
      <c r="E14" s="44"/>
      <c r="F14" s="425"/>
      <c r="G14" s="425"/>
      <c r="H14" s="425"/>
      <c r="I14" s="426"/>
      <c r="J14" s="425"/>
      <c r="K14" s="426"/>
      <c r="L14" s="425"/>
      <c r="M14" s="426"/>
      <c r="N14" s="425"/>
      <c r="O14" s="426"/>
      <c r="P14" s="425"/>
      <c r="Q14" s="426"/>
      <c r="R14" s="425">
        <f t="shared" si="0"/>
        <v>0</v>
      </c>
      <c r="S14" s="426">
        <f t="shared" si="1"/>
        <v>0</v>
      </c>
    </row>
    <row r="15" spans="2:19" ht="13.5" thickBot="1">
      <c r="B15" s="411" t="s">
        <v>269</v>
      </c>
      <c r="C15" s="397" t="s">
        <v>192</v>
      </c>
      <c r="D15" s="44" t="s">
        <v>175</v>
      </c>
      <c r="E15" s="44"/>
      <c r="F15" s="425"/>
      <c r="G15" s="425"/>
      <c r="H15" s="425"/>
      <c r="I15" s="426"/>
      <c r="J15" s="425"/>
      <c r="K15" s="426"/>
      <c r="L15" s="425"/>
      <c r="M15" s="426"/>
      <c r="N15" s="425"/>
      <c r="O15" s="426"/>
      <c r="P15" s="425"/>
      <c r="Q15" s="426"/>
      <c r="R15" s="425">
        <f t="shared" si="0"/>
        <v>0</v>
      </c>
      <c r="S15" s="426">
        <f t="shared" si="1"/>
        <v>0</v>
      </c>
    </row>
    <row r="16" spans="2:19" ht="13.5" thickBot="1">
      <c r="B16" s="411" t="s">
        <v>270</v>
      </c>
      <c r="C16" s="397" t="s">
        <v>193</v>
      </c>
      <c r="D16" s="770" t="s">
        <v>166</v>
      </c>
      <c r="E16" s="771"/>
      <c r="F16" s="425"/>
      <c r="G16" s="425"/>
      <c r="H16" s="425"/>
      <c r="I16" s="426"/>
      <c r="J16" s="425"/>
      <c r="K16" s="426"/>
      <c r="L16" s="425"/>
      <c r="M16" s="426"/>
      <c r="N16" s="425"/>
      <c r="O16" s="426"/>
      <c r="P16" s="425"/>
      <c r="Q16" s="426"/>
      <c r="R16" s="425">
        <f t="shared" si="0"/>
        <v>0</v>
      </c>
      <c r="S16" s="426">
        <f t="shared" si="1"/>
        <v>0</v>
      </c>
    </row>
    <row r="17" spans="2:19" ht="13.5" thickBot="1">
      <c r="B17" s="411" t="s">
        <v>271</v>
      </c>
      <c r="C17" s="397" t="s">
        <v>194</v>
      </c>
      <c r="D17" s="44" t="s">
        <v>143</v>
      </c>
      <c r="E17" s="44"/>
      <c r="F17" s="425">
        <v>137</v>
      </c>
      <c r="G17" s="425"/>
      <c r="H17" s="425"/>
      <c r="I17" s="426"/>
      <c r="J17" s="425"/>
      <c r="K17" s="426"/>
      <c r="L17" s="425"/>
      <c r="M17" s="426"/>
      <c r="N17" s="425"/>
      <c r="O17" s="426"/>
      <c r="P17" s="425"/>
      <c r="Q17" s="426"/>
      <c r="R17" s="425">
        <f t="shared" si="0"/>
        <v>137</v>
      </c>
      <c r="S17" s="426">
        <f t="shared" si="1"/>
        <v>0</v>
      </c>
    </row>
    <row r="18" spans="2:19" ht="13.5" thickBot="1">
      <c r="B18" s="411" t="s">
        <v>272</v>
      </c>
      <c r="C18" s="397" t="s">
        <v>195</v>
      </c>
      <c r="D18" s="44" t="s">
        <v>167</v>
      </c>
      <c r="E18" s="44"/>
      <c r="F18" s="425"/>
      <c r="G18" s="425"/>
      <c r="H18" s="425"/>
      <c r="I18" s="426"/>
      <c r="J18" s="425"/>
      <c r="K18" s="426"/>
      <c r="L18" s="425"/>
      <c r="M18" s="426"/>
      <c r="N18" s="425"/>
      <c r="O18" s="426"/>
      <c r="P18" s="425"/>
      <c r="Q18" s="426"/>
      <c r="R18" s="425">
        <f t="shared" si="0"/>
        <v>0</v>
      </c>
      <c r="S18" s="426">
        <f t="shared" si="1"/>
        <v>0</v>
      </c>
    </row>
    <row r="19" spans="2:19" ht="13.5" thickBot="1">
      <c r="B19" s="411" t="s">
        <v>273</v>
      </c>
      <c r="C19" s="397" t="s">
        <v>196</v>
      </c>
      <c r="D19" s="44" t="s">
        <v>199</v>
      </c>
      <c r="E19" s="44"/>
      <c r="F19" s="425"/>
      <c r="G19" s="425"/>
      <c r="H19" s="425"/>
      <c r="I19" s="426"/>
      <c r="J19" s="425">
        <v>1200</v>
      </c>
      <c r="K19" s="426"/>
      <c r="L19" s="425"/>
      <c r="M19" s="426"/>
      <c r="N19" s="425"/>
      <c r="O19" s="426"/>
      <c r="P19" s="425"/>
      <c r="Q19" s="426"/>
      <c r="R19" s="425">
        <f t="shared" si="0"/>
        <v>1200</v>
      </c>
      <c r="S19" s="426">
        <f t="shared" si="1"/>
        <v>0</v>
      </c>
    </row>
    <row r="20" spans="2:19" ht="13.5" thickBot="1">
      <c r="B20" s="411" t="s">
        <v>274</v>
      </c>
      <c r="C20" s="397" t="s">
        <v>197</v>
      </c>
      <c r="D20" s="44" t="s">
        <v>176</v>
      </c>
      <c r="E20" s="44"/>
      <c r="F20" s="427"/>
      <c r="G20" s="427"/>
      <c r="H20" s="427"/>
      <c r="I20" s="428"/>
      <c r="J20" s="425"/>
      <c r="K20" s="429"/>
      <c r="L20" s="427"/>
      <c r="M20" s="428"/>
      <c r="N20" s="427"/>
      <c r="O20" s="428"/>
      <c r="P20" s="427"/>
      <c r="Q20" s="428"/>
      <c r="R20" s="427">
        <f t="shared" si="0"/>
        <v>0</v>
      </c>
      <c r="S20" s="426">
        <f t="shared" si="1"/>
        <v>0</v>
      </c>
    </row>
    <row r="21" spans="2:19" ht="13.5" thickBot="1">
      <c r="B21" s="411" t="s">
        <v>276</v>
      </c>
      <c r="C21" s="70">
        <v>101150</v>
      </c>
      <c r="D21" s="44" t="s">
        <v>177</v>
      </c>
      <c r="E21" s="44"/>
      <c r="F21" s="425"/>
      <c r="G21" s="425"/>
      <c r="H21" s="425"/>
      <c r="I21" s="426"/>
      <c r="J21" s="425"/>
      <c r="K21" s="426"/>
      <c r="L21" s="425"/>
      <c r="M21" s="426"/>
      <c r="N21" s="425"/>
      <c r="O21" s="426"/>
      <c r="P21" s="425"/>
      <c r="Q21" s="426"/>
      <c r="R21" s="425">
        <f t="shared" si="0"/>
        <v>0</v>
      </c>
      <c r="S21" s="426">
        <f t="shared" si="1"/>
        <v>0</v>
      </c>
    </row>
    <row r="22" spans="2:19" ht="13.5" thickBot="1">
      <c r="B22" s="411" t="s">
        <v>277</v>
      </c>
      <c r="C22" s="70">
        <v>104051</v>
      </c>
      <c r="D22" s="772" t="s">
        <v>259</v>
      </c>
      <c r="E22" s="773"/>
      <c r="F22" s="425"/>
      <c r="G22" s="425"/>
      <c r="H22" s="425"/>
      <c r="I22" s="426"/>
      <c r="J22" s="425">
        <v>205</v>
      </c>
      <c r="K22" s="426"/>
      <c r="L22" s="425"/>
      <c r="M22" s="426"/>
      <c r="N22" s="425"/>
      <c r="O22" s="426"/>
      <c r="P22" s="425"/>
      <c r="Q22" s="426"/>
      <c r="R22" s="425">
        <f t="shared" si="0"/>
        <v>205</v>
      </c>
      <c r="S22" s="426">
        <f aca="true" t="shared" si="2" ref="S22:S29">G22+I22+K22+M22+O22+Q22</f>
        <v>0</v>
      </c>
    </row>
    <row r="23" spans="2:19" ht="13.5" thickBot="1">
      <c r="B23" s="411" t="s">
        <v>278</v>
      </c>
      <c r="C23" s="70">
        <v>105010</v>
      </c>
      <c r="D23" s="71" t="s">
        <v>168</v>
      </c>
      <c r="E23" s="69"/>
      <c r="F23" s="430"/>
      <c r="G23" s="430"/>
      <c r="H23" s="430"/>
      <c r="I23" s="431"/>
      <c r="J23" s="430">
        <v>1206</v>
      </c>
      <c r="K23" s="431"/>
      <c r="L23" s="430"/>
      <c r="M23" s="426"/>
      <c r="N23" s="430"/>
      <c r="O23" s="431"/>
      <c r="P23" s="430"/>
      <c r="Q23" s="431"/>
      <c r="R23" s="425">
        <f t="shared" si="0"/>
        <v>1206</v>
      </c>
      <c r="S23" s="426">
        <f t="shared" si="2"/>
        <v>0</v>
      </c>
    </row>
    <row r="24" spans="2:19" ht="13.5" thickBot="1">
      <c r="B24" s="411" t="s">
        <v>279</v>
      </c>
      <c r="C24" s="70">
        <v>106020</v>
      </c>
      <c r="D24" s="71" t="s">
        <v>178</v>
      </c>
      <c r="E24" s="69"/>
      <c r="F24" s="430"/>
      <c r="G24" s="430"/>
      <c r="H24" s="430"/>
      <c r="I24" s="431"/>
      <c r="J24" s="430"/>
      <c r="K24" s="431"/>
      <c r="L24" s="430"/>
      <c r="M24" s="426"/>
      <c r="N24" s="430"/>
      <c r="O24" s="431"/>
      <c r="P24" s="430"/>
      <c r="Q24" s="431"/>
      <c r="R24" s="425">
        <f t="shared" si="0"/>
        <v>0</v>
      </c>
      <c r="S24" s="426">
        <f t="shared" si="2"/>
        <v>0</v>
      </c>
    </row>
    <row r="25" spans="2:19" ht="13.5" thickBot="1">
      <c r="B25" s="411" t="s">
        <v>280</v>
      </c>
      <c r="C25" s="70">
        <v>107051</v>
      </c>
      <c r="D25" s="44" t="s">
        <v>101</v>
      </c>
      <c r="E25" s="44"/>
      <c r="F25" s="425"/>
      <c r="G25" s="425"/>
      <c r="H25" s="425"/>
      <c r="I25" s="426"/>
      <c r="J25" s="425">
        <v>55</v>
      </c>
      <c r="K25" s="426"/>
      <c r="L25" s="425"/>
      <c r="M25" s="426"/>
      <c r="N25" s="425"/>
      <c r="O25" s="426"/>
      <c r="P25" s="425"/>
      <c r="Q25" s="426"/>
      <c r="R25" s="425">
        <f t="shared" si="0"/>
        <v>55</v>
      </c>
      <c r="S25" s="426">
        <f t="shared" si="2"/>
        <v>0</v>
      </c>
    </row>
    <row r="26" spans="2:19" ht="13.5" thickBot="1">
      <c r="B26" s="411" t="s">
        <v>281</v>
      </c>
      <c r="C26" s="70">
        <v>107054</v>
      </c>
      <c r="D26" s="44" t="s">
        <v>169</v>
      </c>
      <c r="E26" s="44"/>
      <c r="F26" s="425"/>
      <c r="G26" s="425"/>
      <c r="H26" s="425"/>
      <c r="I26" s="426"/>
      <c r="J26" s="425"/>
      <c r="K26" s="426"/>
      <c r="L26" s="425"/>
      <c r="M26" s="426"/>
      <c r="N26" s="425"/>
      <c r="O26" s="426"/>
      <c r="P26" s="425"/>
      <c r="Q26" s="426"/>
      <c r="R26" s="425">
        <f t="shared" si="0"/>
        <v>0</v>
      </c>
      <c r="S26" s="426">
        <f t="shared" si="2"/>
        <v>0</v>
      </c>
    </row>
    <row r="27" spans="2:19" ht="13.5" thickBot="1">
      <c r="B27" s="411" t="s">
        <v>282</v>
      </c>
      <c r="C27" s="70">
        <v>107060</v>
      </c>
      <c r="D27" s="44" t="s">
        <v>179</v>
      </c>
      <c r="E27" s="44"/>
      <c r="F27" s="425"/>
      <c r="G27" s="425"/>
      <c r="H27" s="425"/>
      <c r="I27" s="426"/>
      <c r="J27" s="425"/>
      <c r="K27" s="426"/>
      <c r="L27" s="425"/>
      <c r="M27" s="426"/>
      <c r="N27" s="425"/>
      <c r="O27" s="426"/>
      <c r="P27" s="425"/>
      <c r="Q27" s="426"/>
      <c r="R27" s="425">
        <f t="shared" si="0"/>
        <v>0</v>
      </c>
      <c r="S27" s="426">
        <f t="shared" si="2"/>
        <v>0</v>
      </c>
    </row>
    <row r="28" spans="2:19" ht="13.5" thickBot="1">
      <c r="B28" s="411" t="s">
        <v>283</v>
      </c>
      <c r="C28" s="70">
        <v>108055</v>
      </c>
      <c r="D28" s="44" t="s">
        <v>180</v>
      </c>
      <c r="E28" s="44"/>
      <c r="F28" s="425"/>
      <c r="G28" s="425"/>
      <c r="H28" s="425"/>
      <c r="I28" s="426"/>
      <c r="J28" s="425"/>
      <c r="K28" s="426"/>
      <c r="L28" s="425"/>
      <c r="M28" s="426"/>
      <c r="N28" s="425"/>
      <c r="O28" s="426"/>
      <c r="P28" s="425"/>
      <c r="Q28" s="426"/>
      <c r="R28" s="425">
        <f t="shared" si="0"/>
        <v>0</v>
      </c>
      <c r="S28" s="426">
        <f t="shared" si="2"/>
        <v>0</v>
      </c>
    </row>
    <row r="29" spans="2:19" ht="13.5" thickBot="1">
      <c r="B29" s="411" t="s">
        <v>284</v>
      </c>
      <c r="C29" s="70">
        <v>900020</v>
      </c>
      <c r="D29" s="44" t="s">
        <v>183</v>
      </c>
      <c r="E29" s="44"/>
      <c r="F29" s="425"/>
      <c r="G29" s="425"/>
      <c r="H29" s="425">
        <v>3260</v>
      </c>
      <c r="I29" s="426"/>
      <c r="J29" s="425"/>
      <c r="K29" s="426"/>
      <c r="L29" s="425"/>
      <c r="M29" s="426"/>
      <c r="N29" s="425"/>
      <c r="O29" s="426"/>
      <c r="P29" s="432"/>
      <c r="Q29" s="433"/>
      <c r="R29" s="425">
        <f t="shared" si="0"/>
        <v>3260</v>
      </c>
      <c r="S29" s="426">
        <f t="shared" si="2"/>
        <v>0</v>
      </c>
    </row>
    <row r="30" spans="2:19" ht="13.5" thickBot="1">
      <c r="B30" s="411" t="s">
        <v>285</v>
      </c>
      <c r="C30" s="72" t="s">
        <v>43</v>
      </c>
      <c r="D30" s="72"/>
      <c r="E30" s="73"/>
      <c r="F30" s="434">
        <f>SUM(F9:F29)</f>
        <v>138</v>
      </c>
      <c r="G30" s="434">
        <f aca="true" t="shared" si="3" ref="G30:S30">SUM(G9:G29)</f>
        <v>0</v>
      </c>
      <c r="H30" s="434">
        <f t="shared" si="3"/>
        <v>3260</v>
      </c>
      <c r="I30" s="434">
        <f t="shared" si="3"/>
        <v>0</v>
      </c>
      <c r="J30" s="434">
        <f t="shared" si="3"/>
        <v>14186</v>
      </c>
      <c r="K30" s="434">
        <f t="shared" si="3"/>
        <v>0</v>
      </c>
      <c r="L30" s="434">
        <f t="shared" si="3"/>
        <v>13396</v>
      </c>
      <c r="M30" s="434">
        <f t="shared" si="3"/>
        <v>0</v>
      </c>
      <c r="N30" s="434">
        <f t="shared" si="3"/>
        <v>0</v>
      </c>
      <c r="O30" s="434">
        <f t="shared" si="3"/>
        <v>0</v>
      </c>
      <c r="P30" s="434">
        <f t="shared" si="3"/>
        <v>6068</v>
      </c>
      <c r="Q30" s="434">
        <f t="shared" si="3"/>
        <v>0</v>
      </c>
      <c r="R30" s="434">
        <f t="shared" si="3"/>
        <v>37048</v>
      </c>
      <c r="S30" s="549">
        <f t="shared" si="3"/>
        <v>0</v>
      </c>
    </row>
    <row r="31" spans="2:19" ht="13.5" thickBot="1">
      <c r="B31" s="411" t="s">
        <v>286</v>
      </c>
      <c r="C31" s="74"/>
      <c r="D31" s="75"/>
      <c r="E31" s="75"/>
      <c r="F31" s="430"/>
      <c r="G31" s="431"/>
      <c r="H31" s="430"/>
      <c r="I31" s="431"/>
      <c r="J31" s="430"/>
      <c r="K31" s="431"/>
      <c r="L31" s="430"/>
      <c r="M31" s="431"/>
      <c r="N31" s="430"/>
      <c r="O31" s="431"/>
      <c r="P31" s="430"/>
      <c r="Q31" s="431"/>
      <c r="R31" s="430"/>
      <c r="S31" s="431"/>
    </row>
    <row r="32" spans="2:19" ht="13.5" thickBot="1">
      <c r="B32" s="411" t="s">
        <v>287</v>
      </c>
      <c r="C32" s="77"/>
      <c r="D32" s="77"/>
      <c r="E32" s="2"/>
      <c r="F32" s="435"/>
      <c r="G32" s="436"/>
      <c r="H32" s="435"/>
      <c r="I32" s="436"/>
      <c r="J32" s="435"/>
      <c r="K32" s="436"/>
      <c r="L32" s="435"/>
      <c r="M32" s="436"/>
      <c r="N32" s="435"/>
      <c r="O32" s="436"/>
      <c r="P32" s="435"/>
      <c r="Q32" s="436"/>
      <c r="R32" s="435"/>
      <c r="S32" s="436"/>
    </row>
    <row r="33" spans="2:19" ht="13.5" thickBot="1">
      <c r="B33" s="411" t="s">
        <v>289</v>
      </c>
      <c r="C33" s="60" t="s">
        <v>44</v>
      </c>
      <c r="D33" s="60"/>
      <c r="E33" s="76"/>
      <c r="F33" s="434">
        <f>F30</f>
        <v>138</v>
      </c>
      <c r="G33" s="434">
        <f aca="true" t="shared" si="4" ref="G33:S33">G30</f>
        <v>0</v>
      </c>
      <c r="H33" s="434">
        <f t="shared" si="4"/>
        <v>3260</v>
      </c>
      <c r="I33" s="434">
        <f t="shared" si="4"/>
        <v>0</v>
      </c>
      <c r="J33" s="434">
        <f t="shared" si="4"/>
        <v>14186</v>
      </c>
      <c r="K33" s="434">
        <f t="shared" si="4"/>
        <v>0</v>
      </c>
      <c r="L33" s="434">
        <f t="shared" si="4"/>
        <v>13396</v>
      </c>
      <c r="M33" s="437">
        <f t="shared" si="4"/>
        <v>0</v>
      </c>
      <c r="N33" s="434">
        <f t="shared" si="4"/>
        <v>0</v>
      </c>
      <c r="O33" s="434">
        <f t="shared" si="4"/>
        <v>0</v>
      </c>
      <c r="P33" s="434">
        <f t="shared" si="4"/>
        <v>6068</v>
      </c>
      <c r="Q33" s="434">
        <f t="shared" si="4"/>
        <v>0</v>
      </c>
      <c r="R33" s="434">
        <f>R30</f>
        <v>37048</v>
      </c>
      <c r="S33" s="549">
        <f t="shared" si="4"/>
        <v>0</v>
      </c>
    </row>
  </sheetData>
  <sheetProtection/>
  <mergeCells count="7">
    <mergeCell ref="D16:E16"/>
    <mergeCell ref="D22:E22"/>
    <mergeCell ref="D10:E10"/>
    <mergeCell ref="A1:T1"/>
    <mergeCell ref="A2:T2"/>
    <mergeCell ref="A3:T3"/>
    <mergeCell ref="A4:T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7">
      <selection activeCell="H28" sqref="H28"/>
    </sheetView>
  </sheetViews>
  <sheetFormatPr defaultColWidth="9.00390625" defaultRowHeight="12.75"/>
  <sheetData>
    <row r="1" spans="1:11" ht="12.75">
      <c r="A1" s="768" t="s">
        <v>311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</row>
    <row r="2" spans="1:11" ht="15">
      <c r="A2" s="774" t="s">
        <v>185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</row>
    <row r="3" spans="1:11" ht="15">
      <c r="A3" s="774" t="s">
        <v>104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</row>
    <row r="4" spans="1:11" ht="12.75">
      <c r="A4" s="775" t="s">
        <v>305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</row>
    <row r="5" ht="13.5" thickBot="1"/>
    <row r="6" spans="2:10" ht="12.75">
      <c r="B6" s="265"/>
      <c r="C6" s="92"/>
      <c r="D6" s="92"/>
      <c r="E6" s="92"/>
      <c r="F6" s="92"/>
      <c r="G6" s="92"/>
      <c r="H6" s="93" t="s">
        <v>39</v>
      </c>
      <c r="I6" s="264"/>
      <c r="J6" s="263"/>
    </row>
    <row r="7" spans="2:10" ht="13.5" thickBot="1">
      <c r="B7" s="207" t="s">
        <v>47</v>
      </c>
      <c r="C7" s="96" t="s">
        <v>48</v>
      </c>
      <c r="D7" s="96"/>
      <c r="E7" s="96" t="s">
        <v>49</v>
      </c>
      <c r="F7" s="96"/>
      <c r="G7" s="31"/>
      <c r="H7" s="97"/>
      <c r="I7" s="262"/>
      <c r="J7" s="261"/>
    </row>
    <row r="8" spans="2:10" ht="12.75">
      <c r="B8" s="14" t="s">
        <v>50</v>
      </c>
      <c r="C8" s="15"/>
      <c r="D8" s="15" t="s">
        <v>51</v>
      </c>
      <c r="E8" s="15"/>
      <c r="F8" s="15"/>
      <c r="G8" s="15"/>
      <c r="H8" s="450"/>
      <c r="I8" s="451"/>
      <c r="J8" s="452"/>
    </row>
    <row r="9" spans="2:10" ht="12.75">
      <c r="B9" s="129"/>
      <c r="C9" s="398" t="s">
        <v>187</v>
      </c>
      <c r="D9" s="127" t="s">
        <v>170</v>
      </c>
      <c r="E9" s="127"/>
      <c r="F9" s="127"/>
      <c r="G9" s="3"/>
      <c r="H9" s="453">
        <f>H10+H11</f>
        <v>1</v>
      </c>
      <c r="I9" s="442"/>
      <c r="J9" s="443"/>
    </row>
    <row r="10" spans="2:10" ht="12.75">
      <c r="B10" s="129"/>
      <c r="C10" s="399"/>
      <c r="D10" s="3" t="s">
        <v>103</v>
      </c>
      <c r="E10" s="3"/>
      <c r="F10" s="3"/>
      <c r="G10" s="3"/>
      <c r="H10" s="441">
        <v>1</v>
      </c>
      <c r="I10" s="442"/>
      <c r="J10" s="443"/>
    </row>
    <row r="11" spans="2:10" ht="12.75">
      <c r="B11" s="129"/>
      <c r="C11" s="399"/>
      <c r="D11" s="3"/>
      <c r="E11" s="3"/>
      <c r="F11" s="3"/>
      <c r="G11" s="3"/>
      <c r="H11" s="441"/>
      <c r="I11" s="442"/>
      <c r="J11" s="443"/>
    </row>
    <row r="12" spans="2:10" ht="12.75">
      <c r="B12" s="129"/>
      <c r="C12" s="399"/>
      <c r="D12" s="108"/>
      <c r="E12" s="3"/>
      <c r="F12" s="3"/>
      <c r="G12" s="3"/>
      <c r="H12" s="441"/>
      <c r="I12" s="442"/>
      <c r="J12" s="443"/>
    </row>
    <row r="13" spans="2:10" ht="12.75">
      <c r="B13" s="129"/>
      <c r="C13" s="399"/>
      <c r="D13" s="3"/>
      <c r="E13" s="3"/>
      <c r="F13" s="3"/>
      <c r="G13" s="3"/>
      <c r="H13" s="441"/>
      <c r="I13" s="442"/>
      <c r="J13" s="443"/>
    </row>
    <row r="14" spans="2:10" ht="12.75">
      <c r="B14" s="129"/>
      <c r="C14" s="399"/>
      <c r="D14" s="3"/>
      <c r="E14" s="3"/>
      <c r="F14" s="3"/>
      <c r="G14" s="3"/>
      <c r="H14" s="441"/>
      <c r="I14" s="442"/>
      <c r="J14" s="443"/>
    </row>
    <row r="15" spans="2:10" ht="12.75">
      <c r="B15" s="129"/>
      <c r="C15" s="398" t="s">
        <v>188</v>
      </c>
      <c r="D15" s="127" t="s">
        <v>102</v>
      </c>
      <c r="E15" s="127"/>
      <c r="F15" s="3"/>
      <c r="G15" s="3"/>
      <c r="H15" s="453">
        <f>H16</f>
        <v>0</v>
      </c>
      <c r="I15" s="442"/>
      <c r="J15" s="443"/>
    </row>
    <row r="16" spans="2:10" ht="12.75">
      <c r="B16" s="129"/>
      <c r="C16" s="399"/>
      <c r="D16" s="3" t="s">
        <v>142</v>
      </c>
      <c r="E16" s="3"/>
      <c r="F16" s="3"/>
      <c r="G16" s="3"/>
      <c r="H16" s="441">
        <v>0</v>
      </c>
      <c r="I16" s="442"/>
      <c r="J16" s="443"/>
    </row>
    <row r="17" spans="2:10" ht="12.75">
      <c r="B17" s="129"/>
      <c r="C17" s="399"/>
      <c r="D17" s="3"/>
      <c r="E17" s="3"/>
      <c r="F17" s="3"/>
      <c r="G17" s="3"/>
      <c r="H17" s="441"/>
      <c r="I17" s="442"/>
      <c r="J17" s="443"/>
    </row>
    <row r="18" spans="2:10" ht="12.75">
      <c r="B18" s="129"/>
      <c r="C18" s="398" t="s">
        <v>198</v>
      </c>
      <c r="D18" s="127" t="s">
        <v>101</v>
      </c>
      <c r="E18" s="127"/>
      <c r="F18" s="127"/>
      <c r="G18" s="3"/>
      <c r="H18" s="453">
        <f>H19+H20</f>
        <v>0</v>
      </c>
      <c r="I18" s="442"/>
      <c r="J18" s="443"/>
    </row>
    <row r="19" spans="2:10" ht="12.75">
      <c r="B19" s="129"/>
      <c r="C19" s="399"/>
      <c r="D19" s="3" t="s">
        <v>100</v>
      </c>
      <c r="E19" s="3"/>
      <c r="F19" s="3"/>
      <c r="G19" s="3"/>
      <c r="H19" s="441"/>
      <c r="I19" s="442"/>
      <c r="J19" s="443"/>
    </row>
    <row r="20" spans="2:10" ht="12.75">
      <c r="B20" s="129"/>
      <c r="C20" s="399"/>
      <c r="D20" s="3"/>
      <c r="E20" s="3"/>
      <c r="F20" s="3"/>
      <c r="G20" s="3"/>
      <c r="H20" s="441"/>
      <c r="I20" s="442"/>
      <c r="J20" s="443"/>
    </row>
    <row r="21" spans="2:10" ht="12.75">
      <c r="B21" s="129"/>
      <c r="C21" s="399"/>
      <c r="D21" s="3"/>
      <c r="E21" s="3"/>
      <c r="F21" s="3"/>
      <c r="G21" s="3"/>
      <c r="H21" s="441"/>
      <c r="I21" s="442"/>
      <c r="J21" s="443"/>
    </row>
    <row r="22" spans="2:10" ht="12.75">
      <c r="B22" s="129"/>
      <c r="C22" s="398" t="s">
        <v>196</v>
      </c>
      <c r="D22" s="127" t="s">
        <v>200</v>
      </c>
      <c r="E22" s="127"/>
      <c r="F22" s="127"/>
      <c r="G22" s="3"/>
      <c r="H22" s="453">
        <f>H23+H24</f>
        <v>0</v>
      </c>
      <c r="I22" s="442"/>
      <c r="J22" s="443"/>
    </row>
    <row r="23" spans="2:10" ht="12.75">
      <c r="B23" s="129"/>
      <c r="C23" s="400"/>
      <c r="D23" s="3" t="s">
        <v>201</v>
      </c>
      <c r="E23" s="3"/>
      <c r="F23" s="3"/>
      <c r="G23" s="3"/>
      <c r="H23" s="441">
        <v>0</v>
      </c>
      <c r="I23" s="442"/>
      <c r="J23" s="443"/>
    </row>
    <row r="24" spans="2:10" ht="12.75">
      <c r="B24" s="129"/>
      <c r="C24" s="400"/>
      <c r="D24" s="3"/>
      <c r="E24" s="3"/>
      <c r="F24" s="3"/>
      <c r="G24" s="3"/>
      <c r="H24" s="441"/>
      <c r="I24" s="442"/>
      <c r="J24" s="443"/>
    </row>
    <row r="25" spans="2:10" ht="12.75">
      <c r="B25" s="129"/>
      <c r="C25" s="400"/>
      <c r="D25" s="3"/>
      <c r="E25" s="3"/>
      <c r="F25" s="3"/>
      <c r="G25" s="3"/>
      <c r="H25" s="441"/>
      <c r="I25" s="442"/>
      <c r="J25" s="443"/>
    </row>
    <row r="26" spans="2:10" ht="12.75">
      <c r="B26" s="129"/>
      <c r="C26" s="401" t="s">
        <v>194</v>
      </c>
      <c r="D26" s="4" t="s">
        <v>143</v>
      </c>
      <c r="E26" s="4"/>
      <c r="F26" s="4"/>
      <c r="G26" s="4"/>
      <c r="H26" s="453">
        <f>SUM(H27:H28)</f>
        <v>137</v>
      </c>
      <c r="I26" s="442"/>
      <c r="J26" s="443"/>
    </row>
    <row r="27" spans="2:10" ht="12.75">
      <c r="B27" s="129"/>
      <c r="C27" s="3"/>
      <c r="D27" s="3" t="s">
        <v>288</v>
      </c>
      <c r="E27" s="3"/>
      <c r="F27" s="3"/>
      <c r="G27" s="3"/>
      <c r="H27" s="441">
        <v>137</v>
      </c>
      <c r="I27" s="442"/>
      <c r="J27" s="443"/>
    </row>
    <row r="28" spans="2:10" ht="12.75">
      <c r="B28" s="129"/>
      <c r="C28" s="3"/>
      <c r="D28" s="3"/>
      <c r="E28" s="3"/>
      <c r="F28" s="3"/>
      <c r="G28" s="3"/>
      <c r="H28" s="441"/>
      <c r="I28" s="442"/>
      <c r="J28" s="443"/>
    </row>
    <row r="29" spans="2:10" ht="12.75">
      <c r="B29" s="129"/>
      <c r="C29" s="3"/>
      <c r="D29" s="3"/>
      <c r="E29" s="3"/>
      <c r="F29" s="3"/>
      <c r="G29" s="3"/>
      <c r="H29" s="441"/>
      <c r="I29" s="442"/>
      <c r="J29" s="443"/>
    </row>
    <row r="30" spans="2:10" ht="12.75">
      <c r="B30" s="129"/>
      <c r="C30" s="3"/>
      <c r="D30" s="3"/>
      <c r="E30" s="3"/>
      <c r="F30" s="3"/>
      <c r="G30" s="3"/>
      <c r="H30" s="441"/>
      <c r="I30" s="442"/>
      <c r="J30" s="443"/>
    </row>
    <row r="31" spans="2:10" ht="13.5" thickBot="1">
      <c r="B31" s="260"/>
      <c r="C31" s="176"/>
      <c r="D31" s="176"/>
      <c r="E31" s="176"/>
      <c r="F31" s="176"/>
      <c r="G31" s="176"/>
      <c r="H31" s="454"/>
      <c r="I31" s="455"/>
      <c r="J31" s="456"/>
    </row>
    <row r="32" spans="2:10" ht="13.5" thickBot="1">
      <c r="B32" s="23"/>
      <c r="C32" s="76"/>
      <c r="D32" s="60" t="s">
        <v>57</v>
      </c>
      <c r="E32" s="60"/>
      <c r="F32" s="60"/>
      <c r="G32" s="51"/>
      <c r="H32" s="447">
        <f>H9+H15+H18+H22+H26</f>
        <v>138</v>
      </c>
      <c r="I32" s="457"/>
      <c r="J32" s="458"/>
    </row>
  </sheetData>
  <sheetProtection/>
  <mergeCells count="4"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4">
      <selection activeCell="P15" sqref="P15"/>
    </sheetView>
  </sheetViews>
  <sheetFormatPr defaultColWidth="9.00390625" defaultRowHeight="12.75"/>
  <cols>
    <col min="2" max="2" width="6.625" style="0" customWidth="1"/>
  </cols>
  <sheetData>
    <row r="1" spans="1:11" ht="12.75">
      <c r="A1" s="768" t="s">
        <v>312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</row>
    <row r="2" spans="1:11" ht="15">
      <c r="A2" s="774" t="s">
        <v>185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</row>
    <row r="3" spans="1:11" ht="15">
      <c r="A3" s="774" t="s">
        <v>257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</row>
    <row r="4" spans="1:11" ht="13.5" thickBot="1">
      <c r="A4" s="769" t="s">
        <v>305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</row>
    <row r="5" spans="2:10" ht="12.75">
      <c r="B5" s="91"/>
      <c r="C5" s="91"/>
      <c r="D5" s="92"/>
      <c r="E5" s="92"/>
      <c r="F5" s="92"/>
      <c r="G5" s="92"/>
      <c r="H5" s="93" t="s">
        <v>39</v>
      </c>
      <c r="I5" s="94"/>
      <c r="J5" s="94"/>
    </row>
    <row r="6" spans="2:10" ht="13.5" thickBot="1">
      <c r="B6" s="95" t="s">
        <v>47</v>
      </c>
      <c r="C6" s="95" t="s">
        <v>48</v>
      </c>
      <c r="D6" s="96"/>
      <c r="E6" s="96" t="s">
        <v>49</v>
      </c>
      <c r="F6" s="96"/>
      <c r="G6" s="31"/>
      <c r="H6" s="97"/>
      <c r="I6" s="98"/>
      <c r="J6" s="98"/>
    </row>
    <row r="7" spans="2:10" ht="12.75">
      <c r="B7" s="99" t="s">
        <v>50</v>
      </c>
      <c r="C7" s="99"/>
      <c r="D7" s="15" t="s">
        <v>51</v>
      </c>
      <c r="E7" s="15"/>
      <c r="F7" s="15"/>
      <c r="G7" s="100"/>
      <c r="H7" s="101"/>
      <c r="I7" s="102"/>
      <c r="J7" s="103"/>
    </row>
    <row r="8" spans="2:10" ht="12.75">
      <c r="B8" s="21"/>
      <c r="C8" s="402" t="s">
        <v>202</v>
      </c>
      <c r="D8" s="104" t="s">
        <v>183</v>
      </c>
      <c r="E8" s="104"/>
      <c r="F8" s="104"/>
      <c r="G8" s="105"/>
      <c r="H8" s="438">
        <f>H10+H13</f>
        <v>3260</v>
      </c>
      <c r="I8" s="439">
        <f>I10+I12+I13+I14</f>
        <v>0</v>
      </c>
      <c r="J8" s="440">
        <f>J10+J12+J13+J14</f>
        <v>0</v>
      </c>
    </row>
    <row r="9" spans="2:10" ht="12.75">
      <c r="B9" s="21"/>
      <c r="C9" s="21"/>
      <c r="D9" s="3" t="s">
        <v>52</v>
      </c>
      <c r="E9" s="3"/>
      <c r="F9" s="3"/>
      <c r="G9" s="106"/>
      <c r="H9" s="441"/>
      <c r="I9" s="442"/>
      <c r="J9" s="443"/>
    </row>
    <row r="10" spans="2:10" ht="12.75">
      <c r="B10" s="21"/>
      <c r="C10" s="21"/>
      <c r="D10" s="3"/>
      <c r="E10" s="3" t="s">
        <v>53</v>
      </c>
      <c r="F10" s="3"/>
      <c r="G10" s="106"/>
      <c r="H10" s="441">
        <v>655</v>
      </c>
      <c r="I10" s="442"/>
      <c r="J10" s="443"/>
    </row>
    <row r="11" spans="2:10" ht="12.75">
      <c r="B11" s="21"/>
      <c r="C11" s="21"/>
      <c r="D11" s="383"/>
      <c r="E11" s="44" t="s">
        <v>154</v>
      </c>
      <c r="F11" s="44"/>
      <c r="G11" s="382"/>
      <c r="H11" s="441"/>
      <c r="I11" s="442"/>
      <c r="J11" s="443"/>
    </row>
    <row r="12" spans="2:10" ht="12.75">
      <c r="B12" s="21"/>
      <c r="C12" s="21"/>
      <c r="D12" s="3"/>
      <c r="E12" s="44"/>
      <c r="F12" s="44"/>
      <c r="G12" s="382"/>
      <c r="H12" s="441"/>
      <c r="I12" s="442"/>
      <c r="J12" s="443"/>
    </row>
    <row r="13" spans="2:10" ht="12.75">
      <c r="B13" s="21"/>
      <c r="C13" s="21"/>
      <c r="D13" s="108" t="s">
        <v>54</v>
      </c>
      <c r="E13" s="3"/>
      <c r="F13" s="3"/>
      <c r="G13" s="106"/>
      <c r="H13" s="441">
        <f>SUM(H14:H15)</f>
        <v>2605</v>
      </c>
      <c r="I13" s="442"/>
      <c r="J13" s="443"/>
    </row>
    <row r="14" spans="2:10" ht="12.75">
      <c r="B14" s="21"/>
      <c r="C14" s="21"/>
      <c r="D14" s="3"/>
      <c r="E14" s="3" t="s">
        <v>55</v>
      </c>
      <c r="F14" s="3"/>
      <c r="G14" s="106"/>
      <c r="H14" s="441">
        <v>1857</v>
      </c>
      <c r="I14" s="442"/>
      <c r="J14" s="443"/>
    </row>
    <row r="15" spans="2:10" ht="12.75">
      <c r="B15" s="21"/>
      <c r="C15" s="21"/>
      <c r="D15" s="3"/>
      <c r="E15" s="19" t="s">
        <v>56</v>
      </c>
      <c r="F15" s="19"/>
      <c r="G15" s="106"/>
      <c r="H15" s="441">
        <v>748</v>
      </c>
      <c r="I15" s="442"/>
      <c r="J15" s="443"/>
    </row>
    <row r="16" spans="2:10" ht="12.75">
      <c r="B16" s="21"/>
      <c r="C16" s="21"/>
      <c r="D16" s="3"/>
      <c r="E16" s="3"/>
      <c r="F16" s="3"/>
      <c r="G16" s="106"/>
      <c r="H16" s="441"/>
      <c r="I16" s="442"/>
      <c r="J16" s="443"/>
    </row>
    <row r="17" spans="2:10" ht="12.75">
      <c r="B17" s="21"/>
      <c r="C17" s="21"/>
      <c r="D17" s="3"/>
      <c r="E17" s="3"/>
      <c r="F17" s="3"/>
      <c r="G17" s="106"/>
      <c r="H17" s="441"/>
      <c r="I17" s="442"/>
      <c r="J17" s="443"/>
    </row>
    <row r="18" spans="2:10" ht="12.75">
      <c r="B18" s="21"/>
      <c r="C18" s="21"/>
      <c r="D18" s="3"/>
      <c r="E18" s="3"/>
      <c r="F18" s="3"/>
      <c r="G18" s="106"/>
      <c r="H18" s="441"/>
      <c r="I18" s="442"/>
      <c r="J18" s="443"/>
    </row>
    <row r="19" spans="2:10" ht="12.75">
      <c r="B19" s="21"/>
      <c r="C19" s="21"/>
      <c r="D19" s="3"/>
      <c r="E19" s="3"/>
      <c r="F19" s="3"/>
      <c r="G19" s="106"/>
      <c r="H19" s="441"/>
      <c r="I19" s="442"/>
      <c r="J19" s="443"/>
    </row>
    <row r="20" spans="2:10" ht="12.75">
      <c r="B20" s="21"/>
      <c r="C20" s="21"/>
      <c r="D20" s="3"/>
      <c r="E20" s="3"/>
      <c r="F20" s="3"/>
      <c r="G20" s="106"/>
      <c r="H20" s="441"/>
      <c r="I20" s="442"/>
      <c r="J20" s="443"/>
    </row>
    <row r="21" spans="2:10" ht="12.75">
      <c r="B21" s="21"/>
      <c r="C21" s="21"/>
      <c r="D21" s="3"/>
      <c r="E21" s="3"/>
      <c r="F21" s="3"/>
      <c r="G21" s="106"/>
      <c r="H21" s="441"/>
      <c r="I21" s="442"/>
      <c r="J21" s="443"/>
    </row>
    <row r="22" spans="2:10" ht="12.75">
      <c r="B22" s="21"/>
      <c r="C22" s="21"/>
      <c r="D22" s="3"/>
      <c r="E22" s="3"/>
      <c r="F22" s="3"/>
      <c r="G22" s="106"/>
      <c r="H22" s="441"/>
      <c r="I22" s="442"/>
      <c r="J22" s="443"/>
    </row>
    <row r="23" spans="2:10" ht="12.75">
      <c r="B23" s="21"/>
      <c r="C23" s="21"/>
      <c r="D23" s="3"/>
      <c r="E23" s="3"/>
      <c r="F23" s="3"/>
      <c r="G23" s="106"/>
      <c r="H23" s="441"/>
      <c r="I23" s="442"/>
      <c r="J23" s="443"/>
    </row>
    <row r="24" spans="2:10" ht="13.5" thickBot="1">
      <c r="B24" s="111"/>
      <c r="C24" s="111"/>
      <c r="D24" s="28"/>
      <c r="E24" s="28"/>
      <c r="F24" s="28"/>
      <c r="G24" s="112"/>
      <c r="H24" s="444"/>
      <c r="I24" s="445"/>
      <c r="J24" s="446"/>
    </row>
    <row r="25" spans="2:10" ht="13.5" thickBot="1">
      <c r="B25" s="115"/>
      <c r="C25" s="115"/>
      <c r="D25" s="49" t="s">
        <v>57</v>
      </c>
      <c r="E25" s="60"/>
      <c r="F25" s="60"/>
      <c r="G25" s="51"/>
      <c r="H25" s="447">
        <f>H8</f>
        <v>3260</v>
      </c>
      <c r="I25" s="448">
        <f>I8</f>
        <v>0</v>
      </c>
      <c r="J25" s="449">
        <f>J8</f>
        <v>0</v>
      </c>
    </row>
    <row r="26" spans="2:10" ht="12.75">
      <c r="B26" s="116"/>
      <c r="C26" s="92"/>
      <c r="D26" s="92"/>
      <c r="E26" s="92"/>
      <c r="F26" s="92"/>
      <c r="G26" s="92"/>
      <c r="H26" s="92"/>
      <c r="I26" s="92"/>
      <c r="J26" s="92"/>
    </row>
    <row r="27" spans="2:10" ht="12.75">
      <c r="B27" s="116"/>
      <c r="C27" s="2"/>
      <c r="D27" s="2"/>
      <c r="E27" s="2"/>
      <c r="F27" s="2"/>
      <c r="G27" s="2"/>
      <c r="H27" s="2"/>
      <c r="I27" s="2"/>
      <c r="J27" s="2"/>
    </row>
    <row r="28" spans="2:10" ht="12.75">
      <c r="B28" s="116"/>
      <c r="C28" s="2"/>
      <c r="D28" s="2"/>
      <c r="E28" s="2"/>
      <c r="F28" s="2"/>
      <c r="G28" s="2"/>
      <c r="H28" s="2"/>
      <c r="I28" s="2"/>
      <c r="J28" s="2"/>
    </row>
    <row r="29" spans="2:10" ht="15">
      <c r="B29" s="116"/>
      <c r="C29" s="2"/>
      <c r="D29" s="117" t="s">
        <v>146</v>
      </c>
      <c r="E29" s="117"/>
      <c r="F29" s="117"/>
      <c r="G29" s="117"/>
      <c r="H29" s="2"/>
      <c r="I29" s="2"/>
      <c r="J29" s="2"/>
    </row>
    <row r="30" spans="2:10" ht="15">
      <c r="B30" s="116"/>
      <c r="F30" s="381" t="s">
        <v>305</v>
      </c>
      <c r="H30" s="117"/>
      <c r="I30" s="2"/>
      <c r="J30" s="2" t="s">
        <v>147</v>
      </c>
    </row>
    <row r="31" spans="2:10" ht="13.5" thickBot="1">
      <c r="B31" s="116"/>
      <c r="C31" s="2"/>
      <c r="D31" s="2"/>
      <c r="E31" s="118"/>
      <c r="F31" s="2"/>
      <c r="G31" s="2"/>
      <c r="H31" s="2"/>
      <c r="I31" s="118"/>
      <c r="J31" s="2"/>
    </row>
    <row r="32" spans="2:10" ht="12.75">
      <c r="B32" s="91"/>
      <c r="C32" s="91"/>
      <c r="D32" s="92"/>
      <c r="E32" s="92"/>
      <c r="F32" s="92"/>
      <c r="G32" s="92"/>
      <c r="H32" s="93" t="s">
        <v>39</v>
      </c>
      <c r="I32" s="94"/>
      <c r="J32" s="119"/>
    </row>
    <row r="33" spans="2:10" ht="13.5" thickBot="1">
      <c r="B33" s="95" t="s">
        <v>33</v>
      </c>
      <c r="C33" s="95" t="s">
        <v>34</v>
      </c>
      <c r="D33" s="96"/>
      <c r="E33" s="96" t="s">
        <v>1</v>
      </c>
      <c r="F33" s="96"/>
      <c r="G33" s="96"/>
      <c r="H33" s="120"/>
      <c r="I33" s="98"/>
      <c r="J33" s="121"/>
    </row>
    <row r="34" spans="2:10" ht="12.75">
      <c r="B34" s="99" t="s">
        <v>50</v>
      </c>
      <c r="C34" s="99"/>
      <c r="D34" s="14" t="s">
        <v>51</v>
      </c>
      <c r="E34" s="15"/>
      <c r="F34" s="122"/>
      <c r="G34" s="61"/>
      <c r="H34" s="459"/>
      <c r="I34" s="460"/>
      <c r="J34" s="461"/>
    </row>
    <row r="35" spans="2:10" ht="12.75">
      <c r="B35" s="21"/>
      <c r="C35" s="403" t="s">
        <v>190</v>
      </c>
      <c r="D35" s="139" t="s">
        <v>129</v>
      </c>
      <c r="E35" s="137"/>
      <c r="F35" s="137"/>
      <c r="G35" s="138"/>
      <c r="H35" s="453">
        <f>SUM(H36:H38)</f>
        <v>13396</v>
      </c>
      <c r="I35" s="462">
        <f>I36</f>
        <v>0</v>
      </c>
      <c r="J35" s="463">
        <f>J36</f>
        <v>0</v>
      </c>
    </row>
    <row r="36" spans="2:10" ht="12.75">
      <c r="B36" s="21"/>
      <c r="C36" s="136"/>
      <c r="D36" s="259" t="s">
        <v>306</v>
      </c>
      <c r="E36" s="137"/>
      <c r="F36" s="137"/>
      <c r="G36" s="138"/>
      <c r="H36" s="441">
        <v>13396</v>
      </c>
      <c r="I36" s="442"/>
      <c r="J36" s="443"/>
    </row>
    <row r="37" spans="2:10" ht="12.75">
      <c r="B37" s="21"/>
      <c r="C37" s="21"/>
      <c r="D37" s="135"/>
      <c r="E37" s="3"/>
      <c r="F37" s="3"/>
      <c r="G37" s="106"/>
      <c r="H37" s="441"/>
      <c r="I37" s="442"/>
      <c r="J37" s="443"/>
    </row>
    <row r="38" spans="2:10" ht="12.75">
      <c r="B38" s="21"/>
      <c r="C38" s="21"/>
      <c r="D38" s="130"/>
      <c r="E38" s="44"/>
      <c r="F38" s="44"/>
      <c r="G38" s="131"/>
      <c r="H38" s="441"/>
      <c r="I38" s="442"/>
      <c r="J38" s="443"/>
    </row>
    <row r="39" spans="2:10" ht="12.75">
      <c r="B39" s="21"/>
      <c r="C39" s="125"/>
      <c r="D39" s="132"/>
      <c r="E39" s="133"/>
      <c r="F39" s="133"/>
      <c r="G39" s="134"/>
      <c r="H39" s="453"/>
      <c r="I39" s="462"/>
      <c r="J39" s="463"/>
    </row>
    <row r="40" spans="2:10" ht="12.75">
      <c r="B40" s="21"/>
      <c r="C40" s="125"/>
      <c r="D40" s="132"/>
      <c r="E40" s="133"/>
      <c r="F40" s="133"/>
      <c r="G40" s="134"/>
      <c r="H40" s="453"/>
      <c r="I40" s="462"/>
      <c r="J40" s="463"/>
    </row>
    <row r="41" spans="2:10" ht="12.75">
      <c r="B41" s="21"/>
      <c r="C41" s="125"/>
      <c r="D41" s="132"/>
      <c r="E41" s="133"/>
      <c r="F41" s="133"/>
      <c r="G41" s="134"/>
      <c r="H41" s="453"/>
      <c r="I41" s="462"/>
      <c r="J41" s="463"/>
    </row>
    <row r="42" spans="2:10" ht="12.75">
      <c r="B42" s="21"/>
      <c r="C42" s="125"/>
      <c r="D42" s="132"/>
      <c r="E42" s="133"/>
      <c r="F42" s="133"/>
      <c r="G42" s="134"/>
      <c r="H42" s="453"/>
      <c r="I42" s="462"/>
      <c r="J42" s="463"/>
    </row>
    <row r="43" spans="2:10" ht="12.75">
      <c r="B43" s="21"/>
      <c r="C43" s="136"/>
      <c r="D43" s="338"/>
      <c r="E43" s="137"/>
      <c r="F43" s="137"/>
      <c r="G43" s="138"/>
      <c r="H43" s="464"/>
      <c r="I43" s="465"/>
      <c r="J43" s="466"/>
    </row>
    <row r="44" spans="2:10" ht="12.75">
      <c r="B44" s="21"/>
      <c r="C44" s="21"/>
      <c r="D44" s="129"/>
      <c r="E44" s="3"/>
      <c r="F44" s="3"/>
      <c r="G44" s="106"/>
      <c r="H44" s="441"/>
      <c r="I44" s="442"/>
      <c r="J44" s="443"/>
    </row>
    <row r="45" spans="2:10" ht="12.75">
      <c r="B45" s="21"/>
      <c r="C45" s="125"/>
      <c r="D45" s="126"/>
      <c r="E45" s="127"/>
      <c r="F45" s="127"/>
      <c r="G45" s="128"/>
      <c r="H45" s="453"/>
      <c r="I45" s="462"/>
      <c r="J45" s="463"/>
    </row>
    <row r="46" spans="2:10" ht="12.75">
      <c r="B46" s="21"/>
      <c r="C46" s="21"/>
      <c r="D46" s="135"/>
      <c r="E46" s="3"/>
      <c r="F46" s="3"/>
      <c r="G46" s="106"/>
      <c r="H46" s="441"/>
      <c r="I46" s="442"/>
      <c r="J46" s="443"/>
    </row>
    <row r="47" spans="2:10" ht="12.75">
      <c r="B47" s="21"/>
      <c r="C47" s="141"/>
      <c r="D47" s="377"/>
      <c r="E47" s="167"/>
      <c r="F47" s="3"/>
      <c r="G47" s="106"/>
      <c r="H47" s="467"/>
      <c r="I47" s="442"/>
      <c r="J47" s="443"/>
    </row>
    <row r="48" spans="2:10" ht="12.75">
      <c r="B48" s="21"/>
      <c r="C48" s="140"/>
      <c r="D48" s="228"/>
      <c r="E48" s="221"/>
      <c r="F48" s="137"/>
      <c r="G48" s="138"/>
      <c r="H48" s="441"/>
      <c r="I48" s="442"/>
      <c r="J48" s="468"/>
    </row>
    <row r="49" spans="2:10" ht="12.75">
      <c r="B49" s="21"/>
      <c r="C49" s="21"/>
      <c r="D49" s="129"/>
      <c r="E49" s="3"/>
      <c r="F49" s="3"/>
      <c r="G49" s="106"/>
      <c r="H49" s="441"/>
      <c r="I49" s="442"/>
      <c r="J49" s="443"/>
    </row>
    <row r="50" spans="2:10" ht="12.75">
      <c r="B50" s="21"/>
      <c r="C50" s="140"/>
      <c r="D50" s="142"/>
      <c r="E50" s="143"/>
      <c r="F50" s="143"/>
      <c r="G50" s="144"/>
      <c r="H50" s="469"/>
      <c r="I50" s="470"/>
      <c r="J50" s="471"/>
    </row>
    <row r="51" spans="2:10" ht="13.5" thickBot="1">
      <c r="B51" s="21"/>
      <c r="C51" s="21"/>
      <c r="D51" s="2"/>
      <c r="E51" s="2"/>
      <c r="F51" s="2"/>
      <c r="G51" s="145"/>
      <c r="H51" s="454"/>
      <c r="I51" s="455"/>
      <c r="J51" s="456"/>
    </row>
    <row r="52" spans="2:10" ht="13.5" thickBot="1">
      <c r="B52" s="22"/>
      <c r="C52" s="22"/>
      <c r="D52" s="49" t="s">
        <v>57</v>
      </c>
      <c r="E52" s="60"/>
      <c r="F52" s="60"/>
      <c r="G52" s="51"/>
      <c r="H52" s="447">
        <f>H35+H40+H45+H47</f>
        <v>13396</v>
      </c>
      <c r="I52" s="447">
        <f>I35+I41+I45+I43</f>
        <v>0</v>
      </c>
      <c r="J52" s="472">
        <f>J35+J41+J45+J43+J48+J50</f>
        <v>0</v>
      </c>
    </row>
  </sheetData>
  <sheetProtection/>
  <mergeCells count="4"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19">
      <selection activeCell="C18" sqref="C18"/>
    </sheetView>
  </sheetViews>
  <sheetFormatPr defaultColWidth="9.00390625" defaultRowHeight="12.75"/>
  <cols>
    <col min="2" max="2" width="4.75390625" style="0" customWidth="1"/>
    <col min="3" max="3" width="8.375" style="0" customWidth="1"/>
    <col min="8" max="8" width="15.875" style="0" customWidth="1"/>
    <col min="9" max="9" width="14.125" style="0" customWidth="1"/>
    <col min="10" max="10" width="9.25390625" style="0" bestFit="1" customWidth="1"/>
  </cols>
  <sheetData>
    <row r="1" spans="1:10" ht="12.75">
      <c r="A1" s="768" t="s">
        <v>313</v>
      </c>
      <c r="B1" s="764"/>
      <c r="C1" s="764"/>
      <c r="D1" s="764"/>
      <c r="E1" s="764"/>
      <c r="F1" s="764"/>
      <c r="G1" s="764"/>
      <c r="H1" s="764"/>
      <c r="I1" s="764"/>
      <c r="J1" s="764"/>
    </row>
    <row r="2" spans="1:10" ht="12.75">
      <c r="A2" s="763" t="s">
        <v>163</v>
      </c>
      <c r="B2" s="764"/>
      <c r="C2" s="764"/>
      <c r="D2" s="764"/>
      <c r="E2" s="764"/>
      <c r="F2" s="764"/>
      <c r="G2" s="764"/>
      <c r="H2" s="764"/>
      <c r="I2" s="764"/>
      <c r="J2" s="764"/>
    </row>
    <row r="3" spans="1:10" ht="13.5" thickBot="1">
      <c r="A3" s="764"/>
      <c r="B3" s="764"/>
      <c r="C3" s="764"/>
      <c r="D3" s="764"/>
      <c r="E3" s="764"/>
      <c r="F3" s="764"/>
      <c r="G3" s="764"/>
      <c r="H3" s="764"/>
      <c r="I3" s="764"/>
      <c r="J3" s="764"/>
    </row>
    <row r="4" spans="2:10" ht="12.75">
      <c r="B4" s="350"/>
      <c r="C4" s="351"/>
      <c r="D4" s="351" t="s">
        <v>58</v>
      </c>
      <c r="E4" s="351"/>
      <c r="F4" s="351"/>
      <c r="G4" s="351"/>
      <c r="H4" s="351"/>
      <c r="I4" s="275"/>
      <c r="J4" s="2"/>
    </row>
    <row r="5" spans="2:10" ht="13.5" thickBot="1">
      <c r="B5" s="116"/>
      <c r="C5" s="2"/>
      <c r="D5" s="2"/>
      <c r="E5" s="352"/>
      <c r="F5" s="118" t="s">
        <v>305</v>
      </c>
      <c r="G5" s="2"/>
      <c r="H5" s="2"/>
      <c r="I5" s="353" t="s">
        <v>59</v>
      </c>
      <c r="J5" s="2"/>
    </row>
    <row r="6" spans="2:10" ht="13.5" thickBot="1">
      <c r="B6" s="500"/>
      <c r="C6" s="27" t="s">
        <v>25</v>
      </c>
      <c r="D6" s="146"/>
      <c r="E6" s="147" t="s">
        <v>26</v>
      </c>
      <c r="F6" s="148"/>
      <c r="G6" s="149"/>
      <c r="H6" s="27" t="s">
        <v>27</v>
      </c>
      <c r="I6" s="27" t="s">
        <v>28</v>
      </c>
      <c r="J6" s="339"/>
    </row>
    <row r="7" spans="2:10" ht="13.5" thickBot="1">
      <c r="B7" s="501">
        <v>1</v>
      </c>
      <c r="C7" s="150" t="s">
        <v>47</v>
      </c>
      <c r="D7" s="116"/>
      <c r="E7" s="2"/>
      <c r="F7" s="2"/>
      <c r="G7" s="145"/>
      <c r="H7" s="151"/>
      <c r="I7" s="354"/>
      <c r="J7" s="340"/>
    </row>
    <row r="8" spans="2:10" ht="13.5" thickBot="1">
      <c r="B8" s="502">
        <v>2</v>
      </c>
      <c r="C8" s="152" t="s">
        <v>48</v>
      </c>
      <c r="D8" s="153" t="s">
        <v>49</v>
      </c>
      <c r="E8" s="154"/>
      <c r="F8" s="154"/>
      <c r="G8" s="150"/>
      <c r="H8" s="155"/>
      <c r="I8" s="156"/>
      <c r="J8" s="341"/>
    </row>
    <row r="9" spans="2:10" ht="13.5" thickBot="1">
      <c r="B9" s="502">
        <v>3</v>
      </c>
      <c r="C9" s="269" t="s">
        <v>61</v>
      </c>
      <c r="D9" s="317"/>
      <c r="E9" s="9"/>
      <c r="F9" s="9"/>
      <c r="G9" s="9"/>
      <c r="H9" s="473"/>
      <c r="I9" s="474"/>
      <c r="J9" s="342"/>
    </row>
    <row r="10" spans="2:10" ht="12.75">
      <c r="B10" s="502">
        <v>4</v>
      </c>
      <c r="C10" s="498" t="s">
        <v>186</v>
      </c>
      <c r="D10" s="479" t="s">
        <v>130</v>
      </c>
      <c r="E10" s="15"/>
      <c r="F10" s="15"/>
      <c r="G10" s="15"/>
      <c r="H10" s="480"/>
      <c r="I10" s="481"/>
      <c r="J10" s="342"/>
    </row>
    <row r="11" spans="2:10" ht="13.5" thickBot="1">
      <c r="B11" s="502">
        <v>5</v>
      </c>
      <c r="C11" s="499"/>
      <c r="D11" s="96" t="s">
        <v>62</v>
      </c>
      <c r="E11" s="31"/>
      <c r="F11" s="31"/>
      <c r="G11" s="31"/>
      <c r="H11" s="482">
        <f>H13+H22</f>
        <v>5719899</v>
      </c>
      <c r="I11" s="482"/>
      <c r="J11" s="342"/>
    </row>
    <row r="12" spans="2:10" ht="12.75">
      <c r="B12" s="502">
        <v>6</v>
      </c>
      <c r="C12" s="196"/>
      <c r="D12" s="475"/>
      <c r="E12" s="476"/>
      <c r="F12" s="476"/>
      <c r="G12" s="476"/>
      <c r="H12" s="477"/>
      <c r="I12" s="364"/>
      <c r="J12" s="343"/>
    </row>
    <row r="13" spans="2:10" ht="12.75">
      <c r="B13" s="502">
        <v>9</v>
      </c>
      <c r="C13" s="217"/>
      <c r="D13" s="174" t="s">
        <v>151</v>
      </c>
      <c r="E13" s="357"/>
      <c r="F13" s="357"/>
      <c r="G13" s="160"/>
      <c r="H13" s="358">
        <f>SUM(H14:H17)</f>
        <v>1719899</v>
      </c>
      <c r="I13" s="360"/>
      <c r="J13" s="344"/>
    </row>
    <row r="14" spans="2:10" ht="12.75">
      <c r="B14" s="502">
        <v>10</v>
      </c>
      <c r="C14" s="217" t="s">
        <v>64</v>
      </c>
      <c r="D14" s="229" t="s">
        <v>133</v>
      </c>
      <c r="E14" s="359"/>
      <c r="F14" s="359"/>
      <c r="G14" s="164"/>
      <c r="H14" s="356">
        <v>957859</v>
      </c>
      <c r="I14" s="356"/>
      <c r="J14" s="343"/>
    </row>
    <row r="15" spans="2:10" ht="12.75">
      <c r="B15" s="502">
        <v>11</v>
      </c>
      <c r="C15" s="217"/>
      <c r="D15" s="229" t="s">
        <v>134</v>
      </c>
      <c r="E15" s="359"/>
      <c r="F15" s="359"/>
      <c r="G15" s="164"/>
      <c r="H15" s="360">
        <v>544000</v>
      </c>
      <c r="I15" s="356"/>
      <c r="J15" s="343"/>
    </row>
    <row r="16" spans="2:10" ht="12.75">
      <c r="B16" s="762" t="s">
        <v>271</v>
      </c>
      <c r="C16" s="217"/>
      <c r="D16" s="229" t="s">
        <v>135</v>
      </c>
      <c r="E16" s="359"/>
      <c r="F16" s="359"/>
      <c r="G16" s="164"/>
      <c r="H16" s="356">
        <v>100000</v>
      </c>
      <c r="I16" s="361"/>
      <c r="J16" s="345"/>
    </row>
    <row r="17" spans="2:10" ht="12.75">
      <c r="B17" s="762" t="s">
        <v>272</v>
      </c>
      <c r="C17" s="217"/>
      <c r="D17" s="229" t="s">
        <v>136</v>
      </c>
      <c r="E17" s="359"/>
      <c r="F17" s="359"/>
      <c r="G17" s="164"/>
      <c r="H17" s="356">
        <v>118040</v>
      </c>
      <c r="I17" s="355"/>
      <c r="J17" s="342"/>
    </row>
    <row r="18" spans="2:10" ht="12.75">
      <c r="B18" s="762" t="s">
        <v>273</v>
      </c>
      <c r="C18" s="284"/>
      <c r="D18" s="755"/>
      <c r="E18" s="756"/>
      <c r="F18" s="756"/>
      <c r="G18" s="243"/>
      <c r="H18" s="757"/>
      <c r="I18" s="758"/>
      <c r="J18" s="342"/>
    </row>
    <row r="19" spans="2:10" ht="12.75">
      <c r="B19" s="762" t="s">
        <v>274</v>
      </c>
      <c r="C19" s="284"/>
      <c r="D19" s="759" t="s">
        <v>386</v>
      </c>
      <c r="E19" s="760"/>
      <c r="F19" s="760"/>
      <c r="G19" s="761"/>
      <c r="H19" s="485">
        <v>1433800</v>
      </c>
      <c r="I19" s="758"/>
      <c r="J19" s="342"/>
    </row>
    <row r="20" spans="2:10" ht="13.5" thickBot="1">
      <c r="B20" s="762" t="s">
        <v>275</v>
      </c>
      <c r="C20" s="284"/>
      <c r="D20" s="483"/>
      <c r="E20" s="484"/>
      <c r="F20" s="484"/>
      <c r="G20" s="484"/>
      <c r="H20" s="485"/>
      <c r="I20" s="485"/>
      <c r="J20" s="343"/>
    </row>
    <row r="21" spans="2:10" ht="12.75">
      <c r="B21" s="762" t="s">
        <v>276</v>
      </c>
      <c r="C21" s="281"/>
      <c r="D21" s="487" t="s">
        <v>137</v>
      </c>
      <c r="E21" s="488"/>
      <c r="F21" s="488"/>
      <c r="G21" s="15"/>
      <c r="H21" s="489"/>
      <c r="I21" s="490"/>
      <c r="J21" s="343"/>
    </row>
    <row r="22" spans="2:10" ht="13.5" thickBot="1">
      <c r="B22" s="762" t="s">
        <v>277</v>
      </c>
      <c r="C22" s="499"/>
      <c r="D22" s="491" t="s">
        <v>138</v>
      </c>
      <c r="E22" s="492"/>
      <c r="F22" s="492"/>
      <c r="G22" s="493"/>
      <c r="H22" s="494">
        <v>4000000</v>
      </c>
      <c r="I22" s="495"/>
      <c r="J22" s="346"/>
    </row>
    <row r="23" spans="2:10" ht="13.5" thickBot="1">
      <c r="B23" s="762" t="s">
        <v>278</v>
      </c>
      <c r="C23" s="196"/>
      <c r="D23" s="158"/>
      <c r="E23" s="20"/>
      <c r="F23" s="20"/>
      <c r="G23" s="20"/>
      <c r="H23" s="486"/>
      <c r="I23" s="486"/>
      <c r="J23" s="343"/>
    </row>
    <row r="24" spans="2:10" ht="13.5" thickBot="1">
      <c r="B24" s="762" t="s">
        <v>279</v>
      </c>
      <c r="C24" s="296"/>
      <c r="D24" s="59" t="s">
        <v>153</v>
      </c>
      <c r="E24" s="60"/>
      <c r="F24" s="60"/>
      <c r="G24" s="60"/>
      <c r="H24" s="497">
        <f>SUM(H25:H28)</f>
        <v>4406130</v>
      </c>
      <c r="I24" s="497"/>
      <c r="J24" s="343"/>
    </row>
    <row r="25" spans="2:10" ht="12.75">
      <c r="B25" s="762" t="s">
        <v>280</v>
      </c>
      <c r="C25" s="196" t="s">
        <v>64</v>
      </c>
      <c r="D25" s="1" t="s">
        <v>42</v>
      </c>
      <c r="E25" s="6"/>
      <c r="F25" s="6"/>
      <c r="G25" s="496"/>
      <c r="H25" s="364">
        <v>55360</v>
      </c>
      <c r="I25" s="364"/>
      <c r="J25" s="347"/>
    </row>
    <row r="26" spans="2:10" ht="12.75">
      <c r="B26" s="762" t="s">
        <v>281</v>
      </c>
      <c r="C26" s="217"/>
      <c r="D26" s="165" t="s">
        <v>307</v>
      </c>
      <c r="E26" s="3"/>
      <c r="F26" s="3"/>
      <c r="G26" s="164"/>
      <c r="H26" s="356">
        <v>1711070</v>
      </c>
      <c r="I26" s="356"/>
      <c r="J26" s="343"/>
    </row>
    <row r="27" spans="2:10" ht="12.75">
      <c r="B27" s="762" t="s">
        <v>282</v>
      </c>
      <c r="C27" s="217"/>
      <c r="D27" s="169" t="s">
        <v>63</v>
      </c>
      <c r="E27" s="2"/>
      <c r="F27" s="2"/>
      <c r="G27" s="2"/>
      <c r="H27" s="356">
        <v>2500000</v>
      </c>
      <c r="I27" s="356"/>
      <c r="J27" s="346"/>
    </row>
    <row r="28" spans="2:10" ht="13.5" thickBot="1">
      <c r="B28" s="762" t="s">
        <v>283</v>
      </c>
      <c r="C28" s="217"/>
      <c r="D28" s="165" t="s">
        <v>387</v>
      </c>
      <c r="E28" s="3"/>
      <c r="F28" s="3"/>
      <c r="G28" s="3"/>
      <c r="H28" s="356">
        <v>139700</v>
      </c>
      <c r="I28" s="356"/>
      <c r="J28" s="343"/>
    </row>
    <row r="29" spans="2:10" ht="13.5" thickBot="1">
      <c r="B29" s="762" t="s">
        <v>284</v>
      </c>
      <c r="C29" s="296"/>
      <c r="D29" s="59" t="s">
        <v>139</v>
      </c>
      <c r="E29" s="76"/>
      <c r="F29" s="76"/>
      <c r="G29" s="76"/>
      <c r="H29" s="363">
        <f>H11+H24+H19</f>
        <v>11559829</v>
      </c>
      <c r="I29" s="363"/>
      <c r="J29" s="343"/>
    </row>
    <row r="30" spans="2:10" ht="13.5" thickBot="1">
      <c r="B30" s="762" t="s">
        <v>285</v>
      </c>
      <c r="C30" s="236"/>
      <c r="D30" s="235"/>
      <c r="E30" s="2"/>
      <c r="F30" s="2"/>
      <c r="G30" s="2"/>
      <c r="H30" s="503"/>
      <c r="I30" s="503"/>
      <c r="J30" s="347"/>
    </row>
    <row r="31" spans="2:10" ht="13.5" thickBot="1">
      <c r="B31" s="762" t="s">
        <v>286</v>
      </c>
      <c r="C31" s="362"/>
      <c r="D31" s="378" t="s">
        <v>140</v>
      </c>
      <c r="E31" s="76"/>
      <c r="F31" s="76"/>
      <c r="G31" s="76"/>
      <c r="H31" s="504">
        <v>1200000</v>
      </c>
      <c r="I31" s="505"/>
      <c r="J31" s="343"/>
    </row>
    <row r="32" spans="2:10" ht="13.5" thickBot="1">
      <c r="B32" s="762" t="s">
        <v>287</v>
      </c>
      <c r="C32" s="236"/>
      <c r="D32" s="506"/>
      <c r="E32" s="118"/>
      <c r="F32" s="118"/>
      <c r="G32" s="2"/>
      <c r="H32" s="503"/>
      <c r="I32" s="503"/>
      <c r="J32" s="348"/>
    </row>
    <row r="33" spans="2:10" ht="13.5" thickBot="1">
      <c r="B33" s="762" t="s">
        <v>289</v>
      </c>
      <c r="C33" s="362"/>
      <c r="D33" s="507" t="s">
        <v>152</v>
      </c>
      <c r="E33" s="76"/>
      <c r="F33" s="76"/>
      <c r="G33" s="76"/>
      <c r="H33" s="363">
        <v>15300</v>
      </c>
      <c r="I33" s="363"/>
      <c r="J33" s="347"/>
    </row>
    <row r="34" spans="2:10" ht="13.5" thickBot="1">
      <c r="B34" s="762" t="s">
        <v>291</v>
      </c>
      <c r="C34" s="236"/>
      <c r="D34" s="235"/>
      <c r="E34" s="2"/>
      <c r="F34" s="2"/>
      <c r="G34" s="2"/>
      <c r="H34" s="503"/>
      <c r="I34" s="503"/>
      <c r="J34" s="343"/>
    </row>
    <row r="35" spans="2:10" ht="12.75">
      <c r="B35" s="762" t="s">
        <v>292</v>
      </c>
      <c r="C35" s="478" t="s">
        <v>222</v>
      </c>
      <c r="D35" s="479" t="s">
        <v>223</v>
      </c>
      <c r="E35" s="15"/>
      <c r="F35" s="15"/>
      <c r="G35" s="15"/>
      <c r="H35" s="510">
        <v>205000</v>
      </c>
      <c r="I35" s="511"/>
      <c r="J35" s="343"/>
    </row>
    <row r="36" spans="2:10" ht="13.5" thickBot="1">
      <c r="B36" s="762" t="s">
        <v>293</v>
      </c>
      <c r="C36" s="232"/>
      <c r="D36" s="31" t="s">
        <v>308</v>
      </c>
      <c r="E36" s="512"/>
      <c r="F36" s="512"/>
      <c r="G36" s="512"/>
      <c r="H36" s="513"/>
      <c r="I36" s="514"/>
      <c r="J36" s="343"/>
    </row>
    <row r="37" spans="2:10" ht="13.5" thickBot="1">
      <c r="B37" s="762" t="s">
        <v>294</v>
      </c>
      <c r="C37" s="196"/>
      <c r="D37" s="508"/>
      <c r="E37" s="476"/>
      <c r="F37" s="476"/>
      <c r="G37" s="476"/>
      <c r="H37" s="509"/>
      <c r="I37" s="364"/>
      <c r="J37" s="347"/>
    </row>
    <row r="38" spans="2:10" ht="12.75">
      <c r="B38" s="762" t="s">
        <v>295</v>
      </c>
      <c r="C38" s="478" t="s">
        <v>224</v>
      </c>
      <c r="D38" s="479" t="s">
        <v>225</v>
      </c>
      <c r="E38" s="15"/>
      <c r="F38" s="15"/>
      <c r="G38" s="15"/>
      <c r="H38" s="510">
        <v>1206000</v>
      </c>
      <c r="I38" s="515"/>
      <c r="J38" s="345"/>
    </row>
    <row r="39" spans="2:10" ht="13.5" thickBot="1">
      <c r="B39" s="762" t="s">
        <v>296</v>
      </c>
      <c r="C39" s="232"/>
      <c r="D39" s="31" t="s">
        <v>308</v>
      </c>
      <c r="E39" s="31"/>
      <c r="F39" s="31"/>
      <c r="G39" s="31"/>
      <c r="H39" s="516"/>
      <c r="I39" s="516"/>
      <c r="J39" s="345"/>
    </row>
    <row r="40" spans="2:10" ht="13.5" thickBot="1">
      <c r="B40" s="762" t="s">
        <v>297</v>
      </c>
      <c r="C40" s="196"/>
      <c r="D40" s="508"/>
      <c r="E40" s="476"/>
      <c r="F40" s="476"/>
      <c r="G40" s="476"/>
      <c r="H40" s="376"/>
      <c r="I40" s="376"/>
      <c r="J40" s="345"/>
    </row>
    <row r="41" spans="2:10" ht="12.75">
      <c r="B41" s="762" t="s">
        <v>298</v>
      </c>
      <c r="C41" s="101"/>
      <c r="D41" s="520" t="s">
        <v>44</v>
      </c>
      <c r="E41" s="15"/>
      <c r="F41" s="15"/>
      <c r="G41" s="15"/>
      <c r="H41" s="375">
        <f>H29+H31+H33+H35+H38</f>
        <v>14186129</v>
      </c>
      <c r="I41" s="375"/>
      <c r="J41" s="342"/>
    </row>
    <row r="42" spans="2:10" ht="12.75">
      <c r="B42" s="762" t="s">
        <v>299</v>
      </c>
      <c r="C42" s="107"/>
      <c r="D42" s="165" t="s">
        <v>64</v>
      </c>
      <c r="E42" s="3"/>
      <c r="F42" s="3"/>
      <c r="G42" s="3"/>
      <c r="H42" s="361"/>
      <c r="I42" s="361"/>
      <c r="J42" s="345"/>
    </row>
    <row r="43" spans="2:10" ht="13.5" thickBot="1">
      <c r="B43" s="762" t="s">
        <v>300</v>
      </c>
      <c r="C43" s="232"/>
      <c r="D43" s="175" t="s">
        <v>65</v>
      </c>
      <c r="E43" s="176"/>
      <c r="F43" s="176"/>
      <c r="G43" s="176"/>
      <c r="H43" s="521">
        <f>H41</f>
        <v>14186129</v>
      </c>
      <c r="I43" s="521"/>
      <c r="J43" s="349"/>
    </row>
    <row r="44" spans="2:10" ht="13.5" thickBot="1">
      <c r="B44" s="762" t="s">
        <v>301</v>
      </c>
      <c r="C44" s="32"/>
      <c r="D44" s="517"/>
      <c r="E44" s="31"/>
      <c r="F44" s="31"/>
      <c r="G44" s="31"/>
      <c r="H44" s="518"/>
      <c r="I44" s="519"/>
      <c r="J44" s="349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5"/>
  <sheetViews>
    <sheetView view="pageBreakPreview" zoomScale="110" zoomScaleSheetLayoutView="110" zoomScalePageLayoutView="0" workbookViewId="0" topLeftCell="A10">
      <selection activeCell="H21" sqref="H21"/>
    </sheetView>
  </sheetViews>
  <sheetFormatPr defaultColWidth="9.00390625" defaultRowHeight="12.75"/>
  <cols>
    <col min="2" max="2" width="3.375" style="2" customWidth="1"/>
    <col min="4" max="4" width="12.125" style="0" customWidth="1"/>
    <col min="5" max="5" width="11.125" style="0" customWidth="1"/>
    <col min="6" max="6" width="5.75390625" style="0" customWidth="1"/>
    <col min="7" max="7" width="9.125" style="0" hidden="1" customWidth="1"/>
    <col min="8" max="8" width="9.875" style="0" customWidth="1"/>
  </cols>
  <sheetData>
    <row r="1" spans="1:18" ht="12.75">
      <c r="A1" s="768" t="s">
        <v>314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</row>
    <row r="2" spans="1:18" ht="12.75">
      <c r="A2" s="779" t="s">
        <v>163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</row>
    <row r="3" spans="1:18" ht="12.75">
      <c r="A3" s="769" t="s">
        <v>144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</row>
    <row r="4" spans="1:18" ht="13.5" thickBot="1">
      <c r="A4" s="769" t="s">
        <v>305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</row>
    <row r="5" spans="2:17" ht="13.5" thickBot="1">
      <c r="B5" s="200"/>
      <c r="C5" s="60"/>
      <c r="D5" s="60" t="s">
        <v>25</v>
      </c>
      <c r="E5" s="177"/>
      <c r="F5" s="177"/>
      <c r="G5" s="178"/>
      <c r="H5" s="179" t="s">
        <v>26</v>
      </c>
      <c r="I5" s="178"/>
      <c r="J5" s="179" t="s">
        <v>27</v>
      </c>
      <c r="K5" s="178"/>
      <c r="L5" s="179" t="s">
        <v>28</v>
      </c>
      <c r="M5" s="178"/>
      <c r="N5" s="180" t="s">
        <v>24</v>
      </c>
      <c r="O5" s="181"/>
      <c r="P5" s="182" t="s">
        <v>29</v>
      </c>
      <c r="Q5" s="183"/>
    </row>
    <row r="6" spans="2:17" ht="13.5" thickBot="1">
      <c r="B6" s="524" t="s">
        <v>260</v>
      </c>
      <c r="C6" s="184" t="s">
        <v>33</v>
      </c>
      <c r="D6" s="184" t="s">
        <v>34</v>
      </c>
      <c r="E6" s="185"/>
      <c r="F6" s="185"/>
      <c r="G6" s="186"/>
      <c r="H6" s="527" t="s">
        <v>10</v>
      </c>
      <c r="I6" s="528"/>
      <c r="J6" s="529" t="s">
        <v>66</v>
      </c>
      <c r="K6" s="530"/>
      <c r="L6" s="527" t="s">
        <v>11</v>
      </c>
      <c r="M6" s="528"/>
      <c r="N6" s="531" t="s">
        <v>12</v>
      </c>
      <c r="O6" s="532"/>
      <c r="P6" s="777" t="s">
        <v>46</v>
      </c>
      <c r="Q6" s="778"/>
    </row>
    <row r="7" spans="2:17" ht="13.5" thickBot="1">
      <c r="B7" s="524" t="s">
        <v>261</v>
      </c>
      <c r="C7" s="96"/>
      <c r="D7" s="31"/>
      <c r="E7" s="187"/>
      <c r="F7" s="187"/>
      <c r="G7" s="188"/>
      <c r="H7" s="189" t="s">
        <v>39</v>
      </c>
      <c r="I7" s="190"/>
      <c r="J7" s="189" t="s">
        <v>39</v>
      </c>
      <c r="K7" s="190" t="s">
        <v>60</v>
      </c>
      <c r="L7" s="189" t="s">
        <v>39</v>
      </c>
      <c r="M7" s="190" t="s">
        <v>60</v>
      </c>
      <c r="N7" s="191" t="s">
        <v>39</v>
      </c>
      <c r="O7" s="190" t="s">
        <v>60</v>
      </c>
      <c r="P7" s="387" t="s">
        <v>39</v>
      </c>
      <c r="Q7" s="388" t="s">
        <v>60</v>
      </c>
    </row>
    <row r="8" spans="2:17" ht="12.75">
      <c r="B8" s="524" t="s">
        <v>262</v>
      </c>
      <c r="C8" s="15" t="s">
        <v>41</v>
      </c>
      <c r="D8" s="15"/>
      <c r="E8" s="92"/>
      <c r="F8" s="122"/>
      <c r="G8" s="61"/>
      <c r="H8" s="533"/>
      <c r="I8" s="534"/>
      <c r="J8" s="533"/>
      <c r="K8" s="534"/>
      <c r="L8" s="533"/>
      <c r="M8" s="534"/>
      <c r="N8" s="533"/>
      <c r="O8" s="534"/>
      <c r="P8" s="533"/>
      <c r="Q8" s="534"/>
    </row>
    <row r="9" spans="2:17" ht="12.75">
      <c r="B9" s="525" t="s">
        <v>263</v>
      </c>
      <c r="C9" s="522" t="s">
        <v>186</v>
      </c>
      <c r="D9" s="67" t="s">
        <v>358</v>
      </c>
      <c r="E9" s="44"/>
      <c r="F9" s="44"/>
      <c r="G9" s="106"/>
      <c r="H9" s="535"/>
      <c r="I9" s="536"/>
      <c r="J9" s="535"/>
      <c r="K9" s="536"/>
      <c r="L9" s="535"/>
      <c r="M9" s="536"/>
      <c r="N9" s="535"/>
      <c r="O9" s="536"/>
      <c r="P9" s="535"/>
      <c r="Q9" s="536">
        <f aca="true" t="shared" si="0" ref="Q9:Q29">I9+K9+M9+O9</f>
        <v>0</v>
      </c>
    </row>
    <row r="10" spans="2:17" ht="12.75">
      <c r="B10" s="525" t="s">
        <v>264</v>
      </c>
      <c r="C10" s="522" t="s">
        <v>187</v>
      </c>
      <c r="D10" s="770" t="s">
        <v>359</v>
      </c>
      <c r="E10" s="770"/>
      <c r="F10" s="770"/>
      <c r="G10" s="106"/>
      <c r="H10" s="535">
        <v>3321</v>
      </c>
      <c r="I10" s="536"/>
      <c r="J10" s="535">
        <v>895</v>
      </c>
      <c r="K10" s="536"/>
      <c r="L10" s="535">
        <v>2131</v>
      </c>
      <c r="M10" s="536"/>
      <c r="N10" s="535">
        <v>5395</v>
      </c>
      <c r="O10" s="536"/>
      <c r="P10" s="535"/>
      <c r="Q10" s="536">
        <f t="shared" si="0"/>
        <v>0</v>
      </c>
    </row>
    <row r="11" spans="2:17" ht="12.75">
      <c r="B11" s="525" t="s">
        <v>265</v>
      </c>
      <c r="C11" s="397" t="s">
        <v>188</v>
      </c>
      <c r="D11" s="770" t="s">
        <v>360</v>
      </c>
      <c r="E11" s="770"/>
      <c r="F11" s="770"/>
      <c r="G11" s="106"/>
      <c r="H11" s="535"/>
      <c r="I11" s="536"/>
      <c r="J11" s="535"/>
      <c r="K11" s="536"/>
      <c r="L11" s="535">
        <v>32</v>
      </c>
      <c r="M11" s="536"/>
      <c r="N11" s="535"/>
      <c r="O11" s="536"/>
      <c r="P11" s="535"/>
      <c r="Q11" s="536">
        <f t="shared" si="0"/>
        <v>0</v>
      </c>
    </row>
    <row r="12" spans="2:17" ht="12.75">
      <c r="B12" s="525" t="s">
        <v>266</v>
      </c>
      <c r="C12" s="397" t="s">
        <v>189</v>
      </c>
      <c r="D12" s="770" t="s">
        <v>172</v>
      </c>
      <c r="E12" s="770"/>
      <c r="F12" s="770"/>
      <c r="G12" s="106"/>
      <c r="H12" s="535"/>
      <c r="I12" s="536"/>
      <c r="J12" s="535"/>
      <c r="K12" s="536"/>
      <c r="L12" s="535">
        <v>121</v>
      </c>
      <c r="M12" s="536"/>
      <c r="N12" s="535"/>
      <c r="O12" s="536"/>
      <c r="P12" s="535"/>
      <c r="Q12" s="536">
        <f t="shared" si="0"/>
        <v>0</v>
      </c>
    </row>
    <row r="13" spans="2:17" ht="12.75">
      <c r="B13" s="525" t="s">
        <v>267</v>
      </c>
      <c r="C13" s="397" t="s">
        <v>190</v>
      </c>
      <c r="D13" s="770" t="s">
        <v>361</v>
      </c>
      <c r="E13" s="770"/>
      <c r="F13" s="770"/>
      <c r="G13" s="106"/>
      <c r="H13" s="535">
        <v>11083</v>
      </c>
      <c r="I13" s="536"/>
      <c r="J13" s="535">
        <v>1496</v>
      </c>
      <c r="K13" s="536"/>
      <c r="L13" s="535">
        <v>2434</v>
      </c>
      <c r="M13" s="536"/>
      <c r="N13" s="535"/>
      <c r="O13" s="536"/>
      <c r="P13" s="535"/>
      <c r="Q13" s="536">
        <f t="shared" si="0"/>
        <v>0</v>
      </c>
    </row>
    <row r="14" spans="2:17" ht="12.75">
      <c r="B14" s="525" t="s">
        <v>268</v>
      </c>
      <c r="C14" s="397" t="s">
        <v>191</v>
      </c>
      <c r="D14" s="770" t="s">
        <v>362</v>
      </c>
      <c r="E14" s="770"/>
      <c r="F14" s="770"/>
      <c r="G14" s="106"/>
      <c r="H14" s="535"/>
      <c r="I14" s="536"/>
      <c r="J14" s="535"/>
      <c r="K14" s="536"/>
      <c r="L14" s="535"/>
      <c r="M14" s="536"/>
      <c r="N14" s="535"/>
      <c r="O14" s="536"/>
      <c r="P14" s="535"/>
      <c r="Q14" s="536">
        <f t="shared" si="0"/>
        <v>0</v>
      </c>
    </row>
    <row r="15" spans="2:17" ht="12.75">
      <c r="B15" s="525" t="s">
        <v>269</v>
      </c>
      <c r="C15" s="397" t="s">
        <v>334</v>
      </c>
      <c r="D15" s="770" t="s">
        <v>363</v>
      </c>
      <c r="E15" s="770"/>
      <c r="F15" s="770"/>
      <c r="G15" s="106"/>
      <c r="H15" s="535"/>
      <c r="I15" s="536"/>
      <c r="J15" s="535"/>
      <c r="K15" s="536"/>
      <c r="L15" s="535">
        <v>118</v>
      </c>
      <c r="M15" s="536"/>
      <c r="N15" s="535"/>
      <c r="O15" s="536"/>
      <c r="P15" s="535"/>
      <c r="Q15" s="536">
        <f t="shared" si="0"/>
        <v>0</v>
      </c>
    </row>
    <row r="16" spans="2:17" ht="12.75">
      <c r="B16" s="525" t="s">
        <v>270</v>
      </c>
      <c r="C16" s="397" t="s">
        <v>192</v>
      </c>
      <c r="D16" s="770" t="s">
        <v>175</v>
      </c>
      <c r="E16" s="770"/>
      <c r="F16" s="770"/>
      <c r="G16" s="106"/>
      <c r="H16" s="535"/>
      <c r="I16" s="536"/>
      <c r="J16" s="535"/>
      <c r="K16" s="536"/>
      <c r="L16" s="535"/>
      <c r="M16" s="536"/>
      <c r="N16" s="535"/>
      <c r="O16" s="536"/>
      <c r="P16" s="535"/>
      <c r="Q16" s="536">
        <f t="shared" si="0"/>
        <v>0</v>
      </c>
    </row>
    <row r="17" spans="2:17" ht="12.75">
      <c r="B17" s="525" t="s">
        <v>271</v>
      </c>
      <c r="C17" s="397" t="s">
        <v>193</v>
      </c>
      <c r="D17" s="770" t="s">
        <v>166</v>
      </c>
      <c r="E17" s="770"/>
      <c r="F17" s="770"/>
      <c r="G17" s="106"/>
      <c r="H17" s="535"/>
      <c r="I17" s="536"/>
      <c r="J17" s="535"/>
      <c r="K17" s="536"/>
      <c r="L17" s="535">
        <v>580</v>
      </c>
      <c r="M17" s="536"/>
      <c r="N17" s="535"/>
      <c r="O17" s="536"/>
      <c r="P17" s="535"/>
      <c r="Q17" s="536">
        <f t="shared" si="0"/>
        <v>0</v>
      </c>
    </row>
    <row r="18" spans="2:17" ht="12.75">
      <c r="B18" s="525" t="s">
        <v>272</v>
      </c>
      <c r="C18" s="397" t="s">
        <v>194</v>
      </c>
      <c r="D18" s="770" t="s">
        <v>364</v>
      </c>
      <c r="E18" s="770"/>
      <c r="F18" s="770"/>
      <c r="G18" s="106"/>
      <c r="H18" s="535"/>
      <c r="I18" s="536"/>
      <c r="J18" s="535"/>
      <c r="K18" s="536"/>
      <c r="L18" s="535">
        <v>832</v>
      </c>
      <c r="M18" s="536"/>
      <c r="N18" s="535"/>
      <c r="O18" s="536"/>
      <c r="P18" s="535"/>
      <c r="Q18" s="536">
        <f t="shared" si="0"/>
        <v>0</v>
      </c>
    </row>
    <row r="19" spans="2:17" ht="12.75">
      <c r="B19" s="525" t="s">
        <v>273</v>
      </c>
      <c r="C19" s="397" t="s">
        <v>195</v>
      </c>
      <c r="D19" s="770" t="s">
        <v>167</v>
      </c>
      <c r="E19" s="770"/>
      <c r="F19" s="770"/>
      <c r="G19" s="106"/>
      <c r="H19" s="535">
        <v>317</v>
      </c>
      <c r="I19" s="536"/>
      <c r="J19" s="535">
        <v>90</v>
      </c>
      <c r="K19" s="536"/>
      <c r="L19" s="535">
        <v>198</v>
      </c>
      <c r="M19" s="536"/>
      <c r="N19" s="535"/>
      <c r="O19" s="536"/>
      <c r="P19" s="535"/>
      <c r="Q19" s="536">
        <f t="shared" si="0"/>
        <v>0</v>
      </c>
    </row>
    <row r="20" spans="2:17" ht="12.75">
      <c r="B20" s="525" t="s">
        <v>274</v>
      </c>
      <c r="C20" s="397" t="s">
        <v>196</v>
      </c>
      <c r="D20" s="770" t="s">
        <v>365</v>
      </c>
      <c r="E20" s="770"/>
      <c r="F20" s="770"/>
      <c r="G20" s="106"/>
      <c r="H20" s="535">
        <v>15</v>
      </c>
      <c r="I20" s="536"/>
      <c r="J20" s="535"/>
      <c r="K20" s="536"/>
      <c r="L20" s="535">
        <v>588</v>
      </c>
      <c r="M20" s="536"/>
      <c r="N20" s="535"/>
      <c r="O20" s="536"/>
      <c r="P20" s="535"/>
      <c r="Q20" s="536">
        <f t="shared" si="0"/>
        <v>0</v>
      </c>
    </row>
    <row r="21" spans="2:17" ht="12.75">
      <c r="B21" s="525" t="s">
        <v>275</v>
      </c>
      <c r="C21" s="397" t="s">
        <v>197</v>
      </c>
      <c r="D21" s="770" t="s">
        <v>366</v>
      </c>
      <c r="E21" s="770"/>
      <c r="F21" s="770"/>
      <c r="G21" s="106"/>
      <c r="H21" s="535"/>
      <c r="I21" s="536"/>
      <c r="J21" s="535"/>
      <c r="K21" s="536"/>
      <c r="L21" s="535"/>
      <c r="M21" s="536"/>
      <c r="N21" s="535"/>
      <c r="O21" s="536"/>
      <c r="P21" s="535"/>
      <c r="Q21" s="536">
        <f t="shared" si="0"/>
        <v>0</v>
      </c>
    </row>
    <row r="22" spans="2:17" ht="12.75">
      <c r="B22" s="525" t="s">
        <v>276</v>
      </c>
      <c r="C22" s="45">
        <v>101150</v>
      </c>
      <c r="D22" s="770" t="s">
        <v>177</v>
      </c>
      <c r="E22" s="770"/>
      <c r="F22" s="770"/>
      <c r="G22" s="106"/>
      <c r="H22" s="535"/>
      <c r="I22" s="536"/>
      <c r="J22" s="535"/>
      <c r="K22" s="536"/>
      <c r="L22" s="535"/>
      <c r="M22" s="536"/>
      <c r="N22" s="535"/>
      <c r="O22" s="536"/>
      <c r="P22" s="535"/>
      <c r="Q22" s="536">
        <f t="shared" si="0"/>
        <v>0</v>
      </c>
    </row>
    <row r="23" spans="2:17" ht="12.75">
      <c r="B23" s="525" t="s">
        <v>277</v>
      </c>
      <c r="C23" s="45">
        <v>104051</v>
      </c>
      <c r="D23" s="770" t="s">
        <v>367</v>
      </c>
      <c r="E23" s="770"/>
      <c r="F23" s="770"/>
      <c r="G23" s="106"/>
      <c r="H23" s="535"/>
      <c r="I23" s="536"/>
      <c r="J23" s="535"/>
      <c r="K23" s="536"/>
      <c r="L23" s="535"/>
      <c r="M23" s="536"/>
      <c r="N23" s="535"/>
      <c r="O23" s="536"/>
      <c r="P23" s="535"/>
      <c r="Q23" s="536">
        <f t="shared" si="0"/>
        <v>0</v>
      </c>
    </row>
    <row r="24" spans="2:17" ht="12.75">
      <c r="B24" s="525" t="s">
        <v>278</v>
      </c>
      <c r="C24" s="45">
        <v>105010</v>
      </c>
      <c r="D24" s="770" t="s">
        <v>168</v>
      </c>
      <c r="E24" s="770"/>
      <c r="F24" s="770"/>
      <c r="G24" s="106"/>
      <c r="H24" s="535"/>
      <c r="I24" s="536"/>
      <c r="J24" s="535"/>
      <c r="K24" s="536"/>
      <c r="L24" s="535"/>
      <c r="M24" s="536"/>
      <c r="N24" s="535"/>
      <c r="O24" s="536"/>
      <c r="P24" s="535"/>
      <c r="Q24" s="536">
        <f t="shared" si="0"/>
        <v>0</v>
      </c>
    </row>
    <row r="25" spans="2:17" ht="12.75">
      <c r="B25" s="525" t="s">
        <v>279</v>
      </c>
      <c r="C25" s="45">
        <v>106020</v>
      </c>
      <c r="D25" s="770" t="s">
        <v>368</v>
      </c>
      <c r="E25" s="770"/>
      <c r="F25" s="770"/>
      <c r="G25" s="106"/>
      <c r="H25" s="535"/>
      <c r="I25" s="536"/>
      <c r="J25" s="535"/>
      <c r="K25" s="536"/>
      <c r="L25" s="535"/>
      <c r="M25" s="536"/>
      <c r="N25" s="535"/>
      <c r="O25" s="536"/>
      <c r="P25" s="535"/>
      <c r="Q25" s="536">
        <f t="shared" si="0"/>
        <v>0</v>
      </c>
    </row>
    <row r="26" spans="2:17" ht="12.75">
      <c r="B26" s="525" t="s">
        <v>280</v>
      </c>
      <c r="C26" s="45">
        <v>107051</v>
      </c>
      <c r="D26" s="770" t="s">
        <v>101</v>
      </c>
      <c r="E26" s="770"/>
      <c r="F26" s="770"/>
      <c r="G26" s="106"/>
      <c r="H26" s="535"/>
      <c r="I26" s="536"/>
      <c r="J26" s="535"/>
      <c r="K26" s="536"/>
      <c r="L26" s="535">
        <v>245</v>
      </c>
      <c r="M26" s="536"/>
      <c r="N26" s="535"/>
      <c r="O26" s="536"/>
      <c r="P26" s="535"/>
      <c r="Q26" s="536">
        <f t="shared" si="0"/>
        <v>0</v>
      </c>
    </row>
    <row r="27" spans="2:17" ht="12.75">
      <c r="B27" s="525" t="s">
        <v>281</v>
      </c>
      <c r="C27" s="45">
        <v>107054</v>
      </c>
      <c r="D27" s="770" t="s">
        <v>169</v>
      </c>
      <c r="E27" s="770"/>
      <c r="F27" s="770"/>
      <c r="G27" s="106"/>
      <c r="H27" s="535"/>
      <c r="I27" s="536"/>
      <c r="J27" s="535"/>
      <c r="K27" s="536"/>
      <c r="L27" s="535"/>
      <c r="M27" s="536"/>
      <c r="N27" s="535"/>
      <c r="O27" s="536"/>
      <c r="P27" s="535"/>
      <c r="Q27" s="536">
        <f t="shared" si="0"/>
        <v>0</v>
      </c>
    </row>
    <row r="28" spans="2:17" ht="12.75">
      <c r="B28" s="525" t="s">
        <v>282</v>
      </c>
      <c r="C28" s="45">
        <v>107060</v>
      </c>
      <c r="D28" s="770" t="s">
        <v>179</v>
      </c>
      <c r="E28" s="770"/>
      <c r="F28" s="770"/>
      <c r="G28" s="106"/>
      <c r="H28" s="535"/>
      <c r="I28" s="536"/>
      <c r="J28" s="535"/>
      <c r="K28" s="536"/>
      <c r="L28" s="535"/>
      <c r="M28" s="536"/>
      <c r="N28" s="535"/>
      <c r="O28" s="536"/>
      <c r="P28" s="535"/>
      <c r="Q28" s="536">
        <f t="shared" si="0"/>
        <v>0</v>
      </c>
    </row>
    <row r="29" spans="2:17" ht="12.75">
      <c r="B29" s="525" t="s">
        <v>283</v>
      </c>
      <c r="C29" s="45">
        <v>108055</v>
      </c>
      <c r="D29" s="770" t="s">
        <v>180</v>
      </c>
      <c r="E29" s="770"/>
      <c r="F29" s="770"/>
      <c r="G29" s="106"/>
      <c r="H29" s="535">
        <v>1955</v>
      </c>
      <c r="I29" s="536"/>
      <c r="J29" s="535">
        <v>533</v>
      </c>
      <c r="K29" s="536"/>
      <c r="L29" s="535">
        <v>1523</v>
      </c>
      <c r="M29" s="536"/>
      <c r="N29" s="535"/>
      <c r="O29" s="536"/>
      <c r="P29" s="535"/>
      <c r="Q29" s="536">
        <f t="shared" si="0"/>
        <v>0</v>
      </c>
    </row>
    <row r="30" spans="2:17" ht="13.5" thickBot="1">
      <c r="B30" s="525" t="s">
        <v>284</v>
      </c>
      <c r="C30" s="45">
        <v>900020</v>
      </c>
      <c r="D30" s="776" t="s">
        <v>183</v>
      </c>
      <c r="E30" s="776"/>
      <c r="F30" s="776"/>
      <c r="G30" s="106"/>
      <c r="H30" s="535"/>
      <c r="I30" s="536"/>
      <c r="J30" s="535"/>
      <c r="K30" s="536"/>
      <c r="L30" s="535"/>
      <c r="M30" s="536"/>
      <c r="N30" s="535"/>
      <c r="O30" s="536"/>
      <c r="P30" s="535"/>
      <c r="Q30" s="536">
        <f>I30+K30+M30+O30</f>
        <v>0</v>
      </c>
    </row>
    <row r="31" spans="2:17" ht="13.5" thickBot="1">
      <c r="B31" s="525" t="s">
        <v>285</v>
      </c>
      <c r="C31" s="72" t="s">
        <v>43</v>
      </c>
      <c r="D31" s="72"/>
      <c r="E31" s="60"/>
      <c r="F31" s="60"/>
      <c r="G31" s="51"/>
      <c r="H31" s="537">
        <f>SUM(H9:H30)</f>
        <v>16691</v>
      </c>
      <c r="I31" s="537">
        <f aca="true" t="shared" si="1" ref="I31:Q31">SUM(I9:I30)</f>
        <v>0</v>
      </c>
      <c r="J31" s="537">
        <f t="shared" si="1"/>
        <v>3014</v>
      </c>
      <c r="K31" s="537">
        <f t="shared" si="1"/>
        <v>0</v>
      </c>
      <c r="L31" s="537">
        <f t="shared" si="1"/>
        <v>8802</v>
      </c>
      <c r="M31" s="537">
        <f t="shared" si="1"/>
        <v>0</v>
      </c>
      <c r="N31" s="537">
        <f t="shared" si="1"/>
        <v>5395</v>
      </c>
      <c r="O31" s="537">
        <f t="shared" si="1"/>
        <v>0</v>
      </c>
      <c r="P31" s="537">
        <f t="shared" si="1"/>
        <v>0</v>
      </c>
      <c r="Q31" s="538">
        <f t="shared" si="1"/>
        <v>0</v>
      </c>
    </row>
    <row r="32" spans="2:17" ht="12.75">
      <c r="B32" s="525" t="s">
        <v>286</v>
      </c>
      <c r="C32" s="6"/>
      <c r="D32" s="6"/>
      <c r="E32" s="6"/>
      <c r="F32" s="6"/>
      <c r="G32" s="195"/>
      <c r="H32" s="539"/>
      <c r="I32" s="540"/>
      <c r="J32" s="539"/>
      <c r="K32" s="540"/>
      <c r="L32" s="539"/>
      <c r="M32" s="540"/>
      <c r="N32" s="539"/>
      <c r="O32" s="540"/>
      <c r="P32" s="539"/>
      <c r="Q32" s="540"/>
    </row>
    <row r="33" spans="2:17" ht="12.75">
      <c r="B33" s="525" t="s">
        <v>287</v>
      </c>
      <c r="C33" s="4"/>
      <c r="D33" s="3"/>
      <c r="E33" s="4"/>
      <c r="F33" s="4"/>
      <c r="G33" s="159"/>
      <c r="H33" s="541"/>
      <c r="I33" s="542"/>
      <c r="J33" s="541"/>
      <c r="K33" s="542"/>
      <c r="L33" s="541"/>
      <c r="M33" s="542"/>
      <c r="N33" s="541"/>
      <c r="O33" s="542"/>
      <c r="P33" s="541"/>
      <c r="Q33" s="536"/>
    </row>
    <row r="34" spans="2:17" ht="13.5" thickBot="1">
      <c r="B34" s="525" t="s">
        <v>289</v>
      </c>
      <c r="C34" s="77"/>
      <c r="D34" s="28"/>
      <c r="E34" s="77"/>
      <c r="F34" s="77"/>
      <c r="G34" s="197"/>
      <c r="H34" s="543"/>
      <c r="I34" s="544"/>
      <c r="J34" s="543"/>
      <c r="K34" s="544"/>
      <c r="L34" s="543"/>
      <c r="M34" s="544"/>
      <c r="N34" s="543"/>
      <c r="O34" s="544"/>
      <c r="P34" s="543"/>
      <c r="Q34" s="545"/>
    </row>
    <row r="35" spans="2:17" ht="13.5" thickBot="1">
      <c r="B35" s="526" t="s">
        <v>291</v>
      </c>
      <c r="C35" s="60" t="s">
        <v>44</v>
      </c>
      <c r="D35" s="60"/>
      <c r="E35" s="60"/>
      <c r="F35" s="60">
        <f>F33+F34</f>
        <v>0</v>
      </c>
      <c r="G35" s="51"/>
      <c r="H35" s="537">
        <f>H31</f>
        <v>16691</v>
      </c>
      <c r="I35" s="546">
        <f aca="true" t="shared" si="2" ref="I35:P35">I31</f>
        <v>0</v>
      </c>
      <c r="J35" s="537">
        <f t="shared" si="2"/>
        <v>3014</v>
      </c>
      <c r="K35" s="546">
        <f t="shared" si="2"/>
        <v>0</v>
      </c>
      <c r="L35" s="537">
        <f t="shared" si="2"/>
        <v>8802</v>
      </c>
      <c r="M35" s="546">
        <f t="shared" si="2"/>
        <v>0</v>
      </c>
      <c r="N35" s="537">
        <f t="shared" si="2"/>
        <v>5395</v>
      </c>
      <c r="O35" s="546">
        <f t="shared" si="2"/>
        <v>0</v>
      </c>
      <c r="P35" s="537">
        <f t="shared" si="2"/>
        <v>0</v>
      </c>
      <c r="Q35" s="546">
        <f>Q31</f>
        <v>0</v>
      </c>
    </row>
    <row r="36" ht="12.75">
      <c r="B36" s="523"/>
    </row>
    <row r="37" ht="12.75">
      <c r="B37" s="523"/>
    </row>
    <row r="38" ht="12.75">
      <c r="B38" s="523"/>
    </row>
    <row r="39" ht="12.75">
      <c r="B39" s="523"/>
    </row>
    <row r="40" ht="12.75">
      <c r="B40" s="523"/>
    </row>
    <row r="41" ht="12.75">
      <c r="B41" s="523"/>
    </row>
    <row r="42" ht="12.75">
      <c r="B42" s="523"/>
    </row>
    <row r="43" ht="12.75">
      <c r="B43" s="523"/>
    </row>
    <row r="44" ht="12.75">
      <c r="B44" s="523"/>
    </row>
    <row r="45" ht="12.75">
      <c r="B45" s="523"/>
    </row>
    <row r="46" ht="12.75">
      <c r="B46" s="523"/>
    </row>
    <row r="47" ht="12.75">
      <c r="B47" s="523"/>
    </row>
    <row r="48" ht="12.75">
      <c r="B48" s="523"/>
    </row>
    <row r="49" ht="12.75">
      <c r="B49" s="523"/>
    </row>
    <row r="50" ht="12.75">
      <c r="B50" s="523"/>
    </row>
    <row r="51" ht="12.75">
      <c r="B51" s="523"/>
    </row>
    <row r="52" ht="12.75">
      <c r="B52" s="523"/>
    </row>
    <row r="53" ht="12.75">
      <c r="B53" s="523"/>
    </row>
    <row r="54" ht="12.75">
      <c r="B54" s="523"/>
    </row>
    <row r="55" ht="12.75">
      <c r="B55" s="523"/>
    </row>
    <row r="56" ht="12.75">
      <c r="B56" s="523"/>
    </row>
    <row r="57" ht="12.75">
      <c r="B57" s="523"/>
    </row>
    <row r="58" ht="12.75">
      <c r="B58" s="523"/>
    </row>
    <row r="59" ht="12.75">
      <c r="B59" s="523"/>
    </row>
    <row r="60" ht="12.75">
      <c r="B60" s="523"/>
    </row>
    <row r="61" ht="12.75">
      <c r="B61" s="523"/>
    </row>
    <row r="62" ht="12.75">
      <c r="B62" s="523"/>
    </row>
    <row r="63" ht="12.75">
      <c r="B63" s="523"/>
    </row>
    <row r="64" ht="12.75">
      <c r="B64" s="523"/>
    </row>
    <row r="65" ht="12.75">
      <c r="B65" s="523"/>
    </row>
    <row r="66" ht="12.75">
      <c r="B66" s="523"/>
    </row>
    <row r="67" ht="12.75">
      <c r="B67" s="523"/>
    </row>
    <row r="68" ht="12.75">
      <c r="B68" s="523"/>
    </row>
    <row r="69" ht="12.75">
      <c r="B69" s="523"/>
    </row>
    <row r="70" ht="12.75">
      <c r="B70" s="523"/>
    </row>
    <row r="71" ht="12.75">
      <c r="B71" s="523"/>
    </row>
    <row r="72" ht="12.75">
      <c r="B72" s="523"/>
    </row>
    <row r="73" ht="12.75">
      <c r="B73" s="523"/>
    </row>
    <row r="74" ht="12.75">
      <c r="B74" s="523"/>
    </row>
    <row r="75" ht="12.75">
      <c r="B75" s="523"/>
    </row>
    <row r="76" ht="12.75">
      <c r="B76" s="523"/>
    </row>
    <row r="77" ht="12.75">
      <c r="B77" s="523"/>
    </row>
    <row r="78" ht="12.75">
      <c r="B78" s="523"/>
    </row>
    <row r="79" ht="12.75">
      <c r="B79" s="523"/>
    </row>
    <row r="80" ht="12.75">
      <c r="B80" s="523"/>
    </row>
    <row r="81" ht="12.75">
      <c r="B81" s="523"/>
    </row>
    <row r="82" ht="12.75">
      <c r="B82" s="523"/>
    </row>
    <row r="83" ht="12.75">
      <c r="B83" s="523"/>
    </row>
    <row r="84" ht="12.75">
      <c r="B84" s="523"/>
    </row>
    <row r="85" ht="12.75">
      <c r="B85" s="523"/>
    </row>
    <row r="86" ht="12.75">
      <c r="B86" s="523"/>
    </row>
    <row r="87" ht="12.75">
      <c r="B87" s="523"/>
    </row>
    <row r="88" ht="12.75">
      <c r="B88" s="523"/>
    </row>
    <row r="89" ht="12.75">
      <c r="B89" s="523"/>
    </row>
    <row r="90" ht="12.75">
      <c r="B90" s="523"/>
    </row>
    <row r="91" ht="12.75">
      <c r="B91" s="523"/>
    </row>
    <row r="92" ht="12.75">
      <c r="B92" s="523"/>
    </row>
    <row r="93" ht="12.75">
      <c r="B93" s="523"/>
    </row>
    <row r="94" ht="12.75">
      <c r="B94" s="523"/>
    </row>
    <row r="95" ht="12.75">
      <c r="B95" s="523"/>
    </row>
    <row r="96" ht="12.75">
      <c r="B96" s="523"/>
    </row>
    <row r="97" ht="12.75">
      <c r="B97" s="523"/>
    </row>
    <row r="98" ht="12.75">
      <c r="B98" s="523"/>
    </row>
    <row r="99" ht="12.75">
      <c r="B99" s="523"/>
    </row>
    <row r="100" ht="12.75">
      <c r="B100" s="523"/>
    </row>
    <row r="101" ht="12.75">
      <c r="B101" s="523"/>
    </row>
    <row r="102" ht="12.75">
      <c r="B102" s="523"/>
    </row>
    <row r="103" ht="12.75">
      <c r="B103" s="523"/>
    </row>
    <row r="104" ht="12.75">
      <c r="B104" s="523"/>
    </row>
    <row r="105" ht="12.75">
      <c r="B105" s="523"/>
    </row>
    <row r="106" ht="12.75">
      <c r="B106" s="523"/>
    </row>
    <row r="107" ht="12.75">
      <c r="B107" s="523"/>
    </row>
    <row r="108" ht="12.75">
      <c r="B108" s="523"/>
    </row>
    <row r="109" ht="12.75">
      <c r="B109" s="523"/>
    </row>
    <row r="110" ht="12.75">
      <c r="B110" s="523"/>
    </row>
    <row r="111" ht="12.75">
      <c r="B111" s="523"/>
    </row>
    <row r="112" ht="12.75">
      <c r="B112" s="523"/>
    </row>
    <row r="113" ht="12.75">
      <c r="B113" s="523"/>
    </row>
    <row r="114" ht="12.75">
      <c r="B114" s="523"/>
    </row>
    <row r="115" ht="12.75">
      <c r="B115" s="523"/>
    </row>
    <row r="116" ht="12.75">
      <c r="B116" s="523"/>
    </row>
    <row r="117" ht="12.75">
      <c r="B117" s="523"/>
    </row>
    <row r="118" ht="12.75">
      <c r="B118" s="523"/>
    </row>
    <row r="119" ht="12.75">
      <c r="B119" s="523"/>
    </row>
    <row r="120" ht="12.75">
      <c r="B120" s="523"/>
    </row>
    <row r="121" ht="12.75">
      <c r="B121" s="523"/>
    </row>
    <row r="122" ht="12.75">
      <c r="B122" s="523"/>
    </row>
    <row r="123" ht="12.75">
      <c r="B123" s="523"/>
    </row>
    <row r="124" ht="12.75">
      <c r="B124" s="523"/>
    </row>
    <row r="125" ht="12.75">
      <c r="B125" s="523"/>
    </row>
    <row r="126" ht="12.75">
      <c r="B126" s="523"/>
    </row>
    <row r="127" ht="12.75">
      <c r="B127" s="523"/>
    </row>
    <row r="128" ht="12.75">
      <c r="B128" s="523"/>
    </row>
    <row r="129" ht="12.75">
      <c r="B129" s="523"/>
    </row>
    <row r="130" ht="12.75">
      <c r="B130" s="523"/>
    </row>
    <row r="131" ht="12.75">
      <c r="B131" s="523"/>
    </row>
    <row r="132" ht="12.75">
      <c r="B132" s="523"/>
    </row>
    <row r="133" ht="12.75">
      <c r="B133" s="523"/>
    </row>
    <row r="134" ht="12.75">
      <c r="B134" s="523"/>
    </row>
    <row r="135" ht="12.75">
      <c r="B135" s="523"/>
    </row>
    <row r="136" ht="12.75">
      <c r="B136" s="523"/>
    </row>
    <row r="137" ht="12.75">
      <c r="B137" s="523"/>
    </row>
    <row r="138" ht="12.75">
      <c r="B138" s="523"/>
    </row>
    <row r="139" ht="12.75">
      <c r="B139" s="523"/>
    </row>
    <row r="140" ht="12.75">
      <c r="B140" s="523"/>
    </row>
    <row r="141" ht="12.75">
      <c r="B141" s="523"/>
    </row>
    <row r="142" ht="12.75">
      <c r="B142" s="523"/>
    </row>
    <row r="143" ht="12.75">
      <c r="B143" s="523"/>
    </row>
    <row r="144" ht="12.75">
      <c r="B144" s="523"/>
    </row>
    <row r="145" ht="12.75">
      <c r="B145" s="523"/>
    </row>
    <row r="146" ht="12.75">
      <c r="B146" s="523"/>
    </row>
    <row r="147" ht="12.75">
      <c r="B147" s="523"/>
    </row>
    <row r="148" ht="12.75">
      <c r="B148" s="523"/>
    </row>
    <row r="149" ht="12.75">
      <c r="B149" s="523"/>
    </row>
    <row r="150" ht="12.75">
      <c r="B150" s="523"/>
    </row>
    <row r="151" ht="12.75">
      <c r="B151" s="523"/>
    </row>
    <row r="152" ht="12.75">
      <c r="B152" s="523"/>
    </row>
    <row r="153" ht="12.75">
      <c r="B153" s="523"/>
    </row>
    <row r="154" ht="12.75">
      <c r="B154" s="523"/>
    </row>
    <row r="155" ht="12.75">
      <c r="B155" s="523"/>
    </row>
    <row r="156" ht="12.75">
      <c r="B156" s="523"/>
    </row>
    <row r="157" ht="12.75">
      <c r="B157" s="523"/>
    </row>
    <row r="158" ht="12.75">
      <c r="B158" s="523"/>
    </row>
    <row r="159" ht="12.75">
      <c r="B159" s="523"/>
    </row>
    <row r="160" ht="12.75">
      <c r="B160" s="523"/>
    </row>
    <row r="161" ht="12.75">
      <c r="B161" s="523"/>
    </row>
    <row r="162" ht="12.75">
      <c r="B162" s="523"/>
    </row>
    <row r="163" ht="12.75">
      <c r="B163" s="523"/>
    </row>
    <row r="164" ht="12.75">
      <c r="B164" s="523"/>
    </row>
    <row r="165" ht="12.75">
      <c r="B165" s="523"/>
    </row>
    <row r="166" ht="12.75">
      <c r="B166" s="523"/>
    </row>
    <row r="167" ht="12.75">
      <c r="B167" s="523"/>
    </row>
    <row r="168" ht="12.75">
      <c r="B168" s="523"/>
    </row>
    <row r="169" ht="12.75">
      <c r="B169" s="523"/>
    </row>
    <row r="170" ht="12.75">
      <c r="B170" s="523"/>
    </row>
    <row r="171" ht="12.75">
      <c r="B171" s="523"/>
    </row>
    <row r="172" ht="12.75">
      <c r="B172" s="523"/>
    </row>
    <row r="173" ht="12.75">
      <c r="B173" s="523"/>
    </row>
    <row r="174" ht="12.75">
      <c r="B174" s="523"/>
    </row>
    <row r="175" ht="12.75">
      <c r="B175" s="523"/>
    </row>
    <row r="176" ht="12.75">
      <c r="B176" s="523"/>
    </row>
    <row r="177" ht="12.75">
      <c r="B177" s="523"/>
    </row>
    <row r="178" ht="12.75">
      <c r="B178" s="523"/>
    </row>
    <row r="179" ht="12.75">
      <c r="B179" s="523"/>
    </row>
    <row r="180" ht="12.75">
      <c r="B180" s="523"/>
    </row>
    <row r="181" ht="12.75">
      <c r="B181" s="523"/>
    </row>
    <row r="182" ht="12.75">
      <c r="B182" s="523"/>
    </row>
    <row r="183" ht="12.75">
      <c r="B183" s="523"/>
    </row>
    <row r="184" ht="12.75">
      <c r="B184" s="523"/>
    </row>
    <row r="185" ht="12.75">
      <c r="B185" s="523"/>
    </row>
    <row r="186" ht="12.75">
      <c r="B186" s="523"/>
    </row>
    <row r="187" ht="12.75">
      <c r="B187" s="523"/>
    </row>
    <row r="188" ht="12.75">
      <c r="B188" s="523"/>
    </row>
    <row r="189" ht="12.75">
      <c r="B189" s="523"/>
    </row>
    <row r="190" ht="12.75">
      <c r="B190" s="523">
        <v>14</v>
      </c>
    </row>
    <row r="191" ht="12.75">
      <c r="B191" s="523">
        <v>14</v>
      </c>
    </row>
    <row r="192" ht="12.75">
      <c r="B192" s="523">
        <v>14</v>
      </c>
    </row>
    <row r="193" ht="12.75">
      <c r="B193" s="523">
        <v>14</v>
      </c>
    </row>
    <row r="194" ht="12.75">
      <c r="B194" s="523">
        <v>14</v>
      </c>
    </row>
    <row r="195" ht="12.75">
      <c r="B195" s="523">
        <v>14</v>
      </c>
    </row>
    <row r="196" ht="12.75">
      <c r="B196" s="523">
        <v>14</v>
      </c>
    </row>
    <row r="197" ht="12.75">
      <c r="B197" s="523">
        <v>14</v>
      </c>
    </row>
    <row r="198" ht="12.75">
      <c r="B198" s="523">
        <v>14</v>
      </c>
    </row>
    <row r="199" ht="12.75">
      <c r="B199" s="523">
        <v>14</v>
      </c>
    </row>
    <row r="200" ht="12.75">
      <c r="B200" s="523">
        <v>14</v>
      </c>
    </row>
    <row r="201" ht="12.75">
      <c r="B201" s="523">
        <v>14</v>
      </c>
    </row>
    <row r="202" ht="12.75">
      <c r="B202" s="523">
        <v>14</v>
      </c>
    </row>
    <row r="203" ht="12.75">
      <c r="B203" s="523">
        <v>14</v>
      </c>
    </row>
    <row r="204" ht="12.75">
      <c r="B204" s="523">
        <v>14</v>
      </c>
    </row>
    <row r="205" ht="12.75">
      <c r="B205" s="523">
        <v>14</v>
      </c>
    </row>
    <row r="206" ht="12.75">
      <c r="B206" s="523">
        <v>14</v>
      </c>
    </row>
    <row r="207" ht="12.75">
      <c r="B207" s="523">
        <v>14</v>
      </c>
    </row>
    <row r="208" ht="12.75">
      <c r="B208" s="523">
        <v>14</v>
      </c>
    </row>
    <row r="209" ht="12.75">
      <c r="B209" s="523">
        <v>14</v>
      </c>
    </row>
    <row r="210" ht="12.75">
      <c r="B210" s="523">
        <v>14</v>
      </c>
    </row>
    <row r="211" ht="12.75">
      <c r="B211" s="523">
        <v>14</v>
      </c>
    </row>
    <row r="212" ht="12.75">
      <c r="B212" s="523">
        <v>14</v>
      </c>
    </row>
    <row r="213" ht="12.75">
      <c r="B213" s="523">
        <v>14</v>
      </c>
    </row>
    <row r="214" ht="12.75">
      <c r="B214" s="523">
        <v>14</v>
      </c>
    </row>
    <row r="215" ht="12.75">
      <c r="B215" s="523">
        <v>14</v>
      </c>
    </row>
    <row r="216" ht="12.75">
      <c r="B216" s="523">
        <v>14</v>
      </c>
    </row>
    <row r="217" ht="12.75">
      <c r="B217" s="523">
        <v>14</v>
      </c>
    </row>
    <row r="218" ht="12.75">
      <c r="B218" s="523">
        <v>14</v>
      </c>
    </row>
    <row r="219" ht="12.75">
      <c r="B219" s="523">
        <v>14</v>
      </c>
    </row>
    <row r="220" ht="12.75">
      <c r="B220" s="523">
        <v>14</v>
      </c>
    </row>
    <row r="221" ht="12.75">
      <c r="B221" s="523">
        <v>14</v>
      </c>
    </row>
    <row r="222" ht="12.75">
      <c r="B222" s="523">
        <v>14</v>
      </c>
    </row>
    <row r="223" ht="12.75">
      <c r="B223" s="523">
        <v>14</v>
      </c>
    </row>
    <row r="224" ht="12.75">
      <c r="B224" s="523">
        <v>14</v>
      </c>
    </row>
    <row r="225" ht="12.75">
      <c r="B225" s="523">
        <v>14</v>
      </c>
    </row>
    <row r="226" ht="12.75">
      <c r="B226" s="523">
        <v>14</v>
      </c>
    </row>
    <row r="227" ht="12.75">
      <c r="B227" s="523">
        <v>14</v>
      </c>
    </row>
    <row r="228" ht="12.75">
      <c r="B228" s="523">
        <v>14</v>
      </c>
    </row>
    <row r="229" ht="12.75">
      <c r="B229" s="523">
        <v>14</v>
      </c>
    </row>
    <row r="230" ht="12.75">
      <c r="B230" s="523">
        <v>14</v>
      </c>
    </row>
    <row r="231" ht="12.75">
      <c r="B231" s="523">
        <v>14</v>
      </c>
    </row>
    <row r="232" ht="12.75">
      <c r="B232" s="523">
        <v>14</v>
      </c>
    </row>
    <row r="233" ht="12.75">
      <c r="B233" s="523">
        <v>14</v>
      </c>
    </row>
    <row r="234" ht="12.75">
      <c r="B234" s="523">
        <v>14</v>
      </c>
    </row>
    <row r="235" ht="12.75">
      <c r="B235" s="523">
        <v>14</v>
      </c>
    </row>
    <row r="236" ht="12.75">
      <c r="B236" s="523">
        <v>14</v>
      </c>
    </row>
    <row r="237" ht="12.75">
      <c r="B237" s="523">
        <v>14</v>
      </c>
    </row>
    <row r="238" ht="12.75">
      <c r="B238" s="523">
        <v>14</v>
      </c>
    </row>
    <row r="239" ht="12.75">
      <c r="B239" s="523">
        <v>14</v>
      </c>
    </row>
    <row r="240" ht="12.75">
      <c r="B240" s="523">
        <v>14</v>
      </c>
    </row>
    <row r="241" ht="12.75">
      <c r="B241" s="523">
        <v>14</v>
      </c>
    </row>
    <row r="242" ht="12.75">
      <c r="B242" s="523">
        <v>14</v>
      </c>
    </row>
    <row r="243" ht="12.75">
      <c r="B243" s="523">
        <v>14</v>
      </c>
    </row>
    <row r="244" ht="12.75">
      <c r="B244" s="523">
        <v>14</v>
      </c>
    </row>
    <row r="245" ht="12.75">
      <c r="B245" s="523">
        <v>14</v>
      </c>
    </row>
    <row r="246" ht="12.75">
      <c r="B246" s="523">
        <v>14</v>
      </c>
    </row>
    <row r="247" ht="12.75">
      <c r="B247" s="523">
        <v>14</v>
      </c>
    </row>
    <row r="248" ht="12.75">
      <c r="B248" s="523">
        <v>14</v>
      </c>
    </row>
    <row r="249" ht="12.75">
      <c r="B249" s="523">
        <v>14</v>
      </c>
    </row>
    <row r="250" ht="12.75">
      <c r="B250" s="523">
        <v>14</v>
      </c>
    </row>
    <row r="251" ht="12.75">
      <c r="B251" s="523">
        <v>14</v>
      </c>
    </row>
    <row r="252" ht="12.75">
      <c r="B252" s="523">
        <v>14</v>
      </c>
    </row>
    <row r="253" ht="12.75">
      <c r="B253" s="523">
        <v>14</v>
      </c>
    </row>
    <row r="254" ht="12.75">
      <c r="B254" s="523">
        <v>14</v>
      </c>
    </row>
    <row r="255" ht="12.75">
      <c r="B255" s="523">
        <v>14</v>
      </c>
    </row>
  </sheetData>
  <sheetProtection/>
  <mergeCells count="26">
    <mergeCell ref="D10:F10"/>
    <mergeCell ref="D11:F11"/>
    <mergeCell ref="D12:F12"/>
    <mergeCell ref="D13:F13"/>
    <mergeCell ref="P6:Q6"/>
    <mergeCell ref="A1:R1"/>
    <mergeCell ref="A2:R2"/>
    <mergeCell ref="A3:R3"/>
    <mergeCell ref="A4:R4"/>
    <mergeCell ref="D18:F18"/>
    <mergeCell ref="D19:F19"/>
    <mergeCell ref="D20:F20"/>
    <mergeCell ref="D21:F21"/>
    <mergeCell ref="D14:F14"/>
    <mergeCell ref="D15:F15"/>
    <mergeCell ref="D16:F16"/>
    <mergeCell ref="D17:F17"/>
    <mergeCell ref="D30:F30"/>
    <mergeCell ref="D26:F26"/>
    <mergeCell ref="D27:F27"/>
    <mergeCell ref="D28:F28"/>
    <mergeCell ref="D29:F29"/>
    <mergeCell ref="D22:F22"/>
    <mergeCell ref="D23:F23"/>
    <mergeCell ref="D24:F24"/>
    <mergeCell ref="D25:F2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3"/>
  <sheetViews>
    <sheetView view="pageBreakPreview" zoomScaleSheetLayoutView="100" zoomScalePageLayoutView="0" workbookViewId="0" topLeftCell="A37">
      <selection activeCell="S77" sqref="S77"/>
    </sheetView>
  </sheetViews>
  <sheetFormatPr defaultColWidth="9.00390625" defaultRowHeight="12.75"/>
  <cols>
    <col min="1" max="3" width="9.125" style="384" customWidth="1"/>
    <col min="4" max="4" width="11.625" style="384" customWidth="1"/>
    <col min="5" max="5" width="9.125" style="384" customWidth="1"/>
    <col min="6" max="6" width="12.75390625" style="384" customWidth="1"/>
    <col min="7" max="7" width="10.00390625" style="384" bestFit="1" customWidth="1"/>
    <col min="8" max="8" width="11.625" style="384" bestFit="1" customWidth="1"/>
    <col min="9" max="9" width="9.125" style="384" customWidth="1"/>
    <col min="10" max="10" width="10.25390625" style="384" bestFit="1" customWidth="1"/>
    <col min="11" max="11" width="11.00390625" style="384" bestFit="1" customWidth="1"/>
    <col min="12" max="12" width="9.125" style="384" customWidth="1"/>
    <col min="13" max="13" width="12.625" style="384" bestFit="1" customWidth="1"/>
    <col min="14" max="14" width="13.125" style="384" bestFit="1" customWidth="1"/>
    <col min="15" max="15" width="11.25390625" style="384" bestFit="1" customWidth="1"/>
    <col min="16" max="16384" width="9.125" style="384" customWidth="1"/>
  </cols>
  <sheetData>
    <row r="1" spans="1:17" ht="12">
      <c r="A1" s="768" t="s">
        <v>317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</row>
    <row r="2" spans="1:17" ht="12">
      <c r="A2" s="780" t="s">
        <v>163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</row>
    <row r="3" spans="1:17" ht="12">
      <c r="A3" s="780" t="s">
        <v>148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</row>
    <row r="4" spans="1:17" ht="12">
      <c r="A4" s="780" t="s">
        <v>305</v>
      </c>
      <c r="B4" s="768"/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</row>
    <row r="5" ht="12.75" thickBot="1">
      <c r="N5" s="384" t="s">
        <v>147</v>
      </c>
    </row>
    <row r="6" spans="2:16" ht="12">
      <c r="B6" s="781" t="s">
        <v>1</v>
      </c>
      <c r="C6" s="782"/>
      <c r="D6" s="783"/>
      <c r="E6" s="557" t="s">
        <v>188</v>
      </c>
      <c r="F6" s="557" t="s">
        <v>187</v>
      </c>
      <c r="G6" s="557" t="s">
        <v>189</v>
      </c>
      <c r="H6" s="557" t="s">
        <v>190</v>
      </c>
      <c r="I6" s="558" t="s">
        <v>334</v>
      </c>
      <c r="J6" s="557" t="s">
        <v>193</v>
      </c>
      <c r="K6" s="557" t="s">
        <v>194</v>
      </c>
      <c r="L6" s="557" t="s">
        <v>195</v>
      </c>
      <c r="M6" s="557" t="s">
        <v>196</v>
      </c>
      <c r="N6" s="557" t="s">
        <v>198</v>
      </c>
      <c r="O6" s="557" t="s">
        <v>209</v>
      </c>
      <c r="P6" s="787" t="s">
        <v>46</v>
      </c>
    </row>
    <row r="7" spans="2:16" ht="12.75" thickBot="1">
      <c r="B7" s="784"/>
      <c r="C7" s="785"/>
      <c r="D7" s="786"/>
      <c r="E7" s="559" t="s">
        <v>203</v>
      </c>
      <c r="F7" s="559" t="s">
        <v>204</v>
      </c>
      <c r="G7" s="559" t="s">
        <v>205</v>
      </c>
      <c r="H7" s="559" t="s">
        <v>206</v>
      </c>
      <c r="I7" s="559" t="s">
        <v>335</v>
      </c>
      <c r="J7" s="559" t="s">
        <v>166</v>
      </c>
      <c r="K7" s="559" t="s">
        <v>207</v>
      </c>
      <c r="L7" s="559" t="s">
        <v>208</v>
      </c>
      <c r="M7" s="559" t="s">
        <v>200</v>
      </c>
      <c r="N7" s="559" t="s">
        <v>318</v>
      </c>
      <c r="O7" s="559" t="s">
        <v>290</v>
      </c>
      <c r="P7" s="788"/>
    </row>
    <row r="8" spans="2:16" ht="12">
      <c r="B8" s="560" t="s">
        <v>340</v>
      </c>
      <c r="C8" s="561"/>
      <c r="D8" s="562"/>
      <c r="E8" s="563"/>
      <c r="F8" s="564">
        <v>1260</v>
      </c>
      <c r="G8" s="564"/>
      <c r="H8" s="564">
        <v>11083</v>
      </c>
      <c r="I8" s="564"/>
      <c r="J8" s="564"/>
      <c r="K8" s="564"/>
      <c r="L8" s="564"/>
      <c r="M8" s="564"/>
      <c r="N8" s="564"/>
      <c r="O8" s="564">
        <v>1370</v>
      </c>
      <c r="P8" s="565"/>
    </row>
    <row r="9" spans="2:16" ht="12.75" thickBot="1">
      <c r="B9" s="566"/>
      <c r="C9" s="567"/>
      <c r="D9" s="568"/>
      <c r="E9" s="569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1"/>
    </row>
    <row r="10" spans="2:16" ht="12.75" thickBot="1">
      <c r="B10" s="556" t="s">
        <v>350</v>
      </c>
      <c r="C10" s="572"/>
      <c r="D10" s="573"/>
      <c r="E10" s="574">
        <f>E8+E9</f>
        <v>0</v>
      </c>
      <c r="F10" s="575">
        <f>F8+F9</f>
        <v>1260</v>
      </c>
      <c r="G10" s="575">
        <f>G8+G9</f>
        <v>0</v>
      </c>
      <c r="H10" s="575">
        <f>H8+H9</f>
        <v>11083</v>
      </c>
      <c r="I10" s="575"/>
      <c r="J10" s="575">
        <f aca="true" t="shared" si="0" ref="J10:O10">J8+J9</f>
        <v>0</v>
      </c>
      <c r="K10" s="575">
        <f t="shared" si="0"/>
        <v>0</v>
      </c>
      <c r="L10" s="575">
        <f t="shared" si="0"/>
        <v>0</v>
      </c>
      <c r="M10" s="575">
        <f t="shared" si="0"/>
        <v>0</v>
      </c>
      <c r="N10" s="575">
        <f t="shared" si="0"/>
        <v>0</v>
      </c>
      <c r="O10" s="575">
        <f t="shared" si="0"/>
        <v>1370</v>
      </c>
      <c r="P10" s="576">
        <f aca="true" t="shared" si="1" ref="P10:P30">SUM(E10:O10)</f>
        <v>13713</v>
      </c>
    </row>
    <row r="11" spans="2:16" ht="12.75" thickBot="1">
      <c r="B11" s="577"/>
      <c r="C11" s="578"/>
      <c r="D11" s="579"/>
      <c r="E11" s="580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2"/>
    </row>
    <row r="12" spans="2:16" ht="12.75" thickBot="1">
      <c r="B12" s="556" t="s">
        <v>345</v>
      </c>
      <c r="C12" s="572"/>
      <c r="D12" s="573"/>
      <c r="E12" s="574"/>
      <c r="F12" s="575"/>
      <c r="G12" s="575"/>
      <c r="H12" s="575"/>
      <c r="I12" s="575"/>
      <c r="J12" s="575"/>
      <c r="K12" s="575"/>
      <c r="L12" s="575">
        <v>257</v>
      </c>
      <c r="M12" s="575"/>
      <c r="N12" s="575"/>
      <c r="O12" s="575"/>
      <c r="P12" s="583">
        <f t="shared" si="1"/>
        <v>257</v>
      </c>
    </row>
    <row r="13" spans="2:16" ht="12.75" thickBot="1">
      <c r="B13" s="577"/>
      <c r="C13" s="578"/>
      <c r="D13" s="579"/>
      <c r="E13" s="580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2"/>
    </row>
    <row r="14" spans="2:16" ht="12">
      <c r="B14" s="560" t="s">
        <v>76</v>
      </c>
      <c r="C14" s="561"/>
      <c r="D14" s="562"/>
      <c r="E14" s="563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5">
        <f t="shared" si="1"/>
        <v>0</v>
      </c>
    </row>
    <row r="15" spans="2:16" ht="12">
      <c r="B15" s="584" t="s">
        <v>77</v>
      </c>
      <c r="C15" s="19"/>
      <c r="D15" s="382"/>
      <c r="E15" s="585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7">
        <f t="shared" si="1"/>
        <v>0</v>
      </c>
    </row>
    <row r="16" spans="2:16" ht="12.75" thickBot="1">
      <c r="B16" s="566" t="s">
        <v>78</v>
      </c>
      <c r="C16" s="567"/>
      <c r="D16" s="568"/>
      <c r="E16" s="569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1">
        <f t="shared" si="1"/>
        <v>0</v>
      </c>
    </row>
    <row r="17" spans="2:16" ht="12.75" thickBot="1">
      <c r="B17" s="556" t="s">
        <v>346</v>
      </c>
      <c r="C17" s="572"/>
      <c r="D17" s="573"/>
      <c r="E17" s="574">
        <f>E14+E15+E16</f>
        <v>0</v>
      </c>
      <c r="F17" s="575">
        <f>F14+F15+F16</f>
        <v>0</v>
      </c>
      <c r="G17" s="575">
        <f aca="true" t="shared" si="2" ref="G17:N17">G14+G15+G16</f>
        <v>0</v>
      </c>
      <c r="H17" s="575">
        <f t="shared" si="2"/>
        <v>0</v>
      </c>
      <c r="I17" s="575"/>
      <c r="J17" s="575">
        <f t="shared" si="2"/>
        <v>0</v>
      </c>
      <c r="K17" s="575">
        <f t="shared" si="2"/>
        <v>0</v>
      </c>
      <c r="L17" s="575">
        <f t="shared" si="2"/>
        <v>0</v>
      </c>
      <c r="M17" s="575">
        <f t="shared" si="2"/>
        <v>0</v>
      </c>
      <c r="N17" s="575">
        <f t="shared" si="2"/>
        <v>0</v>
      </c>
      <c r="O17" s="575">
        <f>O14+O15+O16</f>
        <v>0</v>
      </c>
      <c r="P17" s="583">
        <f t="shared" si="1"/>
        <v>0</v>
      </c>
    </row>
    <row r="18" spans="2:16" ht="12.75" thickBot="1">
      <c r="B18" s="577"/>
      <c r="C18" s="578"/>
      <c r="D18" s="579"/>
      <c r="E18" s="580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2"/>
    </row>
    <row r="19" spans="2:16" ht="12">
      <c r="B19" s="560" t="s">
        <v>79</v>
      </c>
      <c r="C19" s="561"/>
      <c r="D19" s="562"/>
      <c r="E19" s="563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5">
        <f t="shared" si="1"/>
        <v>0</v>
      </c>
    </row>
    <row r="20" spans="2:16" ht="12.75" thickBot="1">
      <c r="B20" s="566" t="s">
        <v>80</v>
      </c>
      <c r="C20" s="567"/>
      <c r="D20" s="568"/>
      <c r="E20" s="569"/>
      <c r="F20" s="570"/>
      <c r="G20" s="570"/>
      <c r="H20" s="570"/>
      <c r="I20" s="570"/>
      <c r="J20" s="570"/>
      <c r="K20" s="570"/>
      <c r="L20" s="570"/>
      <c r="M20" s="570"/>
      <c r="N20" s="570"/>
      <c r="O20" s="570">
        <v>525</v>
      </c>
      <c r="P20" s="571">
        <f t="shared" si="1"/>
        <v>525</v>
      </c>
    </row>
    <row r="21" spans="2:16" ht="12.75" thickBot="1">
      <c r="B21" s="556" t="s">
        <v>347</v>
      </c>
      <c r="C21" s="572"/>
      <c r="D21" s="573"/>
      <c r="E21" s="574">
        <f>E19+E20</f>
        <v>0</v>
      </c>
      <c r="F21" s="575">
        <f>F19+F20</f>
        <v>0</v>
      </c>
      <c r="G21" s="575">
        <f aca="true" t="shared" si="3" ref="G21:N21">G19+G20</f>
        <v>0</v>
      </c>
      <c r="H21" s="575">
        <f t="shared" si="3"/>
        <v>0</v>
      </c>
      <c r="I21" s="575"/>
      <c r="J21" s="575">
        <f t="shared" si="3"/>
        <v>0</v>
      </c>
      <c r="K21" s="575">
        <f t="shared" si="3"/>
        <v>0</v>
      </c>
      <c r="L21" s="575">
        <f t="shared" si="3"/>
        <v>0</v>
      </c>
      <c r="M21" s="575">
        <f t="shared" si="3"/>
        <v>0</v>
      </c>
      <c r="N21" s="575">
        <f t="shared" si="3"/>
        <v>0</v>
      </c>
      <c r="O21" s="575">
        <f>O19+O20</f>
        <v>525</v>
      </c>
      <c r="P21" s="583">
        <f t="shared" si="1"/>
        <v>525</v>
      </c>
    </row>
    <row r="22" spans="2:16" ht="12.75" thickBot="1">
      <c r="B22" s="566"/>
      <c r="C22" s="567"/>
      <c r="D22" s="568"/>
      <c r="E22" s="569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1">
        <f t="shared" si="1"/>
        <v>0</v>
      </c>
    </row>
    <row r="23" spans="2:16" ht="12.75" thickBot="1">
      <c r="B23" s="556" t="s">
        <v>81</v>
      </c>
      <c r="C23" s="588"/>
      <c r="D23" s="589"/>
      <c r="E23" s="590"/>
      <c r="F23" s="591">
        <v>60</v>
      </c>
      <c r="G23" s="591"/>
      <c r="H23" s="591"/>
      <c r="I23" s="591"/>
      <c r="J23" s="591"/>
      <c r="K23" s="591"/>
      <c r="L23" s="591">
        <v>60</v>
      </c>
      <c r="M23" s="591"/>
      <c r="N23" s="591"/>
      <c r="O23" s="591">
        <v>60</v>
      </c>
      <c r="P23" s="583">
        <f t="shared" si="1"/>
        <v>180</v>
      </c>
    </row>
    <row r="24" spans="2:16" ht="12">
      <c r="B24" s="592"/>
      <c r="C24" s="593"/>
      <c r="D24" s="594"/>
      <c r="E24" s="595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7">
        <f t="shared" si="1"/>
        <v>0</v>
      </c>
    </row>
    <row r="25" spans="2:16" ht="12.75" thickBot="1">
      <c r="B25" s="566"/>
      <c r="C25" s="567"/>
      <c r="D25" s="568"/>
      <c r="E25" s="569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1">
        <f t="shared" si="1"/>
        <v>0</v>
      </c>
    </row>
    <row r="26" spans="2:16" ht="12.75" thickBot="1">
      <c r="B26" s="598" t="s">
        <v>82</v>
      </c>
      <c r="C26" s="599"/>
      <c r="D26" s="600"/>
      <c r="E26" s="601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3">
        <f t="shared" si="1"/>
        <v>0</v>
      </c>
    </row>
    <row r="27" spans="2:16" ht="12.75" thickBot="1">
      <c r="B27" s="556" t="s">
        <v>348</v>
      </c>
      <c r="C27" s="572"/>
      <c r="D27" s="573"/>
      <c r="E27" s="574">
        <f>E22+E23+E24+E25+E26</f>
        <v>0</v>
      </c>
      <c r="F27" s="575">
        <f>F22+F23+F24+F25+F26</f>
        <v>60</v>
      </c>
      <c r="G27" s="575">
        <f>G22+G23+G24+G25+G26</f>
        <v>0</v>
      </c>
      <c r="H27" s="575">
        <f>H22+H23+H24+H25+H26</f>
        <v>0</v>
      </c>
      <c r="I27" s="575"/>
      <c r="J27" s="575">
        <f aca="true" t="shared" si="4" ref="J27:O27">J22+J23+J24+J25+J26</f>
        <v>0</v>
      </c>
      <c r="K27" s="575">
        <f t="shared" si="4"/>
        <v>0</v>
      </c>
      <c r="L27" s="575">
        <f t="shared" si="4"/>
        <v>60</v>
      </c>
      <c r="M27" s="575">
        <f t="shared" si="4"/>
        <v>0</v>
      </c>
      <c r="N27" s="575">
        <f t="shared" si="4"/>
        <v>0</v>
      </c>
      <c r="O27" s="575">
        <f t="shared" si="4"/>
        <v>60</v>
      </c>
      <c r="P27" s="576">
        <f t="shared" si="1"/>
        <v>180</v>
      </c>
    </row>
    <row r="28" spans="2:16" ht="12.75" thickBot="1">
      <c r="B28" s="577"/>
      <c r="C28" s="578"/>
      <c r="D28" s="579"/>
      <c r="E28" s="580"/>
      <c r="F28" s="581"/>
      <c r="G28" s="581"/>
      <c r="H28" s="581"/>
      <c r="I28" s="581"/>
      <c r="J28" s="581"/>
      <c r="K28" s="581"/>
      <c r="L28" s="581"/>
      <c r="M28" s="581"/>
      <c r="N28" s="581"/>
      <c r="O28" s="581"/>
      <c r="P28" s="582">
        <f t="shared" si="1"/>
        <v>0</v>
      </c>
    </row>
    <row r="29" spans="2:16" ht="12.75" thickBot="1">
      <c r="B29" s="604" t="s">
        <v>349</v>
      </c>
      <c r="C29" s="605"/>
      <c r="D29" s="606"/>
      <c r="E29" s="607"/>
      <c r="F29" s="608">
        <v>1976</v>
      </c>
      <c r="G29" s="608"/>
      <c r="H29" s="608"/>
      <c r="I29" s="608"/>
      <c r="J29" s="608"/>
      <c r="K29" s="608"/>
      <c r="L29" s="608"/>
      <c r="M29" s="608"/>
      <c r="N29" s="608"/>
      <c r="O29" s="608"/>
      <c r="P29" s="603">
        <f t="shared" si="1"/>
        <v>1976</v>
      </c>
    </row>
    <row r="30" spans="2:16" ht="12.75" thickBot="1">
      <c r="B30" s="789" t="s">
        <v>97</v>
      </c>
      <c r="C30" s="790"/>
      <c r="D30" s="791"/>
      <c r="E30" s="590"/>
      <c r="F30" s="591">
        <v>25</v>
      </c>
      <c r="G30" s="591"/>
      <c r="H30" s="591"/>
      <c r="I30" s="591"/>
      <c r="J30" s="591"/>
      <c r="K30" s="591"/>
      <c r="L30" s="591"/>
      <c r="M30" s="591">
        <v>15</v>
      </c>
      <c r="N30" s="591"/>
      <c r="O30" s="591"/>
      <c r="P30" s="583">
        <f t="shared" si="1"/>
        <v>40</v>
      </c>
    </row>
    <row r="31" spans="2:16" ht="12.75" thickBot="1">
      <c r="B31" s="556" t="s">
        <v>339</v>
      </c>
      <c r="C31" s="572"/>
      <c r="D31" s="572"/>
      <c r="E31" s="609">
        <f>E10+E17+E21+E27+E12+E29+E30</f>
        <v>0</v>
      </c>
      <c r="F31" s="609">
        <f>F10+F17+F21+F27+F12+F29+F30</f>
        <v>3321</v>
      </c>
      <c r="G31" s="609">
        <f aca="true" t="shared" si="5" ref="G31:P31">G10+G17+G21+G27+G12+G29+G30</f>
        <v>0</v>
      </c>
      <c r="H31" s="609">
        <f t="shared" si="5"/>
        <v>11083</v>
      </c>
      <c r="I31" s="609">
        <f t="shared" si="5"/>
        <v>0</v>
      </c>
      <c r="J31" s="609">
        <f t="shared" si="5"/>
        <v>0</v>
      </c>
      <c r="K31" s="609">
        <f t="shared" si="5"/>
        <v>0</v>
      </c>
      <c r="L31" s="609">
        <f t="shared" si="5"/>
        <v>317</v>
      </c>
      <c r="M31" s="609">
        <f t="shared" si="5"/>
        <v>15</v>
      </c>
      <c r="N31" s="609">
        <f t="shared" si="5"/>
        <v>0</v>
      </c>
      <c r="O31" s="609">
        <f t="shared" si="5"/>
        <v>1955</v>
      </c>
      <c r="P31" s="609">
        <f t="shared" si="5"/>
        <v>16691</v>
      </c>
    </row>
    <row r="34" spans="2:15" ht="12">
      <c r="B34" s="578"/>
      <c r="C34" s="578"/>
      <c r="D34" s="578"/>
      <c r="E34" s="578"/>
      <c r="F34" s="578"/>
      <c r="G34" s="578"/>
      <c r="H34" s="578"/>
      <c r="I34" s="578"/>
      <c r="J34" s="578"/>
      <c r="K34" s="578"/>
      <c r="L34" s="578"/>
      <c r="M34" s="578"/>
      <c r="N34" s="578"/>
      <c r="O34" s="578"/>
    </row>
    <row r="35" spans="2:15" ht="12">
      <c r="B35" s="578"/>
      <c r="C35" s="578"/>
      <c r="D35" s="578"/>
      <c r="E35" s="578"/>
      <c r="F35" s="578"/>
      <c r="G35" s="578"/>
      <c r="H35" s="578"/>
      <c r="I35" s="578"/>
      <c r="J35" s="578"/>
      <c r="K35" s="578"/>
      <c r="L35" s="578"/>
      <c r="M35" s="578"/>
      <c r="N35" s="578"/>
      <c r="O35" s="578"/>
    </row>
    <row r="36" spans="2:15" ht="12">
      <c r="B36" s="610"/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</row>
    <row r="37" spans="2:15" ht="12">
      <c r="B37" s="610"/>
      <c r="C37" s="610"/>
      <c r="D37" s="610"/>
      <c r="E37" s="610"/>
      <c r="F37" s="578"/>
      <c r="G37" s="578"/>
      <c r="H37" s="578"/>
      <c r="I37" s="578"/>
      <c r="J37" s="578"/>
      <c r="K37" s="578"/>
      <c r="L37" s="578"/>
      <c r="M37" s="578"/>
      <c r="N37" s="578"/>
      <c r="O37" s="610"/>
    </row>
    <row r="38" ht="12">
      <c r="M38" s="384" t="s">
        <v>83</v>
      </c>
    </row>
    <row r="39" ht="12.75" thickBot="1"/>
    <row r="40" spans="2:16" ht="12">
      <c r="B40" s="781" t="s">
        <v>1</v>
      </c>
      <c r="C40" s="782"/>
      <c r="D40" s="783"/>
      <c r="E40" s="557" t="s">
        <v>188</v>
      </c>
      <c r="F40" s="557" t="s">
        <v>187</v>
      </c>
      <c r="G40" s="557" t="s">
        <v>189</v>
      </c>
      <c r="H40" s="557" t="s">
        <v>190</v>
      </c>
      <c r="I40" s="558" t="s">
        <v>334</v>
      </c>
      <c r="J40" s="557" t="s">
        <v>193</v>
      </c>
      <c r="K40" s="557" t="s">
        <v>194</v>
      </c>
      <c r="L40" s="557" t="s">
        <v>195</v>
      </c>
      <c r="M40" s="557" t="s">
        <v>196</v>
      </c>
      <c r="N40" s="557" t="s">
        <v>198</v>
      </c>
      <c r="O40" s="557" t="s">
        <v>209</v>
      </c>
      <c r="P40" s="787" t="s">
        <v>46</v>
      </c>
    </row>
    <row r="41" spans="2:16" ht="12.75" thickBot="1">
      <c r="B41" s="784"/>
      <c r="C41" s="785"/>
      <c r="D41" s="786"/>
      <c r="E41" s="559" t="s">
        <v>203</v>
      </c>
      <c r="F41" s="559" t="s">
        <v>204</v>
      </c>
      <c r="G41" s="559" t="s">
        <v>205</v>
      </c>
      <c r="H41" s="559" t="s">
        <v>206</v>
      </c>
      <c r="I41" s="559" t="s">
        <v>335</v>
      </c>
      <c r="J41" s="559" t="s">
        <v>166</v>
      </c>
      <c r="K41" s="559" t="s">
        <v>207</v>
      </c>
      <c r="L41" s="559" t="s">
        <v>208</v>
      </c>
      <c r="M41" s="559" t="s">
        <v>200</v>
      </c>
      <c r="N41" s="559" t="s">
        <v>318</v>
      </c>
      <c r="O41" s="559" t="s">
        <v>290</v>
      </c>
      <c r="P41" s="788"/>
    </row>
    <row r="42" spans="2:16" ht="12">
      <c r="B42" s="560" t="s">
        <v>84</v>
      </c>
      <c r="C42" s="561"/>
      <c r="D42" s="562"/>
      <c r="E42" s="620"/>
      <c r="F42" s="620">
        <v>895</v>
      </c>
      <c r="G42" s="620"/>
      <c r="H42" s="620">
        <v>1496</v>
      </c>
      <c r="I42" s="620"/>
      <c r="J42" s="620"/>
      <c r="K42" s="620"/>
      <c r="L42" s="620">
        <v>90</v>
      </c>
      <c r="M42" s="620"/>
      <c r="N42" s="620"/>
      <c r="O42" s="620">
        <v>533</v>
      </c>
      <c r="P42" s="620">
        <f>SUM(E42:O42)</f>
        <v>3014</v>
      </c>
    </row>
    <row r="43" spans="2:16" ht="12.75" thickBot="1">
      <c r="B43" s="611" t="s">
        <v>85</v>
      </c>
      <c r="C43" s="612"/>
      <c r="D43" s="613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>
        <f>SUM(E43:O43)</f>
        <v>0</v>
      </c>
    </row>
    <row r="44" spans="2:16" ht="12.75" thickBot="1">
      <c r="B44" s="556" t="s">
        <v>338</v>
      </c>
      <c r="C44" s="572"/>
      <c r="D44" s="572"/>
      <c r="E44" s="609">
        <f>SUM(E42:E43)</f>
        <v>0</v>
      </c>
      <c r="F44" s="609">
        <f aca="true" t="shared" si="6" ref="F44:P44">SUM(F42:F43)</f>
        <v>895</v>
      </c>
      <c r="G44" s="609">
        <f t="shared" si="6"/>
        <v>0</v>
      </c>
      <c r="H44" s="609">
        <f t="shared" si="6"/>
        <v>1496</v>
      </c>
      <c r="I44" s="609">
        <f t="shared" si="6"/>
        <v>0</v>
      </c>
      <c r="J44" s="609">
        <f t="shared" si="6"/>
        <v>0</v>
      </c>
      <c r="K44" s="609">
        <f t="shared" si="6"/>
        <v>0</v>
      </c>
      <c r="L44" s="609">
        <f t="shared" si="6"/>
        <v>90</v>
      </c>
      <c r="M44" s="609">
        <f t="shared" si="6"/>
        <v>0</v>
      </c>
      <c r="N44" s="609">
        <f t="shared" si="6"/>
        <v>0</v>
      </c>
      <c r="O44" s="609">
        <f t="shared" si="6"/>
        <v>533</v>
      </c>
      <c r="P44" s="609">
        <f t="shared" si="6"/>
        <v>3014</v>
      </c>
    </row>
    <row r="45" spans="2:16" ht="12">
      <c r="B45" s="560"/>
      <c r="C45" s="561"/>
      <c r="D45" s="561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21"/>
    </row>
    <row r="46" spans="2:16" ht="12">
      <c r="B46" s="584" t="s">
        <v>319</v>
      </c>
      <c r="C46" s="19"/>
      <c r="D46" s="19"/>
      <c r="E46" s="622"/>
      <c r="F46" s="622"/>
      <c r="G46" s="622"/>
      <c r="H46" s="622"/>
      <c r="I46" s="622"/>
      <c r="J46" s="622"/>
      <c r="K46" s="622"/>
      <c r="L46" s="622"/>
      <c r="M46" s="622"/>
      <c r="N46" s="622"/>
      <c r="O46" s="622"/>
      <c r="P46" s="623">
        <f aca="true" t="shared" si="7" ref="P46:P55">SUM(E46:O46)</f>
        <v>0</v>
      </c>
    </row>
    <row r="47" spans="2:16" ht="12">
      <c r="B47" s="584" t="s">
        <v>320</v>
      </c>
      <c r="C47" s="19"/>
      <c r="D47" s="19"/>
      <c r="E47" s="622"/>
      <c r="F47" s="622"/>
      <c r="G47" s="622"/>
      <c r="H47" s="622"/>
      <c r="I47" s="622"/>
      <c r="J47" s="622"/>
      <c r="K47" s="622"/>
      <c r="L47" s="622"/>
      <c r="M47" s="622"/>
      <c r="N47" s="622"/>
      <c r="O47" s="622"/>
      <c r="P47" s="623">
        <f t="shared" si="7"/>
        <v>0</v>
      </c>
    </row>
    <row r="48" spans="2:16" ht="12">
      <c r="B48" s="584" t="s">
        <v>86</v>
      </c>
      <c r="C48" s="19"/>
      <c r="D48" s="19"/>
      <c r="E48" s="622"/>
      <c r="F48" s="622">
        <v>10</v>
      </c>
      <c r="G48" s="622"/>
      <c r="H48" s="622"/>
      <c r="I48" s="622"/>
      <c r="J48" s="622"/>
      <c r="K48" s="622"/>
      <c r="L48" s="622">
        <v>10</v>
      </c>
      <c r="M48" s="622">
        <v>5</v>
      </c>
      <c r="N48" s="622"/>
      <c r="O48" s="622"/>
      <c r="P48" s="623">
        <f t="shared" si="7"/>
        <v>25</v>
      </c>
    </row>
    <row r="49" spans="2:16" ht="12">
      <c r="B49" s="584" t="s">
        <v>336</v>
      </c>
      <c r="C49" s="19"/>
      <c r="D49" s="19"/>
      <c r="E49" s="622"/>
      <c r="F49" s="622"/>
      <c r="G49" s="622"/>
      <c r="H49" s="622"/>
      <c r="I49" s="622"/>
      <c r="J49" s="622"/>
      <c r="K49" s="622"/>
      <c r="L49" s="622">
        <v>36</v>
      </c>
      <c r="M49" s="622"/>
      <c r="N49" s="622"/>
      <c r="O49" s="622"/>
      <c r="P49" s="623">
        <f t="shared" si="7"/>
        <v>36</v>
      </c>
    </row>
    <row r="50" spans="2:16" ht="12">
      <c r="B50" s="584" t="s">
        <v>329</v>
      </c>
      <c r="C50" s="19"/>
      <c r="D50" s="19"/>
      <c r="E50" s="622"/>
      <c r="F50" s="622">
        <v>25</v>
      </c>
      <c r="G50" s="622"/>
      <c r="H50" s="622"/>
      <c r="I50" s="622"/>
      <c r="J50" s="622"/>
      <c r="K50" s="622"/>
      <c r="L50" s="622"/>
      <c r="M50" s="622"/>
      <c r="N50" s="622"/>
      <c r="O50" s="622"/>
      <c r="P50" s="623">
        <f t="shared" si="7"/>
        <v>25</v>
      </c>
    </row>
    <row r="51" spans="2:16" ht="12">
      <c r="B51" s="584" t="s">
        <v>321</v>
      </c>
      <c r="C51" s="19"/>
      <c r="D51" s="19"/>
      <c r="E51" s="622"/>
      <c r="F51" s="622"/>
      <c r="G51" s="622"/>
      <c r="H51" s="622"/>
      <c r="I51" s="622"/>
      <c r="J51" s="622"/>
      <c r="K51" s="622">
        <v>200</v>
      </c>
      <c r="L51" s="622"/>
      <c r="M51" s="622"/>
      <c r="N51" s="622"/>
      <c r="O51" s="622">
        <v>700</v>
      </c>
      <c r="P51" s="623">
        <f t="shared" si="7"/>
        <v>900</v>
      </c>
    </row>
    <row r="52" spans="2:16" ht="12">
      <c r="B52" s="584" t="s">
        <v>326</v>
      </c>
      <c r="C52" s="19"/>
      <c r="D52" s="19"/>
      <c r="E52" s="622"/>
      <c r="F52" s="622"/>
      <c r="G52" s="622"/>
      <c r="H52" s="622"/>
      <c r="I52" s="622"/>
      <c r="J52" s="622"/>
      <c r="K52" s="622"/>
      <c r="L52" s="622"/>
      <c r="M52" s="622"/>
      <c r="N52" s="622"/>
      <c r="O52" s="622"/>
      <c r="P52" s="623">
        <f t="shared" si="7"/>
        <v>0</v>
      </c>
    </row>
    <row r="53" spans="2:16" ht="12">
      <c r="B53" s="584" t="s">
        <v>337</v>
      </c>
      <c r="C53" s="19"/>
      <c r="D53" s="19"/>
      <c r="E53" s="622"/>
      <c r="F53" s="622">
        <v>30</v>
      </c>
      <c r="G53" s="622"/>
      <c r="H53" s="622"/>
      <c r="I53" s="622"/>
      <c r="J53" s="622"/>
      <c r="K53" s="622">
        <v>75</v>
      </c>
      <c r="L53" s="622"/>
      <c r="M53" s="622">
        <v>100</v>
      </c>
      <c r="N53" s="622"/>
      <c r="O53" s="622"/>
      <c r="P53" s="623">
        <f t="shared" si="7"/>
        <v>205</v>
      </c>
    </row>
    <row r="54" spans="2:16" ht="12">
      <c r="B54" s="584" t="s">
        <v>322</v>
      </c>
      <c r="C54" s="19"/>
      <c r="D54" s="19"/>
      <c r="E54" s="622"/>
      <c r="F54" s="622"/>
      <c r="G54" s="622"/>
      <c r="H54" s="622"/>
      <c r="I54" s="622"/>
      <c r="J54" s="622"/>
      <c r="K54" s="622"/>
      <c r="L54" s="622"/>
      <c r="M54" s="622"/>
      <c r="N54" s="622"/>
      <c r="O54" s="622"/>
      <c r="P54" s="623">
        <f t="shared" si="7"/>
        <v>0</v>
      </c>
    </row>
    <row r="55" spans="2:16" ht="12.75" thickBot="1">
      <c r="B55" s="566" t="s">
        <v>331</v>
      </c>
      <c r="C55" s="567"/>
      <c r="D55" s="567"/>
      <c r="E55" s="624"/>
      <c r="F55" s="624">
        <v>26</v>
      </c>
      <c r="G55" s="624"/>
      <c r="H55" s="624">
        <v>1917</v>
      </c>
      <c r="I55" s="624"/>
      <c r="J55" s="624"/>
      <c r="K55" s="624">
        <v>100</v>
      </c>
      <c r="L55" s="624"/>
      <c r="M55" s="624">
        <v>35</v>
      </c>
      <c r="N55" s="624"/>
      <c r="O55" s="624">
        <v>55</v>
      </c>
      <c r="P55" s="625">
        <f t="shared" si="7"/>
        <v>2133</v>
      </c>
    </row>
    <row r="56" spans="2:16" ht="12.75" thickBot="1">
      <c r="B56" s="556" t="s">
        <v>323</v>
      </c>
      <c r="C56" s="572"/>
      <c r="D56" s="572"/>
      <c r="E56" s="609">
        <f>SUM(E46:E55)</f>
        <v>0</v>
      </c>
      <c r="F56" s="609">
        <f>SUM(F46:F55)</f>
        <v>91</v>
      </c>
      <c r="G56" s="609">
        <f>SUM(G46:G55)</f>
        <v>0</v>
      </c>
      <c r="H56" s="609">
        <f>SUM(H46:H55)</f>
        <v>1917</v>
      </c>
      <c r="I56" s="609"/>
      <c r="J56" s="609">
        <f aca="true" t="shared" si="8" ref="J56:P56">SUM(J46:J55)</f>
        <v>0</v>
      </c>
      <c r="K56" s="609">
        <f t="shared" si="8"/>
        <v>375</v>
      </c>
      <c r="L56" s="609">
        <f t="shared" si="8"/>
        <v>46</v>
      </c>
      <c r="M56" s="609">
        <f t="shared" si="8"/>
        <v>140</v>
      </c>
      <c r="N56" s="609">
        <f t="shared" si="8"/>
        <v>0</v>
      </c>
      <c r="O56" s="609">
        <f t="shared" si="8"/>
        <v>755</v>
      </c>
      <c r="P56" s="626">
        <f t="shared" si="8"/>
        <v>3324</v>
      </c>
    </row>
    <row r="57" spans="2:16" ht="12">
      <c r="B57" s="592"/>
      <c r="C57" s="593"/>
      <c r="D57" s="593"/>
      <c r="E57" s="631"/>
      <c r="F57" s="631"/>
      <c r="G57" s="631"/>
      <c r="H57" s="631"/>
      <c r="I57" s="631"/>
      <c r="J57" s="631"/>
      <c r="K57" s="631"/>
      <c r="L57" s="631"/>
      <c r="M57" s="631"/>
      <c r="N57" s="631"/>
      <c r="O57" s="631"/>
      <c r="P57" s="632">
        <f>SUM(E57:O57)</f>
        <v>0</v>
      </c>
    </row>
    <row r="58" spans="2:16" ht="12">
      <c r="B58" s="584" t="s">
        <v>332</v>
      </c>
      <c r="C58" s="19"/>
      <c r="D58" s="19"/>
      <c r="E58" s="622"/>
      <c r="F58" s="622">
        <v>100</v>
      </c>
      <c r="G58" s="622"/>
      <c r="H58" s="622"/>
      <c r="I58" s="622"/>
      <c r="J58" s="622"/>
      <c r="K58" s="622"/>
      <c r="L58" s="622"/>
      <c r="M58" s="622"/>
      <c r="N58" s="622"/>
      <c r="O58" s="622"/>
      <c r="P58" s="623">
        <f>SUM(E58:O58)</f>
        <v>100</v>
      </c>
    </row>
    <row r="59" spans="2:16" ht="12.75" thickBot="1">
      <c r="B59" s="566" t="s">
        <v>87</v>
      </c>
      <c r="C59" s="567"/>
      <c r="D59" s="567"/>
      <c r="E59" s="624"/>
      <c r="F59" s="624"/>
      <c r="G59" s="624"/>
      <c r="H59" s="624"/>
      <c r="I59" s="624"/>
      <c r="J59" s="624"/>
      <c r="K59" s="624"/>
      <c r="L59" s="624"/>
      <c r="M59" s="624"/>
      <c r="N59" s="624"/>
      <c r="O59" s="624"/>
      <c r="P59" s="625">
        <f>SUM(E59:O59)</f>
        <v>0</v>
      </c>
    </row>
    <row r="60" spans="2:16" ht="12.75" thickBot="1">
      <c r="B60" s="556" t="s">
        <v>324</v>
      </c>
      <c r="C60" s="572"/>
      <c r="D60" s="572"/>
      <c r="E60" s="609">
        <f aca="true" t="shared" si="9" ref="E60:O60">E58+E59</f>
        <v>0</v>
      </c>
      <c r="F60" s="609">
        <f t="shared" si="9"/>
        <v>100</v>
      </c>
      <c r="G60" s="609">
        <f t="shared" si="9"/>
        <v>0</v>
      </c>
      <c r="H60" s="609">
        <f t="shared" si="9"/>
        <v>0</v>
      </c>
      <c r="I60" s="609"/>
      <c r="J60" s="609">
        <f t="shared" si="9"/>
        <v>0</v>
      </c>
      <c r="K60" s="609">
        <f t="shared" si="9"/>
        <v>0</v>
      </c>
      <c r="L60" s="609">
        <f t="shared" si="9"/>
        <v>0</v>
      </c>
      <c r="M60" s="609">
        <f t="shared" si="9"/>
        <v>0</v>
      </c>
      <c r="N60" s="609">
        <f t="shared" si="9"/>
        <v>0</v>
      </c>
      <c r="O60" s="609">
        <f t="shared" si="9"/>
        <v>0</v>
      </c>
      <c r="P60" s="626">
        <f>SUM(E60:O60)</f>
        <v>100</v>
      </c>
    </row>
    <row r="61" spans="2:15" ht="12">
      <c r="B61" s="578"/>
      <c r="C61" s="578"/>
      <c r="D61" s="578"/>
      <c r="E61" s="578"/>
      <c r="F61" s="578"/>
      <c r="G61" s="578"/>
      <c r="H61" s="578"/>
      <c r="I61" s="578"/>
      <c r="J61" s="578"/>
      <c r="K61" s="578"/>
      <c r="L61" s="578"/>
      <c r="M61" s="578"/>
      <c r="N61" s="578"/>
      <c r="O61" s="578"/>
    </row>
    <row r="62" ht="12">
      <c r="M62" s="384" t="s">
        <v>88</v>
      </c>
    </row>
    <row r="64" ht="12.75" thickBot="1"/>
    <row r="65" spans="2:16" ht="12">
      <c r="B65" s="781" t="s">
        <v>1</v>
      </c>
      <c r="C65" s="782"/>
      <c r="D65" s="783"/>
      <c r="E65" s="557" t="s">
        <v>188</v>
      </c>
      <c r="F65" s="557" t="s">
        <v>187</v>
      </c>
      <c r="G65" s="557" t="s">
        <v>189</v>
      </c>
      <c r="H65" s="557" t="s">
        <v>190</v>
      </c>
      <c r="I65" s="558" t="s">
        <v>334</v>
      </c>
      <c r="J65" s="557" t="s">
        <v>193</v>
      </c>
      <c r="K65" s="557" t="s">
        <v>194</v>
      </c>
      <c r="L65" s="557" t="s">
        <v>195</v>
      </c>
      <c r="M65" s="557" t="s">
        <v>196</v>
      </c>
      <c r="N65" s="557" t="s">
        <v>198</v>
      </c>
      <c r="O65" s="557" t="s">
        <v>209</v>
      </c>
      <c r="P65" s="787" t="s">
        <v>46</v>
      </c>
    </row>
    <row r="66" spans="2:16" ht="12.75" thickBot="1">
      <c r="B66" s="784"/>
      <c r="C66" s="785"/>
      <c r="D66" s="786"/>
      <c r="E66" s="559" t="s">
        <v>203</v>
      </c>
      <c r="F66" s="559" t="s">
        <v>204</v>
      </c>
      <c r="G66" s="559" t="s">
        <v>205</v>
      </c>
      <c r="H66" s="559" t="s">
        <v>206</v>
      </c>
      <c r="I66" s="559" t="s">
        <v>335</v>
      </c>
      <c r="J66" s="559" t="s">
        <v>166</v>
      </c>
      <c r="K66" s="559" t="s">
        <v>207</v>
      </c>
      <c r="L66" s="559" t="s">
        <v>208</v>
      </c>
      <c r="M66" s="559" t="s">
        <v>200</v>
      </c>
      <c r="N66" s="559" t="s">
        <v>318</v>
      </c>
      <c r="O66" s="559" t="s">
        <v>290</v>
      </c>
      <c r="P66" s="788"/>
    </row>
    <row r="67" spans="2:16" ht="12">
      <c r="B67" s="560" t="s">
        <v>89</v>
      </c>
      <c r="C67" s="561"/>
      <c r="D67" s="561"/>
      <c r="E67" s="620"/>
      <c r="F67" s="620"/>
      <c r="G67" s="620"/>
      <c r="H67" s="620"/>
      <c r="I67" s="620"/>
      <c r="J67" s="620"/>
      <c r="K67" s="620"/>
      <c r="L67" s="620"/>
      <c r="M67" s="620"/>
      <c r="N67" s="620">
        <v>193</v>
      </c>
      <c r="O67" s="620"/>
      <c r="P67" s="621">
        <f aca="true" t="shared" si="10" ref="P67:P92">SUM(E67:O67)</f>
        <v>193</v>
      </c>
    </row>
    <row r="68" spans="2:16" ht="12">
      <c r="B68" s="584" t="s">
        <v>330</v>
      </c>
      <c r="C68" s="19"/>
      <c r="D68" s="19"/>
      <c r="E68" s="622"/>
      <c r="F68" s="622">
        <v>700</v>
      </c>
      <c r="G68" s="622"/>
      <c r="H68" s="622"/>
      <c r="I68" s="622"/>
      <c r="J68" s="622"/>
      <c r="K68" s="622"/>
      <c r="L68" s="622"/>
      <c r="M68" s="622"/>
      <c r="N68" s="622"/>
      <c r="O68" s="622"/>
      <c r="P68" s="623">
        <f t="shared" si="10"/>
        <v>700</v>
      </c>
    </row>
    <row r="69" spans="2:16" ht="12">
      <c r="B69" s="584" t="s">
        <v>328</v>
      </c>
      <c r="C69" s="19"/>
      <c r="D69" s="19"/>
      <c r="E69" s="622"/>
      <c r="F69" s="622">
        <v>250</v>
      </c>
      <c r="G69" s="622">
        <v>70</v>
      </c>
      <c r="H69" s="622"/>
      <c r="I69" s="622"/>
      <c r="J69" s="622"/>
      <c r="K69" s="622">
        <v>50</v>
      </c>
      <c r="L69" s="622">
        <v>50</v>
      </c>
      <c r="M69" s="622">
        <v>250</v>
      </c>
      <c r="N69" s="622"/>
      <c r="O69" s="622"/>
      <c r="P69" s="623">
        <f t="shared" si="10"/>
        <v>670</v>
      </c>
    </row>
    <row r="70" spans="2:16" ht="12">
      <c r="B70" s="584" t="s">
        <v>90</v>
      </c>
      <c r="C70" s="19"/>
      <c r="D70" s="19"/>
      <c r="E70" s="622">
        <v>5</v>
      </c>
      <c r="F70" s="622">
        <v>100</v>
      </c>
      <c r="G70" s="622">
        <v>25</v>
      </c>
      <c r="H70" s="622"/>
      <c r="I70" s="622"/>
      <c r="J70" s="622">
        <v>457</v>
      </c>
      <c r="K70" s="622">
        <v>50</v>
      </c>
      <c r="L70" s="622">
        <v>50</v>
      </c>
      <c r="M70" s="622">
        <v>50</v>
      </c>
      <c r="N70" s="622"/>
      <c r="O70" s="622"/>
      <c r="P70" s="623">
        <f t="shared" si="10"/>
        <v>737</v>
      </c>
    </row>
    <row r="71" spans="2:16" ht="12">
      <c r="B71" s="584" t="s">
        <v>91</v>
      </c>
      <c r="C71" s="19"/>
      <c r="D71" s="19"/>
      <c r="E71" s="622">
        <v>10</v>
      </c>
      <c r="F71" s="622">
        <v>30</v>
      </c>
      <c r="G71" s="622"/>
      <c r="H71" s="622"/>
      <c r="I71" s="622"/>
      <c r="J71" s="622"/>
      <c r="K71" s="622">
        <v>10</v>
      </c>
      <c r="L71" s="622">
        <v>10</v>
      </c>
      <c r="M71" s="622">
        <v>10</v>
      </c>
      <c r="N71" s="622"/>
      <c r="O71" s="622"/>
      <c r="P71" s="623">
        <f t="shared" si="10"/>
        <v>70</v>
      </c>
    </row>
    <row r="72" spans="2:16" ht="12">
      <c r="B72" s="584" t="s">
        <v>333</v>
      </c>
      <c r="C72" s="19"/>
      <c r="D72" s="19"/>
      <c r="E72" s="622">
        <v>10</v>
      </c>
      <c r="F72" s="622">
        <v>20</v>
      </c>
      <c r="G72" s="622"/>
      <c r="H72" s="622"/>
      <c r="I72" s="622">
        <v>93</v>
      </c>
      <c r="J72" s="622"/>
      <c r="K72" s="622">
        <v>20</v>
      </c>
      <c r="L72" s="622"/>
      <c r="M72" s="622">
        <v>10</v>
      </c>
      <c r="N72" s="622"/>
      <c r="O72" s="622">
        <v>285</v>
      </c>
      <c r="P72" s="623">
        <f t="shared" si="10"/>
        <v>438</v>
      </c>
    </row>
    <row r="73" spans="2:16" ht="12">
      <c r="B73" s="584" t="s">
        <v>92</v>
      </c>
      <c r="C73" s="19"/>
      <c r="D73" s="19"/>
      <c r="E73" s="622"/>
      <c r="F73" s="622"/>
      <c r="G73" s="622"/>
      <c r="H73" s="622"/>
      <c r="I73" s="622"/>
      <c r="J73" s="622"/>
      <c r="K73" s="622"/>
      <c r="L73" s="622"/>
      <c r="M73" s="622"/>
      <c r="N73" s="622"/>
      <c r="O73" s="622"/>
      <c r="P73" s="623">
        <f t="shared" si="10"/>
        <v>0</v>
      </c>
    </row>
    <row r="74" spans="2:16" ht="12">
      <c r="B74" s="584" t="s">
        <v>93</v>
      </c>
      <c r="C74" s="19"/>
      <c r="D74" s="19"/>
      <c r="E74" s="622"/>
      <c r="F74" s="622"/>
      <c r="G74" s="622"/>
      <c r="H74" s="622"/>
      <c r="I74" s="622"/>
      <c r="J74" s="622"/>
      <c r="K74" s="622"/>
      <c r="L74" s="622"/>
      <c r="M74" s="622"/>
      <c r="N74" s="622"/>
      <c r="O74" s="622"/>
      <c r="P74" s="623">
        <f t="shared" si="10"/>
        <v>0</v>
      </c>
    </row>
    <row r="75" spans="2:16" ht="12">
      <c r="B75" s="584" t="s">
        <v>94</v>
      </c>
      <c r="C75" s="19"/>
      <c r="D75" s="19"/>
      <c r="E75" s="622"/>
      <c r="F75" s="622"/>
      <c r="G75" s="622"/>
      <c r="H75" s="622"/>
      <c r="I75" s="622"/>
      <c r="J75" s="622"/>
      <c r="K75" s="622"/>
      <c r="L75" s="622"/>
      <c r="M75" s="622"/>
      <c r="N75" s="622"/>
      <c r="O75" s="622"/>
      <c r="P75" s="623">
        <f t="shared" si="10"/>
        <v>0</v>
      </c>
    </row>
    <row r="76" spans="2:16" ht="12.75" thickBot="1">
      <c r="B76" s="566" t="s">
        <v>327</v>
      </c>
      <c r="C76" s="567"/>
      <c r="D76" s="567"/>
      <c r="E76" s="624"/>
      <c r="F76" s="624">
        <v>485</v>
      </c>
      <c r="G76" s="624"/>
      <c r="H76" s="624"/>
      <c r="I76" s="624"/>
      <c r="J76" s="624"/>
      <c r="K76" s="624">
        <v>150</v>
      </c>
      <c r="L76" s="624"/>
      <c r="M76" s="624"/>
      <c r="N76" s="624"/>
      <c r="O76" s="624">
        <v>202</v>
      </c>
      <c r="P76" s="625"/>
    </row>
    <row r="77" spans="2:16" ht="12.75" thickBot="1">
      <c r="B77" s="556" t="s">
        <v>325</v>
      </c>
      <c r="C77" s="572"/>
      <c r="D77" s="572"/>
      <c r="E77" s="609">
        <f aca="true" t="shared" si="11" ref="E77:N77">E67+E68+E69+E70+E71+E72+E73+E74+E75+E76</f>
        <v>25</v>
      </c>
      <c r="F77" s="609">
        <f t="shared" si="11"/>
        <v>1585</v>
      </c>
      <c r="G77" s="609">
        <f t="shared" si="11"/>
        <v>95</v>
      </c>
      <c r="H77" s="609">
        <f t="shared" si="11"/>
        <v>0</v>
      </c>
      <c r="I77" s="609">
        <f t="shared" si="11"/>
        <v>93</v>
      </c>
      <c r="J77" s="609">
        <f t="shared" si="11"/>
        <v>457</v>
      </c>
      <c r="K77" s="609">
        <f t="shared" si="11"/>
        <v>280</v>
      </c>
      <c r="L77" s="609">
        <f t="shared" si="11"/>
        <v>110</v>
      </c>
      <c r="M77" s="609">
        <f t="shared" si="11"/>
        <v>320</v>
      </c>
      <c r="N77" s="609">
        <f t="shared" si="11"/>
        <v>193</v>
      </c>
      <c r="O77" s="609">
        <f>O67+O68+O69+O70+O71+O72+O73+O74+O75+O76</f>
        <v>487</v>
      </c>
      <c r="P77" s="626">
        <f t="shared" si="10"/>
        <v>3645</v>
      </c>
    </row>
    <row r="78" spans="2:16" ht="12.75" thickBot="1">
      <c r="B78" s="577"/>
      <c r="C78" s="578"/>
      <c r="D78" s="578"/>
      <c r="E78" s="627"/>
      <c r="F78" s="627"/>
      <c r="G78" s="627"/>
      <c r="H78" s="627"/>
      <c r="I78" s="627"/>
      <c r="J78" s="627"/>
      <c r="K78" s="627"/>
      <c r="L78" s="627"/>
      <c r="M78" s="627"/>
      <c r="N78" s="627"/>
      <c r="O78" s="627"/>
      <c r="P78" s="628">
        <f t="shared" si="10"/>
        <v>0</v>
      </c>
    </row>
    <row r="79" spans="2:16" ht="12.75" thickBot="1">
      <c r="B79" s="556" t="s">
        <v>341</v>
      </c>
      <c r="C79" s="588"/>
      <c r="D79" s="588"/>
      <c r="E79" s="629"/>
      <c r="F79" s="609"/>
      <c r="G79" s="629"/>
      <c r="H79" s="629"/>
      <c r="I79" s="629"/>
      <c r="J79" s="629"/>
      <c r="K79" s="629"/>
      <c r="L79" s="629"/>
      <c r="M79" s="629"/>
      <c r="N79" s="629"/>
      <c r="O79" s="629"/>
      <c r="P79" s="630">
        <f t="shared" si="10"/>
        <v>0</v>
      </c>
    </row>
    <row r="80" spans="2:16" ht="12.75" thickBot="1">
      <c r="B80" s="556" t="s">
        <v>342</v>
      </c>
      <c r="C80" s="572"/>
      <c r="D80" s="572"/>
      <c r="E80" s="609"/>
      <c r="F80" s="609"/>
      <c r="G80" s="609"/>
      <c r="H80" s="609"/>
      <c r="I80" s="609"/>
      <c r="J80" s="609"/>
      <c r="K80" s="609"/>
      <c r="L80" s="609"/>
      <c r="M80" s="609"/>
      <c r="N80" s="609"/>
      <c r="O80" s="609"/>
      <c r="P80" s="626">
        <f t="shared" si="10"/>
        <v>0</v>
      </c>
    </row>
    <row r="81" spans="2:16" ht="12.75" thickBot="1">
      <c r="B81" s="577"/>
      <c r="C81" s="578"/>
      <c r="D81" s="578"/>
      <c r="E81" s="627"/>
      <c r="F81" s="627"/>
      <c r="G81" s="627"/>
      <c r="H81" s="627"/>
      <c r="I81" s="627"/>
      <c r="J81" s="627"/>
      <c r="K81" s="627"/>
      <c r="L81" s="627"/>
      <c r="M81" s="627"/>
      <c r="N81" s="627"/>
      <c r="O81" s="627"/>
      <c r="P81" s="628">
        <f t="shared" si="10"/>
        <v>0</v>
      </c>
    </row>
    <row r="82" spans="2:16" ht="12.75" thickBot="1">
      <c r="B82" s="556" t="s">
        <v>95</v>
      </c>
      <c r="C82" s="572"/>
      <c r="D82" s="572"/>
      <c r="E82" s="609">
        <v>7</v>
      </c>
      <c r="F82" s="609">
        <v>355</v>
      </c>
      <c r="G82" s="609">
        <v>26</v>
      </c>
      <c r="H82" s="609">
        <v>517</v>
      </c>
      <c r="I82" s="609">
        <v>25</v>
      </c>
      <c r="J82" s="609">
        <v>123</v>
      </c>
      <c r="K82" s="609">
        <v>177</v>
      </c>
      <c r="L82" s="609">
        <v>42</v>
      </c>
      <c r="M82" s="609">
        <v>128</v>
      </c>
      <c r="N82" s="609">
        <v>52</v>
      </c>
      <c r="O82" s="609">
        <v>281</v>
      </c>
      <c r="P82" s="626">
        <f t="shared" si="10"/>
        <v>1733</v>
      </c>
    </row>
    <row r="83" spans="2:16" ht="12">
      <c r="B83" s="592"/>
      <c r="C83" s="593"/>
      <c r="D83" s="593"/>
      <c r="E83" s="631"/>
      <c r="F83" s="631"/>
      <c r="G83" s="631"/>
      <c r="H83" s="631"/>
      <c r="I83" s="631"/>
      <c r="J83" s="631"/>
      <c r="K83" s="631"/>
      <c r="L83" s="631"/>
      <c r="M83" s="631"/>
      <c r="N83" s="631"/>
      <c r="O83" s="631"/>
      <c r="P83" s="632">
        <f t="shared" si="10"/>
        <v>0</v>
      </c>
    </row>
    <row r="84" spans="2:16" ht="12">
      <c r="B84" s="584" t="s">
        <v>96</v>
      </c>
      <c r="C84" s="19"/>
      <c r="D84" s="19"/>
      <c r="E84" s="622"/>
      <c r="F84" s="622"/>
      <c r="G84" s="622"/>
      <c r="H84" s="622"/>
      <c r="I84" s="622"/>
      <c r="J84" s="622"/>
      <c r="K84" s="622"/>
      <c r="L84" s="622"/>
      <c r="M84" s="622"/>
      <c r="N84" s="622"/>
      <c r="O84" s="622"/>
      <c r="P84" s="623">
        <f t="shared" si="10"/>
        <v>0</v>
      </c>
    </row>
    <row r="85" spans="2:16" ht="12.75" thickBot="1">
      <c r="B85" s="614"/>
      <c r="C85" s="615"/>
      <c r="D85" s="615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25">
        <f t="shared" si="10"/>
        <v>0</v>
      </c>
    </row>
    <row r="86" spans="2:16" ht="12.75" thickBot="1">
      <c r="B86" s="556" t="s">
        <v>343</v>
      </c>
      <c r="C86" s="572"/>
      <c r="D86" s="572"/>
      <c r="E86" s="609">
        <f>SUM(E84:E85)</f>
        <v>0</v>
      </c>
      <c r="F86" s="609">
        <f aca="true" t="shared" si="12" ref="F86:O86">SUM(F84:F85)</f>
        <v>0</v>
      </c>
      <c r="G86" s="609">
        <f t="shared" si="12"/>
        <v>0</v>
      </c>
      <c r="H86" s="609">
        <f t="shared" si="12"/>
        <v>0</v>
      </c>
      <c r="I86" s="609">
        <f t="shared" si="12"/>
        <v>0</v>
      </c>
      <c r="J86" s="609">
        <f t="shared" si="12"/>
        <v>0</v>
      </c>
      <c r="K86" s="609">
        <f t="shared" si="12"/>
        <v>0</v>
      </c>
      <c r="L86" s="609">
        <f t="shared" si="12"/>
        <v>0</v>
      </c>
      <c r="M86" s="609">
        <f t="shared" si="12"/>
        <v>0</v>
      </c>
      <c r="N86" s="609">
        <f t="shared" si="12"/>
        <v>0</v>
      </c>
      <c r="O86" s="609">
        <f t="shared" si="12"/>
        <v>0</v>
      </c>
      <c r="P86" s="626">
        <f t="shared" si="10"/>
        <v>0</v>
      </c>
    </row>
    <row r="87" spans="2:16" ht="12.75" thickBot="1">
      <c r="B87" s="577"/>
      <c r="C87" s="578"/>
      <c r="D87" s="578"/>
      <c r="E87" s="627"/>
      <c r="F87" s="627"/>
      <c r="G87" s="627"/>
      <c r="H87" s="627"/>
      <c r="I87" s="627"/>
      <c r="J87" s="627"/>
      <c r="K87" s="627"/>
      <c r="L87" s="627"/>
      <c r="M87" s="627"/>
      <c r="N87" s="627"/>
      <c r="O87" s="627"/>
      <c r="P87" s="628">
        <f t="shared" si="10"/>
        <v>0</v>
      </c>
    </row>
    <row r="88" spans="2:16" ht="12.75" thickBot="1">
      <c r="B88" s="556" t="s">
        <v>98</v>
      </c>
      <c r="C88" s="572"/>
      <c r="D88" s="572"/>
      <c r="E88" s="609"/>
      <c r="F88" s="609"/>
      <c r="G88" s="609"/>
      <c r="H88" s="609"/>
      <c r="I88" s="609"/>
      <c r="J88" s="609"/>
      <c r="K88" s="609"/>
      <c r="L88" s="609"/>
      <c r="M88" s="609"/>
      <c r="N88" s="609"/>
      <c r="O88" s="609"/>
      <c r="P88" s="626">
        <f t="shared" si="10"/>
        <v>0</v>
      </c>
    </row>
    <row r="89" spans="2:16" ht="12.75" thickBot="1">
      <c r="B89" s="616" t="s">
        <v>221</v>
      </c>
      <c r="C89" s="610"/>
      <c r="D89" s="610"/>
      <c r="E89" s="634"/>
      <c r="F89" s="634"/>
      <c r="G89" s="634"/>
      <c r="H89" s="634"/>
      <c r="I89" s="634"/>
      <c r="J89" s="634"/>
      <c r="K89" s="634"/>
      <c r="L89" s="634"/>
      <c r="M89" s="634"/>
      <c r="N89" s="634"/>
      <c r="O89" s="634"/>
      <c r="P89" s="628">
        <f t="shared" si="10"/>
        <v>0</v>
      </c>
    </row>
    <row r="90" spans="2:16" ht="12.75" thickBot="1">
      <c r="B90" s="556" t="s">
        <v>344</v>
      </c>
      <c r="C90" s="572"/>
      <c r="D90" s="572"/>
      <c r="E90" s="609"/>
      <c r="F90" s="609"/>
      <c r="G90" s="609"/>
      <c r="H90" s="609"/>
      <c r="I90" s="609"/>
      <c r="J90" s="609"/>
      <c r="K90" s="609"/>
      <c r="L90" s="609"/>
      <c r="M90" s="609"/>
      <c r="N90" s="609"/>
      <c r="O90" s="609"/>
      <c r="P90" s="626">
        <f t="shared" si="10"/>
        <v>0</v>
      </c>
    </row>
    <row r="91" spans="2:16" ht="12.75" thickBot="1">
      <c r="B91" s="617"/>
      <c r="C91" s="618"/>
      <c r="D91" s="618"/>
      <c r="E91" s="635"/>
      <c r="F91" s="635"/>
      <c r="G91" s="635"/>
      <c r="H91" s="635"/>
      <c r="I91" s="635"/>
      <c r="J91" s="635"/>
      <c r="K91" s="635"/>
      <c r="L91" s="635"/>
      <c r="M91" s="635"/>
      <c r="N91" s="635"/>
      <c r="O91" s="635"/>
      <c r="P91" s="636">
        <f t="shared" si="10"/>
        <v>0</v>
      </c>
    </row>
    <row r="92" spans="2:16" ht="12.75" thickBot="1">
      <c r="B92" s="556" t="s">
        <v>99</v>
      </c>
      <c r="C92" s="572"/>
      <c r="D92" s="572"/>
      <c r="E92" s="574">
        <f>SUM(E56,E60,E77,E82,E86)</f>
        <v>32</v>
      </c>
      <c r="F92" s="575">
        <f aca="true" t="shared" si="13" ref="F92:O92">SUM(F56,F60,F77,F82,F86)</f>
        <v>2131</v>
      </c>
      <c r="G92" s="575">
        <f t="shared" si="13"/>
        <v>121</v>
      </c>
      <c r="H92" s="575">
        <f t="shared" si="13"/>
        <v>2434</v>
      </c>
      <c r="I92" s="575">
        <f t="shared" si="13"/>
        <v>118</v>
      </c>
      <c r="J92" s="575">
        <f t="shared" si="13"/>
        <v>580</v>
      </c>
      <c r="K92" s="575">
        <f t="shared" si="13"/>
        <v>832</v>
      </c>
      <c r="L92" s="575">
        <f t="shared" si="13"/>
        <v>198</v>
      </c>
      <c r="M92" s="575">
        <f t="shared" si="13"/>
        <v>588</v>
      </c>
      <c r="N92" s="575">
        <f t="shared" si="13"/>
        <v>245</v>
      </c>
      <c r="O92" s="575">
        <f t="shared" si="13"/>
        <v>1523</v>
      </c>
      <c r="P92" s="609">
        <f t="shared" si="10"/>
        <v>8802</v>
      </c>
    </row>
    <row r="93" spans="2:16" ht="12">
      <c r="B93" s="249"/>
      <c r="C93" s="593"/>
      <c r="D93" s="593"/>
      <c r="E93" s="619"/>
      <c r="F93" s="619"/>
      <c r="G93" s="619"/>
      <c r="H93" s="619"/>
      <c r="I93" s="619"/>
      <c r="J93" s="619"/>
      <c r="K93" s="619"/>
      <c r="L93" s="619"/>
      <c r="M93" s="619"/>
      <c r="N93" s="619"/>
      <c r="O93" s="619"/>
      <c r="P93" s="619"/>
    </row>
  </sheetData>
  <sheetProtection/>
  <mergeCells count="11">
    <mergeCell ref="B65:D66"/>
    <mergeCell ref="P65:P66"/>
    <mergeCell ref="P6:P7"/>
    <mergeCell ref="B6:D7"/>
    <mergeCell ref="A1:Q1"/>
    <mergeCell ref="A2:Q2"/>
    <mergeCell ref="A3:Q3"/>
    <mergeCell ref="A4:Q4"/>
    <mergeCell ref="B40:D41"/>
    <mergeCell ref="P40:P41"/>
    <mergeCell ref="B30:D30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35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K47"/>
  <sheetViews>
    <sheetView view="pageBreakPreview" zoomScaleSheetLayoutView="100" zoomScalePageLayoutView="0" workbookViewId="0" topLeftCell="A1">
      <selection activeCell="D31" sqref="D31"/>
    </sheetView>
  </sheetViews>
  <sheetFormatPr defaultColWidth="9.00390625" defaultRowHeight="12.75"/>
  <cols>
    <col min="2" max="2" width="5.25390625" style="0" customWidth="1"/>
    <col min="3" max="3" width="14.25390625" style="0" customWidth="1"/>
    <col min="7" max="7" width="5.875" style="0" customWidth="1"/>
  </cols>
  <sheetData>
    <row r="1" spans="2:11" ht="12.75">
      <c r="B1" s="792" t="s">
        <v>315</v>
      </c>
      <c r="C1" s="764"/>
      <c r="D1" s="764"/>
      <c r="E1" s="764"/>
      <c r="F1" s="764"/>
      <c r="G1" s="764"/>
      <c r="H1" s="764"/>
      <c r="I1" s="764"/>
      <c r="J1" s="764"/>
      <c r="K1" s="764"/>
    </row>
    <row r="2" spans="2:11" ht="12.75">
      <c r="B2" s="769" t="s">
        <v>163</v>
      </c>
      <c r="C2" s="764"/>
      <c r="D2" s="764"/>
      <c r="E2" s="764"/>
      <c r="F2" s="764"/>
      <c r="G2" s="764"/>
      <c r="H2" s="764"/>
      <c r="I2" s="764"/>
      <c r="J2" s="764"/>
      <c r="K2" s="764"/>
    </row>
    <row r="3" spans="2:11" ht="15">
      <c r="B3" s="793" t="s">
        <v>149</v>
      </c>
      <c r="C3" s="764"/>
      <c r="D3" s="764"/>
      <c r="E3" s="764"/>
      <c r="F3" s="764"/>
      <c r="G3" s="764"/>
      <c r="H3" s="764"/>
      <c r="I3" s="764"/>
      <c r="J3" s="764"/>
      <c r="K3" s="764"/>
    </row>
    <row r="4" spans="2:11" ht="12.75">
      <c r="B4" s="775" t="s">
        <v>305</v>
      </c>
      <c r="C4" s="764"/>
      <c r="D4" s="764"/>
      <c r="E4" s="764"/>
      <c r="F4" s="764"/>
      <c r="G4" s="764"/>
      <c r="H4" s="764"/>
      <c r="I4" s="764"/>
      <c r="J4" s="764"/>
      <c r="K4" s="764"/>
    </row>
    <row r="5" ht="13.5" thickBot="1">
      <c r="J5" t="s">
        <v>147</v>
      </c>
    </row>
    <row r="6" spans="2:10" ht="13.5" thickBot="1">
      <c r="B6" s="198"/>
      <c r="C6" s="199" t="s">
        <v>25</v>
      </c>
      <c r="D6" s="146"/>
      <c r="E6" s="147" t="s">
        <v>26</v>
      </c>
      <c r="F6" s="148"/>
      <c r="G6" s="149"/>
      <c r="H6" s="27" t="s">
        <v>27</v>
      </c>
      <c r="I6" s="27" t="s">
        <v>28</v>
      </c>
      <c r="J6" s="27" t="s">
        <v>24</v>
      </c>
    </row>
    <row r="7" spans="2:10" ht="12.75">
      <c r="B7" s="419" t="s">
        <v>260</v>
      </c>
      <c r="C7" s="200" t="s">
        <v>47</v>
      </c>
      <c r="D7" s="201" t="s">
        <v>68</v>
      </c>
      <c r="E7" s="184" t="s">
        <v>1</v>
      </c>
      <c r="F7" s="184"/>
      <c r="G7" s="202"/>
      <c r="H7" s="203" t="s">
        <v>69</v>
      </c>
      <c r="I7" s="204"/>
      <c r="J7" s="205"/>
    </row>
    <row r="8" spans="2:10" ht="13.5" thickBot="1">
      <c r="B8" s="420" t="s">
        <v>261</v>
      </c>
      <c r="C8" s="206" t="s">
        <v>48</v>
      </c>
      <c r="D8" s="207"/>
      <c r="E8" s="96"/>
      <c r="F8" s="96"/>
      <c r="G8" s="208"/>
      <c r="H8" s="209" t="s">
        <v>39</v>
      </c>
      <c r="I8" s="210"/>
      <c r="J8" s="211"/>
    </row>
    <row r="9" spans="2:10" ht="12.75">
      <c r="B9" s="218" t="s">
        <v>262</v>
      </c>
      <c r="C9" s="212" t="s">
        <v>61</v>
      </c>
      <c r="D9" s="20" t="s">
        <v>68</v>
      </c>
      <c r="E9" s="20"/>
      <c r="F9" s="20"/>
      <c r="G9" s="157"/>
      <c r="H9" s="638"/>
      <c r="I9" s="638"/>
      <c r="J9" s="639"/>
    </row>
    <row r="10" spans="2:10" ht="12.75">
      <c r="B10" s="218" t="s">
        <v>263</v>
      </c>
      <c r="C10" s="213"/>
      <c r="D10" s="127" t="s">
        <v>70</v>
      </c>
      <c r="E10" s="127"/>
      <c r="F10" s="127"/>
      <c r="G10" s="214"/>
      <c r="H10" s="640">
        <f>H12+H17+H19+H21</f>
        <v>1568</v>
      </c>
      <c r="I10" s="640">
        <f>I12+I17+I19+I21</f>
        <v>0</v>
      </c>
      <c r="J10" s="640">
        <f>J12+J17+J19+J21</f>
        <v>0</v>
      </c>
    </row>
    <row r="11" spans="2:10" ht="12.75">
      <c r="B11" s="218" t="s">
        <v>264</v>
      </c>
      <c r="C11" s="215"/>
      <c r="D11" s="127"/>
      <c r="E11" s="127"/>
      <c r="F11" s="127"/>
      <c r="G11" s="214"/>
      <c r="H11" s="640"/>
      <c r="I11" s="640"/>
      <c r="J11" s="640"/>
    </row>
    <row r="12" spans="2:10" ht="12.75">
      <c r="B12" s="218" t="s">
        <v>265</v>
      </c>
      <c r="C12" s="216">
        <v>105010</v>
      </c>
      <c r="D12" s="137" t="s">
        <v>131</v>
      </c>
      <c r="E12" s="137"/>
      <c r="F12" s="137"/>
      <c r="G12" s="217"/>
      <c r="H12" s="641">
        <v>228</v>
      </c>
      <c r="I12" s="640">
        <f>I14+I15+I13</f>
        <v>0</v>
      </c>
      <c r="J12" s="640">
        <f>J14+J15+J13</f>
        <v>0</v>
      </c>
    </row>
    <row r="13" spans="2:10" ht="12.75">
      <c r="B13" s="218" t="s">
        <v>266</v>
      </c>
      <c r="C13" s="218"/>
      <c r="D13" s="219"/>
      <c r="E13" s="220"/>
      <c r="F13" s="219"/>
      <c r="G13" s="217"/>
      <c r="H13" s="641"/>
      <c r="I13" s="641"/>
      <c r="J13" s="641"/>
    </row>
    <row r="14" spans="2:10" ht="12.75">
      <c r="B14" s="218" t="s">
        <v>267</v>
      </c>
      <c r="C14" s="216"/>
      <c r="D14" s="44"/>
      <c r="E14" s="221"/>
      <c r="F14" s="3"/>
      <c r="G14" s="217"/>
      <c r="H14" s="641"/>
      <c r="I14" s="641"/>
      <c r="J14" s="641"/>
    </row>
    <row r="15" spans="2:10" ht="12.75">
      <c r="B15" s="218" t="s">
        <v>268</v>
      </c>
      <c r="C15" s="218"/>
      <c r="D15" s="219"/>
      <c r="E15" s="220"/>
      <c r="F15" s="222"/>
      <c r="G15" s="217"/>
      <c r="H15" s="550"/>
      <c r="I15" s="550"/>
      <c r="J15" s="550"/>
    </row>
    <row r="16" spans="2:10" ht="12.75">
      <c r="B16" s="218" t="s">
        <v>269</v>
      </c>
      <c r="C16" s="216"/>
      <c r="D16" s="137"/>
      <c r="E16" s="137"/>
      <c r="F16" s="137"/>
      <c r="G16" s="217"/>
      <c r="H16" s="550"/>
      <c r="I16" s="550"/>
      <c r="J16" s="550"/>
    </row>
    <row r="17" spans="2:10" ht="12.75">
      <c r="B17" s="218" t="s">
        <v>270</v>
      </c>
      <c r="C17" s="216"/>
      <c r="D17" s="137"/>
      <c r="E17" s="137"/>
      <c r="F17" s="3"/>
      <c r="G17" s="217"/>
      <c r="H17" s="642"/>
      <c r="I17" s="643"/>
      <c r="J17" s="643"/>
    </row>
    <row r="18" spans="2:10" ht="12.75">
      <c r="B18" s="218" t="s">
        <v>271</v>
      </c>
      <c r="C18" s="218"/>
      <c r="D18" s="219"/>
      <c r="E18" s="220"/>
      <c r="F18" s="222"/>
      <c r="G18" s="217"/>
      <c r="H18" s="550"/>
      <c r="I18" s="643"/>
      <c r="J18" s="643"/>
    </row>
    <row r="19" spans="2:10" ht="12.75">
      <c r="B19" s="218" t="s">
        <v>272</v>
      </c>
      <c r="C19" s="216">
        <v>106020</v>
      </c>
      <c r="D19" s="137" t="s">
        <v>210</v>
      </c>
      <c r="E19" s="137"/>
      <c r="F19" s="137"/>
      <c r="G19" s="217"/>
      <c r="H19" s="643">
        <v>1340</v>
      </c>
      <c r="I19" s="643"/>
      <c r="J19" s="643"/>
    </row>
    <row r="20" spans="2:10" ht="12.75">
      <c r="B20" s="218" t="s">
        <v>273</v>
      </c>
      <c r="C20" s="218"/>
      <c r="D20" s="19"/>
      <c r="E20" s="223"/>
      <c r="F20" s="19"/>
      <c r="G20" s="217"/>
      <c r="H20" s="550"/>
      <c r="I20" s="643"/>
      <c r="J20" s="643"/>
    </row>
    <row r="21" spans="2:10" ht="12.75">
      <c r="B21" s="218" t="s">
        <v>274</v>
      </c>
      <c r="C21" s="216"/>
      <c r="D21" s="137"/>
      <c r="E21" s="137"/>
      <c r="F21" s="137"/>
      <c r="G21" s="214"/>
      <c r="H21" s="643"/>
      <c r="I21" s="550"/>
      <c r="J21" s="550"/>
    </row>
    <row r="22" spans="2:10" ht="12.75">
      <c r="B22" s="218" t="s">
        <v>275</v>
      </c>
      <c r="C22" s="224"/>
      <c r="D22" s="219"/>
      <c r="E22" s="220"/>
      <c r="F22" s="219"/>
      <c r="G22" s="217"/>
      <c r="H22" s="550"/>
      <c r="I22" s="550"/>
      <c r="J22" s="550"/>
    </row>
    <row r="23" spans="2:10" ht="12.75">
      <c r="B23" s="218" t="s">
        <v>276</v>
      </c>
      <c r="C23" s="215"/>
      <c r="D23" s="165"/>
      <c r="E23" s="3"/>
      <c r="F23" s="3"/>
      <c r="G23" s="217"/>
      <c r="H23" s="550"/>
      <c r="I23" s="641"/>
      <c r="J23" s="641"/>
    </row>
    <row r="24" spans="2:10" ht="12.75">
      <c r="B24" s="218" t="s">
        <v>277</v>
      </c>
      <c r="C24" s="225"/>
      <c r="D24" s="165"/>
      <c r="E24" s="3"/>
      <c r="F24" s="3"/>
      <c r="G24" s="217"/>
      <c r="H24" s="550"/>
      <c r="I24" s="641"/>
      <c r="J24" s="641"/>
    </row>
    <row r="25" spans="2:10" ht="12.75">
      <c r="B25" s="218" t="s">
        <v>278</v>
      </c>
      <c r="C25" s="215"/>
      <c r="D25" s="227"/>
      <c r="E25" s="127"/>
      <c r="F25" s="127"/>
      <c r="G25" s="127"/>
      <c r="H25" s="644"/>
      <c r="I25" s="550"/>
      <c r="J25" s="550"/>
    </row>
    <row r="26" spans="2:10" ht="12.75">
      <c r="B26" s="218" t="s">
        <v>279</v>
      </c>
      <c r="C26" s="216">
        <v>107060</v>
      </c>
      <c r="D26" s="127" t="s">
        <v>67</v>
      </c>
      <c r="E26" s="127"/>
      <c r="F26" s="127"/>
      <c r="G26" s="214"/>
      <c r="H26" s="644">
        <f>H28+H30+H32+H36+H38+H34</f>
        <v>313</v>
      </c>
      <c r="I26" s="644">
        <f>I28+I30+I32+I36+I38</f>
        <v>0</v>
      </c>
      <c r="J26" s="644">
        <f>J28+J30+J32+J36+J38+J40+J42</f>
        <v>0</v>
      </c>
    </row>
    <row r="27" spans="2:10" ht="12.75">
      <c r="B27" s="218" t="s">
        <v>280</v>
      </c>
      <c r="C27" s="215"/>
      <c r="D27" s="3"/>
      <c r="E27" s="3"/>
      <c r="F27" s="3"/>
      <c r="G27" s="217"/>
      <c r="H27" s="641"/>
      <c r="I27" s="641"/>
      <c r="J27" s="641"/>
    </row>
    <row r="28" spans="2:10" ht="12.75">
      <c r="B28" s="218" t="s">
        <v>281</v>
      </c>
      <c r="C28" s="216"/>
      <c r="D28" s="166" t="s">
        <v>392</v>
      </c>
      <c r="E28" s="137"/>
      <c r="F28" s="3"/>
      <c r="G28" s="3"/>
      <c r="H28" s="550">
        <v>110</v>
      </c>
      <c r="I28" s="550"/>
      <c r="J28" s="550"/>
    </row>
    <row r="29" spans="2:10" ht="12.75">
      <c r="B29" s="218" t="s">
        <v>282</v>
      </c>
      <c r="C29" s="224"/>
      <c r="D29" s="170"/>
      <c r="E29" s="28"/>
      <c r="F29" s="28"/>
      <c r="G29" s="28"/>
      <c r="H29" s="550"/>
      <c r="I29" s="550"/>
      <c r="J29" s="550"/>
    </row>
    <row r="30" spans="2:10" ht="12.75">
      <c r="B30" s="218" t="s">
        <v>283</v>
      </c>
      <c r="C30" s="216"/>
      <c r="D30" s="166" t="s">
        <v>393</v>
      </c>
      <c r="E30" s="137"/>
      <c r="F30" s="3"/>
      <c r="G30" s="3"/>
      <c r="H30" s="550">
        <v>80</v>
      </c>
      <c r="I30" s="550"/>
      <c r="J30" s="550"/>
    </row>
    <row r="31" spans="2:10" ht="12.75">
      <c r="B31" s="218" t="s">
        <v>284</v>
      </c>
      <c r="C31" s="224"/>
      <c r="D31" s="170"/>
      <c r="E31" s="28"/>
      <c r="F31" s="28"/>
      <c r="G31" s="28"/>
      <c r="H31" s="550"/>
      <c r="I31" s="550"/>
      <c r="J31" s="550"/>
    </row>
    <row r="32" spans="2:10" ht="12.75">
      <c r="B32" s="218" t="s">
        <v>285</v>
      </c>
      <c r="C32" s="216"/>
      <c r="D32" s="166" t="s">
        <v>369</v>
      </c>
      <c r="E32" s="137"/>
      <c r="F32" s="3"/>
      <c r="G32" s="3"/>
      <c r="H32" s="550"/>
      <c r="I32" s="550"/>
      <c r="J32" s="550"/>
    </row>
    <row r="33" spans="2:10" ht="12.75">
      <c r="B33" s="218" t="s">
        <v>286</v>
      </c>
      <c r="C33" s="218"/>
      <c r="D33" s="229"/>
      <c r="E33" s="44"/>
      <c r="F33" s="44"/>
      <c r="G33" s="44"/>
      <c r="H33" s="645"/>
      <c r="I33" s="645"/>
      <c r="J33" s="645"/>
    </row>
    <row r="34" spans="2:10" ht="12.75">
      <c r="B34" s="218" t="s">
        <v>287</v>
      </c>
      <c r="C34" s="216"/>
      <c r="D34" s="166" t="s">
        <v>211</v>
      </c>
      <c r="E34" s="44"/>
      <c r="F34" s="230"/>
      <c r="G34" s="44"/>
      <c r="H34" s="646"/>
      <c r="I34" s="645"/>
      <c r="J34" s="645"/>
    </row>
    <row r="35" spans="2:10" ht="12.75">
      <c r="B35" s="218" t="s">
        <v>289</v>
      </c>
      <c r="C35" s="216"/>
      <c r="D35" s="166"/>
      <c r="E35" s="44"/>
      <c r="F35" s="230"/>
      <c r="G35" s="44"/>
      <c r="H35" s="646"/>
      <c r="I35" s="645"/>
      <c r="J35" s="645"/>
    </row>
    <row r="36" spans="2:10" ht="12.75">
      <c r="B36" s="218" t="s">
        <v>291</v>
      </c>
      <c r="C36" s="216"/>
      <c r="D36" s="166" t="s">
        <v>71</v>
      </c>
      <c r="E36" s="137"/>
      <c r="F36" s="137"/>
      <c r="G36" s="3"/>
      <c r="H36" s="550">
        <v>100</v>
      </c>
      <c r="I36" s="550"/>
      <c r="J36" s="550"/>
    </row>
    <row r="37" spans="2:10" ht="12.75">
      <c r="B37" s="218" t="s">
        <v>292</v>
      </c>
      <c r="C37" s="218"/>
      <c r="D37" s="163"/>
      <c r="E37" s="3"/>
      <c r="F37" s="3"/>
      <c r="G37" s="217"/>
      <c r="H37" s="550"/>
      <c r="I37" s="550"/>
      <c r="J37" s="550"/>
    </row>
    <row r="38" spans="2:10" ht="12.75">
      <c r="B38" s="218" t="s">
        <v>293</v>
      </c>
      <c r="C38" s="216"/>
      <c r="D38" s="166" t="s">
        <v>72</v>
      </c>
      <c r="E38" s="137"/>
      <c r="F38" s="3"/>
      <c r="G38" s="3"/>
      <c r="H38" s="550">
        <v>23</v>
      </c>
      <c r="I38" s="550"/>
      <c r="J38" s="550"/>
    </row>
    <row r="39" spans="2:10" ht="12.75">
      <c r="B39" s="218" t="s">
        <v>294</v>
      </c>
      <c r="C39" s="231"/>
      <c r="D39" s="166"/>
      <c r="E39" s="137"/>
      <c r="F39" s="3"/>
      <c r="G39" s="217"/>
      <c r="H39" s="550"/>
      <c r="I39" s="550"/>
      <c r="J39" s="550"/>
    </row>
    <row r="40" spans="2:10" ht="12.75">
      <c r="B40" s="218" t="s">
        <v>295</v>
      </c>
      <c r="C40" s="216"/>
      <c r="D40" s="127"/>
      <c r="E40" s="127"/>
      <c r="F40" s="127"/>
      <c r="G40" s="214"/>
      <c r="H40" s="644"/>
      <c r="I40" s="644"/>
      <c r="J40" s="643"/>
    </row>
    <row r="41" spans="2:10" ht="12.75">
      <c r="B41" s="218" t="s">
        <v>296</v>
      </c>
      <c r="C41" s="215"/>
      <c r="D41" s="165"/>
      <c r="E41" s="3"/>
      <c r="F41" s="3"/>
      <c r="G41" s="3"/>
      <c r="H41" s="550"/>
      <c r="I41" s="641"/>
      <c r="J41" s="642"/>
    </row>
    <row r="42" spans="2:10" ht="12.75">
      <c r="B42" s="218" t="s">
        <v>297</v>
      </c>
      <c r="C42" s="216"/>
      <c r="D42" s="173"/>
      <c r="E42" s="167"/>
      <c r="F42" s="167"/>
      <c r="G42" s="167"/>
      <c r="H42" s="550"/>
      <c r="I42" s="641"/>
      <c r="J42" s="642"/>
    </row>
    <row r="43" spans="2:10" ht="12.75">
      <c r="B43" s="218" t="s">
        <v>298</v>
      </c>
      <c r="C43" s="215"/>
      <c r="D43" s="165"/>
      <c r="E43" s="3"/>
      <c r="F43" s="3"/>
      <c r="G43" s="3"/>
      <c r="H43" s="550"/>
      <c r="I43" s="641"/>
      <c r="J43" s="641"/>
    </row>
    <row r="44" spans="2:10" ht="12.75">
      <c r="B44" s="218" t="s">
        <v>299</v>
      </c>
      <c r="C44" s="215"/>
      <c r="D44" s="3"/>
      <c r="E44" s="3"/>
      <c r="F44" s="3"/>
      <c r="G44" s="217"/>
      <c r="H44" s="550"/>
      <c r="I44" s="550"/>
      <c r="J44" s="550"/>
    </row>
    <row r="45" spans="2:10" ht="15.75" thickBot="1">
      <c r="B45" s="218" t="s">
        <v>300</v>
      </c>
      <c r="C45" s="233"/>
      <c r="D45" s="96"/>
      <c r="E45" s="96"/>
      <c r="F45" s="96"/>
      <c r="G45" s="234"/>
      <c r="H45" s="647"/>
      <c r="I45" s="648"/>
      <c r="J45" s="648"/>
    </row>
    <row r="46" spans="2:10" ht="13.5" thickBot="1">
      <c r="B46" s="218" t="s">
        <v>301</v>
      </c>
      <c r="C46" s="161"/>
      <c r="D46" s="235"/>
      <c r="E46" s="2"/>
      <c r="F46" s="2"/>
      <c r="G46" s="236"/>
      <c r="H46" s="551"/>
      <c r="I46" s="551"/>
      <c r="J46" s="551"/>
    </row>
    <row r="47" spans="2:10" ht="16.5" thickBot="1" thickTop="1">
      <c r="B47" s="218" t="s">
        <v>302</v>
      </c>
      <c r="C47" s="237"/>
      <c r="D47" s="238" t="s">
        <v>73</v>
      </c>
      <c r="E47" s="238"/>
      <c r="F47" s="238"/>
      <c r="G47" s="239"/>
      <c r="H47" s="649">
        <f>H10+H26</f>
        <v>1881</v>
      </c>
      <c r="I47" s="649">
        <f>I10+I26</f>
        <v>0</v>
      </c>
      <c r="J47" s="649">
        <f>J10+J26</f>
        <v>0</v>
      </c>
    </row>
  </sheetData>
  <sheetProtection/>
  <mergeCells count="4">
    <mergeCell ref="B1:K1"/>
    <mergeCell ref="B2:K2"/>
    <mergeCell ref="B3:K3"/>
    <mergeCell ref="B4:K4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N49"/>
  <sheetViews>
    <sheetView view="pageBreakPreview" zoomScaleSheetLayoutView="100" zoomScalePageLayoutView="0" workbookViewId="0" topLeftCell="C31">
      <selection activeCell="J12" sqref="J12"/>
    </sheetView>
  </sheetViews>
  <sheetFormatPr defaultColWidth="9.00390625" defaultRowHeight="12.75"/>
  <cols>
    <col min="4" max="4" width="5.00390625" style="0" customWidth="1"/>
    <col min="5" max="5" width="8.125" style="0" customWidth="1"/>
    <col min="9" max="9" width="8.625" style="0" customWidth="1"/>
  </cols>
  <sheetData>
    <row r="1" spans="3:14" ht="12.75">
      <c r="C1" s="792" t="s">
        <v>316</v>
      </c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385"/>
    </row>
    <row r="2" spans="3:13" ht="12.75">
      <c r="C2" s="775" t="s">
        <v>163</v>
      </c>
      <c r="D2" s="764"/>
      <c r="E2" s="764"/>
      <c r="F2" s="764"/>
      <c r="G2" s="764"/>
      <c r="H2" s="764"/>
      <c r="I2" s="764"/>
      <c r="J2" s="764"/>
      <c r="K2" s="764"/>
      <c r="L2" s="764"/>
      <c r="M2" s="764"/>
    </row>
    <row r="3" spans="3:13" ht="12.75">
      <c r="C3" s="775" t="s">
        <v>150</v>
      </c>
      <c r="D3" s="764"/>
      <c r="E3" s="764"/>
      <c r="F3" s="764"/>
      <c r="G3" s="764"/>
      <c r="H3" s="764"/>
      <c r="I3" s="764"/>
      <c r="J3" s="764"/>
      <c r="K3" s="764"/>
      <c r="L3" s="764"/>
      <c r="M3" s="764"/>
    </row>
    <row r="4" spans="3:13" ht="12.75">
      <c r="C4" s="775" t="s">
        <v>305</v>
      </c>
      <c r="D4" s="764"/>
      <c r="E4" s="764"/>
      <c r="F4" s="764"/>
      <c r="G4" s="764"/>
      <c r="H4" s="764"/>
      <c r="I4" s="764"/>
      <c r="J4" s="764"/>
      <c r="K4" s="764"/>
      <c r="L4" s="764"/>
      <c r="M4" s="764"/>
    </row>
    <row r="5" ht="13.5" thickBot="1">
      <c r="K5" s="57" t="s">
        <v>147</v>
      </c>
    </row>
    <row r="6" spans="4:12" ht="13.5" thickBot="1">
      <c r="D6" s="198"/>
      <c r="E6" s="199" t="s">
        <v>25</v>
      </c>
      <c r="F6" s="146"/>
      <c r="G6" s="147" t="s">
        <v>26</v>
      </c>
      <c r="H6" s="148"/>
      <c r="I6" s="149"/>
      <c r="J6" s="27" t="s">
        <v>27</v>
      </c>
      <c r="K6" s="27" t="s">
        <v>28</v>
      </c>
      <c r="L6" s="27" t="s">
        <v>24</v>
      </c>
    </row>
    <row r="7" spans="4:12" ht="12.75">
      <c r="D7" s="419" t="s">
        <v>260</v>
      </c>
      <c r="E7" s="200" t="s">
        <v>47</v>
      </c>
      <c r="F7" s="201" t="s">
        <v>68</v>
      </c>
      <c r="G7" s="184" t="s">
        <v>1</v>
      </c>
      <c r="H7" s="184"/>
      <c r="I7" s="202"/>
      <c r="J7" s="254"/>
      <c r="K7" s="94"/>
      <c r="L7" s="650"/>
    </row>
    <row r="8" spans="4:12" ht="13.5" thickBot="1">
      <c r="D8" s="420" t="s">
        <v>261</v>
      </c>
      <c r="E8" s="206" t="s">
        <v>48</v>
      </c>
      <c r="F8" s="207"/>
      <c r="G8" s="96"/>
      <c r="H8" s="96"/>
      <c r="I8" s="208"/>
      <c r="J8" s="252" t="s">
        <v>39</v>
      </c>
      <c r="K8" s="253"/>
      <c r="L8" s="651"/>
    </row>
    <row r="9" spans="4:12" ht="12.75">
      <c r="D9" s="421" t="s">
        <v>262</v>
      </c>
      <c r="E9" s="240" t="s">
        <v>50</v>
      </c>
      <c r="F9" s="20" t="s">
        <v>51</v>
      </c>
      <c r="G9" s="20"/>
      <c r="H9" s="20"/>
      <c r="I9" s="157"/>
      <c r="J9" s="638"/>
      <c r="K9" s="638"/>
      <c r="L9" s="639"/>
    </row>
    <row r="10" spans="4:12" ht="12.75">
      <c r="D10" s="421" t="s">
        <v>263</v>
      </c>
      <c r="E10" s="213"/>
      <c r="F10" s="127"/>
      <c r="G10" s="127"/>
      <c r="H10" s="127"/>
      <c r="I10" s="214"/>
      <c r="J10" s="644"/>
      <c r="K10" s="644"/>
      <c r="L10" s="652"/>
    </row>
    <row r="11" spans="4:12" ht="12.75">
      <c r="D11" s="107" t="s">
        <v>264</v>
      </c>
      <c r="E11" s="412" t="s">
        <v>187</v>
      </c>
      <c r="F11" s="104" t="s">
        <v>132</v>
      </c>
      <c r="G11" s="127"/>
      <c r="H11" s="127"/>
      <c r="I11" s="214"/>
      <c r="J11" s="644">
        <f>J12+J21+J30+J27</f>
        <v>1165</v>
      </c>
      <c r="K11" s="644"/>
      <c r="L11" s="652"/>
    </row>
    <row r="12" spans="4:12" ht="12.75">
      <c r="D12" s="107" t="s">
        <v>265</v>
      </c>
      <c r="E12" s="109"/>
      <c r="F12" s="127" t="s">
        <v>128</v>
      </c>
      <c r="G12" s="127"/>
      <c r="H12" s="127"/>
      <c r="I12" s="214"/>
      <c r="J12" s="640">
        <f>SUM(J13:J17)</f>
        <v>735</v>
      </c>
      <c r="K12" s="640">
        <f>K13+K14+K15+K16+K17+K18+K19+K20</f>
        <v>0</v>
      </c>
      <c r="L12" s="653">
        <f>L13+L14+L15+L16+L17+L18</f>
        <v>0</v>
      </c>
    </row>
    <row r="13" spans="4:12" ht="12.75">
      <c r="D13" s="107" t="s">
        <v>266</v>
      </c>
      <c r="E13" s="109"/>
      <c r="F13" s="3"/>
      <c r="G13" s="44" t="s">
        <v>351</v>
      </c>
      <c r="H13" s="44"/>
      <c r="I13" s="241"/>
      <c r="J13" s="641">
        <v>73</v>
      </c>
      <c r="K13" s="641"/>
      <c r="L13" s="654"/>
    </row>
    <row r="14" spans="4:12" ht="12.75">
      <c r="D14" s="107" t="s">
        <v>267</v>
      </c>
      <c r="E14" s="109"/>
      <c r="F14" s="3"/>
      <c r="G14" s="44" t="s">
        <v>352</v>
      </c>
      <c r="H14" s="44"/>
      <c r="I14" s="241"/>
      <c r="J14" s="641">
        <v>82</v>
      </c>
      <c r="K14" s="641"/>
      <c r="L14" s="654"/>
    </row>
    <row r="15" spans="4:12" ht="12.75">
      <c r="D15" s="107" t="s">
        <v>268</v>
      </c>
      <c r="E15" s="109"/>
      <c r="F15" s="3"/>
      <c r="G15" s="44" t="s">
        <v>74</v>
      </c>
      <c r="H15" s="127"/>
      <c r="I15" s="241"/>
      <c r="J15" s="641">
        <v>467</v>
      </c>
      <c r="K15" s="641"/>
      <c r="L15" s="654"/>
    </row>
    <row r="16" spans="4:12" ht="12.75">
      <c r="D16" s="107" t="s">
        <v>269</v>
      </c>
      <c r="E16" s="109"/>
      <c r="F16" s="127"/>
      <c r="G16" s="44" t="s">
        <v>141</v>
      </c>
      <c r="H16" s="127"/>
      <c r="I16" s="241"/>
      <c r="J16" s="642">
        <v>113</v>
      </c>
      <c r="K16" s="642"/>
      <c r="L16" s="655"/>
    </row>
    <row r="17" spans="4:12" ht="12.75">
      <c r="D17" s="107" t="s">
        <v>270</v>
      </c>
      <c r="E17" s="109"/>
      <c r="F17" s="3"/>
      <c r="G17" s="44"/>
      <c r="H17" s="3"/>
      <c r="I17" s="217"/>
      <c r="J17" s="641"/>
      <c r="K17" s="641"/>
      <c r="L17" s="654"/>
    </row>
    <row r="18" spans="4:12" ht="12.75">
      <c r="D18" s="107" t="s">
        <v>271</v>
      </c>
      <c r="E18" s="109"/>
      <c r="F18" s="127"/>
      <c r="G18" s="44"/>
      <c r="H18" s="44"/>
      <c r="I18" s="217"/>
      <c r="J18" s="641"/>
      <c r="K18" s="641"/>
      <c r="L18" s="654"/>
    </row>
    <row r="19" spans="4:12" ht="12.75">
      <c r="D19" s="107" t="s">
        <v>272</v>
      </c>
      <c r="E19" s="109"/>
      <c r="F19" s="75"/>
      <c r="G19" s="167"/>
      <c r="H19" s="167"/>
      <c r="I19" s="245"/>
      <c r="J19" s="656"/>
      <c r="K19" s="656"/>
      <c r="L19" s="657"/>
    </row>
    <row r="20" spans="4:12" ht="12.75">
      <c r="D20" s="107" t="s">
        <v>273</v>
      </c>
      <c r="E20" s="109"/>
      <c r="F20" s="3"/>
      <c r="G20" s="44"/>
      <c r="H20" s="44"/>
      <c r="I20" s="217"/>
      <c r="J20" s="641"/>
      <c r="K20" s="641"/>
      <c r="L20" s="654"/>
    </row>
    <row r="21" spans="4:12" ht="12.75">
      <c r="D21" s="107" t="s">
        <v>274</v>
      </c>
      <c r="E21" s="109"/>
      <c r="F21" s="127" t="s">
        <v>354</v>
      </c>
      <c r="G21" s="127"/>
      <c r="H21" s="127"/>
      <c r="I21" s="214"/>
      <c r="J21" s="640">
        <f>SUM(J22:J26)</f>
        <v>376</v>
      </c>
      <c r="K21" s="640">
        <f>K22+K23+K24+K25</f>
        <v>0</v>
      </c>
      <c r="L21" s="653">
        <f>L22+L23+L24+L25</f>
        <v>0</v>
      </c>
    </row>
    <row r="22" spans="4:12" ht="12.75">
      <c r="D22" s="107" t="s">
        <v>275</v>
      </c>
      <c r="E22" s="109"/>
      <c r="F22" s="3"/>
      <c r="G22" s="44"/>
      <c r="H22" s="44"/>
      <c r="I22" s="217"/>
      <c r="J22" s="641"/>
      <c r="K22" s="641"/>
      <c r="L22" s="654"/>
    </row>
    <row r="23" spans="4:12" ht="12.75">
      <c r="D23" s="107" t="s">
        <v>276</v>
      </c>
      <c r="E23" s="109"/>
      <c r="F23" s="3"/>
      <c r="G23" s="44" t="s">
        <v>355</v>
      </c>
      <c r="H23" s="44"/>
      <c r="I23" s="241"/>
      <c r="J23" s="641">
        <v>334</v>
      </c>
      <c r="K23" s="641"/>
      <c r="L23" s="654"/>
    </row>
    <row r="24" spans="4:12" ht="12.75">
      <c r="D24" s="107" t="s">
        <v>277</v>
      </c>
      <c r="E24" s="109"/>
      <c r="F24" s="242"/>
      <c r="G24" s="243" t="s">
        <v>356</v>
      </c>
      <c r="H24" s="243"/>
      <c r="I24" s="386"/>
      <c r="J24" s="658">
        <v>42</v>
      </c>
      <c r="K24" s="658"/>
      <c r="L24" s="659"/>
    </row>
    <row r="25" spans="4:12" ht="12.75">
      <c r="D25" s="107" t="s">
        <v>278</v>
      </c>
      <c r="E25" s="109"/>
      <c r="F25" s="165"/>
      <c r="G25" s="44"/>
      <c r="H25" s="44"/>
      <c r="I25" s="241"/>
      <c r="J25" s="550"/>
      <c r="K25" s="550"/>
      <c r="L25" s="536"/>
    </row>
    <row r="26" spans="4:12" ht="12.75">
      <c r="D26" s="107" t="s">
        <v>279</v>
      </c>
      <c r="E26" s="109"/>
      <c r="F26" s="227"/>
      <c r="G26" s="44"/>
      <c r="H26" s="3"/>
      <c r="I26" s="241"/>
      <c r="J26" s="641"/>
      <c r="K26" s="644"/>
      <c r="L26" s="652"/>
    </row>
    <row r="27" spans="4:12" ht="12.75">
      <c r="D27" s="107" t="s">
        <v>280</v>
      </c>
      <c r="E27" s="109"/>
      <c r="F27" s="127" t="s">
        <v>357</v>
      </c>
      <c r="G27" s="167"/>
      <c r="H27" s="167"/>
      <c r="I27" s="217"/>
      <c r="J27" s="660">
        <v>4</v>
      </c>
      <c r="K27" s="660"/>
      <c r="L27" s="661"/>
    </row>
    <row r="28" spans="4:12" ht="12.75">
      <c r="D28" s="107" t="s">
        <v>281</v>
      </c>
      <c r="E28" s="109"/>
      <c r="F28" s="227"/>
      <c r="G28" s="44"/>
      <c r="H28" s="127"/>
      <c r="I28" s="214"/>
      <c r="J28" s="643"/>
      <c r="K28" s="643"/>
      <c r="L28" s="662"/>
    </row>
    <row r="29" spans="4:12" ht="12.75">
      <c r="D29" s="107" t="s">
        <v>282</v>
      </c>
      <c r="E29" s="226"/>
      <c r="F29" s="165"/>
      <c r="G29" s="3"/>
      <c r="H29" s="3"/>
      <c r="I29" s="217"/>
      <c r="J29" s="550"/>
      <c r="K29" s="550"/>
      <c r="L29" s="536"/>
    </row>
    <row r="30" spans="4:12" ht="12.75">
      <c r="D30" s="107" t="s">
        <v>283</v>
      </c>
      <c r="E30" s="172"/>
      <c r="F30" s="167" t="s">
        <v>155</v>
      </c>
      <c r="G30" s="167"/>
      <c r="H30" s="167"/>
      <c r="I30" s="245"/>
      <c r="J30" s="656">
        <f>SUM(J31:J34)</f>
        <v>50</v>
      </c>
      <c r="K30" s="656">
        <f>K31+K32+K33+K34</f>
        <v>0</v>
      </c>
      <c r="L30" s="657">
        <f>L31+L32+L33+L34</f>
        <v>0</v>
      </c>
    </row>
    <row r="31" spans="4:12" ht="12.75">
      <c r="D31" s="107" t="s">
        <v>284</v>
      </c>
      <c r="E31" s="109"/>
      <c r="F31" s="3"/>
      <c r="G31" s="44" t="s">
        <v>156</v>
      </c>
      <c r="H31" s="44"/>
      <c r="I31" s="241"/>
      <c r="J31" s="550">
        <v>50</v>
      </c>
      <c r="K31" s="550"/>
      <c r="L31" s="536"/>
    </row>
    <row r="32" spans="4:12" ht="12.75">
      <c r="D32" s="107" t="s">
        <v>285</v>
      </c>
      <c r="E32" s="109"/>
      <c r="F32" s="165"/>
      <c r="G32" s="44"/>
      <c r="H32" s="44"/>
      <c r="I32" s="217"/>
      <c r="J32" s="550"/>
      <c r="K32" s="550"/>
      <c r="L32" s="536"/>
    </row>
    <row r="33" spans="4:12" ht="12.75">
      <c r="D33" s="107" t="s">
        <v>286</v>
      </c>
      <c r="E33" s="225"/>
      <c r="F33" s="165"/>
      <c r="G33" s="44"/>
      <c r="H33" s="44"/>
      <c r="I33" s="217"/>
      <c r="J33" s="550"/>
      <c r="K33" s="550"/>
      <c r="L33" s="536"/>
    </row>
    <row r="34" spans="4:12" ht="12.75">
      <c r="D34" s="107" t="s">
        <v>287</v>
      </c>
      <c r="E34" s="109"/>
      <c r="F34" s="165"/>
      <c r="G34" s="44"/>
      <c r="H34" s="44"/>
      <c r="I34" s="217"/>
      <c r="J34" s="550"/>
      <c r="K34" s="550"/>
      <c r="L34" s="536"/>
    </row>
    <row r="35" spans="4:12" ht="12.75">
      <c r="D35" s="107" t="s">
        <v>289</v>
      </c>
      <c r="E35" s="225"/>
      <c r="F35" s="165"/>
      <c r="G35" s="44"/>
      <c r="H35" s="44"/>
      <c r="I35" s="217"/>
      <c r="J35" s="550"/>
      <c r="K35" s="550"/>
      <c r="L35" s="536"/>
    </row>
    <row r="36" spans="4:12" ht="12.75">
      <c r="D36" s="107" t="s">
        <v>291</v>
      </c>
      <c r="E36" s="413" t="s">
        <v>197</v>
      </c>
      <c r="F36" s="227" t="s">
        <v>75</v>
      </c>
      <c r="G36" s="44"/>
      <c r="H36" s="44"/>
      <c r="I36" s="44"/>
      <c r="J36" s="663">
        <f>SUM(J37:J43)</f>
        <v>100</v>
      </c>
      <c r="K36" s="663"/>
      <c r="L36" s="664">
        <f>L37+L43</f>
        <v>0</v>
      </c>
    </row>
    <row r="37" spans="4:12" ht="12.75">
      <c r="D37" s="107" t="s">
        <v>292</v>
      </c>
      <c r="E37" s="216"/>
      <c r="F37" s="166"/>
      <c r="G37" s="44"/>
      <c r="H37" s="44"/>
      <c r="I37" s="241"/>
      <c r="J37" s="550"/>
      <c r="K37" s="550"/>
      <c r="L37" s="536"/>
    </row>
    <row r="38" spans="4:12" ht="12.75">
      <c r="D38" s="107" t="s">
        <v>293</v>
      </c>
      <c r="E38" s="218"/>
      <c r="F38" s="404"/>
      <c r="G38" s="193" t="s">
        <v>212</v>
      </c>
      <c r="H38" s="193"/>
      <c r="I38" s="193"/>
      <c r="J38" s="553"/>
      <c r="K38" s="553"/>
      <c r="L38" s="545"/>
    </row>
    <row r="39" spans="4:12" ht="12.75">
      <c r="D39" s="107" t="s">
        <v>294</v>
      </c>
      <c r="E39" s="218"/>
      <c r="F39" s="404"/>
      <c r="G39" s="193" t="s">
        <v>213</v>
      </c>
      <c r="H39" s="193"/>
      <c r="I39" s="193"/>
      <c r="J39" s="553"/>
      <c r="K39" s="553"/>
      <c r="L39" s="545"/>
    </row>
    <row r="40" spans="4:12" ht="12.75">
      <c r="D40" s="107" t="s">
        <v>295</v>
      </c>
      <c r="E40" s="218"/>
      <c r="F40" s="404"/>
      <c r="G40" s="193" t="s">
        <v>214</v>
      </c>
      <c r="H40" s="193"/>
      <c r="I40" s="193"/>
      <c r="J40" s="553"/>
      <c r="K40" s="553"/>
      <c r="L40" s="545"/>
    </row>
    <row r="41" spans="4:12" ht="12.75">
      <c r="D41" s="107" t="s">
        <v>296</v>
      </c>
      <c r="E41" s="218"/>
      <c r="F41" s="404"/>
      <c r="G41" s="193" t="s">
        <v>353</v>
      </c>
      <c r="H41" s="193"/>
      <c r="I41" s="193"/>
      <c r="J41" s="553">
        <v>50</v>
      </c>
      <c r="K41" s="553"/>
      <c r="L41" s="545"/>
    </row>
    <row r="42" spans="4:12" ht="12.75">
      <c r="D42" s="107" t="s">
        <v>297</v>
      </c>
      <c r="E42" s="218"/>
      <c r="F42" s="404"/>
      <c r="G42" s="193" t="s">
        <v>215</v>
      </c>
      <c r="H42" s="193"/>
      <c r="I42" s="193"/>
      <c r="J42" s="553">
        <v>50</v>
      </c>
      <c r="K42" s="553"/>
      <c r="L42" s="545"/>
    </row>
    <row r="43" spans="4:12" ht="13.5" thickBot="1">
      <c r="D43" s="107" t="s">
        <v>298</v>
      </c>
      <c r="E43" s="218"/>
      <c r="F43" s="170"/>
      <c r="G43" s="28" t="s">
        <v>216</v>
      </c>
      <c r="H43" s="28"/>
      <c r="I43" s="28"/>
      <c r="J43" s="553"/>
      <c r="K43" s="553"/>
      <c r="L43" s="545"/>
    </row>
    <row r="44" spans="4:12" ht="13.5" thickBot="1">
      <c r="D44" s="107" t="s">
        <v>299</v>
      </c>
      <c r="E44" s="246"/>
      <c r="F44" s="247" t="s">
        <v>43</v>
      </c>
      <c r="G44" s="248"/>
      <c r="H44" s="248"/>
      <c r="I44" s="76"/>
      <c r="J44" s="665">
        <f>J11+J36</f>
        <v>1265</v>
      </c>
      <c r="K44" s="665">
        <f>K11+K36</f>
        <v>0</v>
      </c>
      <c r="L44" s="555">
        <f>L11+L36</f>
        <v>0</v>
      </c>
    </row>
    <row r="45" spans="4:12" ht="12.75">
      <c r="D45" s="107" t="s">
        <v>300</v>
      </c>
      <c r="E45" s="218"/>
      <c r="F45" s="249"/>
      <c r="G45" s="6"/>
      <c r="H45" s="6"/>
      <c r="I45" s="196"/>
      <c r="J45" s="554"/>
      <c r="K45" s="554"/>
      <c r="L45" s="540"/>
    </row>
    <row r="46" spans="4:12" ht="12.75">
      <c r="D46" s="107" t="s">
        <v>301</v>
      </c>
      <c r="E46" s="215"/>
      <c r="F46" s="3"/>
      <c r="G46" s="3"/>
      <c r="H46" s="3"/>
      <c r="I46" s="217"/>
      <c r="J46" s="550"/>
      <c r="K46" s="550"/>
      <c r="L46" s="536"/>
    </row>
    <row r="47" spans="4:12" ht="15.75" thickBot="1">
      <c r="D47" s="107" t="s">
        <v>302</v>
      </c>
      <c r="E47" s="233"/>
      <c r="F47" s="96"/>
      <c r="G47" s="96"/>
      <c r="H47" s="96"/>
      <c r="I47" s="234"/>
      <c r="J47" s="647"/>
      <c r="K47" s="648"/>
      <c r="L47" s="666"/>
    </row>
    <row r="48" spans="4:12" ht="13.5" thickBot="1">
      <c r="D48" s="107" t="s">
        <v>303</v>
      </c>
      <c r="E48" s="161"/>
      <c r="F48" s="235"/>
      <c r="G48" s="2"/>
      <c r="H48" s="2"/>
      <c r="I48" s="236"/>
      <c r="J48" s="551"/>
      <c r="K48" s="551"/>
      <c r="L48" s="552"/>
    </row>
    <row r="49" spans="4:12" ht="16.5" thickBot="1" thickTop="1">
      <c r="D49" s="232" t="s">
        <v>304</v>
      </c>
      <c r="E49" s="237"/>
      <c r="F49" s="238" t="s">
        <v>44</v>
      </c>
      <c r="G49" s="238"/>
      <c r="H49" s="238"/>
      <c r="I49" s="239"/>
      <c r="J49" s="649">
        <f>J44</f>
        <v>1265</v>
      </c>
      <c r="K49" s="649">
        <f>K44</f>
        <v>0</v>
      </c>
      <c r="L49" s="667">
        <f>L44</f>
        <v>0</v>
      </c>
    </row>
  </sheetData>
  <sheetProtection/>
  <mergeCells count="4">
    <mergeCell ref="C1:M1"/>
    <mergeCell ref="C2:M2"/>
    <mergeCell ref="C3:M3"/>
    <mergeCell ref="C4:M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Sümegprága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user</cp:lastModifiedBy>
  <cp:lastPrinted>2014-02-25T08:19:21Z</cp:lastPrinted>
  <dcterms:created xsi:type="dcterms:W3CDTF">2007-06-18T06:49:20Z</dcterms:created>
  <dcterms:modified xsi:type="dcterms:W3CDTF">2015-04-15T17:42:01Z</dcterms:modified>
  <cp:category/>
  <cp:version/>
  <cp:contentType/>
  <cp:contentStatus/>
</cp:coreProperties>
</file>