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'BEVÉTELEK'!$A$1:$Q$69</definedName>
    <definedName name="_xlnm.Print_Area" localSheetId="1">'KIADÁSOK'!$A$1:$S$70</definedName>
  </definedNames>
  <calcPr fullCalcOnLoad="1"/>
</workbook>
</file>

<file path=xl/sharedStrings.xml><?xml version="1.0" encoding="utf-8"?>
<sst xmlns="http://schemas.openxmlformats.org/spreadsheetml/2006/main" count="468" uniqueCount="177">
  <si>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</si>
  <si>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</si>
  <si>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</si>
  <si>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</si>
  <si>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</si>
  <si>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</si>
  <si>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</si>
  <si>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</si>
  <si>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</si>
  <si>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</si>
  <si>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</si>
  <si>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</si>
  <si>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</si>
  <si>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</si>
  <si>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</si>
  <si>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</si>
  <si>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</si>
  <si>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</si>
  <si>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</si>
  <si>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</si>
  <si>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</si>
  <si>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</si>
  <si>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</si>
  <si>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</si>
  <si>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</si>
  <si>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</si>
  <si>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</si>
  <si>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</si>
  <si>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</si>
  <si>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</si>
  <si>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</si>
  <si>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</si>
  <si>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</si>
  <si>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</si>
  <si>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</si>
  <si>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</si>
  <si>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</si>
  <si>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</si>
  <si>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</si>
  <si>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</si>
  <si>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</si>
  <si>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</si>
  <si>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</si>
  <si>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</si>
  <si>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</si>
  <si>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</si>
  <si>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</si>
  <si>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</si>
  <si>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</si>
  <si>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</si>
  <si>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</si>
  <si>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</si>
  <si>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</si>
  <si>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</si>
  <si>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</si>
  <si>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</si>
  <si>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</si>
  <si>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</si>
  <si>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</si>
  <si>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</si>
  <si>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</si>
  <si>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</si>
  <si>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</si>
  <si>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</si>
  <si>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</si>
  <si>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</si>
  <si>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</si>
  <si>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</si>
  <si>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</si>
  <si>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</si>
  <si>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</si>
  <si>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</si>
  <si>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</si>
  <si>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</si>
  <si>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</si>
  <si>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</si>
  <si>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</si>
  <si>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</si>
  <si>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</si>
  <si>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</si>
  <si>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</si>
  <si>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</si>
  <si>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</si>
  <si>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</si>
  <si>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</si>
  <si>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</si>
  <si>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</si>
  <si>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</si>
  <si>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</si>
  <si>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</si>
  <si>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</si>
  <si>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</si>
  <si>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</si>
  <si>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</si>
  <si>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</si>
  <si>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</si>
  <si>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</si>
  <si>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</si>
  <si>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</si>
  <si>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</si>
  <si>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</si>
  <si>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</si>
  <si>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</si>
  <si>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</si>
  <si>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</si>
  <si>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</si>
  <si>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</si>
  <si>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</si>
  <si>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</si>
  <si>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</si>
  <si>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</si>
  <si>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</si>
  <si>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</si>
  <si>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</si>
  <si>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</si>
  <si>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</si>
  <si>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</si>
  <si>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</si>
  <si>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</si>
  <si>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</si>
  <si>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</si>
  <si>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 xml:space="preserve">                                         Tardos Község Önkormányzata  2019. évi költségvetése feladatonként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</si>
  <si>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</si>
  <si>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</si>
  <si>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</si>
  <si>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</si>
  <si>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</si>
  <si>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</si>
  <si>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2019. évi  költségvetése feladatonként</t>
  </si>
  <si>
    <t>Eredei</t>
  </si>
  <si>
    <t>Módosított</t>
  </si>
  <si>
    <t>Előirányzat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</si>
  <si>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</si>
  <si>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</si>
  <si>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</si>
  <si>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</si>
  <si>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</si>
  <si>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</si>
  <si>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</si>
  <si>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</si>
  <si>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</si>
  <si>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</si>
  <si>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</si>
  <si>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</si>
  <si>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</si>
  <si>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</si>
  <si>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</si>
  <si>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</si>
  <si>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</si>
  <si>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</si>
  <si>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</si>
  <si>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</si>
  <si>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</si>
  <si>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</si>
  <si>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</si>
  <si>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</si>
  <si>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</si>
  <si>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</si>
  <si>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</si>
  <si>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</si>
  <si>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</si>
  <si>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Eredeti</t>
  </si>
  <si>
    <t>1/4. oldal</t>
  </si>
  <si>
    <t>3/4 oldal</t>
  </si>
  <si>
    <t>4/4 oldal</t>
  </si>
  <si>
    <t>2/4. oldal</t>
  </si>
  <si>
    <t>Előző évi elszámolásból származó bevétel</t>
  </si>
  <si>
    <t>104051</t>
  </si>
  <si>
    <t>Gyerekvédelmi pénzbeli és természetbeni ellátás</t>
  </si>
  <si>
    <t>51.</t>
  </si>
  <si>
    <t>52.</t>
  </si>
  <si>
    <t>016080</t>
  </si>
  <si>
    <t>Kiemelt állami és önkormányzati rendezvények</t>
  </si>
  <si>
    <t>53.</t>
  </si>
  <si>
    <t>54.</t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</si>
  <si>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 1/2019. (II.15.) számú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</si>
  <si>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1/2019. (II.15.) önkormányzati rendelethez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</si>
</sst>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thin"/>
    </border>
    <border>
      <left style="medium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6" xfId="0" applyFont="1" applyBorder="1" applyAlignment="1">
      <alignment wrapText="1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0" xfId="0" applyNumberFormat="1" applyFont="1" applyFill="1" applyBorder="1" applyAlignment="1">
      <alignment horizontal="center" vertical="top" shrinkToFit="1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 vertical="center" textRotation="90"/>
    </xf>
    <xf numFmtId="49" fontId="3" fillId="0" borderId="28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49" fontId="6" fillId="0" borderId="20" xfId="0" applyNumberFormat="1" applyFont="1" applyBorder="1" applyAlignment="1">
      <alignment horizontal="center" vertical="top" shrinkToFit="1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6" xfId="0" applyNumberFormat="1" applyFont="1" applyFill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32" xfId="0" applyBorder="1" applyAlignment="1">
      <alignment/>
    </xf>
    <xf numFmtId="1" fontId="6" fillId="0" borderId="41" xfId="0" applyNumberFormat="1" applyFont="1" applyBorder="1" applyAlignment="1">
      <alignment horizontal="right"/>
    </xf>
    <xf numFmtId="1" fontId="7" fillId="0" borderId="41" xfId="0" applyNumberFormat="1" applyFont="1" applyBorder="1" applyAlignment="1">
      <alignment horizontal="right"/>
    </xf>
    <xf numFmtId="1" fontId="6" fillId="0" borderId="41" xfId="0" applyNumberFormat="1" applyFont="1" applyBorder="1" applyAlignment="1">
      <alignment horizontal="center"/>
    </xf>
    <xf numFmtId="3" fontId="0" fillId="0" borderId="42" xfId="0" applyNumberFormat="1" applyBorder="1" applyAlignment="1">
      <alignment/>
    </xf>
    <xf numFmtId="49" fontId="6" fillId="0" borderId="38" xfId="0" applyNumberFormat="1" applyFont="1" applyBorder="1" applyAlignment="1">
      <alignment horizontal="center" vertical="top" shrinkToFit="1"/>
    </xf>
    <xf numFmtId="3" fontId="0" fillId="0" borderId="43" xfId="0" applyNumberFormat="1" applyBorder="1" applyAlignment="1">
      <alignment/>
    </xf>
    <xf numFmtId="0" fontId="0" fillId="0" borderId="38" xfId="0" applyBorder="1" applyAlignment="1">
      <alignment/>
    </xf>
    <xf numFmtId="1" fontId="0" fillId="0" borderId="17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0" fillId="0" borderId="46" xfId="0" applyBorder="1" applyAlignment="1">
      <alignment/>
    </xf>
    <xf numFmtId="0" fontId="2" fillId="0" borderId="47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48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0" fillId="0" borderId="53" xfId="0" applyNumberFormat="1" applyBorder="1" applyAlignment="1">
      <alignment horizontal="center" vertical="top"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0" fontId="43" fillId="0" borderId="10" xfId="0" applyFont="1" applyBorder="1" applyAlignment="1">
      <alignment horizontal="center" vertical="center" textRotation="90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6" xfId="0" applyFont="1" applyBorder="1" applyAlignment="1">
      <alignment wrapText="1"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0" fontId="0" fillId="0" borderId="57" xfId="0" applyBorder="1" applyAlignment="1">
      <alignment/>
    </xf>
    <xf numFmtId="1" fontId="6" fillId="0" borderId="58" xfId="0" applyNumberFormat="1" applyFont="1" applyBorder="1" applyAlignment="1">
      <alignment horizontal="right"/>
    </xf>
    <xf numFmtId="1" fontId="0" fillId="0" borderId="59" xfId="0" applyNumberFormat="1" applyFill="1" applyBorder="1" applyAlignment="1">
      <alignment/>
    </xf>
    <xf numFmtId="0" fontId="2" fillId="0" borderId="60" xfId="0" applyFont="1" applyFill="1" applyBorder="1" applyAlignment="1">
      <alignment wrapText="1"/>
    </xf>
    <xf numFmtId="49" fontId="8" fillId="0" borderId="6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8" fillId="0" borderId="56" xfId="0" applyNumberFormat="1" applyFont="1" applyBorder="1" applyAlignment="1">
      <alignment vertical="top"/>
    </xf>
    <xf numFmtId="0" fontId="2" fillId="0" borderId="4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3" fontId="0" fillId="0" borderId="62" xfId="0" applyNumberFormat="1" applyFill="1" applyBorder="1" applyAlignment="1">
      <alignment/>
    </xf>
    <xf numFmtId="0" fontId="6" fillId="0" borderId="63" xfId="0" applyNumberFormat="1" applyFont="1" applyBorder="1" applyAlignment="1">
      <alignment horizontal="center"/>
    </xf>
    <xf numFmtId="49" fontId="6" fillId="0" borderId="64" xfId="0" applyNumberFormat="1" applyFont="1" applyFill="1" applyBorder="1" applyAlignment="1">
      <alignment horizontal="center" vertical="top" shrinkToFit="1"/>
    </xf>
    <xf numFmtId="0" fontId="6" fillId="0" borderId="57" xfId="0" applyNumberFormat="1" applyFont="1" applyBorder="1" applyAlignment="1">
      <alignment horizontal="center"/>
    </xf>
    <xf numFmtId="49" fontId="6" fillId="0" borderId="57" xfId="0" applyNumberFormat="1" applyFont="1" applyFill="1" applyBorder="1" applyAlignment="1">
      <alignment horizontal="center" vertical="top" shrinkToFit="1"/>
    </xf>
    <xf numFmtId="0" fontId="6" fillId="0" borderId="57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3" fontId="0" fillId="0" borderId="57" xfId="0" applyNumberForma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6" fillId="0" borderId="39" xfId="0" applyNumberFormat="1" applyFont="1" applyBorder="1" applyAlignment="1">
      <alignment horizontal="center" vertical="top" shrinkToFit="1"/>
    </xf>
    <xf numFmtId="3" fontId="0" fillId="0" borderId="65" xfId="0" applyNumberForma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1" fontId="0" fillId="0" borderId="67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1" fontId="0" fillId="0" borderId="70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3" fontId="0" fillId="0" borderId="72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7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7" fillId="0" borderId="76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1" fontId="6" fillId="0" borderId="78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79" xfId="0" applyNumberFormat="1" applyFont="1" applyBorder="1" applyAlignment="1">
      <alignment horizontal="center"/>
    </xf>
    <xf numFmtId="3" fontId="0" fillId="0" borderId="7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80" xfId="0" applyNumberFormat="1" applyFill="1" applyBorder="1" applyAlignment="1">
      <alignment/>
    </xf>
    <xf numFmtId="3" fontId="0" fillId="0" borderId="80" xfId="0" applyNumberFormat="1" applyBorder="1" applyAlignment="1">
      <alignment/>
    </xf>
    <xf numFmtId="3" fontId="0" fillId="0" borderId="8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8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2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9.7109375" style="0" bestFit="1" customWidth="1"/>
    <col min="5" max="10" width="15.7109375" style="0" customWidth="1"/>
    <col min="11" max="11" width="13.28125" style="0" customWidth="1"/>
    <col min="12" max="12" width="13.421875" style="0" customWidth="1"/>
    <col min="13" max="13" width="13.00390625" style="0" customWidth="1"/>
    <col min="14" max="15" width="15.7109375" style="0" customWidth="1"/>
  </cols>
  <sheetData>
    <row r="1" spans="1:17" ht="17.25">
      <c r="A1" s="189" t="s">
        <v>175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5">
      <c r="A2" s="1"/>
      <c r="B2" s="2"/>
      <c r="C2" s="188" t="s">
        <v>121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63" t="s">
        <v>162</v>
      </c>
      <c r="P2" s="63"/>
      <c r="Q2" s="2"/>
    </row>
    <row r="3" spans="1:17" ht="15.75" thickBot="1">
      <c r="A3" s="1"/>
      <c r="B3" s="27"/>
      <c r="C3" s="27"/>
      <c r="D3" s="27"/>
      <c r="E3" s="27"/>
      <c r="F3" s="27"/>
      <c r="G3" s="190" t="s">
        <v>41</v>
      </c>
      <c r="H3" s="190"/>
      <c r="I3" s="190"/>
      <c r="J3" s="27"/>
      <c r="K3" s="27"/>
      <c r="L3" s="27"/>
      <c r="M3" s="27"/>
      <c r="O3" s="28" t="s">
        <v>117</v>
      </c>
      <c r="P3" s="27"/>
      <c r="Q3" s="27"/>
    </row>
    <row r="4" spans="1:17" ht="176.25">
      <c r="A4" s="41"/>
      <c r="B4" s="42" t="s">
        <v>42</v>
      </c>
      <c r="C4" s="3" t="s">
        <v>43</v>
      </c>
      <c r="D4" s="119" t="s">
        <v>131</v>
      </c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6" t="s">
        <v>166</v>
      </c>
      <c r="N4" s="4" t="s">
        <v>6</v>
      </c>
      <c r="O4" s="7" t="s">
        <v>0</v>
      </c>
      <c r="P4" s="8"/>
      <c r="Q4" s="9"/>
    </row>
    <row r="5" spans="1:17" ht="15">
      <c r="A5" s="34"/>
      <c r="B5" s="35" t="s">
        <v>8</v>
      </c>
      <c r="C5" s="36" t="s">
        <v>9</v>
      </c>
      <c r="D5" s="37" t="s">
        <v>10</v>
      </c>
      <c r="E5" s="37" t="s">
        <v>11</v>
      </c>
      <c r="F5" s="38" t="s">
        <v>12</v>
      </c>
      <c r="G5" s="36" t="s">
        <v>13</v>
      </c>
      <c r="H5" s="36" t="s">
        <v>14</v>
      </c>
      <c r="I5" s="36" t="s">
        <v>15</v>
      </c>
      <c r="J5" s="36" t="s">
        <v>16</v>
      </c>
      <c r="K5" s="36" t="s">
        <v>17</v>
      </c>
      <c r="L5" s="36" t="s">
        <v>18</v>
      </c>
      <c r="M5" s="36" t="s">
        <v>19</v>
      </c>
      <c r="N5" s="36" t="s">
        <v>35</v>
      </c>
      <c r="O5" s="39" t="s">
        <v>36</v>
      </c>
      <c r="P5" s="10"/>
      <c r="Q5" s="10"/>
    </row>
    <row r="6" spans="1:17" ht="19.5" customHeight="1">
      <c r="A6" s="40" t="s">
        <v>1</v>
      </c>
      <c r="B6" s="74" t="s">
        <v>62</v>
      </c>
      <c r="C6" s="104" t="s">
        <v>63</v>
      </c>
      <c r="D6" s="21" t="s">
        <v>129</v>
      </c>
      <c r="E6" s="30"/>
      <c r="F6" s="31"/>
      <c r="G6" s="32"/>
      <c r="H6" s="32"/>
      <c r="I6" s="32">
        <v>130000</v>
      </c>
      <c r="J6" s="31"/>
      <c r="K6" s="31"/>
      <c r="L6" s="31"/>
      <c r="M6" s="31"/>
      <c r="N6" s="31"/>
      <c r="O6" s="33">
        <f aca="true" t="shared" si="0" ref="O6:O63">SUM(E6:N6)</f>
        <v>130000</v>
      </c>
      <c r="P6" s="18"/>
      <c r="Q6" s="19"/>
    </row>
    <row r="7" spans="1:17" ht="19.5" customHeight="1">
      <c r="A7" s="40" t="s">
        <v>2</v>
      </c>
      <c r="B7" s="74"/>
      <c r="C7" s="104"/>
      <c r="D7" s="21" t="s">
        <v>130</v>
      </c>
      <c r="E7" s="30"/>
      <c r="F7" s="31"/>
      <c r="G7" s="32"/>
      <c r="H7" s="32"/>
      <c r="I7" s="32">
        <v>130000</v>
      </c>
      <c r="J7" s="31"/>
      <c r="K7" s="31"/>
      <c r="L7" s="31"/>
      <c r="M7" s="31"/>
      <c r="N7" s="31"/>
      <c r="O7" s="33">
        <f t="shared" si="0"/>
        <v>130000</v>
      </c>
      <c r="P7" s="18"/>
      <c r="Q7" s="19"/>
    </row>
    <row r="8" spans="1:17" ht="27.75" customHeight="1">
      <c r="A8" s="40" t="s">
        <v>132</v>
      </c>
      <c r="B8" s="29" t="s">
        <v>93</v>
      </c>
      <c r="C8" s="105" t="s">
        <v>100</v>
      </c>
      <c r="D8" s="21" t="s">
        <v>129</v>
      </c>
      <c r="E8" s="166"/>
      <c r="F8" s="98"/>
      <c r="G8" s="99"/>
      <c r="H8" s="99">
        <v>45160000</v>
      </c>
      <c r="I8" s="99"/>
      <c r="J8" s="98"/>
      <c r="K8" s="98"/>
      <c r="L8" s="98"/>
      <c r="M8" s="145"/>
      <c r="N8" s="100"/>
      <c r="O8" s="33">
        <f t="shared" si="0"/>
        <v>45160000</v>
      </c>
      <c r="P8" s="18"/>
      <c r="Q8" s="19"/>
    </row>
    <row r="9" spans="1:17" ht="27.75" customHeight="1">
      <c r="A9" s="40" t="s">
        <v>133</v>
      </c>
      <c r="B9" s="79"/>
      <c r="C9" s="106"/>
      <c r="D9" s="21" t="s">
        <v>130</v>
      </c>
      <c r="E9" s="167"/>
      <c r="F9" s="168"/>
      <c r="G9" s="169"/>
      <c r="H9" s="169">
        <v>56190800</v>
      </c>
      <c r="I9" s="169"/>
      <c r="J9" s="168"/>
      <c r="K9" s="168"/>
      <c r="L9" s="168"/>
      <c r="M9" s="185"/>
      <c r="N9" s="170"/>
      <c r="O9" s="33">
        <f t="shared" si="0"/>
        <v>56190800</v>
      </c>
      <c r="P9" s="18"/>
      <c r="Q9" s="19"/>
    </row>
    <row r="10" spans="1:17" ht="19.5" customHeight="1">
      <c r="A10" s="40" t="s">
        <v>134</v>
      </c>
      <c r="B10" s="78" t="s">
        <v>89</v>
      </c>
      <c r="C10" s="107" t="s">
        <v>4</v>
      </c>
      <c r="D10" s="21" t="s">
        <v>129</v>
      </c>
      <c r="E10" s="171"/>
      <c r="F10" s="172"/>
      <c r="G10" s="173"/>
      <c r="H10" s="173"/>
      <c r="I10" s="172">
        <v>200000</v>
      </c>
      <c r="J10" s="172"/>
      <c r="K10" s="172"/>
      <c r="L10" s="172"/>
      <c r="M10" s="186"/>
      <c r="N10" s="174"/>
      <c r="O10" s="33">
        <f t="shared" si="0"/>
        <v>200000</v>
      </c>
      <c r="P10" s="18"/>
      <c r="Q10" s="19"/>
    </row>
    <row r="11" spans="1:17" ht="19.5" customHeight="1">
      <c r="A11" s="40" t="s">
        <v>135</v>
      </c>
      <c r="B11" s="157"/>
      <c r="C11" s="107"/>
      <c r="D11" s="21" t="s">
        <v>130</v>
      </c>
      <c r="E11" s="175"/>
      <c r="F11" s="176"/>
      <c r="G11" s="177"/>
      <c r="H11" s="177"/>
      <c r="I11" s="176">
        <v>471000</v>
      </c>
      <c r="J11" s="176"/>
      <c r="K11" s="176">
        <v>5000</v>
      </c>
      <c r="L11" s="176"/>
      <c r="M11" s="187"/>
      <c r="N11" s="178"/>
      <c r="O11" s="33">
        <f t="shared" si="0"/>
        <v>476000</v>
      </c>
      <c r="P11" s="18"/>
      <c r="Q11" s="19"/>
    </row>
    <row r="12" spans="1:17" ht="26.25">
      <c r="A12" s="40" t="s">
        <v>103</v>
      </c>
      <c r="B12" s="13" t="s">
        <v>59</v>
      </c>
      <c r="C12" s="108" t="s">
        <v>86</v>
      </c>
      <c r="D12" s="21" t="s">
        <v>129</v>
      </c>
      <c r="E12" s="14"/>
      <c r="F12" s="15"/>
      <c r="G12" s="16"/>
      <c r="H12" s="16"/>
      <c r="I12" s="15">
        <v>2700000</v>
      </c>
      <c r="J12" s="15">
        <v>10760560</v>
      </c>
      <c r="K12" s="15"/>
      <c r="L12" s="15"/>
      <c r="M12" s="15"/>
      <c r="N12" s="15"/>
      <c r="O12" s="17">
        <f t="shared" si="0"/>
        <v>13460560</v>
      </c>
      <c r="P12" s="18"/>
      <c r="Q12" s="19"/>
    </row>
    <row r="13" spans="1:17" ht="15">
      <c r="A13" s="40" t="s">
        <v>104</v>
      </c>
      <c r="B13" s="13"/>
      <c r="C13" s="108"/>
      <c r="D13" s="21" t="s">
        <v>130</v>
      </c>
      <c r="E13" s="14"/>
      <c r="F13" s="15"/>
      <c r="G13" s="16"/>
      <c r="H13" s="16"/>
      <c r="I13" s="15">
        <v>2700000</v>
      </c>
      <c r="J13" s="15">
        <v>10760560</v>
      </c>
      <c r="K13" s="15"/>
      <c r="L13" s="15"/>
      <c r="M13" s="15"/>
      <c r="N13" s="15"/>
      <c r="O13" s="17">
        <f t="shared" si="0"/>
        <v>13460560</v>
      </c>
      <c r="P13" s="18"/>
      <c r="Q13" s="19"/>
    </row>
    <row r="14" spans="1:17" ht="26.25">
      <c r="A14" s="40" t="s">
        <v>105</v>
      </c>
      <c r="B14" s="13" t="s">
        <v>67</v>
      </c>
      <c r="C14" s="108" t="s">
        <v>68</v>
      </c>
      <c r="D14" s="21" t="s">
        <v>129</v>
      </c>
      <c r="E14" s="14">
        <v>126622028</v>
      </c>
      <c r="F14" s="15"/>
      <c r="G14" s="16"/>
      <c r="H14" s="16"/>
      <c r="I14" s="15"/>
      <c r="J14" s="15"/>
      <c r="K14" s="15"/>
      <c r="L14" s="15"/>
      <c r="M14" s="15"/>
      <c r="N14" s="15"/>
      <c r="O14" s="17">
        <f t="shared" si="0"/>
        <v>126622028</v>
      </c>
      <c r="P14" s="18"/>
      <c r="Q14" s="19"/>
    </row>
    <row r="15" spans="1:17" ht="15">
      <c r="A15" s="40" t="s">
        <v>106</v>
      </c>
      <c r="B15" s="13"/>
      <c r="C15" s="108"/>
      <c r="D15" s="21" t="s">
        <v>130</v>
      </c>
      <c r="E15" s="14">
        <v>141283316</v>
      </c>
      <c r="F15" s="15"/>
      <c r="G15" s="16">
        <v>42104817</v>
      </c>
      <c r="H15" s="16"/>
      <c r="I15" s="15"/>
      <c r="J15" s="15"/>
      <c r="K15" s="15"/>
      <c r="L15" s="15"/>
      <c r="M15" s="54">
        <v>1361280</v>
      </c>
      <c r="N15" s="54"/>
      <c r="O15" s="17">
        <f t="shared" si="0"/>
        <v>184749413</v>
      </c>
      <c r="P15" s="18"/>
      <c r="Q15" s="19"/>
    </row>
    <row r="16" spans="1:17" ht="19.5" customHeight="1">
      <c r="A16" s="40" t="s">
        <v>107</v>
      </c>
      <c r="B16" s="13" t="s">
        <v>70</v>
      </c>
      <c r="C16" s="108" t="s">
        <v>71</v>
      </c>
      <c r="D16" s="21" t="s">
        <v>129</v>
      </c>
      <c r="E16" s="14"/>
      <c r="F16" s="15"/>
      <c r="G16" s="16"/>
      <c r="H16" s="16"/>
      <c r="I16" s="15"/>
      <c r="J16" s="15"/>
      <c r="K16" s="15"/>
      <c r="L16" s="15"/>
      <c r="M16" s="54"/>
      <c r="N16" s="55">
        <v>152533782</v>
      </c>
      <c r="O16" s="17">
        <f t="shared" si="0"/>
        <v>152533782</v>
      </c>
      <c r="P16" s="18"/>
      <c r="Q16" s="19"/>
    </row>
    <row r="17" spans="1:17" ht="19.5" customHeight="1">
      <c r="A17" s="40" t="s">
        <v>108</v>
      </c>
      <c r="B17" s="13"/>
      <c r="C17" s="108"/>
      <c r="D17" s="21" t="s">
        <v>130</v>
      </c>
      <c r="E17" s="14"/>
      <c r="F17" s="15"/>
      <c r="G17" s="16"/>
      <c r="H17" s="16"/>
      <c r="I17" s="15"/>
      <c r="J17" s="15"/>
      <c r="K17" s="15"/>
      <c r="L17" s="15"/>
      <c r="M17" s="54"/>
      <c r="N17" s="54">
        <v>152442117</v>
      </c>
      <c r="O17" s="17">
        <f t="shared" si="0"/>
        <v>152442117</v>
      </c>
      <c r="P17" s="18"/>
      <c r="Q17" s="19"/>
    </row>
    <row r="18" spans="1:17" ht="19.5" customHeight="1">
      <c r="A18" s="40" t="s">
        <v>109</v>
      </c>
      <c r="B18" s="20" t="s">
        <v>80</v>
      </c>
      <c r="C18" s="109" t="s">
        <v>81</v>
      </c>
      <c r="D18" s="21" t="s">
        <v>129</v>
      </c>
      <c r="E18" s="14"/>
      <c r="F18" s="15">
        <v>1961457</v>
      </c>
      <c r="G18" s="16"/>
      <c r="H18" s="16"/>
      <c r="I18" s="15"/>
      <c r="J18" s="15"/>
      <c r="K18" s="15"/>
      <c r="L18" s="15"/>
      <c r="M18" s="15"/>
      <c r="N18" s="15"/>
      <c r="O18" s="17">
        <f t="shared" si="0"/>
        <v>1961457</v>
      </c>
      <c r="P18" s="18"/>
      <c r="Q18" s="19"/>
    </row>
    <row r="19" spans="1:17" ht="19.5" customHeight="1">
      <c r="A19" s="40" t="s">
        <v>110</v>
      </c>
      <c r="B19" s="20"/>
      <c r="C19" s="109"/>
      <c r="D19" s="21" t="s">
        <v>130</v>
      </c>
      <c r="E19" s="14"/>
      <c r="F19" s="15">
        <v>7017921</v>
      </c>
      <c r="G19" s="16"/>
      <c r="H19" s="16"/>
      <c r="I19" s="15"/>
      <c r="J19" s="15"/>
      <c r="K19" s="15"/>
      <c r="L19" s="15"/>
      <c r="M19" s="15"/>
      <c r="N19" s="15"/>
      <c r="O19" s="17">
        <f t="shared" si="0"/>
        <v>7017921</v>
      </c>
      <c r="P19" s="18"/>
      <c r="Q19" s="19"/>
    </row>
    <row r="20" spans="1:17" ht="19.5" customHeight="1">
      <c r="A20" s="40" t="s">
        <v>111</v>
      </c>
      <c r="B20" s="13" t="s">
        <v>55</v>
      </c>
      <c r="C20" s="108" t="s">
        <v>56</v>
      </c>
      <c r="D20" s="21" t="s">
        <v>129</v>
      </c>
      <c r="E20" s="14"/>
      <c r="F20" s="15"/>
      <c r="G20" s="16"/>
      <c r="H20" s="15"/>
      <c r="I20" s="15"/>
      <c r="J20" s="15"/>
      <c r="K20" s="15"/>
      <c r="L20" s="15"/>
      <c r="M20" s="15"/>
      <c r="N20" s="15"/>
      <c r="O20" s="17">
        <f t="shared" si="0"/>
        <v>0</v>
      </c>
      <c r="P20" s="18"/>
      <c r="Q20" s="19"/>
    </row>
    <row r="21" spans="1:17" ht="19.5" customHeight="1">
      <c r="A21" s="40" t="s">
        <v>112</v>
      </c>
      <c r="B21" s="13"/>
      <c r="C21" s="108"/>
      <c r="D21" s="21" t="s">
        <v>130</v>
      </c>
      <c r="E21" s="14"/>
      <c r="F21" s="15"/>
      <c r="G21" s="16"/>
      <c r="H21" s="15"/>
      <c r="I21" s="15"/>
      <c r="J21" s="15"/>
      <c r="K21" s="15"/>
      <c r="L21" s="15"/>
      <c r="M21" s="15"/>
      <c r="N21" s="15"/>
      <c r="O21" s="17">
        <f t="shared" si="0"/>
        <v>0</v>
      </c>
      <c r="P21" s="18"/>
      <c r="Q21" s="19"/>
    </row>
    <row r="22" spans="1:17" ht="19.5" customHeight="1">
      <c r="A22" s="40" t="s">
        <v>113</v>
      </c>
      <c r="B22" s="13" t="s">
        <v>64</v>
      </c>
      <c r="C22" s="108" t="s">
        <v>3</v>
      </c>
      <c r="D22" s="21" t="s">
        <v>129</v>
      </c>
      <c r="E22" s="14"/>
      <c r="F22" s="15"/>
      <c r="G22" s="16"/>
      <c r="H22" s="15"/>
      <c r="I22" s="15"/>
      <c r="J22" s="15"/>
      <c r="K22" s="15"/>
      <c r="L22" s="15"/>
      <c r="M22" s="15"/>
      <c r="N22" s="15"/>
      <c r="O22" s="17">
        <f t="shared" si="0"/>
        <v>0</v>
      </c>
      <c r="P22" s="18"/>
      <c r="Q22" s="19"/>
    </row>
    <row r="23" spans="1:17" ht="19.5" customHeight="1">
      <c r="A23" s="40" t="s">
        <v>114</v>
      </c>
      <c r="B23" s="13"/>
      <c r="C23" s="108"/>
      <c r="D23" s="21" t="s">
        <v>130</v>
      </c>
      <c r="E23" s="14"/>
      <c r="F23" s="15"/>
      <c r="G23" s="16"/>
      <c r="H23" s="15"/>
      <c r="I23" s="15"/>
      <c r="J23" s="15"/>
      <c r="K23" s="15"/>
      <c r="L23" s="15"/>
      <c r="M23" s="15"/>
      <c r="N23" s="15"/>
      <c r="O23" s="17">
        <f t="shared" si="0"/>
        <v>0</v>
      </c>
      <c r="P23" s="18"/>
      <c r="Q23" s="19"/>
    </row>
    <row r="24" spans="1:17" ht="19.5" customHeight="1">
      <c r="A24" s="40" t="s">
        <v>115</v>
      </c>
      <c r="B24" s="13" t="s">
        <v>60</v>
      </c>
      <c r="C24" s="108" t="s">
        <v>61</v>
      </c>
      <c r="D24" s="21" t="s">
        <v>129</v>
      </c>
      <c r="E24" s="14"/>
      <c r="F24" s="15"/>
      <c r="G24" s="16"/>
      <c r="H24" s="15"/>
      <c r="I24" s="15"/>
      <c r="J24" s="15"/>
      <c r="K24" s="15"/>
      <c r="L24" s="15"/>
      <c r="M24" s="15"/>
      <c r="N24" s="15"/>
      <c r="O24" s="17">
        <f t="shared" si="0"/>
        <v>0</v>
      </c>
      <c r="P24" s="18"/>
      <c r="Q24" s="19"/>
    </row>
    <row r="25" spans="1:17" ht="19.5" customHeight="1">
      <c r="A25" s="40" t="s">
        <v>116</v>
      </c>
      <c r="B25" s="13"/>
      <c r="C25" s="108"/>
      <c r="D25" s="21" t="s">
        <v>130</v>
      </c>
      <c r="E25" s="14"/>
      <c r="F25" s="15"/>
      <c r="G25" s="16"/>
      <c r="H25" s="15"/>
      <c r="I25" s="15"/>
      <c r="J25" s="15"/>
      <c r="K25" s="15"/>
      <c r="L25" s="15"/>
      <c r="M25" s="15"/>
      <c r="N25" s="15"/>
      <c r="O25" s="17">
        <f t="shared" si="0"/>
        <v>0</v>
      </c>
      <c r="P25" s="18"/>
      <c r="Q25" s="19"/>
    </row>
    <row r="26" spans="1:17" ht="19.5" customHeight="1">
      <c r="A26" s="40" t="s">
        <v>94</v>
      </c>
      <c r="B26" s="13" t="s">
        <v>65</v>
      </c>
      <c r="C26" s="108" t="s">
        <v>66</v>
      </c>
      <c r="D26" s="21" t="s">
        <v>129</v>
      </c>
      <c r="E26" s="14"/>
      <c r="F26" s="15"/>
      <c r="G26" s="16"/>
      <c r="H26" s="15"/>
      <c r="I26" s="15">
        <v>101600</v>
      </c>
      <c r="J26" s="15"/>
      <c r="K26" s="15"/>
      <c r="L26" s="15">
        <v>1605000</v>
      </c>
      <c r="M26" s="15"/>
      <c r="N26" s="15"/>
      <c r="O26" s="17">
        <f t="shared" si="0"/>
        <v>1706600</v>
      </c>
      <c r="P26" s="18"/>
      <c r="Q26" s="19"/>
    </row>
    <row r="27" spans="1:17" ht="19.5" customHeight="1">
      <c r="A27" s="40" t="s">
        <v>95</v>
      </c>
      <c r="B27" s="13"/>
      <c r="C27" s="108"/>
      <c r="D27" s="21" t="s">
        <v>130</v>
      </c>
      <c r="E27" s="14"/>
      <c r="F27" s="15"/>
      <c r="G27" s="16"/>
      <c r="H27" s="15"/>
      <c r="I27" s="15">
        <v>391448</v>
      </c>
      <c r="J27" s="15"/>
      <c r="K27" s="15"/>
      <c r="L27" s="15">
        <v>1605000</v>
      </c>
      <c r="M27" s="15"/>
      <c r="N27" s="15"/>
      <c r="O27" s="17">
        <f t="shared" si="0"/>
        <v>1996448</v>
      </c>
      <c r="P27" s="18"/>
      <c r="Q27" s="19"/>
    </row>
    <row r="28" spans="1:17" ht="19.5" customHeight="1">
      <c r="A28" s="40" t="s">
        <v>96</v>
      </c>
      <c r="B28" s="13" t="s">
        <v>87</v>
      </c>
      <c r="C28" s="108" t="s">
        <v>88</v>
      </c>
      <c r="D28" s="21" t="s">
        <v>129</v>
      </c>
      <c r="E28" s="14"/>
      <c r="F28" s="15"/>
      <c r="G28" s="16"/>
      <c r="H28" s="15"/>
      <c r="I28" s="15"/>
      <c r="J28" s="15"/>
      <c r="K28" s="15"/>
      <c r="L28" s="15"/>
      <c r="M28" s="15"/>
      <c r="N28" s="15"/>
      <c r="O28" s="17">
        <f t="shared" si="0"/>
        <v>0</v>
      </c>
      <c r="P28" s="18"/>
      <c r="Q28" s="19"/>
    </row>
    <row r="29" spans="1:17" ht="19.5" customHeight="1">
      <c r="A29" s="40" t="s">
        <v>97</v>
      </c>
      <c r="B29" s="13"/>
      <c r="C29" s="108"/>
      <c r="D29" s="21" t="s">
        <v>130</v>
      </c>
      <c r="E29" s="14"/>
      <c r="F29" s="15"/>
      <c r="G29" s="16"/>
      <c r="H29" s="15"/>
      <c r="I29" s="15"/>
      <c r="J29" s="15"/>
      <c r="K29" s="15"/>
      <c r="L29" s="15"/>
      <c r="M29" s="15"/>
      <c r="N29" s="15"/>
      <c r="O29" s="17">
        <f t="shared" si="0"/>
        <v>0</v>
      </c>
      <c r="P29" s="18"/>
      <c r="Q29" s="19"/>
    </row>
    <row r="30" spans="1:17" ht="19.5" customHeight="1">
      <c r="A30" s="40" t="s">
        <v>120</v>
      </c>
      <c r="B30" s="13" t="s">
        <v>72</v>
      </c>
      <c r="C30" s="108" t="s">
        <v>73</v>
      </c>
      <c r="D30" s="21" t="s">
        <v>129</v>
      </c>
      <c r="E30" s="14"/>
      <c r="F30" s="15">
        <v>4717200</v>
      </c>
      <c r="G30" s="16"/>
      <c r="H30" s="15"/>
      <c r="I30" s="15"/>
      <c r="J30" s="15"/>
      <c r="K30" s="15"/>
      <c r="L30" s="15"/>
      <c r="M30" s="15"/>
      <c r="N30" s="15"/>
      <c r="O30" s="17">
        <f t="shared" si="0"/>
        <v>4717200</v>
      </c>
      <c r="P30" s="18"/>
      <c r="Q30" s="19"/>
    </row>
    <row r="31" spans="1:17" ht="19.5" customHeight="1">
      <c r="A31" s="40" t="s">
        <v>136</v>
      </c>
      <c r="B31" s="13"/>
      <c r="C31" s="108"/>
      <c r="D31" s="21" t="s">
        <v>130</v>
      </c>
      <c r="E31" s="14"/>
      <c r="F31" s="15">
        <v>4717200</v>
      </c>
      <c r="G31" s="16"/>
      <c r="H31" s="15"/>
      <c r="I31" s="15"/>
      <c r="J31" s="15"/>
      <c r="K31" s="15"/>
      <c r="L31" s="15"/>
      <c r="M31" s="15"/>
      <c r="N31" s="15"/>
      <c r="O31" s="17">
        <f t="shared" si="0"/>
        <v>4717200</v>
      </c>
      <c r="P31" s="18"/>
      <c r="Q31" s="19"/>
    </row>
    <row r="32" spans="1:17" ht="19.5" customHeight="1">
      <c r="A32" s="40" t="s">
        <v>137</v>
      </c>
      <c r="B32" s="13" t="s">
        <v>74</v>
      </c>
      <c r="C32" s="108" t="s">
        <v>75</v>
      </c>
      <c r="D32" s="21" t="s">
        <v>129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5"/>
      <c r="O32" s="17">
        <f t="shared" si="0"/>
        <v>102000</v>
      </c>
      <c r="P32" s="18"/>
      <c r="Q32" s="19"/>
    </row>
    <row r="33" spans="1:17" ht="19.5" customHeight="1">
      <c r="A33" s="146" t="s">
        <v>138</v>
      </c>
      <c r="B33" s="147"/>
      <c r="C33" s="110"/>
      <c r="D33" s="72" t="s">
        <v>130</v>
      </c>
      <c r="E33" s="22"/>
      <c r="F33" s="23">
        <v>102000</v>
      </c>
      <c r="G33" s="24"/>
      <c r="H33" s="23"/>
      <c r="I33" s="23"/>
      <c r="J33" s="23"/>
      <c r="K33" s="23"/>
      <c r="L33" s="23"/>
      <c r="M33" s="23"/>
      <c r="N33" s="23"/>
      <c r="O33" s="25">
        <f t="shared" si="0"/>
        <v>102000</v>
      </c>
      <c r="P33" s="18"/>
      <c r="Q33" s="19"/>
    </row>
    <row r="34" spans="1:17" ht="19.5" customHeight="1">
      <c r="A34" s="148"/>
      <c r="B34" s="149"/>
      <c r="C34" s="150"/>
      <c r="D34" s="151"/>
      <c r="E34" s="152"/>
      <c r="F34" s="152"/>
      <c r="G34" s="153"/>
      <c r="H34" s="152"/>
      <c r="I34" s="152"/>
      <c r="J34" s="152"/>
      <c r="K34" s="152"/>
      <c r="L34" s="152"/>
      <c r="M34" s="152"/>
      <c r="N34" s="152"/>
      <c r="O34" s="154"/>
      <c r="P34" s="18"/>
      <c r="Q34" s="19"/>
    </row>
    <row r="35" spans="1:17" ht="19.5" customHeight="1">
      <c r="A35" s="142"/>
      <c r="B35" s="101"/>
      <c r="C35" s="143"/>
      <c r="D35" s="144"/>
      <c r="E35" s="18"/>
      <c r="F35" s="18"/>
      <c r="G35" s="138"/>
      <c r="H35" t="s">
        <v>20</v>
      </c>
      <c r="K35" s="188" t="s">
        <v>22</v>
      </c>
      <c r="L35" s="188"/>
      <c r="M35" s="183"/>
      <c r="N35" s="18"/>
      <c r="O35" s="155"/>
      <c r="P35" s="18"/>
      <c r="Q35" s="19"/>
    </row>
    <row r="36" spans="1:17" ht="19.5" customHeight="1">
      <c r="A36" s="142"/>
      <c r="B36" s="101"/>
      <c r="C36" s="143"/>
      <c r="D36" s="144"/>
      <c r="E36" s="18"/>
      <c r="F36" s="18"/>
      <c r="G36" s="138"/>
      <c r="H36" s="156" t="s">
        <v>21</v>
      </c>
      <c r="I36" s="156"/>
      <c r="J36" s="156"/>
      <c r="K36" s="191" t="s">
        <v>23</v>
      </c>
      <c r="L36" s="191"/>
      <c r="M36" s="184"/>
      <c r="N36" s="18"/>
      <c r="O36" s="155"/>
      <c r="P36" s="18"/>
      <c r="Q36" s="19"/>
    </row>
    <row r="37" spans="1:17" ht="19.5" customHeight="1">
      <c r="A37" s="189" t="s">
        <v>175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</row>
    <row r="38" spans="1:17" ht="19.5" customHeight="1">
      <c r="A38" s="1"/>
      <c r="B38" s="141"/>
      <c r="C38" s="188" t="s">
        <v>121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63" t="s">
        <v>165</v>
      </c>
      <c r="P38" s="63"/>
      <c r="Q38" s="141"/>
    </row>
    <row r="39" spans="1:17" ht="19.5" customHeight="1" thickBot="1">
      <c r="A39" s="1"/>
      <c r="B39" s="27"/>
      <c r="C39" s="27"/>
      <c r="D39" s="27"/>
      <c r="E39" s="27"/>
      <c r="F39" s="27"/>
      <c r="G39" s="190" t="s">
        <v>41</v>
      </c>
      <c r="H39" s="190"/>
      <c r="I39" s="190"/>
      <c r="J39" s="27"/>
      <c r="K39" s="27"/>
      <c r="L39" s="27"/>
      <c r="M39" s="27"/>
      <c r="O39" s="28" t="s">
        <v>117</v>
      </c>
      <c r="P39" s="27"/>
      <c r="Q39" s="27"/>
    </row>
    <row r="40" spans="1:17" ht="82.5" customHeight="1">
      <c r="A40" s="41"/>
      <c r="B40" s="42" t="s">
        <v>42</v>
      </c>
      <c r="C40" s="3" t="s">
        <v>43</v>
      </c>
      <c r="D40" s="119" t="s">
        <v>131</v>
      </c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6" t="s">
        <v>166</v>
      </c>
      <c r="N40" s="4" t="s">
        <v>6</v>
      </c>
      <c r="O40" s="7" t="s">
        <v>0</v>
      </c>
      <c r="P40" s="8"/>
      <c r="Q40" s="9"/>
    </row>
    <row r="41" spans="1:17" ht="19.5" customHeight="1">
      <c r="A41" s="34"/>
      <c r="B41" s="35" t="s">
        <v>8</v>
      </c>
      <c r="C41" s="36" t="s">
        <v>9</v>
      </c>
      <c r="D41" s="37" t="s">
        <v>10</v>
      </c>
      <c r="E41" s="37" t="s">
        <v>11</v>
      </c>
      <c r="F41" s="38" t="s">
        <v>12</v>
      </c>
      <c r="G41" s="36" t="s">
        <v>13</v>
      </c>
      <c r="H41" s="36" t="s">
        <v>14</v>
      </c>
      <c r="I41" s="36" t="s">
        <v>15</v>
      </c>
      <c r="J41" s="36" t="s">
        <v>16</v>
      </c>
      <c r="K41" s="36" t="s">
        <v>17</v>
      </c>
      <c r="L41" s="36" t="s">
        <v>18</v>
      </c>
      <c r="M41" s="36" t="s">
        <v>19</v>
      </c>
      <c r="N41" s="36" t="s">
        <v>35</v>
      </c>
      <c r="O41" s="39" t="s">
        <v>36</v>
      </c>
      <c r="P41" s="10"/>
      <c r="Q41" s="10"/>
    </row>
    <row r="42" spans="1:17" ht="19.5" customHeight="1">
      <c r="A42" s="40" t="s">
        <v>139</v>
      </c>
      <c r="B42" s="13" t="s">
        <v>57</v>
      </c>
      <c r="C42" s="108" t="s">
        <v>58</v>
      </c>
      <c r="D42" s="21" t="s">
        <v>129</v>
      </c>
      <c r="E42" s="14"/>
      <c r="F42" s="15"/>
      <c r="G42" s="16"/>
      <c r="H42" s="15"/>
      <c r="I42" s="15">
        <v>619500</v>
      </c>
      <c r="J42" s="15"/>
      <c r="K42" s="15"/>
      <c r="L42" s="15"/>
      <c r="M42" s="15"/>
      <c r="N42" s="15"/>
      <c r="O42" s="17">
        <f t="shared" si="0"/>
        <v>619500</v>
      </c>
      <c r="P42" s="18"/>
      <c r="Q42" s="19"/>
    </row>
    <row r="43" spans="1:17" ht="19.5" customHeight="1">
      <c r="A43" s="40" t="s">
        <v>140</v>
      </c>
      <c r="B43" s="13"/>
      <c r="C43" s="110"/>
      <c r="D43" s="21" t="s">
        <v>130</v>
      </c>
      <c r="E43" s="22"/>
      <c r="F43" s="23"/>
      <c r="G43" s="24"/>
      <c r="H43" s="23"/>
      <c r="I43" s="23">
        <v>1833500</v>
      </c>
      <c r="J43" s="23"/>
      <c r="K43" s="23"/>
      <c r="L43" s="23"/>
      <c r="M43" s="23"/>
      <c r="N43" s="23"/>
      <c r="O43" s="17">
        <f t="shared" si="0"/>
        <v>1833500</v>
      </c>
      <c r="P43" s="18"/>
      <c r="Q43" s="19"/>
    </row>
    <row r="44" spans="1:17" ht="19.5" customHeight="1">
      <c r="A44" s="40" t="s">
        <v>141</v>
      </c>
      <c r="B44" s="78" t="s">
        <v>82</v>
      </c>
      <c r="C44" s="111" t="s">
        <v>83</v>
      </c>
      <c r="D44" s="21" t="s">
        <v>129</v>
      </c>
      <c r="E44" s="22"/>
      <c r="F44" s="23"/>
      <c r="G44" s="24"/>
      <c r="H44" s="23"/>
      <c r="I44" s="23"/>
      <c r="J44" s="23"/>
      <c r="K44" s="23"/>
      <c r="L44" s="23"/>
      <c r="M44" s="23"/>
      <c r="N44" s="23"/>
      <c r="O44" s="25">
        <f t="shared" si="0"/>
        <v>0</v>
      </c>
      <c r="P44" s="18"/>
      <c r="Q44" s="19"/>
    </row>
    <row r="45" spans="1:17" ht="19.5" customHeight="1">
      <c r="A45" s="40" t="s">
        <v>142</v>
      </c>
      <c r="B45" s="78"/>
      <c r="C45" s="111"/>
      <c r="D45" s="21" t="s">
        <v>130</v>
      </c>
      <c r="E45" s="22"/>
      <c r="F45" s="23"/>
      <c r="G45" s="24"/>
      <c r="H45" s="23"/>
      <c r="I45" s="23"/>
      <c r="J45" s="23"/>
      <c r="K45" s="23"/>
      <c r="L45" s="23"/>
      <c r="M45" s="23"/>
      <c r="N45" s="23"/>
      <c r="O45" s="25">
        <f t="shared" si="0"/>
        <v>0</v>
      </c>
      <c r="P45" s="18"/>
      <c r="Q45" s="19"/>
    </row>
    <row r="46" spans="1:17" ht="26.25">
      <c r="A46" s="40" t="s">
        <v>143</v>
      </c>
      <c r="B46" s="78" t="s">
        <v>84</v>
      </c>
      <c r="C46" s="109" t="s">
        <v>85</v>
      </c>
      <c r="D46" s="21" t="s">
        <v>129</v>
      </c>
      <c r="E46" s="22"/>
      <c r="F46" s="23"/>
      <c r="G46" s="24"/>
      <c r="H46" s="23"/>
      <c r="I46" s="23">
        <v>972000</v>
      </c>
      <c r="J46" s="23"/>
      <c r="K46" s="23"/>
      <c r="L46" s="23"/>
      <c r="M46" s="23"/>
      <c r="N46" s="23"/>
      <c r="O46" s="17">
        <f t="shared" si="0"/>
        <v>972000</v>
      </c>
      <c r="P46" s="18"/>
      <c r="Q46" s="19"/>
    </row>
    <row r="47" spans="1:17" ht="15">
      <c r="A47" s="40" t="s">
        <v>144</v>
      </c>
      <c r="B47" s="78"/>
      <c r="C47" s="109"/>
      <c r="D47" s="21" t="s">
        <v>130</v>
      </c>
      <c r="E47" s="22"/>
      <c r="F47" s="23"/>
      <c r="G47" s="24"/>
      <c r="H47" s="23"/>
      <c r="I47" s="23">
        <v>1767000</v>
      </c>
      <c r="J47" s="23"/>
      <c r="K47" s="23"/>
      <c r="L47" s="23"/>
      <c r="M47" s="96"/>
      <c r="N47" s="96"/>
      <c r="O47" s="17">
        <f t="shared" si="0"/>
        <v>1767000</v>
      </c>
      <c r="P47" s="18"/>
      <c r="Q47" s="19"/>
    </row>
    <row r="48" spans="1:17" ht="19.5" customHeight="1">
      <c r="A48" s="40" t="s">
        <v>145</v>
      </c>
      <c r="B48" s="79" t="s">
        <v>78</v>
      </c>
      <c r="C48" s="109" t="s">
        <v>123</v>
      </c>
      <c r="D48" s="21" t="s">
        <v>129</v>
      </c>
      <c r="E48" s="114"/>
      <c r="F48" s="80"/>
      <c r="G48" s="81"/>
      <c r="H48" s="81"/>
      <c r="I48" s="80">
        <v>2504895</v>
      </c>
      <c r="J48" s="80"/>
      <c r="K48" s="80"/>
      <c r="L48" s="80"/>
      <c r="M48" s="82"/>
      <c r="N48" s="82"/>
      <c r="O48" s="17">
        <f t="shared" si="0"/>
        <v>2504895</v>
      </c>
      <c r="P48" s="11"/>
      <c r="Q48" s="12"/>
    </row>
    <row r="49" spans="1:17" ht="19.5" customHeight="1">
      <c r="A49" s="40" t="s">
        <v>146</v>
      </c>
      <c r="B49" s="79"/>
      <c r="C49" s="109"/>
      <c r="D49" s="21" t="s">
        <v>130</v>
      </c>
      <c r="E49" s="114"/>
      <c r="F49" s="80"/>
      <c r="G49" s="81"/>
      <c r="H49" s="81"/>
      <c r="I49" s="80">
        <v>3576895</v>
      </c>
      <c r="J49" s="80"/>
      <c r="K49" s="80"/>
      <c r="L49" s="80"/>
      <c r="M49" s="82"/>
      <c r="N49" s="82"/>
      <c r="O49" s="17">
        <f t="shared" si="0"/>
        <v>3576895</v>
      </c>
      <c r="P49" s="11"/>
      <c r="Q49" s="12"/>
    </row>
    <row r="50" spans="1:17" ht="19.5" customHeight="1">
      <c r="A50" s="40" t="s">
        <v>147</v>
      </c>
      <c r="B50" s="78" t="s">
        <v>76</v>
      </c>
      <c r="C50" s="109" t="s">
        <v>77</v>
      </c>
      <c r="D50" s="21" t="s">
        <v>129</v>
      </c>
      <c r="E50" s="114"/>
      <c r="F50" s="80"/>
      <c r="G50" s="81"/>
      <c r="H50" s="81"/>
      <c r="I50" s="80"/>
      <c r="J50" s="80"/>
      <c r="K50" s="80"/>
      <c r="L50" s="80"/>
      <c r="M50" s="82"/>
      <c r="N50" s="82"/>
      <c r="O50" s="17">
        <f t="shared" si="0"/>
        <v>0</v>
      </c>
      <c r="P50" s="11"/>
      <c r="Q50" s="12"/>
    </row>
    <row r="51" spans="1:17" ht="19.5" customHeight="1">
      <c r="A51" s="40" t="s">
        <v>148</v>
      </c>
      <c r="B51" s="78"/>
      <c r="C51" s="111"/>
      <c r="D51" s="21" t="s">
        <v>130</v>
      </c>
      <c r="E51" s="114"/>
      <c r="F51" s="80"/>
      <c r="G51" s="81"/>
      <c r="H51" s="81"/>
      <c r="I51" s="80"/>
      <c r="J51" s="80"/>
      <c r="K51" s="80"/>
      <c r="L51" s="80"/>
      <c r="M51" s="82"/>
      <c r="N51" s="82"/>
      <c r="O51" s="17">
        <f t="shared" si="0"/>
        <v>0</v>
      </c>
      <c r="P51" s="11"/>
      <c r="Q51" s="12"/>
    </row>
    <row r="52" spans="1:17" ht="19.5" customHeight="1">
      <c r="A52" s="40" t="s">
        <v>149</v>
      </c>
      <c r="B52" s="78" t="s">
        <v>167</v>
      </c>
      <c r="C52" s="111" t="s">
        <v>168</v>
      </c>
      <c r="D52" s="21" t="s">
        <v>129</v>
      </c>
      <c r="E52" s="114"/>
      <c r="F52" s="80"/>
      <c r="G52" s="81"/>
      <c r="H52" s="81"/>
      <c r="I52" s="80"/>
      <c r="J52" s="80"/>
      <c r="K52" s="80"/>
      <c r="L52" s="80"/>
      <c r="M52" s="82"/>
      <c r="N52" s="82"/>
      <c r="O52" s="17">
        <f t="shared" si="0"/>
        <v>0</v>
      </c>
      <c r="P52" s="11"/>
      <c r="Q52" s="12"/>
    </row>
    <row r="53" spans="1:17" ht="19.5" customHeight="1">
      <c r="A53" s="40" t="s">
        <v>150</v>
      </c>
      <c r="B53" s="78"/>
      <c r="C53" s="111"/>
      <c r="D53" s="21" t="s">
        <v>130</v>
      </c>
      <c r="E53" s="114"/>
      <c r="F53" s="80">
        <v>0</v>
      </c>
      <c r="G53" s="81"/>
      <c r="H53" s="81"/>
      <c r="I53" s="80"/>
      <c r="J53" s="80"/>
      <c r="K53" s="80"/>
      <c r="L53" s="80"/>
      <c r="M53" s="82"/>
      <c r="N53" s="82"/>
      <c r="O53" s="17">
        <f t="shared" si="0"/>
        <v>0</v>
      </c>
      <c r="P53" s="11"/>
      <c r="Q53" s="12"/>
    </row>
    <row r="54" spans="1:17" ht="19.5" customHeight="1">
      <c r="A54" s="40" t="s">
        <v>151</v>
      </c>
      <c r="B54" s="78" t="s">
        <v>98</v>
      </c>
      <c r="C54" s="111" t="s">
        <v>79</v>
      </c>
      <c r="D54" s="21" t="s">
        <v>129</v>
      </c>
      <c r="E54" s="114"/>
      <c r="F54" s="80"/>
      <c r="G54" s="81"/>
      <c r="H54" s="81"/>
      <c r="I54" s="80"/>
      <c r="J54" s="80"/>
      <c r="K54" s="80"/>
      <c r="L54" s="80"/>
      <c r="M54" s="82"/>
      <c r="N54" s="82"/>
      <c r="O54" s="17">
        <f t="shared" si="0"/>
        <v>0</v>
      </c>
      <c r="P54" s="11"/>
      <c r="Q54" s="12"/>
    </row>
    <row r="55" spans="1:17" ht="19.5" customHeight="1">
      <c r="A55" s="40" t="s">
        <v>152</v>
      </c>
      <c r="B55" s="78"/>
      <c r="C55" s="111"/>
      <c r="D55" s="21" t="s">
        <v>130</v>
      </c>
      <c r="E55" s="115"/>
      <c r="F55" s="84"/>
      <c r="G55" s="85"/>
      <c r="H55" s="85"/>
      <c r="I55" s="84"/>
      <c r="J55" s="84"/>
      <c r="K55" s="84"/>
      <c r="L55" s="84"/>
      <c r="M55" s="86"/>
      <c r="N55" s="86"/>
      <c r="O55" s="17">
        <f t="shared" si="0"/>
        <v>0</v>
      </c>
      <c r="P55" s="11"/>
      <c r="Q55" s="12"/>
    </row>
    <row r="56" spans="1:17" ht="19.5" customHeight="1">
      <c r="A56" s="40" t="s">
        <v>153</v>
      </c>
      <c r="B56" s="78" t="s">
        <v>122</v>
      </c>
      <c r="C56" s="112" t="s">
        <v>102</v>
      </c>
      <c r="D56" s="21" t="s">
        <v>129</v>
      </c>
      <c r="E56" s="115"/>
      <c r="F56" s="84"/>
      <c r="G56" s="85"/>
      <c r="H56" s="85"/>
      <c r="I56" s="84">
        <v>9556290</v>
      </c>
      <c r="J56" s="84"/>
      <c r="K56" s="84"/>
      <c r="L56" s="84"/>
      <c r="M56" s="86"/>
      <c r="N56" s="86"/>
      <c r="O56" s="17">
        <f t="shared" si="0"/>
        <v>9556290</v>
      </c>
      <c r="P56" s="11"/>
      <c r="Q56" s="12"/>
    </row>
    <row r="57" spans="1:17" ht="19.5" customHeight="1">
      <c r="A57" s="40" t="s">
        <v>154</v>
      </c>
      <c r="B57" s="92"/>
      <c r="C57" s="112"/>
      <c r="D57" s="21" t="s">
        <v>130</v>
      </c>
      <c r="E57" s="115"/>
      <c r="F57" s="84"/>
      <c r="G57" s="85"/>
      <c r="H57" s="85"/>
      <c r="I57" s="84">
        <v>9556290</v>
      </c>
      <c r="J57" s="84"/>
      <c r="K57" s="84"/>
      <c r="L57" s="84"/>
      <c r="M57" s="86"/>
      <c r="N57" s="86"/>
      <c r="O57" s="17">
        <f t="shared" si="0"/>
        <v>9556290</v>
      </c>
      <c r="P57" s="11"/>
      <c r="Q57" s="12"/>
    </row>
    <row r="58" spans="1:17" ht="19.5" customHeight="1">
      <c r="A58" s="40" t="s">
        <v>155</v>
      </c>
      <c r="B58" s="92" t="s">
        <v>171</v>
      </c>
      <c r="C58" s="112" t="s">
        <v>172</v>
      </c>
      <c r="D58" s="21" t="s">
        <v>129</v>
      </c>
      <c r="E58" s="115"/>
      <c r="F58" s="84"/>
      <c r="G58" s="85"/>
      <c r="H58" s="85"/>
      <c r="I58" s="84"/>
      <c r="J58" s="84"/>
      <c r="K58" s="84"/>
      <c r="L58" s="84"/>
      <c r="M58" s="86"/>
      <c r="N58" s="86"/>
      <c r="O58" s="17"/>
      <c r="P58" s="11"/>
      <c r="Q58" s="12"/>
    </row>
    <row r="59" spans="1:17" ht="19.5" customHeight="1">
      <c r="A59" s="40" t="s">
        <v>156</v>
      </c>
      <c r="B59" s="92"/>
      <c r="C59" s="112"/>
      <c r="D59" s="21" t="s">
        <v>130</v>
      </c>
      <c r="E59" s="115"/>
      <c r="F59" s="84"/>
      <c r="G59" s="85"/>
      <c r="H59" s="85"/>
      <c r="I59" s="84"/>
      <c r="J59" s="84"/>
      <c r="K59" s="84"/>
      <c r="L59" s="84"/>
      <c r="M59" s="86"/>
      <c r="N59" s="86"/>
      <c r="O59" s="17"/>
      <c r="P59" s="11"/>
      <c r="Q59" s="12"/>
    </row>
    <row r="60" spans="1:17" ht="19.5" customHeight="1">
      <c r="A60" s="40" t="s">
        <v>157</v>
      </c>
      <c r="B60" s="92" t="s">
        <v>124</v>
      </c>
      <c r="C60" s="113" t="s">
        <v>125</v>
      </c>
      <c r="D60" s="21" t="s">
        <v>129</v>
      </c>
      <c r="E60" s="115"/>
      <c r="F60" s="84">
        <v>2764250</v>
      </c>
      <c r="G60" s="85"/>
      <c r="H60" s="85"/>
      <c r="I60" s="84"/>
      <c r="J60" s="84"/>
      <c r="K60" s="84"/>
      <c r="L60" s="84"/>
      <c r="M60" s="86"/>
      <c r="N60" s="93"/>
      <c r="O60" s="17">
        <f t="shared" si="0"/>
        <v>2764250</v>
      </c>
      <c r="P60" s="11"/>
      <c r="Q60" s="12"/>
    </row>
    <row r="61" spans="1:17" ht="19.5" customHeight="1">
      <c r="A61" s="40" t="s">
        <v>158</v>
      </c>
      <c r="B61" s="92"/>
      <c r="C61" s="102"/>
      <c r="D61" s="21" t="s">
        <v>130</v>
      </c>
      <c r="E61" s="115"/>
      <c r="F61" s="84">
        <v>3263418</v>
      </c>
      <c r="G61" s="85"/>
      <c r="H61" s="85"/>
      <c r="I61" s="84"/>
      <c r="J61" s="84"/>
      <c r="K61" s="84"/>
      <c r="L61" s="84"/>
      <c r="M61" s="86"/>
      <c r="N61" s="93"/>
      <c r="O61" s="17">
        <f t="shared" si="0"/>
        <v>3263418</v>
      </c>
      <c r="P61" s="11"/>
      <c r="Q61" s="12"/>
    </row>
    <row r="62" spans="1:17" ht="19.5" customHeight="1">
      <c r="A62" s="40" t="s">
        <v>159</v>
      </c>
      <c r="B62" s="92" t="s">
        <v>126</v>
      </c>
      <c r="C62" s="120" t="s">
        <v>127</v>
      </c>
      <c r="D62" s="72" t="s">
        <v>129</v>
      </c>
      <c r="E62" s="115"/>
      <c r="F62" s="84"/>
      <c r="G62" s="85"/>
      <c r="H62" s="85"/>
      <c r="I62" s="84">
        <v>150000</v>
      </c>
      <c r="J62" s="84"/>
      <c r="K62" s="84"/>
      <c r="L62" s="84"/>
      <c r="M62" s="86"/>
      <c r="N62" s="93"/>
      <c r="O62" s="17">
        <f t="shared" si="0"/>
        <v>150000</v>
      </c>
      <c r="P62" s="11"/>
      <c r="Q62" s="12"/>
    </row>
    <row r="63" spans="1:17" ht="19.5" customHeight="1" thickBot="1">
      <c r="A63" s="40" t="s">
        <v>160</v>
      </c>
      <c r="B63" s="92"/>
      <c r="C63" s="121"/>
      <c r="D63" s="72" t="s">
        <v>130</v>
      </c>
      <c r="E63" s="158"/>
      <c r="F63" s="84"/>
      <c r="G63" s="85"/>
      <c r="H63" s="85"/>
      <c r="I63" s="84">
        <v>150000</v>
      </c>
      <c r="J63" s="84"/>
      <c r="K63" s="84"/>
      <c r="L63" s="84"/>
      <c r="M63" s="86"/>
      <c r="N63" s="93"/>
      <c r="O63" s="17">
        <f t="shared" si="0"/>
        <v>150000</v>
      </c>
      <c r="P63" s="11"/>
      <c r="Q63" s="12"/>
    </row>
    <row r="64" spans="1:17" ht="19.5" customHeight="1" thickBot="1">
      <c r="A64" s="40" t="s">
        <v>169</v>
      </c>
      <c r="B64" s="87"/>
      <c r="C64" s="103" t="s">
        <v>7</v>
      </c>
      <c r="D64" s="124" t="s">
        <v>129</v>
      </c>
      <c r="E64" s="91">
        <f>SUM(E6+E8+E10+E12+E14+E16+E18+E20+E22+E22+E24+E26+E28+E30+E32+E42+E44+E46+E48+E50+E54+E56+E60+E62)</f>
        <v>126622028</v>
      </c>
      <c r="F64" s="91">
        <f aca="true" t="shared" si="1" ref="F64:N64">SUM(F6+F8+F10+F12+F14+F16+F18+F20+F22+F22+F24+F26+F28+F30+F32+F42+F44+F46+F48+F50+F54+F56+F60+F62)</f>
        <v>9544907</v>
      </c>
      <c r="G64" s="91">
        <f t="shared" si="1"/>
        <v>0</v>
      </c>
      <c r="H64" s="91">
        <f t="shared" si="1"/>
        <v>45160000</v>
      </c>
      <c r="I64" s="91">
        <f t="shared" si="1"/>
        <v>16934285</v>
      </c>
      <c r="J64" s="91">
        <f t="shared" si="1"/>
        <v>10760560</v>
      </c>
      <c r="K64" s="91">
        <f>SUM(K6+K8+K10+K12+K14+K16+K18+K20+K22+K22+K24+K26+K28+K30+K32+K42+K44+K46+K48+K50+K54+K56+K60+K62)</f>
        <v>0</v>
      </c>
      <c r="L64" s="91">
        <f t="shared" si="1"/>
        <v>1605000</v>
      </c>
      <c r="M64" s="91">
        <f t="shared" si="1"/>
        <v>0</v>
      </c>
      <c r="N64" s="91">
        <f t="shared" si="1"/>
        <v>152533782</v>
      </c>
      <c r="O64" s="91">
        <f>SUM(O6+O8+O10+O12+O14+O16+O18+O20+O22+O22+O24+O26+O28+O30+O32+O42+O44+O46+O48+O50+O54+O56+O60+O62)</f>
        <v>363160562</v>
      </c>
      <c r="P64" s="11"/>
      <c r="Q64" s="12"/>
    </row>
    <row r="65" spans="1:17" ht="22.5" customHeight="1" thickBot="1">
      <c r="A65" s="40" t="s">
        <v>170</v>
      </c>
      <c r="B65" s="116"/>
      <c r="C65" s="117"/>
      <c r="D65" s="123" t="s">
        <v>130</v>
      </c>
      <c r="E65" s="118">
        <f>SUM(E7+E9+E11+E13+E15+E17+E19+E21+E23+E25+E27+E29+E31+E33+E43+E45+E47+E49+E51+E55+E57+E61+E63)</f>
        <v>141283316</v>
      </c>
      <c r="F65" s="118">
        <f>SUM(F7+F9+F11+F13+F15+F17+F19+F21+F23+F25+F27+F29+F31+F33+F43+F45+F47+F49+F51+F53+F55+F57+F61+F63)</f>
        <v>15100539</v>
      </c>
      <c r="G65" s="118">
        <f aca="true" t="shared" si="2" ref="G65:N65">SUM(G7+G9+G11+G13+G15+G17+G19+G21+G23+G25+G27+G29+G31+G33+G43+G45+G47+G49+G51+G55+G57+G61+G63)</f>
        <v>42104817</v>
      </c>
      <c r="H65" s="118">
        <f t="shared" si="2"/>
        <v>56190800</v>
      </c>
      <c r="I65" s="118">
        <f t="shared" si="2"/>
        <v>20576133</v>
      </c>
      <c r="J65" s="118">
        <f t="shared" si="2"/>
        <v>10760560</v>
      </c>
      <c r="K65" s="118">
        <f t="shared" si="2"/>
        <v>5000</v>
      </c>
      <c r="L65" s="118">
        <f t="shared" si="2"/>
        <v>1605000</v>
      </c>
      <c r="M65" s="118">
        <f t="shared" si="2"/>
        <v>1361280</v>
      </c>
      <c r="N65" s="118">
        <f t="shared" si="2"/>
        <v>152442117</v>
      </c>
      <c r="O65" s="118">
        <f>SUM(O7+O9+O11+O13+O15+O17+O19+O21+O23+O25+O27+O29+O31+O33+O43+O45+O47+O49+O51+O53+O55+O57+O61+O63)</f>
        <v>441429562</v>
      </c>
      <c r="P65" s="11"/>
      <c r="Q65" s="12"/>
    </row>
    <row r="68" spans="8:13" ht="15">
      <c r="H68" t="s">
        <v>20</v>
      </c>
      <c r="K68" s="188" t="s">
        <v>22</v>
      </c>
      <c r="L68" s="188"/>
      <c r="M68" s="183"/>
    </row>
    <row r="69" spans="8:13" ht="15">
      <c r="H69" t="s">
        <v>21</v>
      </c>
      <c r="K69" s="188" t="s">
        <v>23</v>
      </c>
      <c r="L69" s="188"/>
      <c r="M69" s="183"/>
    </row>
  </sheetData>
  <sheetProtection/>
  <mergeCells count="10">
    <mergeCell ref="K69:L69"/>
    <mergeCell ref="C2:N2"/>
    <mergeCell ref="A1:Q1"/>
    <mergeCell ref="G3:I3"/>
    <mergeCell ref="K68:L68"/>
    <mergeCell ref="A37:Q37"/>
    <mergeCell ref="C38:N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28">
      <selection activeCell="A41" sqref="A41:R4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0.00390625" style="0" customWidth="1"/>
    <col min="5" max="5" width="10.8515625" style="0" bestFit="1" customWidth="1"/>
    <col min="6" max="6" width="10.7109375" style="0" bestFit="1" customWidth="1"/>
    <col min="7" max="7" width="10.8515625" style="0" bestFit="1" customWidth="1"/>
    <col min="8" max="9" width="11.8515625" style="0" bestFit="1" customWidth="1"/>
    <col min="10" max="10" width="10.8515625" style="0" bestFit="1" customWidth="1"/>
    <col min="11" max="11" width="12.710937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7" width="10.8515625" style="0" bestFit="1" customWidth="1"/>
    <col min="18" max="18" width="11.8515625" style="0" bestFit="1" customWidth="1"/>
    <col min="19" max="19" width="10.8515625" style="0" bestFit="1" customWidth="1"/>
  </cols>
  <sheetData>
    <row r="1" spans="1:18" ht="17.25">
      <c r="A1" s="194" t="s">
        <v>176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8.75">
      <c r="A2" s="1"/>
      <c r="B2" s="43"/>
      <c r="C2" s="192" t="s">
        <v>128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1"/>
      <c r="Q2" s="11"/>
      <c r="R2" s="12" t="s">
        <v>163</v>
      </c>
    </row>
    <row r="3" spans="1:18" ht="18.75" thickBot="1">
      <c r="A3" s="1"/>
      <c r="B3" s="193" t="s">
        <v>24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R3" s="44" t="s">
        <v>117</v>
      </c>
    </row>
    <row r="4" spans="1:18" ht="178.5" customHeight="1">
      <c r="A4" s="45"/>
      <c r="B4" s="42" t="s">
        <v>42</v>
      </c>
      <c r="C4" s="3" t="s">
        <v>43</v>
      </c>
      <c r="D4" s="119" t="s">
        <v>131</v>
      </c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6" t="s">
        <v>33</v>
      </c>
      <c r="R4" s="7" t="s">
        <v>34</v>
      </c>
    </row>
    <row r="5" spans="1:18" ht="15.75" thickBot="1">
      <c r="A5" s="47"/>
      <c r="B5" s="48" t="s">
        <v>8</v>
      </c>
      <c r="C5" s="49" t="s">
        <v>9</v>
      </c>
      <c r="D5" s="49"/>
      <c r="E5" s="49" t="s">
        <v>10</v>
      </c>
      <c r="F5" s="49" t="s">
        <v>11</v>
      </c>
      <c r="G5" s="50" t="s">
        <v>12</v>
      </c>
      <c r="H5" s="49" t="s">
        <v>13</v>
      </c>
      <c r="I5" s="49" t="s">
        <v>14</v>
      </c>
      <c r="J5" s="49" t="s">
        <v>15</v>
      </c>
      <c r="K5" s="49" t="s">
        <v>16</v>
      </c>
      <c r="L5" s="49" t="s">
        <v>17</v>
      </c>
      <c r="M5" s="49" t="s">
        <v>18</v>
      </c>
      <c r="N5" s="49" t="s">
        <v>19</v>
      </c>
      <c r="O5" s="49" t="s">
        <v>35</v>
      </c>
      <c r="P5" s="51" t="s">
        <v>36</v>
      </c>
      <c r="Q5" s="51" t="s">
        <v>37</v>
      </c>
      <c r="R5" s="51" t="s">
        <v>101</v>
      </c>
    </row>
    <row r="6" spans="1:18" s="68" customFormat="1" ht="19.5" customHeight="1">
      <c r="A6" s="40" t="s">
        <v>1</v>
      </c>
      <c r="B6" s="74" t="s">
        <v>62</v>
      </c>
      <c r="C6" s="104" t="s">
        <v>63</v>
      </c>
      <c r="D6" s="122" t="s">
        <v>161</v>
      </c>
      <c r="E6" s="133">
        <v>13224418</v>
      </c>
      <c r="F6" s="88">
        <v>2629693</v>
      </c>
      <c r="G6" s="89">
        <v>8912000</v>
      </c>
      <c r="H6" s="88"/>
      <c r="I6" s="88"/>
      <c r="J6" s="88"/>
      <c r="K6" s="90"/>
      <c r="L6" s="90"/>
      <c r="M6" s="90"/>
      <c r="N6" s="90"/>
      <c r="O6" s="90"/>
      <c r="P6" s="90">
        <v>7943178</v>
      </c>
      <c r="Q6" s="179"/>
      <c r="R6" s="75">
        <f>SUM(E6:Q6)</f>
        <v>32709289</v>
      </c>
    </row>
    <row r="7" spans="1:18" s="68" customFormat="1" ht="19.5" customHeight="1">
      <c r="A7" s="40" t="s">
        <v>2</v>
      </c>
      <c r="B7" s="74"/>
      <c r="C7" s="104"/>
      <c r="D7" s="21" t="s">
        <v>130</v>
      </c>
      <c r="E7" s="125">
        <v>13276618</v>
      </c>
      <c r="F7" s="126">
        <v>2639440</v>
      </c>
      <c r="G7" s="127">
        <v>8912000</v>
      </c>
      <c r="H7" s="126"/>
      <c r="I7" s="126"/>
      <c r="J7" s="126">
        <v>140000</v>
      </c>
      <c r="K7" s="128"/>
      <c r="L7" s="128"/>
      <c r="M7" s="128"/>
      <c r="N7" s="128"/>
      <c r="O7" s="128"/>
      <c r="P7" s="180">
        <v>16859085</v>
      </c>
      <c r="Q7" s="181"/>
      <c r="R7" s="75">
        <f>SUM(E7:Q7)</f>
        <v>41827143</v>
      </c>
    </row>
    <row r="8" spans="1:18" ht="23.25" customHeight="1">
      <c r="A8" s="40" t="s">
        <v>132</v>
      </c>
      <c r="B8" s="29" t="s">
        <v>69</v>
      </c>
      <c r="C8" s="130" t="s">
        <v>100</v>
      </c>
      <c r="D8" s="73" t="s">
        <v>161</v>
      </c>
      <c r="E8" s="76"/>
      <c r="F8" s="31"/>
      <c r="G8" s="32"/>
      <c r="H8" s="32"/>
      <c r="I8" s="31"/>
      <c r="J8" s="31"/>
      <c r="K8" s="31"/>
      <c r="L8" s="31"/>
      <c r="M8" s="31"/>
      <c r="N8" s="52"/>
      <c r="O8" s="52"/>
      <c r="P8" s="15"/>
      <c r="Q8" s="182"/>
      <c r="R8" s="53">
        <f>SUM(E8:P8)</f>
        <v>0</v>
      </c>
    </row>
    <row r="9" spans="1:18" ht="23.25" customHeight="1">
      <c r="A9" s="40" t="s">
        <v>133</v>
      </c>
      <c r="B9" s="101"/>
      <c r="C9" s="131"/>
      <c r="D9" s="21" t="s">
        <v>130</v>
      </c>
      <c r="E9" s="76"/>
      <c r="F9" s="31"/>
      <c r="G9" s="32"/>
      <c r="H9" s="32"/>
      <c r="I9" s="31"/>
      <c r="J9" s="31"/>
      <c r="K9" s="31"/>
      <c r="L9" s="31"/>
      <c r="M9" s="31"/>
      <c r="N9" s="52"/>
      <c r="O9" s="52"/>
      <c r="P9" s="54"/>
      <c r="Q9" s="182"/>
      <c r="R9" s="53">
        <f>SUM(E9:P9)</f>
        <v>0</v>
      </c>
    </row>
    <row r="10" spans="1:18" ht="19.5" customHeight="1">
      <c r="A10" s="40" t="s">
        <v>134</v>
      </c>
      <c r="B10" s="78" t="s">
        <v>89</v>
      </c>
      <c r="C10" s="111" t="s">
        <v>4</v>
      </c>
      <c r="D10" s="73" t="s">
        <v>161</v>
      </c>
      <c r="E10" s="77">
        <v>740000</v>
      </c>
      <c r="F10" s="15">
        <v>144300</v>
      </c>
      <c r="G10" s="16">
        <v>3225800</v>
      </c>
      <c r="H10" s="16"/>
      <c r="I10" s="15"/>
      <c r="J10" s="15"/>
      <c r="K10" s="15"/>
      <c r="L10" s="15"/>
      <c r="M10" s="15"/>
      <c r="N10" s="15"/>
      <c r="O10" s="15"/>
      <c r="P10" s="54"/>
      <c r="Q10" s="55"/>
      <c r="R10" s="53">
        <f aca="true" t="shared" si="0" ref="R10:R19">SUM(E10:Q10)</f>
        <v>4110100</v>
      </c>
    </row>
    <row r="11" spans="1:18" ht="19.5" customHeight="1">
      <c r="A11" s="40" t="s">
        <v>135</v>
      </c>
      <c r="B11" s="71"/>
      <c r="C11" s="111"/>
      <c r="D11" s="21" t="s">
        <v>130</v>
      </c>
      <c r="E11" s="77">
        <v>740000</v>
      </c>
      <c r="F11" s="15">
        <v>144300</v>
      </c>
      <c r="G11" s="16">
        <v>3225800</v>
      </c>
      <c r="H11" s="16"/>
      <c r="I11" s="15"/>
      <c r="J11" s="15"/>
      <c r="K11" s="15"/>
      <c r="L11" s="15"/>
      <c r="M11" s="15"/>
      <c r="N11" s="15"/>
      <c r="O11" s="23"/>
      <c r="P11" s="54"/>
      <c r="Q11" s="55"/>
      <c r="R11" s="53">
        <f t="shared" si="0"/>
        <v>4110100</v>
      </c>
    </row>
    <row r="12" spans="1:18" ht="27.75" customHeight="1">
      <c r="A12" s="40" t="s">
        <v>103</v>
      </c>
      <c r="B12" s="13" t="s">
        <v>59</v>
      </c>
      <c r="C12" s="108" t="s">
        <v>86</v>
      </c>
      <c r="D12" s="73" t="s">
        <v>161</v>
      </c>
      <c r="E12" s="77"/>
      <c r="F12" s="15"/>
      <c r="G12" s="16">
        <v>5847500</v>
      </c>
      <c r="H12" s="16"/>
      <c r="I12" s="15"/>
      <c r="J12" s="15">
        <v>190500</v>
      </c>
      <c r="K12" s="15">
        <v>4475639</v>
      </c>
      <c r="L12" s="15"/>
      <c r="M12" s="15"/>
      <c r="N12" s="15"/>
      <c r="O12" s="23"/>
      <c r="P12" s="54"/>
      <c r="Q12" s="55"/>
      <c r="R12" s="53">
        <f t="shared" si="0"/>
        <v>10513639</v>
      </c>
    </row>
    <row r="13" spans="1:18" ht="18.75" customHeight="1">
      <c r="A13" s="40" t="s">
        <v>104</v>
      </c>
      <c r="B13" s="13"/>
      <c r="C13" s="108"/>
      <c r="D13" s="21" t="s">
        <v>130</v>
      </c>
      <c r="E13" s="77"/>
      <c r="F13" s="15"/>
      <c r="G13" s="16">
        <v>10546000</v>
      </c>
      <c r="H13" s="16"/>
      <c r="I13" s="15"/>
      <c r="J13" s="15">
        <v>190500</v>
      </c>
      <c r="K13" s="15">
        <v>13925639</v>
      </c>
      <c r="L13" s="15"/>
      <c r="M13" s="15"/>
      <c r="N13" s="15"/>
      <c r="O13" s="23"/>
      <c r="P13" s="54"/>
      <c r="Q13" s="55"/>
      <c r="R13" s="53">
        <f t="shared" si="0"/>
        <v>24662139</v>
      </c>
    </row>
    <row r="14" spans="1:18" ht="19.5" customHeight="1">
      <c r="A14" s="40" t="s">
        <v>105</v>
      </c>
      <c r="B14" s="13" t="s">
        <v>67</v>
      </c>
      <c r="C14" s="108" t="s">
        <v>68</v>
      </c>
      <c r="D14" s="73" t="s">
        <v>161</v>
      </c>
      <c r="E14" s="77"/>
      <c r="F14" s="15"/>
      <c r="G14" s="16"/>
      <c r="H14" s="16"/>
      <c r="I14" s="15"/>
      <c r="J14" s="15"/>
      <c r="K14" s="15"/>
      <c r="L14" s="15"/>
      <c r="M14" s="15"/>
      <c r="N14" s="15"/>
      <c r="O14" s="23"/>
      <c r="P14" s="54"/>
      <c r="Q14" s="55">
        <v>4511220</v>
      </c>
      <c r="R14" s="53">
        <f t="shared" si="0"/>
        <v>4511220</v>
      </c>
    </row>
    <row r="15" spans="1:18" ht="19.5" customHeight="1">
      <c r="A15" s="40" t="s">
        <v>106</v>
      </c>
      <c r="B15" s="13"/>
      <c r="C15" s="108"/>
      <c r="D15" s="21" t="s">
        <v>130</v>
      </c>
      <c r="E15" s="77"/>
      <c r="F15" s="15"/>
      <c r="G15" s="16"/>
      <c r="H15" s="16"/>
      <c r="I15" s="15">
        <v>1350201</v>
      </c>
      <c r="J15" s="15"/>
      <c r="K15" s="15"/>
      <c r="L15" s="15"/>
      <c r="M15" s="15"/>
      <c r="N15" s="15"/>
      <c r="O15" s="23"/>
      <c r="P15" s="54"/>
      <c r="Q15" s="55">
        <v>4511220</v>
      </c>
      <c r="R15" s="53">
        <f t="shared" si="0"/>
        <v>5861421</v>
      </c>
    </row>
    <row r="16" spans="1:18" ht="19.5" customHeight="1">
      <c r="A16" s="40" t="s">
        <v>107</v>
      </c>
      <c r="B16" s="13" t="s">
        <v>70</v>
      </c>
      <c r="C16" s="108" t="s">
        <v>71</v>
      </c>
      <c r="D16" s="73" t="s">
        <v>161</v>
      </c>
      <c r="E16" s="77"/>
      <c r="F16" s="15"/>
      <c r="G16" s="16"/>
      <c r="H16" s="16"/>
      <c r="I16" s="15">
        <v>105638693</v>
      </c>
      <c r="J16" s="15"/>
      <c r="K16" s="15"/>
      <c r="L16" s="15"/>
      <c r="M16" s="15"/>
      <c r="N16" s="15"/>
      <c r="O16" s="15"/>
      <c r="P16" s="54"/>
      <c r="Q16" s="55"/>
      <c r="R16" s="53">
        <f t="shared" si="0"/>
        <v>105638693</v>
      </c>
    </row>
    <row r="17" spans="1:18" ht="19.5" customHeight="1">
      <c r="A17" s="40" t="s">
        <v>108</v>
      </c>
      <c r="B17" s="13"/>
      <c r="C17" s="108"/>
      <c r="D17" s="21" t="s">
        <v>130</v>
      </c>
      <c r="E17" s="77"/>
      <c r="F17" s="15"/>
      <c r="G17" s="16"/>
      <c r="H17" s="16"/>
      <c r="I17" s="15">
        <v>113729759</v>
      </c>
      <c r="J17" s="15"/>
      <c r="K17" s="15"/>
      <c r="L17" s="15"/>
      <c r="M17" s="15"/>
      <c r="N17" s="15"/>
      <c r="O17" s="15"/>
      <c r="P17" s="54"/>
      <c r="Q17" s="55"/>
      <c r="R17" s="53">
        <f t="shared" si="0"/>
        <v>113729759</v>
      </c>
    </row>
    <row r="18" spans="1:18" ht="19.5" customHeight="1">
      <c r="A18" s="40" t="s">
        <v>109</v>
      </c>
      <c r="B18" s="20" t="s">
        <v>80</v>
      </c>
      <c r="C18" s="109" t="s">
        <v>81</v>
      </c>
      <c r="D18" s="73" t="s">
        <v>161</v>
      </c>
      <c r="E18" s="77">
        <v>1787205</v>
      </c>
      <c r="F18" s="15">
        <v>174252</v>
      </c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55"/>
      <c r="R18" s="53">
        <f t="shared" si="0"/>
        <v>1961457</v>
      </c>
    </row>
    <row r="19" spans="1:18" ht="19.5" customHeight="1">
      <c r="A19" s="40" t="s">
        <v>110</v>
      </c>
      <c r="B19" s="20"/>
      <c r="C19" s="109"/>
      <c r="D19" s="21" t="s">
        <v>130</v>
      </c>
      <c r="E19" s="76">
        <v>6826404</v>
      </c>
      <c r="F19" s="31">
        <v>665574</v>
      </c>
      <c r="G19" s="32">
        <v>541764</v>
      </c>
      <c r="H19" s="32"/>
      <c r="I19" s="31"/>
      <c r="J19" s="31"/>
      <c r="K19" s="31"/>
      <c r="L19" s="31"/>
      <c r="M19" s="31"/>
      <c r="N19" s="31"/>
      <c r="O19" s="31"/>
      <c r="P19" s="70"/>
      <c r="Q19" s="69"/>
      <c r="R19" s="53">
        <f t="shared" si="0"/>
        <v>8033742</v>
      </c>
    </row>
    <row r="20" spans="1:18" ht="19.5" customHeight="1">
      <c r="A20" s="40" t="s">
        <v>111</v>
      </c>
      <c r="B20" s="13" t="s">
        <v>55</v>
      </c>
      <c r="C20" s="108" t="s">
        <v>56</v>
      </c>
      <c r="D20" s="73" t="s">
        <v>161</v>
      </c>
      <c r="E20" s="76"/>
      <c r="F20" s="31"/>
      <c r="G20" s="32">
        <v>2711450</v>
      </c>
      <c r="H20" s="32"/>
      <c r="I20" s="31"/>
      <c r="J20" s="31"/>
      <c r="K20" s="31">
        <v>124481811</v>
      </c>
      <c r="L20" s="31"/>
      <c r="M20" s="31"/>
      <c r="N20" s="31"/>
      <c r="O20" s="31"/>
      <c r="P20" s="70"/>
      <c r="Q20" s="69"/>
      <c r="R20" s="53">
        <f>SUM(E20:P20)</f>
        <v>127193261</v>
      </c>
    </row>
    <row r="21" spans="1:18" ht="19.5" customHeight="1">
      <c r="A21" s="40" t="s">
        <v>112</v>
      </c>
      <c r="B21" s="13"/>
      <c r="C21" s="108"/>
      <c r="D21" s="21" t="s">
        <v>130</v>
      </c>
      <c r="E21" s="165"/>
      <c r="F21" s="15"/>
      <c r="G21" s="16">
        <v>10595439</v>
      </c>
      <c r="H21" s="16"/>
      <c r="I21" s="15"/>
      <c r="J21" s="15"/>
      <c r="K21" s="15">
        <v>151091632</v>
      </c>
      <c r="L21" s="15"/>
      <c r="M21" s="15"/>
      <c r="N21" s="15"/>
      <c r="O21" s="15"/>
      <c r="P21" s="15"/>
      <c r="Q21" s="69"/>
      <c r="R21" s="53">
        <f>SUM(E21:P21)</f>
        <v>161687071</v>
      </c>
    </row>
    <row r="22" spans="1:18" ht="19.5" customHeight="1">
      <c r="A22" s="40" t="s">
        <v>113</v>
      </c>
      <c r="B22" s="13" t="s">
        <v>64</v>
      </c>
      <c r="C22" s="108" t="s">
        <v>3</v>
      </c>
      <c r="D22" s="73" t="s">
        <v>161</v>
      </c>
      <c r="E22" s="165"/>
      <c r="F22" s="15"/>
      <c r="G22" s="16">
        <v>3680000</v>
      </c>
      <c r="H22" s="16"/>
      <c r="I22" s="15"/>
      <c r="J22" s="15"/>
      <c r="K22" s="15"/>
      <c r="L22" s="15"/>
      <c r="M22" s="15"/>
      <c r="N22" s="15"/>
      <c r="O22" s="15"/>
      <c r="P22" s="15"/>
      <c r="Q22" s="69"/>
      <c r="R22" s="53">
        <f>SUM(E22:P22)</f>
        <v>3680000</v>
      </c>
    </row>
    <row r="23" spans="1:18" ht="19.5" customHeight="1">
      <c r="A23" s="40" t="s">
        <v>114</v>
      </c>
      <c r="B23" s="13"/>
      <c r="C23" s="108"/>
      <c r="D23" s="21" t="s">
        <v>130</v>
      </c>
      <c r="E23" s="165"/>
      <c r="F23" s="15"/>
      <c r="G23" s="16">
        <v>3680000</v>
      </c>
      <c r="H23" s="16"/>
      <c r="I23" s="15"/>
      <c r="J23" s="15"/>
      <c r="K23" s="15"/>
      <c r="L23" s="15"/>
      <c r="M23" s="15"/>
      <c r="N23" s="15"/>
      <c r="O23" s="15"/>
      <c r="P23" s="15"/>
      <c r="Q23" s="69"/>
      <c r="R23" s="53">
        <f>SUM(E23:P23)</f>
        <v>3680000</v>
      </c>
    </row>
    <row r="24" spans="1:18" ht="19.5" customHeight="1">
      <c r="A24" s="40" t="s">
        <v>115</v>
      </c>
      <c r="B24" s="13" t="s">
        <v>60</v>
      </c>
      <c r="C24" s="108" t="s">
        <v>61</v>
      </c>
      <c r="D24" s="73" t="s">
        <v>161</v>
      </c>
      <c r="E24" s="77">
        <v>2985480</v>
      </c>
      <c r="F24" s="15">
        <v>600598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4"/>
      <c r="Q24" s="55"/>
      <c r="R24" s="53">
        <f>SUM(E24:Q24)</f>
        <v>6716078</v>
      </c>
    </row>
    <row r="25" spans="1:18" ht="19.5" customHeight="1">
      <c r="A25" s="40" t="s">
        <v>116</v>
      </c>
      <c r="B25" s="13"/>
      <c r="C25" s="108"/>
      <c r="D25" s="21" t="s">
        <v>130</v>
      </c>
      <c r="E25" s="77">
        <v>3011380</v>
      </c>
      <c r="F25" s="15">
        <v>605649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4"/>
      <c r="Q25" s="55"/>
      <c r="R25" s="53">
        <f>SUM(E25:Q25)</f>
        <v>6747029</v>
      </c>
    </row>
    <row r="26" spans="1:18" ht="19.5" customHeight="1">
      <c r="A26" s="40" t="s">
        <v>94</v>
      </c>
      <c r="B26" s="13" t="s">
        <v>65</v>
      </c>
      <c r="C26" s="108" t="s">
        <v>66</v>
      </c>
      <c r="D26" s="73" t="s">
        <v>161</v>
      </c>
      <c r="E26" s="77">
        <v>1896820</v>
      </c>
      <c r="F26" s="15">
        <v>454720</v>
      </c>
      <c r="G26" s="16">
        <v>11730000</v>
      </c>
      <c r="H26" s="16"/>
      <c r="I26" s="15"/>
      <c r="J26" s="15">
        <v>2540000</v>
      </c>
      <c r="K26" s="15"/>
      <c r="L26" s="15"/>
      <c r="M26" s="15"/>
      <c r="N26" s="15"/>
      <c r="O26" s="15">
        <v>1500000</v>
      </c>
      <c r="P26" s="54"/>
      <c r="Q26" s="55"/>
      <c r="R26" s="53">
        <f aca="true" t="shared" si="1" ref="R26:R65">SUM(E26:Q26)</f>
        <v>18121540</v>
      </c>
    </row>
    <row r="27" spans="1:18" ht="19.5" customHeight="1">
      <c r="A27" s="40" t="s">
        <v>95</v>
      </c>
      <c r="B27" s="13"/>
      <c r="C27" s="108"/>
      <c r="D27" s="21" t="s">
        <v>130</v>
      </c>
      <c r="E27" s="77">
        <v>1896820</v>
      </c>
      <c r="F27" s="15">
        <v>454720</v>
      </c>
      <c r="G27" s="16">
        <v>11179052</v>
      </c>
      <c r="H27" s="16"/>
      <c r="I27" s="15"/>
      <c r="J27" s="15">
        <v>210000</v>
      </c>
      <c r="K27" s="15"/>
      <c r="L27" s="15"/>
      <c r="M27" s="15"/>
      <c r="N27" s="15"/>
      <c r="O27" s="15">
        <v>1500000</v>
      </c>
      <c r="P27" s="54"/>
      <c r="Q27" s="55"/>
      <c r="R27" s="53">
        <f t="shared" si="1"/>
        <v>15240592</v>
      </c>
    </row>
    <row r="28" spans="1:18" ht="19.5" customHeight="1">
      <c r="A28" s="40" t="s">
        <v>96</v>
      </c>
      <c r="B28" s="13" t="s">
        <v>118</v>
      </c>
      <c r="C28" s="108" t="s">
        <v>119</v>
      </c>
      <c r="D28" s="73" t="s">
        <v>161</v>
      </c>
      <c r="E28" s="77"/>
      <c r="F28" s="15"/>
      <c r="G28" s="16"/>
      <c r="H28" s="16"/>
      <c r="I28" s="15">
        <v>466717</v>
      </c>
      <c r="J28" s="15"/>
      <c r="K28" s="15"/>
      <c r="L28" s="15"/>
      <c r="M28" s="15"/>
      <c r="N28" s="15"/>
      <c r="O28" s="15"/>
      <c r="P28" s="54"/>
      <c r="Q28" s="55"/>
      <c r="R28" s="53">
        <f t="shared" si="1"/>
        <v>466717</v>
      </c>
    </row>
    <row r="29" spans="1:18" ht="19.5" customHeight="1">
      <c r="A29" s="40" t="s">
        <v>97</v>
      </c>
      <c r="B29" s="13"/>
      <c r="C29" s="108"/>
      <c r="D29" s="21" t="s">
        <v>130</v>
      </c>
      <c r="E29" s="77"/>
      <c r="F29" s="15"/>
      <c r="G29" s="16"/>
      <c r="H29" s="16"/>
      <c r="I29" s="15"/>
      <c r="J29" s="15"/>
      <c r="K29" s="15"/>
      <c r="L29" s="15"/>
      <c r="M29" s="15"/>
      <c r="N29" s="15"/>
      <c r="O29" s="15"/>
      <c r="P29" s="54"/>
      <c r="Q29" s="55"/>
      <c r="R29" s="53">
        <f t="shared" si="1"/>
        <v>0</v>
      </c>
    </row>
    <row r="30" spans="1:18" ht="19.5" customHeight="1">
      <c r="A30" s="40" t="s">
        <v>120</v>
      </c>
      <c r="B30" s="13" t="s">
        <v>87</v>
      </c>
      <c r="C30" s="108" t="s">
        <v>88</v>
      </c>
      <c r="D30" s="73" t="s">
        <v>161</v>
      </c>
      <c r="E30" s="77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4"/>
      <c r="Q30" s="55"/>
      <c r="R30" s="53">
        <f t="shared" si="1"/>
        <v>979000</v>
      </c>
    </row>
    <row r="31" spans="1:18" ht="19.5" customHeight="1">
      <c r="A31" s="40" t="s">
        <v>136</v>
      </c>
      <c r="B31" s="13"/>
      <c r="C31" s="108"/>
      <c r="D31" s="21" t="s">
        <v>130</v>
      </c>
      <c r="E31" s="77"/>
      <c r="F31" s="15"/>
      <c r="G31" s="16">
        <v>379000</v>
      </c>
      <c r="H31" s="16"/>
      <c r="I31" s="15">
        <v>600000</v>
      </c>
      <c r="J31" s="15"/>
      <c r="K31" s="15"/>
      <c r="L31" s="15"/>
      <c r="M31" s="15"/>
      <c r="N31" s="15"/>
      <c r="O31" s="15"/>
      <c r="P31" s="54"/>
      <c r="Q31" s="55"/>
      <c r="R31" s="53">
        <f t="shared" si="1"/>
        <v>979000</v>
      </c>
    </row>
    <row r="32" spans="1:18" ht="19.5" customHeight="1">
      <c r="A32" s="40" t="s">
        <v>137</v>
      </c>
      <c r="B32" s="13" t="s">
        <v>72</v>
      </c>
      <c r="C32" s="108" t="s">
        <v>73</v>
      </c>
      <c r="D32" s="73" t="s">
        <v>161</v>
      </c>
      <c r="E32" s="77">
        <v>3315745</v>
      </c>
      <c r="F32" s="15">
        <v>629900</v>
      </c>
      <c r="G32" s="16">
        <v>981000</v>
      </c>
      <c r="H32" s="15"/>
      <c r="I32" s="15"/>
      <c r="J32" s="15"/>
      <c r="K32" s="15"/>
      <c r="L32" s="15"/>
      <c r="M32" s="15"/>
      <c r="N32" s="15"/>
      <c r="O32" s="15"/>
      <c r="P32" s="54"/>
      <c r="Q32" s="55"/>
      <c r="R32" s="53">
        <f t="shared" si="1"/>
        <v>4926645</v>
      </c>
    </row>
    <row r="33" spans="1:18" ht="19.5" customHeight="1">
      <c r="A33" s="40" t="s">
        <v>138</v>
      </c>
      <c r="B33" s="13"/>
      <c r="C33" s="108"/>
      <c r="D33" s="21" t="s">
        <v>130</v>
      </c>
      <c r="E33" s="77">
        <v>3015745</v>
      </c>
      <c r="F33" s="15">
        <v>469900</v>
      </c>
      <c r="G33" s="16">
        <v>1181000</v>
      </c>
      <c r="H33" s="15"/>
      <c r="I33" s="15"/>
      <c r="J33" s="15">
        <v>260000</v>
      </c>
      <c r="K33" s="15"/>
      <c r="L33" s="15"/>
      <c r="M33" s="15"/>
      <c r="N33" s="15"/>
      <c r="O33" s="15"/>
      <c r="P33" s="54"/>
      <c r="Q33" s="55"/>
      <c r="R33" s="53">
        <f t="shared" si="1"/>
        <v>4926645</v>
      </c>
    </row>
    <row r="34" spans="1:18" ht="19.5" customHeight="1">
      <c r="A34" s="40" t="s">
        <v>139</v>
      </c>
      <c r="B34" s="13" t="s">
        <v>74</v>
      </c>
      <c r="C34" s="108" t="s">
        <v>75</v>
      </c>
      <c r="D34" s="73" t="s">
        <v>161</v>
      </c>
      <c r="E34" s="77">
        <v>30000</v>
      </c>
      <c r="F34" s="15">
        <v>5850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4"/>
      <c r="Q34" s="55"/>
      <c r="R34" s="53">
        <f t="shared" si="1"/>
        <v>139850</v>
      </c>
    </row>
    <row r="35" spans="1:18" ht="19.5" customHeight="1">
      <c r="A35" s="40" t="s">
        <v>140</v>
      </c>
      <c r="B35" s="13"/>
      <c r="C35" s="108"/>
      <c r="D35" s="21" t="s">
        <v>130</v>
      </c>
      <c r="E35" s="77">
        <v>30000</v>
      </c>
      <c r="F35" s="15">
        <v>5850</v>
      </c>
      <c r="G35" s="16">
        <v>59000</v>
      </c>
      <c r="H35" s="15"/>
      <c r="I35" s="15">
        <v>45000</v>
      </c>
      <c r="J35" s="15"/>
      <c r="K35" s="15"/>
      <c r="L35" s="15"/>
      <c r="M35" s="15"/>
      <c r="N35" s="15"/>
      <c r="O35" s="15"/>
      <c r="P35" s="54"/>
      <c r="Q35" s="55"/>
      <c r="R35" s="53">
        <f t="shared" si="1"/>
        <v>139850</v>
      </c>
    </row>
    <row r="36" spans="1:18" ht="19.5" customHeight="1">
      <c r="A36" s="40" t="s">
        <v>141</v>
      </c>
      <c r="B36" s="13" t="s">
        <v>57</v>
      </c>
      <c r="C36" s="108" t="s">
        <v>99</v>
      </c>
      <c r="D36" s="73" t="s">
        <v>161</v>
      </c>
      <c r="E36" s="77"/>
      <c r="F36" s="15"/>
      <c r="G36" s="16">
        <v>1161250</v>
      </c>
      <c r="H36" s="15"/>
      <c r="I36" s="15"/>
      <c r="J36" s="15"/>
      <c r="K36" s="15"/>
      <c r="L36" s="15"/>
      <c r="M36" s="15"/>
      <c r="N36" s="15"/>
      <c r="O36" s="15"/>
      <c r="P36" s="54"/>
      <c r="Q36" s="55"/>
      <c r="R36" s="53">
        <f t="shared" si="1"/>
        <v>1161250</v>
      </c>
    </row>
    <row r="37" spans="1:18" ht="19.5" customHeight="1">
      <c r="A37" s="40" t="s">
        <v>142</v>
      </c>
      <c r="B37" s="13"/>
      <c r="C37" s="108"/>
      <c r="D37" s="21" t="s">
        <v>130</v>
      </c>
      <c r="E37" s="134">
        <v>325000</v>
      </c>
      <c r="F37" s="98">
        <v>60000</v>
      </c>
      <c r="G37" s="99">
        <v>1223250</v>
      </c>
      <c r="H37" s="98"/>
      <c r="I37" s="98"/>
      <c r="J37" s="98">
        <v>268000</v>
      </c>
      <c r="K37" s="98">
        <v>500000</v>
      </c>
      <c r="L37" s="98"/>
      <c r="M37" s="98"/>
      <c r="N37" s="98"/>
      <c r="O37" s="98"/>
      <c r="P37" s="145"/>
      <c r="Q37" s="100"/>
      <c r="R37" s="53">
        <f t="shared" si="1"/>
        <v>2376250</v>
      </c>
    </row>
    <row r="38" spans="1:18" ht="19.5" customHeight="1">
      <c r="A38" s="142"/>
      <c r="B38" s="101"/>
      <c r="C38" s="143"/>
      <c r="D38" s="144"/>
      <c r="E38" s="137"/>
      <c r="F38" s="18"/>
      <c r="G38" s="13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</row>
    <row r="39" spans="1:18" ht="19.5" customHeight="1">
      <c r="A39" s="142"/>
      <c r="B39" s="101"/>
      <c r="C39" s="143"/>
      <c r="D39" s="144"/>
      <c r="E39" s="137"/>
      <c r="F39" s="18"/>
      <c r="G39" s="13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9.5" customHeight="1">
      <c r="A40" s="142"/>
      <c r="B40" s="101"/>
      <c r="C40" s="143"/>
      <c r="D40" s="144"/>
      <c r="E40" s="137"/>
      <c r="F40" s="18"/>
      <c r="G40" s="67" t="s">
        <v>39</v>
      </c>
      <c r="H40" s="67"/>
      <c r="K40" s="67" t="s">
        <v>40</v>
      </c>
      <c r="L40" s="67"/>
      <c r="M40" s="18"/>
      <c r="N40" s="18"/>
      <c r="O40" s="18"/>
      <c r="P40" s="18"/>
      <c r="Q40" s="18"/>
      <c r="R40" s="19"/>
    </row>
    <row r="41" spans="1:18" ht="19.5" customHeight="1">
      <c r="A41" s="194" t="s">
        <v>176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</row>
    <row r="42" spans="1:18" ht="19.5" customHeight="1">
      <c r="A42" s="1"/>
      <c r="B42" s="43"/>
      <c r="C42" s="192" t="s">
        <v>128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1"/>
      <c r="Q42" s="11"/>
      <c r="R42" s="12" t="s">
        <v>164</v>
      </c>
    </row>
    <row r="43" spans="1:18" ht="19.5" customHeight="1" thickBot="1">
      <c r="A43" s="1"/>
      <c r="B43" s="193" t="s">
        <v>24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R43" s="44" t="s">
        <v>117</v>
      </c>
    </row>
    <row r="44" spans="1:18" ht="105">
      <c r="A44" s="45"/>
      <c r="B44" s="42" t="s">
        <v>42</v>
      </c>
      <c r="C44" s="3" t="s">
        <v>43</v>
      </c>
      <c r="D44" s="119" t="s">
        <v>131</v>
      </c>
      <c r="E44" s="4" t="s">
        <v>25</v>
      </c>
      <c r="F44" s="4" t="s">
        <v>26</v>
      </c>
      <c r="G44" s="5" t="s">
        <v>27</v>
      </c>
      <c r="H44" s="5" t="s">
        <v>51</v>
      </c>
      <c r="I44" s="4" t="s">
        <v>52</v>
      </c>
      <c r="J44" s="4" t="s">
        <v>53</v>
      </c>
      <c r="K44" s="4" t="s">
        <v>54</v>
      </c>
      <c r="L44" s="4" t="s">
        <v>28</v>
      </c>
      <c r="M44" s="4" t="s">
        <v>29</v>
      </c>
      <c r="N44" s="6" t="s">
        <v>30</v>
      </c>
      <c r="O44" s="4" t="s">
        <v>31</v>
      </c>
      <c r="P44" s="4" t="s">
        <v>32</v>
      </c>
      <c r="Q44" s="46" t="s">
        <v>33</v>
      </c>
      <c r="R44" s="7" t="s">
        <v>34</v>
      </c>
    </row>
    <row r="45" spans="1:18" ht="19.5" customHeight="1" thickBot="1">
      <c r="A45" s="47"/>
      <c r="B45" s="48" t="s">
        <v>8</v>
      </c>
      <c r="C45" s="49" t="s">
        <v>9</v>
      </c>
      <c r="D45" s="49"/>
      <c r="E45" s="49" t="s">
        <v>10</v>
      </c>
      <c r="F45" s="49" t="s">
        <v>11</v>
      </c>
      <c r="G45" s="50" t="s">
        <v>12</v>
      </c>
      <c r="H45" s="49" t="s">
        <v>13</v>
      </c>
      <c r="I45" s="49" t="s">
        <v>14</v>
      </c>
      <c r="J45" s="49" t="s">
        <v>15</v>
      </c>
      <c r="K45" s="49" t="s">
        <v>16</v>
      </c>
      <c r="L45" s="49" t="s">
        <v>17</v>
      </c>
      <c r="M45" s="49" t="s">
        <v>18</v>
      </c>
      <c r="N45" s="49" t="s">
        <v>19</v>
      </c>
      <c r="O45" s="49" t="s">
        <v>35</v>
      </c>
      <c r="P45" s="51" t="s">
        <v>36</v>
      </c>
      <c r="Q45" s="51" t="s">
        <v>37</v>
      </c>
      <c r="R45" s="51" t="s">
        <v>101</v>
      </c>
    </row>
    <row r="46" spans="1:18" ht="19.5" customHeight="1">
      <c r="A46" s="40" t="s">
        <v>143</v>
      </c>
      <c r="B46" s="78" t="s">
        <v>82</v>
      </c>
      <c r="C46" s="111" t="s">
        <v>83</v>
      </c>
      <c r="D46" s="73" t="s">
        <v>161</v>
      </c>
      <c r="E46" s="77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4"/>
      <c r="Q46" s="55"/>
      <c r="R46" s="53">
        <f t="shared" si="1"/>
        <v>480000</v>
      </c>
    </row>
    <row r="47" spans="1:18" ht="19.5" customHeight="1">
      <c r="A47" s="40" t="s">
        <v>144</v>
      </c>
      <c r="B47" s="78"/>
      <c r="C47" s="111"/>
      <c r="D47" s="21" t="s">
        <v>130</v>
      </c>
      <c r="E47" s="77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4"/>
      <c r="Q47" s="55"/>
      <c r="R47" s="53">
        <f t="shared" si="1"/>
        <v>480000</v>
      </c>
    </row>
    <row r="48" spans="1:18" ht="28.5" customHeight="1">
      <c r="A48" s="40" t="s">
        <v>145</v>
      </c>
      <c r="B48" s="78" t="s">
        <v>84</v>
      </c>
      <c r="C48" s="109" t="s">
        <v>85</v>
      </c>
      <c r="D48" s="73" t="s">
        <v>161</v>
      </c>
      <c r="E48" s="77">
        <v>3109200</v>
      </c>
      <c r="F48" s="15">
        <v>667144</v>
      </c>
      <c r="G48" s="16">
        <v>6325000</v>
      </c>
      <c r="H48" s="15"/>
      <c r="I48" s="15"/>
      <c r="J48" s="15">
        <v>254000</v>
      </c>
      <c r="K48" s="15"/>
      <c r="L48" s="15"/>
      <c r="M48" s="15"/>
      <c r="N48" s="15"/>
      <c r="O48" s="15"/>
      <c r="P48" s="54"/>
      <c r="Q48" s="55"/>
      <c r="R48" s="53">
        <f t="shared" si="1"/>
        <v>10355344</v>
      </c>
    </row>
    <row r="49" spans="1:18" ht="28.5" customHeight="1">
      <c r="A49" s="40" t="s">
        <v>146</v>
      </c>
      <c r="B49" s="78"/>
      <c r="C49" s="109"/>
      <c r="D49" s="21" t="s">
        <v>130</v>
      </c>
      <c r="E49" s="77">
        <v>3219200</v>
      </c>
      <c r="F49" s="15">
        <v>687394</v>
      </c>
      <c r="G49" s="16">
        <v>6325000</v>
      </c>
      <c r="H49" s="15"/>
      <c r="I49" s="15"/>
      <c r="J49" s="15">
        <v>254000</v>
      </c>
      <c r="K49" s="15"/>
      <c r="L49" s="15"/>
      <c r="M49" s="15"/>
      <c r="N49" s="15"/>
      <c r="O49" s="15"/>
      <c r="P49" s="54"/>
      <c r="Q49" s="55"/>
      <c r="R49" s="53">
        <f t="shared" si="1"/>
        <v>10485594</v>
      </c>
    </row>
    <row r="50" spans="1:18" ht="19.5" customHeight="1">
      <c r="A50" s="40" t="s">
        <v>147</v>
      </c>
      <c r="B50" s="79" t="s">
        <v>91</v>
      </c>
      <c r="C50" s="109" t="s">
        <v>92</v>
      </c>
      <c r="D50" s="73" t="s">
        <v>161</v>
      </c>
      <c r="E50" s="77"/>
      <c r="F50" s="15"/>
      <c r="G50" s="16"/>
      <c r="H50" s="15"/>
      <c r="I50" s="15"/>
      <c r="J50" s="15"/>
      <c r="K50" s="15"/>
      <c r="L50" s="15">
        <v>2000000</v>
      </c>
      <c r="M50" s="15"/>
      <c r="N50" s="15"/>
      <c r="O50" s="15"/>
      <c r="P50" s="54"/>
      <c r="Q50" s="55"/>
      <c r="R50" s="53">
        <f t="shared" si="1"/>
        <v>2000000</v>
      </c>
    </row>
    <row r="51" spans="1:18" ht="19.5" customHeight="1">
      <c r="A51" s="40" t="s">
        <v>148</v>
      </c>
      <c r="B51" s="79"/>
      <c r="C51" s="109"/>
      <c r="D51" s="21" t="s">
        <v>130</v>
      </c>
      <c r="E51" s="77"/>
      <c r="F51" s="15"/>
      <c r="G51" s="16"/>
      <c r="H51" s="15"/>
      <c r="I51" s="15"/>
      <c r="J51" s="15"/>
      <c r="K51" s="15"/>
      <c r="L51" s="15">
        <v>0</v>
      </c>
      <c r="M51" s="15"/>
      <c r="N51" s="15"/>
      <c r="O51" s="15"/>
      <c r="P51" s="54"/>
      <c r="Q51" s="55"/>
      <c r="R51" s="53">
        <f t="shared" si="1"/>
        <v>0</v>
      </c>
    </row>
    <row r="52" spans="1:18" ht="19.5" customHeight="1">
      <c r="A52" s="40" t="s">
        <v>149</v>
      </c>
      <c r="B52" s="78" t="s">
        <v>78</v>
      </c>
      <c r="C52" s="109" t="s">
        <v>123</v>
      </c>
      <c r="D52" s="73" t="s">
        <v>161</v>
      </c>
      <c r="E52" s="77">
        <v>595400</v>
      </c>
      <c r="F52" s="15">
        <v>116103</v>
      </c>
      <c r="G52" s="16">
        <v>3551552</v>
      </c>
      <c r="H52" s="16"/>
      <c r="I52" s="15"/>
      <c r="J52" s="15"/>
      <c r="K52" s="15"/>
      <c r="L52" s="15"/>
      <c r="M52" s="15"/>
      <c r="N52" s="15"/>
      <c r="O52" s="15"/>
      <c r="P52" s="54"/>
      <c r="Q52" s="55"/>
      <c r="R52" s="53">
        <f t="shared" si="1"/>
        <v>4263055</v>
      </c>
    </row>
    <row r="53" spans="1:18" ht="19.5" customHeight="1">
      <c r="A53" s="40" t="s">
        <v>150</v>
      </c>
      <c r="B53" s="78"/>
      <c r="C53" s="109"/>
      <c r="D53" s="21" t="s">
        <v>130</v>
      </c>
      <c r="E53" s="77">
        <v>748592</v>
      </c>
      <c r="F53" s="15">
        <v>142911</v>
      </c>
      <c r="G53" s="16">
        <v>5227952</v>
      </c>
      <c r="H53" s="16"/>
      <c r="I53" s="15"/>
      <c r="J53" s="15">
        <v>600000</v>
      </c>
      <c r="K53" s="15"/>
      <c r="L53" s="15"/>
      <c r="M53" s="15"/>
      <c r="N53" s="15"/>
      <c r="O53" s="15"/>
      <c r="P53" s="54"/>
      <c r="Q53" s="55"/>
      <c r="R53" s="53">
        <f t="shared" si="1"/>
        <v>6719455</v>
      </c>
    </row>
    <row r="54" spans="1:18" ht="19.5" customHeight="1">
      <c r="A54" s="40" t="s">
        <v>151</v>
      </c>
      <c r="B54" s="78" t="s">
        <v>76</v>
      </c>
      <c r="C54" s="109" t="s">
        <v>90</v>
      </c>
      <c r="D54" s="73" t="s">
        <v>161</v>
      </c>
      <c r="E54" s="77"/>
      <c r="F54" s="15"/>
      <c r="G54" s="16">
        <v>2768000</v>
      </c>
      <c r="H54" s="16">
        <v>2600000</v>
      </c>
      <c r="I54" s="15">
        <v>350000</v>
      </c>
      <c r="J54" s="15"/>
      <c r="K54" s="15"/>
      <c r="L54" s="15"/>
      <c r="M54" s="15"/>
      <c r="N54" s="15"/>
      <c r="O54" s="15"/>
      <c r="P54" s="54"/>
      <c r="Q54" s="55"/>
      <c r="R54" s="53">
        <f t="shared" si="1"/>
        <v>5718000</v>
      </c>
    </row>
    <row r="55" spans="1:18" ht="19.5" customHeight="1">
      <c r="A55" s="40" t="s">
        <v>152</v>
      </c>
      <c r="B55" s="78"/>
      <c r="C55" s="104"/>
      <c r="D55" s="21" t="s">
        <v>130</v>
      </c>
      <c r="E55" s="77"/>
      <c r="F55" s="15"/>
      <c r="G55" s="16">
        <v>3636680</v>
      </c>
      <c r="H55" s="16">
        <v>3500000</v>
      </c>
      <c r="I55" s="15">
        <v>350000</v>
      </c>
      <c r="J55" s="15"/>
      <c r="K55" s="15"/>
      <c r="L55" s="15"/>
      <c r="M55" s="15"/>
      <c r="N55" s="15"/>
      <c r="O55" s="15"/>
      <c r="P55" s="54"/>
      <c r="Q55" s="55"/>
      <c r="R55" s="53">
        <f t="shared" si="1"/>
        <v>7486680</v>
      </c>
    </row>
    <row r="56" spans="1:18" ht="19.5" customHeight="1">
      <c r="A56" s="40" t="s">
        <v>153</v>
      </c>
      <c r="B56" s="78" t="s">
        <v>167</v>
      </c>
      <c r="C56" s="104" t="s">
        <v>168</v>
      </c>
      <c r="D56" s="73" t="s">
        <v>161</v>
      </c>
      <c r="E56" s="77"/>
      <c r="F56" s="15"/>
      <c r="G56" s="16"/>
      <c r="H56" s="16"/>
      <c r="I56" s="15"/>
      <c r="J56" s="15"/>
      <c r="K56" s="15"/>
      <c r="L56" s="15"/>
      <c r="M56" s="15"/>
      <c r="N56" s="15"/>
      <c r="O56" s="15"/>
      <c r="P56" s="54"/>
      <c r="Q56" s="55"/>
      <c r="R56" s="53">
        <f t="shared" si="1"/>
        <v>0</v>
      </c>
    </row>
    <row r="57" spans="1:18" ht="19.5" customHeight="1">
      <c r="A57" s="40" t="s">
        <v>154</v>
      </c>
      <c r="B57" s="78"/>
      <c r="C57" s="104"/>
      <c r="D57" s="73" t="s">
        <v>130</v>
      </c>
      <c r="E57" s="77"/>
      <c r="F57" s="15"/>
      <c r="G57" s="16"/>
      <c r="H57" s="16">
        <v>0</v>
      </c>
      <c r="I57" s="15"/>
      <c r="J57" s="15"/>
      <c r="K57" s="15"/>
      <c r="L57" s="15"/>
      <c r="M57" s="15"/>
      <c r="N57" s="15"/>
      <c r="O57" s="15"/>
      <c r="P57" s="54"/>
      <c r="Q57" s="55"/>
      <c r="R57" s="53">
        <f t="shared" si="1"/>
        <v>0</v>
      </c>
    </row>
    <row r="58" spans="1:18" ht="19.5" customHeight="1">
      <c r="A58" s="40" t="s">
        <v>155</v>
      </c>
      <c r="B58" s="78" t="s">
        <v>98</v>
      </c>
      <c r="C58" s="104" t="s">
        <v>79</v>
      </c>
      <c r="D58" s="73" t="s">
        <v>161</v>
      </c>
      <c r="E58" s="77"/>
      <c r="F58" s="15"/>
      <c r="G58" s="16"/>
      <c r="H58" s="16"/>
      <c r="I58" s="15">
        <v>2500000</v>
      </c>
      <c r="J58" s="15"/>
      <c r="K58" s="15"/>
      <c r="L58" s="15"/>
      <c r="M58" s="15"/>
      <c r="N58" s="15"/>
      <c r="O58" s="15"/>
      <c r="P58" s="54"/>
      <c r="Q58" s="55"/>
      <c r="R58" s="53">
        <f t="shared" si="1"/>
        <v>2500000</v>
      </c>
    </row>
    <row r="59" spans="1:18" ht="19.5" customHeight="1">
      <c r="A59" s="40" t="s">
        <v>156</v>
      </c>
      <c r="B59" s="71"/>
      <c r="C59" s="104"/>
      <c r="D59" s="21" t="s">
        <v>130</v>
      </c>
      <c r="E59" s="95"/>
      <c r="F59" s="23"/>
      <c r="G59" s="24"/>
      <c r="H59" s="24"/>
      <c r="I59" s="23">
        <v>2500000</v>
      </c>
      <c r="J59" s="23"/>
      <c r="K59" s="23"/>
      <c r="L59" s="23"/>
      <c r="M59" s="23"/>
      <c r="N59" s="23"/>
      <c r="O59" s="23"/>
      <c r="P59" s="96"/>
      <c r="Q59" s="97"/>
      <c r="R59" s="53">
        <f t="shared" si="1"/>
        <v>2500000</v>
      </c>
    </row>
    <row r="60" spans="1:18" ht="19.5" customHeight="1">
      <c r="A60" s="40" t="s">
        <v>157</v>
      </c>
      <c r="B60" s="83">
        <v>1052080</v>
      </c>
      <c r="C60" s="129" t="s">
        <v>102</v>
      </c>
      <c r="D60" s="73" t="s">
        <v>161</v>
      </c>
      <c r="E60" s="95"/>
      <c r="F60" s="23"/>
      <c r="G60" s="24">
        <v>5149907</v>
      </c>
      <c r="H60" s="24"/>
      <c r="I60" s="23"/>
      <c r="J60" s="23"/>
      <c r="K60" s="23">
        <v>7101267</v>
      </c>
      <c r="L60" s="23"/>
      <c r="M60" s="23"/>
      <c r="N60" s="23"/>
      <c r="O60" s="23"/>
      <c r="P60" s="96"/>
      <c r="Q60" s="97"/>
      <c r="R60" s="53">
        <f t="shared" si="1"/>
        <v>12251174</v>
      </c>
    </row>
    <row r="61" spans="1:18" ht="19.5" customHeight="1">
      <c r="A61" s="40" t="s">
        <v>158</v>
      </c>
      <c r="B61" s="83"/>
      <c r="C61" s="112"/>
      <c r="D61" s="21" t="s">
        <v>130</v>
      </c>
      <c r="E61" s="95"/>
      <c r="F61" s="23"/>
      <c r="G61" s="24">
        <v>4786012</v>
      </c>
      <c r="H61" s="24"/>
      <c r="I61" s="23">
        <v>3389500</v>
      </c>
      <c r="J61" s="23"/>
      <c r="K61" s="23">
        <v>7465162</v>
      </c>
      <c r="L61" s="23"/>
      <c r="M61" s="23"/>
      <c r="N61" s="23"/>
      <c r="O61" s="23"/>
      <c r="P61" s="96"/>
      <c r="Q61" s="97"/>
      <c r="R61" s="53">
        <f t="shared" si="1"/>
        <v>15640674</v>
      </c>
    </row>
    <row r="62" spans="1:18" ht="19.5" customHeight="1">
      <c r="A62" s="40" t="s">
        <v>159</v>
      </c>
      <c r="B62" s="92" t="s">
        <v>171</v>
      </c>
      <c r="C62" s="112" t="s">
        <v>172</v>
      </c>
      <c r="D62" s="73" t="s">
        <v>161</v>
      </c>
      <c r="E62" s="95"/>
      <c r="F62" s="23"/>
      <c r="G62" s="24"/>
      <c r="H62" s="24"/>
      <c r="I62" s="23"/>
      <c r="J62" s="23"/>
      <c r="K62" s="23"/>
      <c r="L62" s="23"/>
      <c r="M62" s="23"/>
      <c r="N62" s="23"/>
      <c r="O62" s="23"/>
      <c r="P62" s="96"/>
      <c r="Q62" s="97"/>
      <c r="R62" s="53">
        <f t="shared" si="1"/>
        <v>0</v>
      </c>
    </row>
    <row r="63" spans="1:18" ht="19.5" customHeight="1">
      <c r="A63" s="40" t="s">
        <v>160</v>
      </c>
      <c r="B63" s="83"/>
      <c r="C63" s="112"/>
      <c r="D63" s="73" t="s">
        <v>130</v>
      </c>
      <c r="E63" s="95">
        <v>634000</v>
      </c>
      <c r="F63" s="23">
        <v>219000</v>
      </c>
      <c r="G63" s="24"/>
      <c r="H63" s="24"/>
      <c r="I63" s="23"/>
      <c r="J63" s="23"/>
      <c r="K63" s="23"/>
      <c r="L63" s="23"/>
      <c r="M63" s="23"/>
      <c r="N63" s="23"/>
      <c r="O63" s="23"/>
      <c r="P63" s="96"/>
      <c r="Q63" s="97"/>
      <c r="R63" s="53">
        <f t="shared" si="1"/>
        <v>853000</v>
      </c>
    </row>
    <row r="64" spans="1:18" ht="19.5" customHeight="1">
      <c r="A64" s="40" t="s">
        <v>169</v>
      </c>
      <c r="B64" s="83">
        <v>107080</v>
      </c>
      <c r="C64" s="113" t="s">
        <v>125</v>
      </c>
      <c r="D64" s="73" t="s">
        <v>161</v>
      </c>
      <c r="E64" s="95">
        <v>545022</v>
      </c>
      <c r="F64" s="23">
        <v>106276</v>
      </c>
      <c r="G64" s="24">
        <v>2112952</v>
      </c>
      <c r="H64" s="24"/>
      <c r="I64" s="23"/>
      <c r="J64" s="23"/>
      <c r="K64" s="23"/>
      <c r="L64" s="23"/>
      <c r="M64" s="23"/>
      <c r="N64" s="23"/>
      <c r="O64" s="23"/>
      <c r="P64" s="23"/>
      <c r="Q64" s="97"/>
      <c r="R64" s="53">
        <f t="shared" si="1"/>
        <v>2764250</v>
      </c>
    </row>
    <row r="65" spans="1:18" ht="19.5" customHeight="1" thickBot="1">
      <c r="A65" s="40" t="s">
        <v>170</v>
      </c>
      <c r="B65" s="94"/>
      <c r="C65" s="132"/>
      <c r="D65" s="21" t="s">
        <v>130</v>
      </c>
      <c r="E65" s="161">
        <v>545022</v>
      </c>
      <c r="F65" s="162">
        <v>106276</v>
      </c>
      <c r="G65" s="163">
        <v>2612120</v>
      </c>
      <c r="H65" s="163"/>
      <c r="I65" s="162"/>
      <c r="J65" s="162"/>
      <c r="K65" s="162"/>
      <c r="L65" s="162"/>
      <c r="M65" s="162"/>
      <c r="N65" s="162"/>
      <c r="O65" s="162"/>
      <c r="P65" s="162"/>
      <c r="Q65" s="164"/>
      <c r="R65" s="53">
        <f t="shared" si="1"/>
        <v>3263418</v>
      </c>
    </row>
    <row r="66" spans="1:19" s="26" customFormat="1" ht="15" customHeight="1" thickBot="1">
      <c r="A66" s="40" t="s">
        <v>173</v>
      </c>
      <c r="B66" s="139"/>
      <c r="C66" s="140" t="s">
        <v>38</v>
      </c>
      <c r="D66" s="124" t="s">
        <v>161</v>
      </c>
      <c r="E66" s="159">
        <f>SUM(E6+E8+E10+E12+E14+E16+E18+E20+E22+E24+E26+E28+E30+E32+E34+E36+E46+E48+E50+E52+E54+E58+E60+E64)</f>
        <v>28229290</v>
      </c>
      <c r="F66" s="159">
        <f aca="true" t="shared" si="2" ref="F66:Q66">SUM(F6+F8+F10+F12+F14+F16+F18+F20+F22+F24+F26+F28+F30+F32+F34+F36+F46+F48+F50+F52+F54+F58+F60+F64)</f>
        <v>5528836</v>
      </c>
      <c r="G66" s="159">
        <f t="shared" si="2"/>
        <v>62204411</v>
      </c>
      <c r="H66" s="159">
        <f>SUM(H6+H8+H10+H12+H14+H16+H18+H20+H22+H24+H26+H28+H30+H32+H34+H36+H46+H48+H50+H52+H54+H56+H58+H60+H64)</f>
        <v>2600000</v>
      </c>
      <c r="I66" s="159">
        <f t="shared" si="2"/>
        <v>109600410</v>
      </c>
      <c r="J66" s="159">
        <f t="shared" si="2"/>
        <v>2984500</v>
      </c>
      <c r="K66" s="159">
        <f t="shared" si="2"/>
        <v>136058717</v>
      </c>
      <c r="L66" s="159">
        <f t="shared" si="2"/>
        <v>2000000</v>
      </c>
      <c r="M66" s="159">
        <f t="shared" si="2"/>
        <v>0</v>
      </c>
      <c r="N66" s="159">
        <f t="shared" si="2"/>
        <v>0</v>
      </c>
      <c r="O66" s="159">
        <f t="shared" si="2"/>
        <v>1500000</v>
      </c>
      <c r="P66" s="159">
        <f t="shared" si="2"/>
        <v>7943178</v>
      </c>
      <c r="Q66" s="159">
        <f t="shared" si="2"/>
        <v>4511220</v>
      </c>
      <c r="R66" s="159">
        <f>SUM(R6+R8+R10+R12+R14+R16+R18+R20+R22+R24+R26+R28+R30+R32+R34+R36+R46+R48+R50+R52+R54+R58+R60+R64)</f>
        <v>363160562</v>
      </c>
      <c r="S66" s="56"/>
    </row>
    <row r="67" spans="1:19" s="26" customFormat="1" ht="21.75" customHeight="1" thickBot="1">
      <c r="A67" s="40" t="s">
        <v>174</v>
      </c>
      <c r="B67" s="136"/>
      <c r="C67" s="135"/>
      <c r="D67" s="124" t="s">
        <v>130</v>
      </c>
      <c r="E67" s="160">
        <f>SUM(E7+E9+E11+E13+E15+E17+E19+E21+E23+E25+E27+E29+E31+E33+E35+E37+E47+E49+E51+E53+E55+E59+E61+E63+E65)</f>
        <v>34268781</v>
      </c>
      <c r="F67" s="160">
        <f>SUM(F7+F9+F11+F13+F15+F17+F19+F21+F23+F25+F27+F29+F31+F33+F35+F37+F47+F49+F51+F53+F55+F59+F61+F63+F65)</f>
        <v>6201014</v>
      </c>
      <c r="G67" s="160">
        <f aca="true" t="shared" si="3" ref="G67:Q67">SUM(G7+G9+G11+G13+G15+G17+G19+G21+G23+G25+G27+G29+G31+G33+G35+G37+G47+G49+G51+G53+G55+G59+G61+G63+G65)</f>
        <v>77720069</v>
      </c>
      <c r="H67" s="160">
        <f t="shared" si="3"/>
        <v>3500000</v>
      </c>
      <c r="I67" s="160">
        <f>SUM(I7+I9+I11+I13+I15+I17+I19+I21+I23+I25+I27+I29+I31+I33+I35+I37+I47+I49+I51+I53+I55+I59+I61+I63+I65)</f>
        <v>121964460</v>
      </c>
      <c r="J67" s="160">
        <f t="shared" si="3"/>
        <v>1922500</v>
      </c>
      <c r="K67" s="160">
        <f t="shared" si="3"/>
        <v>172982433</v>
      </c>
      <c r="L67" s="160">
        <f>SUM(L7+L9+L11+L13+L15+L17+L19+L21+L23+L25+L27+L29+L31+L33+L35+L37+L47+L49+L51+L53+L55+L59+L61+L63+L65)</f>
        <v>0</v>
      </c>
      <c r="M67" s="160">
        <f t="shared" si="3"/>
        <v>0</v>
      </c>
      <c r="N67" s="160">
        <f t="shared" si="3"/>
        <v>0</v>
      </c>
      <c r="O67" s="160">
        <f t="shared" si="3"/>
        <v>1500000</v>
      </c>
      <c r="P67" s="160">
        <f>SUM(P7+P9+P11+P13+P15+P17+P19+P21+P23+P25+P27+P29+P31+P33+P35+P37+P47+P49+P51+P53+P55+P59+P61+P63+P65)</f>
        <v>16859085</v>
      </c>
      <c r="Q67" s="160">
        <f t="shared" si="3"/>
        <v>4511220</v>
      </c>
      <c r="R67" s="160">
        <f>SUM(R7+R9+R11+R13+R15+R17+R19+R21+R23+R25+R27+R29+R31+R33+R35+R37+R47+R49+R51+R53+R55+R57+R59+R61+R63+R65)</f>
        <v>441429562</v>
      </c>
      <c r="S67" s="56"/>
    </row>
    <row r="68" spans="1:19" s="26" customFormat="1" ht="12.75" customHeight="1">
      <c r="A68" s="57"/>
      <c r="B68" s="58"/>
      <c r="C68" s="59"/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19"/>
      <c r="S68" s="56"/>
    </row>
    <row r="69" spans="1:18" ht="15">
      <c r="A69" s="61"/>
      <c r="B69" s="62"/>
      <c r="E69" s="63"/>
      <c r="F69" s="63"/>
      <c r="G69" s="64"/>
      <c r="H69" s="64"/>
      <c r="J69" s="188"/>
      <c r="K69" s="188"/>
      <c r="L69" s="2"/>
      <c r="M69" s="2"/>
      <c r="R69" s="65"/>
    </row>
    <row r="70" spans="1:18" ht="15">
      <c r="A70" s="66"/>
      <c r="B70" s="62"/>
      <c r="G70" s="67" t="s">
        <v>39</v>
      </c>
      <c r="H70" s="67"/>
      <c r="K70" s="67" t="s">
        <v>40</v>
      </c>
      <c r="L70" s="67"/>
      <c r="R70" s="65"/>
    </row>
  </sheetData>
  <sheetProtection/>
  <mergeCells count="7">
    <mergeCell ref="C2:O2"/>
    <mergeCell ref="B3:P3"/>
    <mergeCell ref="J69:K69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2019-12-12T09:10:50Z</cp:lastPrinted>
  <dcterms:created xsi:type="dcterms:W3CDTF">2012-02-01T19:03:49Z</dcterms:created>
  <dcterms:modified xsi:type="dcterms:W3CDTF">2019-12-12T09:10:56Z</dcterms:modified>
  <cp:category/>
  <cp:version/>
  <cp:contentType/>
  <cp:contentStatus/>
</cp:coreProperties>
</file>