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F138" i="1" l="1"/>
  <c r="F135" i="1"/>
  <c r="C135" i="1"/>
  <c r="C134" i="1"/>
  <c r="F134" i="1" s="1"/>
  <c r="F133" i="1"/>
  <c r="C133" i="1"/>
  <c r="C132" i="1"/>
  <c r="F132" i="1" s="1"/>
  <c r="G130" i="1"/>
  <c r="E130" i="1"/>
  <c r="D130" i="1"/>
  <c r="C130" i="1"/>
  <c r="F129" i="1"/>
  <c r="C129" i="1"/>
  <c r="F128" i="1"/>
  <c r="C128" i="1"/>
  <c r="G127" i="1"/>
  <c r="E127" i="1"/>
  <c r="D127" i="1"/>
  <c r="F126" i="1"/>
  <c r="C126" i="1"/>
  <c r="C125" i="1"/>
  <c r="C127" i="1" s="1"/>
  <c r="G124" i="1"/>
  <c r="E124" i="1"/>
  <c r="D124" i="1"/>
  <c r="C123" i="1"/>
  <c r="C124" i="1" s="1"/>
  <c r="H122" i="1"/>
  <c r="F122" i="1"/>
  <c r="C122" i="1"/>
  <c r="G121" i="1"/>
  <c r="E121" i="1"/>
  <c r="D121" i="1"/>
  <c r="F120" i="1"/>
  <c r="C120" i="1"/>
  <c r="F119" i="1"/>
  <c r="C119" i="1"/>
  <c r="C118" i="1"/>
  <c r="F118" i="1" s="1"/>
  <c r="H117" i="1"/>
  <c r="F117" i="1"/>
  <c r="C117" i="1"/>
  <c r="C116" i="1"/>
  <c r="F116" i="1" s="1"/>
  <c r="C115" i="1"/>
  <c r="F115" i="1" s="1"/>
  <c r="H115" i="1" s="1"/>
  <c r="F114" i="1"/>
  <c r="C114" i="1"/>
  <c r="C113" i="1"/>
  <c r="F113" i="1" s="1"/>
  <c r="C112" i="1"/>
  <c r="F112" i="1" s="1"/>
  <c r="G111" i="1"/>
  <c r="E111" i="1"/>
  <c r="D111" i="1"/>
  <c r="F110" i="1"/>
  <c r="F109" i="1"/>
  <c r="H109" i="1" s="1"/>
  <c r="C109" i="1"/>
  <c r="C108" i="1"/>
  <c r="F108" i="1" s="1"/>
  <c r="H108" i="1" s="1"/>
  <c r="H107" i="1"/>
  <c r="F107" i="1"/>
  <c r="F106" i="1"/>
  <c r="H106" i="1" s="1"/>
  <c r="C106" i="1"/>
  <c r="C105" i="1"/>
  <c r="F105" i="1" s="1"/>
  <c r="H105" i="1" s="1"/>
  <c r="C104" i="1"/>
  <c r="F104" i="1" s="1"/>
  <c r="H104" i="1" s="1"/>
  <c r="H103" i="1"/>
  <c r="F103" i="1"/>
  <c r="C103" i="1"/>
  <c r="C102" i="1"/>
  <c r="E101" i="1"/>
  <c r="G100" i="1"/>
  <c r="E100" i="1"/>
  <c r="D100" i="1"/>
  <c r="D101" i="1" s="1"/>
  <c r="C100" i="1"/>
  <c r="F100" i="1" s="1"/>
  <c r="F99" i="1"/>
  <c r="C98" i="1"/>
  <c r="F98" i="1" s="1"/>
  <c r="C97" i="1"/>
  <c r="D96" i="1"/>
  <c r="D131" i="1" s="1"/>
  <c r="D136" i="1" s="1"/>
  <c r="G95" i="1"/>
  <c r="G96" i="1" s="1"/>
  <c r="E95" i="1"/>
  <c r="D95" i="1"/>
  <c r="H94" i="1"/>
  <c r="F94" i="1"/>
  <c r="C94" i="1"/>
  <c r="F93" i="1"/>
  <c r="C93" i="1"/>
  <c r="F92" i="1"/>
  <c r="F91" i="1"/>
  <c r="H91" i="1" s="1"/>
  <c r="C91" i="1"/>
  <c r="C90" i="1"/>
  <c r="G89" i="1"/>
  <c r="E89" i="1"/>
  <c r="E96" i="1" s="1"/>
  <c r="E131" i="1" s="1"/>
  <c r="E136" i="1" s="1"/>
  <c r="D89" i="1"/>
  <c r="F88" i="1"/>
  <c r="H88" i="1" s="1"/>
  <c r="C88" i="1"/>
  <c r="C87" i="1"/>
  <c r="F87" i="1" s="1"/>
  <c r="H87" i="1" s="1"/>
  <c r="C86" i="1"/>
  <c r="F86" i="1" s="1"/>
  <c r="H85" i="1"/>
  <c r="F85" i="1"/>
  <c r="C85" i="1"/>
  <c r="F84" i="1"/>
  <c r="H84" i="1" s="1"/>
  <c r="C84" i="1"/>
  <c r="C83" i="1"/>
  <c r="C80" i="1"/>
  <c r="F80" i="1" s="1"/>
  <c r="C79" i="1"/>
  <c r="F79" i="1" s="1"/>
  <c r="H79" i="1" s="1"/>
  <c r="F78" i="1"/>
  <c r="C78" i="1"/>
  <c r="G76" i="1"/>
  <c r="E76" i="1"/>
  <c r="D76" i="1"/>
  <c r="C76" i="1"/>
  <c r="C75" i="1"/>
  <c r="F75" i="1" s="1"/>
  <c r="H75" i="1" s="1"/>
  <c r="H74" i="1"/>
  <c r="F74" i="1"/>
  <c r="C74" i="1"/>
  <c r="F73" i="1"/>
  <c r="C73" i="1"/>
  <c r="C72" i="1"/>
  <c r="F72" i="1" s="1"/>
  <c r="H72" i="1" s="1"/>
  <c r="C71" i="1"/>
  <c r="F71" i="1" s="1"/>
  <c r="H71" i="1" s="1"/>
  <c r="G70" i="1"/>
  <c r="E70" i="1"/>
  <c r="D70" i="1"/>
  <c r="C69" i="1"/>
  <c r="F69" i="1" s="1"/>
  <c r="H68" i="1"/>
  <c r="F68" i="1"/>
  <c r="C68" i="1"/>
  <c r="C67" i="1"/>
  <c r="F67" i="1" s="1"/>
  <c r="C66" i="1"/>
  <c r="F65" i="1"/>
  <c r="C65" i="1"/>
  <c r="C64" i="1"/>
  <c r="F64" i="1" s="1"/>
  <c r="G62" i="1"/>
  <c r="E62" i="1"/>
  <c r="D62" i="1"/>
  <c r="C62" i="1"/>
  <c r="C61" i="1"/>
  <c r="F61" i="1" s="1"/>
  <c r="H61" i="1" s="1"/>
  <c r="F60" i="1"/>
  <c r="C60" i="1"/>
  <c r="C59" i="1"/>
  <c r="F59" i="1" s="1"/>
  <c r="H58" i="1"/>
  <c r="F58" i="1"/>
  <c r="C58" i="1"/>
  <c r="F57" i="1"/>
  <c r="C57" i="1"/>
  <c r="G56" i="1"/>
  <c r="E56" i="1"/>
  <c r="D56" i="1"/>
  <c r="F55" i="1"/>
  <c r="F56" i="1" s="1"/>
  <c r="C55" i="1"/>
  <c r="C54" i="1"/>
  <c r="F54" i="1" s="1"/>
  <c r="F53" i="1"/>
  <c r="C53" i="1"/>
  <c r="G52" i="1"/>
  <c r="E52" i="1"/>
  <c r="D52" i="1"/>
  <c r="C51" i="1"/>
  <c r="F51" i="1" s="1"/>
  <c r="H51" i="1" s="1"/>
  <c r="F50" i="1"/>
  <c r="C49" i="1"/>
  <c r="F49" i="1" s="1"/>
  <c r="H49" i="1" s="1"/>
  <c r="H48" i="1"/>
  <c r="F48" i="1"/>
  <c r="C48" i="1"/>
  <c r="H47" i="1"/>
  <c r="F47" i="1"/>
  <c r="C47" i="1"/>
  <c r="C46" i="1"/>
  <c r="C52" i="1" s="1"/>
  <c r="F45" i="1"/>
  <c r="C45" i="1"/>
  <c r="F44" i="1"/>
  <c r="C44" i="1"/>
  <c r="G43" i="1"/>
  <c r="E43" i="1"/>
  <c r="D43" i="1"/>
  <c r="C43" i="1"/>
  <c r="H42" i="1"/>
  <c r="F42" i="1"/>
  <c r="C42" i="1"/>
  <c r="F41" i="1"/>
  <c r="H41" i="1" s="1"/>
  <c r="C41" i="1"/>
  <c r="G40" i="1"/>
  <c r="G39" i="1"/>
  <c r="E39" i="1"/>
  <c r="D39" i="1"/>
  <c r="F38" i="1"/>
  <c r="H38" i="1" s="1"/>
  <c r="C38" i="1"/>
  <c r="F37" i="1"/>
  <c r="C37" i="1"/>
  <c r="F36" i="1"/>
  <c r="C36" i="1"/>
  <c r="F35" i="1"/>
  <c r="C35" i="1"/>
  <c r="F34" i="1"/>
  <c r="C34" i="1"/>
  <c r="C33" i="1"/>
  <c r="G32" i="1"/>
  <c r="E32" i="1"/>
  <c r="D32" i="1"/>
  <c r="C32" i="1"/>
  <c r="F32" i="1" s="1"/>
  <c r="H32" i="1" s="1"/>
  <c r="F31" i="1"/>
  <c r="H31" i="1" s="1"/>
  <c r="H30" i="1"/>
  <c r="F30" i="1"/>
  <c r="F29" i="1"/>
  <c r="H29" i="1" s="1"/>
  <c r="H28" i="1"/>
  <c r="F28" i="1"/>
  <c r="G27" i="1"/>
  <c r="E27" i="1"/>
  <c r="D27" i="1"/>
  <c r="H26" i="1"/>
  <c r="F26" i="1"/>
  <c r="C26" i="1"/>
  <c r="C24" i="1"/>
  <c r="C27" i="1" s="1"/>
  <c r="F23" i="1"/>
  <c r="C23" i="1"/>
  <c r="F22" i="1"/>
  <c r="H22" i="1" s="1"/>
  <c r="C22" i="1"/>
  <c r="F21" i="1"/>
  <c r="F20" i="1"/>
  <c r="C20" i="1"/>
  <c r="G18" i="1"/>
  <c r="E18" i="1"/>
  <c r="D18" i="1"/>
  <c r="C17" i="1"/>
  <c r="F17" i="1" s="1"/>
  <c r="H16" i="1"/>
  <c r="F16" i="1"/>
  <c r="C16" i="1"/>
  <c r="H15" i="1"/>
  <c r="F15" i="1"/>
  <c r="C15" i="1"/>
  <c r="C18" i="1" s="1"/>
  <c r="G14" i="1"/>
  <c r="G19" i="1" s="1"/>
  <c r="E14" i="1"/>
  <c r="D14" i="1"/>
  <c r="C14" i="1"/>
  <c r="C19" i="1" s="1"/>
  <c r="F13" i="1"/>
  <c r="C13" i="1"/>
  <c r="C12" i="1"/>
  <c r="F12" i="1" s="1"/>
  <c r="F11" i="1"/>
  <c r="C11" i="1"/>
  <c r="C10" i="1"/>
  <c r="F10" i="1" s="1"/>
  <c r="H9" i="1"/>
  <c r="F9" i="1"/>
  <c r="C9" i="1"/>
  <c r="C8" i="1"/>
  <c r="F8" i="1" s="1"/>
  <c r="F7" i="1"/>
  <c r="C7" i="1"/>
  <c r="C6" i="1"/>
  <c r="F6" i="1" s="1"/>
  <c r="F5" i="1"/>
  <c r="C5" i="1"/>
  <c r="F4" i="1"/>
  <c r="F14" i="1" s="1"/>
  <c r="C4" i="1"/>
  <c r="F19" i="1" l="1"/>
  <c r="H19" i="1"/>
  <c r="F27" i="1"/>
  <c r="H56" i="1"/>
  <c r="D19" i="1"/>
  <c r="H20" i="1"/>
  <c r="F24" i="1"/>
  <c r="C39" i="1"/>
  <c r="F33" i="1"/>
  <c r="F43" i="1"/>
  <c r="F46" i="1"/>
  <c r="H46" i="1" s="1"/>
  <c r="H62" i="1"/>
  <c r="F70" i="1"/>
  <c r="H70" i="1" s="1"/>
  <c r="H4" i="1"/>
  <c r="E19" i="1"/>
  <c r="E77" i="1" s="1"/>
  <c r="E81" i="1" s="1"/>
  <c r="F18" i="1"/>
  <c r="H18" i="1" s="1"/>
  <c r="E40" i="1"/>
  <c r="E63" i="1" s="1"/>
  <c r="H43" i="1"/>
  <c r="F62" i="1"/>
  <c r="H57" i="1"/>
  <c r="C70" i="1"/>
  <c r="F83" i="1"/>
  <c r="C89" i="1"/>
  <c r="C101" i="1"/>
  <c r="C111" i="1"/>
  <c r="F102" i="1"/>
  <c r="F111" i="1" s="1"/>
  <c r="H111" i="1" s="1"/>
  <c r="H14" i="1"/>
  <c r="H100" i="1"/>
  <c r="G101" i="1"/>
  <c r="F121" i="1"/>
  <c r="H121" i="1" s="1"/>
  <c r="H27" i="1"/>
  <c r="D40" i="1"/>
  <c r="D63" i="1" s="1"/>
  <c r="G63" i="1"/>
  <c r="F76" i="1"/>
  <c r="H73" i="1"/>
  <c r="F90" i="1"/>
  <c r="C95" i="1"/>
  <c r="G131" i="1"/>
  <c r="C121" i="1"/>
  <c r="F130" i="1"/>
  <c r="H130" i="1" s="1"/>
  <c r="H128" i="1"/>
  <c r="C56" i="1"/>
  <c r="F66" i="1"/>
  <c r="H66" i="1" s="1"/>
  <c r="F97" i="1"/>
  <c r="F123" i="1"/>
  <c r="F124" i="1" s="1"/>
  <c r="H124" i="1" s="1"/>
  <c r="F125" i="1"/>
  <c r="F127" i="1" s="1"/>
  <c r="H97" i="1" l="1"/>
  <c r="F101" i="1"/>
  <c r="F39" i="1"/>
  <c r="C40" i="1"/>
  <c r="C63" i="1" s="1"/>
  <c r="C77" i="1" s="1"/>
  <c r="C81" i="1" s="1"/>
  <c r="H90" i="1"/>
  <c r="F95" i="1"/>
  <c r="H95" i="1" s="1"/>
  <c r="G77" i="1"/>
  <c r="C96" i="1"/>
  <c r="C131" i="1" s="1"/>
  <c r="F89" i="1"/>
  <c r="F52" i="1"/>
  <c r="H52" i="1" s="1"/>
  <c r="G136" i="1"/>
  <c r="H101" i="1"/>
  <c r="D77" i="1"/>
  <c r="D81" i="1" s="1"/>
  <c r="C136" i="1" l="1"/>
  <c r="F131" i="1"/>
  <c r="G81" i="1"/>
  <c r="H39" i="1"/>
  <c r="F40" i="1"/>
  <c r="H89" i="1"/>
  <c r="F96" i="1"/>
  <c r="H96" i="1" s="1"/>
  <c r="F63" i="1" l="1"/>
  <c r="H40" i="1"/>
  <c r="F136" i="1"/>
  <c r="H136" i="1" s="1"/>
  <c r="H131" i="1"/>
  <c r="H63" i="1" l="1"/>
  <c r="F77" i="1"/>
  <c r="F81" i="1" l="1"/>
  <c r="H81" i="1" s="1"/>
  <c r="H77" i="1"/>
</calcChain>
</file>

<file path=xl/sharedStrings.xml><?xml version="1.0" encoding="utf-8"?>
<sst xmlns="http://schemas.openxmlformats.org/spreadsheetml/2006/main" count="268" uniqueCount="264">
  <si>
    <t xml:space="preserve">      ÖNKORMÁNYZAT</t>
  </si>
  <si>
    <r>
      <t>2014. évi előirányzatok</t>
    </r>
    <r>
      <rPr>
        <sz val="14"/>
        <rFont val="Times"/>
        <family val="1"/>
      </rPr>
      <t xml:space="preserve">  </t>
    </r>
    <r>
      <rPr>
        <b/>
        <sz val="14"/>
        <rFont val="Times"/>
        <family val="1"/>
      </rPr>
      <t>(e Ft-ban)</t>
    </r>
  </si>
  <si>
    <t xml:space="preserve">Teljesítés </t>
  </si>
  <si>
    <t>Telje-</t>
  </si>
  <si>
    <t>Eredeti</t>
  </si>
  <si>
    <t>Módosítás</t>
  </si>
  <si>
    <t>Módosított</t>
  </si>
  <si>
    <t>2014.12.31-ig</t>
  </si>
  <si>
    <t>sítés</t>
  </si>
  <si>
    <t>előirányzat</t>
  </si>
  <si>
    <t>Évközi</t>
  </si>
  <si>
    <t>Év végi</t>
  </si>
  <si>
    <t xml:space="preserve">         e Ft-ban</t>
  </si>
  <si>
    <t>%-a</t>
  </si>
  <si>
    <t>K1101</t>
  </si>
  <si>
    <t>Alapilletmények, pótlékok, illetmény-, keresetkiegészítés</t>
  </si>
  <si>
    <t>K1102</t>
  </si>
  <si>
    <t>Jutalom</t>
  </si>
  <si>
    <t>K1103</t>
  </si>
  <si>
    <t>Céljuttatás, prémium</t>
  </si>
  <si>
    <t>K1104</t>
  </si>
  <si>
    <t>Túlóra, helyettesítés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</si>
  <si>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</si>
  <si>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</si>
  <si>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</si>
  <si>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</si>
  <si>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</si>
  <si>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</si>
  <si>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</si>
  <si>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</si>
  <si>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</si>
  <si>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</t>
  </si>
  <si>
    <t>K1113</t>
  </si>
  <si>
    <t>Foglalkoztatottak egyéb személyi juttatása (biztosítási díj)</t>
  </si>
  <si>
    <t>K11</t>
  </si>
  <si>
    <t xml:space="preserve">      Foglalkoztatottak személyi juttatásai</t>
  </si>
  <si>
    <t>K121</t>
  </si>
  <si>
    <t>Választott tisztségviselők juttatásai</t>
  </si>
  <si>
    <t>K122</t>
  </si>
  <si>
    <t>Munkavégzésre irányuló egyéb jogviszony</t>
  </si>
  <si>
    <t>K123</t>
  </si>
  <si>
    <t>Egyéb külső személyi juttatások (prémium évek, egysz.fogl.,repi)</t>
  </si>
  <si>
    <t>K12</t>
  </si>
  <si>
    <t xml:space="preserve">  Külső személyi juttatások </t>
  </si>
  <si>
    <t>K1</t>
  </si>
  <si>
    <t>SZEMÉLYI JUTTATÁSOK ÖSSZESEN</t>
  </si>
  <si>
    <t>K21</t>
  </si>
  <si>
    <t>Szociális adó</t>
  </si>
  <si>
    <t>K23</t>
  </si>
  <si>
    <t>Korkedvezmény-biztosítási járulék</t>
  </si>
  <si>
    <t>K24</t>
  </si>
  <si>
    <t xml:space="preserve">EHO </t>
  </si>
  <si>
    <t>K25</t>
  </si>
  <si>
    <t>Táppénz hozzájárulás</t>
  </si>
  <si>
    <t>Szociális adókedvezmény</t>
  </si>
  <si>
    <t>K26</t>
  </si>
  <si>
    <t>Más járuléki fizetési kötelezettség</t>
  </si>
  <si>
    <t>K27</t>
  </si>
  <si>
    <t>Kifizetői adó (szja)</t>
  </si>
  <si>
    <t>K2</t>
  </si>
  <si>
    <t>MUNKAADÓKAT TERHELŐ JÁR., ADÓK</t>
  </si>
  <si>
    <t>K3111</t>
  </si>
  <si>
    <t>Gyógyszer, vegyszer</t>
  </si>
  <si>
    <t>K3112</t>
  </si>
  <si>
    <t>Könyv, folyóirat, tev-t segítő információhordozó</t>
  </si>
  <si>
    <t>K3114</t>
  </si>
  <si>
    <t>Informatikai eszközök</t>
  </si>
  <si>
    <t>K3116</t>
  </si>
  <si>
    <t>Egyéb szakmai anyag</t>
  </si>
  <si>
    <t>K311</t>
  </si>
  <si>
    <t xml:space="preserve">                Szakmai anyag beszerzés</t>
  </si>
  <si>
    <t>K3121</t>
  </si>
  <si>
    <t>Élelmiszer</t>
  </si>
  <si>
    <t>K3122</t>
  </si>
  <si>
    <t>Irodaszer, nyomtatvány</t>
  </si>
  <si>
    <t>K3123</t>
  </si>
  <si>
    <t>Sokszorosítási feladatokkal összefüggő anyagok</t>
  </si>
  <si>
    <t>K3124</t>
  </si>
  <si>
    <t>Üzemanyag</t>
  </si>
  <si>
    <t>K3125</t>
  </si>
  <si>
    <t>Munkaruha, védőeszköz</t>
  </si>
  <si>
    <t>K3126</t>
  </si>
  <si>
    <t>Egyéb anyag, készletbeszerzés</t>
  </si>
  <si>
    <t>K312</t>
  </si>
  <si>
    <t xml:space="preserve">               Üzemeltetési anyagok beszerzése</t>
  </si>
  <si>
    <t>K31</t>
  </si>
  <si>
    <t xml:space="preserve">                 KÉSZLETBESZERZÉS</t>
  </si>
  <si>
    <t>K321</t>
  </si>
  <si>
    <t>Informatikai szolgáltatások igénybevétele</t>
  </si>
  <si>
    <t xml:space="preserve">K322 </t>
  </si>
  <si>
    <t>Egyéb kommunikációs szolgáltatások  (telefondíj)</t>
  </si>
  <si>
    <t>K32</t>
  </si>
  <si>
    <t xml:space="preserve">               KOMMUNIKÁCIÓS SZOLGÁLTATÁSOK</t>
  </si>
  <si>
    <t>K331</t>
  </si>
  <si>
    <t>Közüzemi díjak (gáz, áram, víz)</t>
  </si>
  <si>
    <t>k332</t>
  </si>
  <si>
    <t>Vásárolt élelmezés</t>
  </si>
  <si>
    <t>K333</t>
  </si>
  <si>
    <t>Bérleit díjak</t>
  </si>
  <si>
    <t>K334</t>
  </si>
  <si>
    <t>Karbantartás, kisjavítási szolgáltatások</t>
  </si>
  <si>
    <t>K335</t>
  </si>
  <si>
    <t>Közvetített szolgáltatások</t>
  </si>
  <si>
    <t>K336</t>
  </si>
  <si>
    <t>Szakmai tevékenységet segítő szolgáltatások  (közszolg.száml.szellemi)</t>
  </si>
  <si>
    <t>Más szakmai tevékenység</t>
  </si>
  <si>
    <t>K337</t>
  </si>
  <si>
    <t>Egyéb szolgáltatások (szállítás,posta, hulladék, hóelt.,falunap, bank)</t>
  </si>
  <si>
    <t>K 33</t>
  </si>
  <si>
    <t xml:space="preserve">              SZOLGÁLTATÁSI KIADÁSOK</t>
  </si>
  <si>
    <t>K341</t>
  </si>
  <si>
    <t>Kiküldetési kiadások</t>
  </si>
  <si>
    <t>K342</t>
  </si>
  <si>
    <t>Reklám és propaganda kiadások</t>
  </si>
  <si>
    <t>K343</t>
  </si>
  <si>
    <t>Reprezentáció</t>
  </si>
  <si>
    <t>K34</t>
  </si>
  <si>
    <t xml:space="preserve">             KIKÜLDETÉSEK, REKLÁM  KIADÁSOK</t>
  </si>
  <si>
    <t>K351</t>
  </si>
  <si>
    <t>Működési célú előzetesen felszámított áfa</t>
  </si>
  <si>
    <t>K352</t>
  </si>
  <si>
    <t>Fizetendő általános forgalmi adó</t>
  </si>
  <si>
    <t>K353</t>
  </si>
  <si>
    <t>Kamatkiadások</t>
  </si>
  <si>
    <t>K354</t>
  </si>
  <si>
    <t>Egyéb pénzügyi műveletek kiadásai (árfolyam veszteség)</t>
  </si>
  <si>
    <t>K355</t>
  </si>
  <si>
    <t>Egyéb dologi kiadások (hatósági díjak, ajánlati bizt., kés.kamat)</t>
  </si>
  <si>
    <t>K35</t>
  </si>
  <si>
    <t xml:space="preserve">      KÜLÖNFÉLE DOLOGI KIADÁS</t>
  </si>
  <si>
    <t>K3</t>
  </si>
  <si>
    <t xml:space="preserve">DOLOGI KIADÁSOK </t>
  </si>
  <si>
    <t>K4</t>
  </si>
  <si>
    <t>ELLÁTOTTAK JUTTATÁSAI</t>
  </si>
  <si>
    <t>K502</t>
  </si>
  <si>
    <t>Elvonások és befizetések</t>
  </si>
  <si>
    <t>K506</t>
  </si>
  <si>
    <t>Működési célú pénzeszköz átadás ÁH-n belülre</t>
  </si>
  <si>
    <t>K508</t>
  </si>
  <si>
    <t>Működési kölcsönnyújtás ÁH-nkívülre</t>
  </si>
  <si>
    <t>K511</t>
  </si>
  <si>
    <t>Működési célú pénzeszköz átadás ÁH-n kívülre</t>
  </si>
  <si>
    <t>K512</t>
  </si>
  <si>
    <t>Tartalékok</t>
  </si>
  <si>
    <t>K5</t>
  </si>
  <si>
    <t>EGYÉB MŰKÖDÉSI CÉLÚ KIADÁSOK</t>
  </si>
  <si>
    <t>K6</t>
  </si>
  <si>
    <t>BERUHÁZÁSOK</t>
  </si>
  <si>
    <t>K7</t>
  </si>
  <si>
    <t>FELÚJÍTÁSOK</t>
  </si>
  <si>
    <t>K86</t>
  </si>
  <si>
    <t>Felhalmozási pénzeszköu átadás ÁH-n belülre</t>
  </si>
  <si>
    <t>K87</t>
  </si>
  <si>
    <t>Felhalmozási kölcsönnyújtás ÁH-n kívülre Hármashatár Kft</t>
  </si>
  <si>
    <t>K88</t>
  </si>
  <si>
    <t>Felhalmozási célú pénzeszköz átadás ÁH-n kívülre</t>
  </si>
  <si>
    <t>K8</t>
  </si>
  <si>
    <t>EGYÉB FELHALMOZÁSI KIADÁSOK</t>
  </si>
  <si>
    <t xml:space="preserve">                    KIADÁSOK ÖSSZESEN</t>
  </si>
  <si>
    <t>K912</t>
  </si>
  <si>
    <t>Belföldi értékpapír vásárlás</t>
  </si>
  <si>
    <t>K915</t>
  </si>
  <si>
    <t>Intézmény finanszírozás</t>
  </si>
  <si>
    <t>K916</t>
  </si>
  <si>
    <t>Pénzeszközök betétkénti elhelyezése</t>
  </si>
  <si>
    <t xml:space="preserve">  KIADÁSOK HALMOZOTT ÖSSZEGE</t>
  </si>
  <si>
    <t>B111</t>
  </si>
  <si>
    <t>Helyi önkorm.működésének általános támogatása</t>
  </si>
  <si>
    <t>B112</t>
  </si>
  <si>
    <t>Települési önk.egyes köznevelési feladatainak támogatása</t>
  </si>
  <si>
    <t>B113</t>
  </si>
  <si>
    <t>Települési önk.szociális, gyermekjóléti, gyermekétkezt.fa tám.</t>
  </si>
  <si>
    <t>B114</t>
  </si>
  <si>
    <t>Települési önk.kulturális feladatainak támogatása</t>
  </si>
  <si>
    <t>B115</t>
  </si>
  <si>
    <t xml:space="preserve">Működési célú központosított előirányzatok (határátkelő fennt.) </t>
  </si>
  <si>
    <t>B116</t>
  </si>
  <si>
    <t>Helyi önkormányzatok kiegészítő támogatása (kompenz., szoc.pótlék)</t>
  </si>
  <si>
    <t>B11</t>
  </si>
  <si>
    <t>Önkormányzatok működési támogatása</t>
  </si>
  <si>
    <t>Közös Hivatal fennt-hoz átvett pénzeszköz Dunasziget Önk-tól</t>
  </si>
  <si>
    <t>Közcélú foglalkoztatás</t>
  </si>
  <si>
    <t>GYVT Erzsébet utalvány</t>
  </si>
  <si>
    <t>OEP-től átvett pénzeszköz ifjúság eü.feladatok</t>
  </si>
  <si>
    <t xml:space="preserve">                                           védőnői szolgálat</t>
  </si>
  <si>
    <t>B16</t>
  </si>
  <si>
    <t>Egyéb működési célú támogatások ÁH-n belülről</t>
  </si>
  <si>
    <t>B1</t>
  </si>
  <si>
    <t>MŰKÖDÉSI CÉLÚ TÁM. ÁH-N BELÜLRŐL</t>
  </si>
  <si>
    <t>B21</t>
  </si>
  <si>
    <t>Felhalmozási célú önkormányzati támogatások</t>
  </si>
  <si>
    <t>Templom  parkoló és utcanév táblák</t>
  </si>
  <si>
    <t>KEOP hulladéklerakó ártalmatlanítás</t>
  </si>
  <si>
    <t>B25</t>
  </si>
  <si>
    <t>Egyéb felhalmozási célú támogatások ÁH-n belülről</t>
  </si>
  <si>
    <t>B2</t>
  </si>
  <si>
    <t>FELHALM-I CÉLÚ TÁM. ÁH-N BELÜLRŐL</t>
  </si>
  <si>
    <t>B31</t>
  </si>
  <si>
    <r>
      <t xml:space="preserve">Jövedelem adók </t>
    </r>
    <r>
      <rPr>
        <sz val="12"/>
        <rFont val="Times"/>
        <family val="1"/>
        <charset val="238"/>
      </rPr>
      <t>( termőföld bérbeadás)</t>
    </r>
  </si>
  <si>
    <t>B34</t>
  </si>
  <si>
    <r>
      <t>Vagyoni típusú adók (</t>
    </r>
    <r>
      <rPr>
        <sz val="12"/>
        <rFont val="Times"/>
        <family val="1"/>
        <charset val="238"/>
      </rPr>
      <t xml:space="preserve"> építmény, telekadó,kommunális)</t>
    </r>
  </si>
  <si>
    <t>B351</t>
  </si>
  <si>
    <r>
      <rPr>
        <b/>
        <sz val="12"/>
        <rFont val="Times"/>
        <family val="1"/>
        <charset val="238"/>
      </rPr>
      <t xml:space="preserve">Értékesítési és forgalmi adók </t>
    </r>
    <r>
      <rPr>
        <sz val="12"/>
        <rFont val="Times"/>
        <family val="1"/>
        <charset val="238"/>
      </rPr>
      <t>(iparűzési adó)</t>
    </r>
  </si>
  <si>
    <t>B354</t>
  </si>
  <si>
    <t>Gépjárműadók</t>
  </si>
  <si>
    <t>B3552</t>
  </si>
  <si>
    <r>
      <rPr>
        <b/>
        <sz val="12"/>
        <rFont val="Times"/>
        <family val="1"/>
        <charset val="238"/>
      </rPr>
      <t>Egyéb adók, közhatalmi bevételek</t>
    </r>
    <r>
      <rPr>
        <sz val="12"/>
        <rFont val="Times"/>
        <family val="1"/>
        <charset val="238"/>
      </rPr>
      <t xml:space="preserve">  (talajterhelési díj)</t>
    </r>
  </si>
  <si>
    <t>B3551</t>
  </si>
  <si>
    <t xml:space="preserve">                                                           (idegenforgalmi adó)</t>
  </si>
  <si>
    <t>B364</t>
  </si>
  <si>
    <t>Egyéb bírság,pótlék</t>
  </si>
  <si>
    <t>B361</t>
  </si>
  <si>
    <t>Igazgatás szolgáltatási díj</t>
  </si>
  <si>
    <t>B365</t>
  </si>
  <si>
    <t>Egyéb közhatalmi</t>
  </si>
  <si>
    <t>B3</t>
  </si>
  <si>
    <t>KÖZHATALMI BEVÉTELEK</t>
  </si>
  <si>
    <t>B401</t>
  </si>
  <si>
    <t>Készletértékesítés bevétele</t>
  </si>
  <si>
    <t>B402</t>
  </si>
  <si>
    <t>Szolgáltatások ellenértéke  (bérleti díjak)</t>
  </si>
  <si>
    <t>B403</t>
  </si>
  <si>
    <t>B404</t>
  </si>
  <si>
    <t>Tulajdonosi bevételek (közműfejl.hj.)</t>
  </si>
  <si>
    <t>B405</t>
  </si>
  <si>
    <t>Ellátási díjak</t>
  </si>
  <si>
    <t>B406</t>
  </si>
  <si>
    <t>Kiszámlázott általános forgalmi adó</t>
  </si>
  <si>
    <t>B407</t>
  </si>
  <si>
    <t>Fordítot áfa</t>
  </si>
  <si>
    <t>B408</t>
  </si>
  <si>
    <t>Kamatbevételek</t>
  </si>
  <si>
    <t>B410</t>
  </si>
  <si>
    <t>Egyéb működési bevételek</t>
  </si>
  <si>
    <t>B4</t>
  </si>
  <si>
    <t>MŰKÖDÉSI BEVÉTELEK</t>
  </si>
  <si>
    <t>B52</t>
  </si>
  <si>
    <t>Ingatlanok értékesítése</t>
  </si>
  <si>
    <t>B54</t>
  </si>
  <si>
    <t>Egyéb tárgyi eszköz értékesítése</t>
  </si>
  <si>
    <t>B5</t>
  </si>
  <si>
    <t>FELHALMOZÁSI  BEVÉTELEK</t>
  </si>
  <si>
    <t>B62</t>
  </si>
  <si>
    <t>Működési célú kölcsönök visszatérülése ÁH-n kívülről</t>
  </si>
  <si>
    <t>B63</t>
  </si>
  <si>
    <t>Egyéb működési célú átvett pénzeszközök ÁH-n kívülről</t>
  </si>
  <si>
    <t>B6</t>
  </si>
  <si>
    <t>MŰK-I CÉLÚ ÁTVETT PÉNZE. ÁH kívülről</t>
  </si>
  <si>
    <t>B72</t>
  </si>
  <si>
    <t>Felhalmozási kölcsönök visszatérülése</t>
  </si>
  <si>
    <t>B73</t>
  </si>
  <si>
    <t>Egyéb felhalmozási célú átvett pénzeszközök ÁH-n kívülről</t>
  </si>
  <si>
    <t>B7</t>
  </si>
  <si>
    <t>FELHALM-I  ÁTVETT PÉNZE. ÁH kívülről</t>
  </si>
  <si>
    <t xml:space="preserve">                          BEVÉTELEK ÖSSZESEN</t>
  </si>
  <si>
    <t>B812</t>
  </si>
  <si>
    <t>Belföldi értékpapírok bevételei</t>
  </si>
  <si>
    <t>B813</t>
  </si>
  <si>
    <t>Maradvány igénybevétele</t>
  </si>
  <si>
    <t>B816</t>
  </si>
  <si>
    <t>B814</t>
  </si>
  <si>
    <t>Következő évi támogatás megelőlegezés</t>
  </si>
  <si>
    <t xml:space="preserve">     BEVÉTELEK HALMOZOTT ÖSSZEGE</t>
  </si>
  <si>
    <t>Létszám  ( 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</si>
</sst>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.0\ _F_t_-;\-* #,##0.0\ _F_t_-;_-* &quot;-&quot;??\ _F_t_-;_-@_-"/>
    <numFmt numFmtId="165" formatCode="_-* #,##0\ _F_t_-;\-* #,##0\ _F_t_-;_-* &quot;-&quot;??\ _F_t_-;_-@_-"/>
  </numFmts>
  <fonts count="37" x14ac:knownFonts="1">
    <font>
      <sz val="11"/>
      <color theme="1"/>
      <name val="Calibri"/>
      <family val="2"/>
      <scheme val="minor"/>
    </font>
    <font>
      <b/>
      <sz val="10"/>
      <name val="Times"/>
      <family val="1"/>
      <charset val="238"/>
    </font>
    <font>
      <b/>
      <sz val="16"/>
      <color indexed="10"/>
      <name val="Times"/>
      <family val="1"/>
      <charset val="238"/>
    </font>
    <font>
      <sz val="10"/>
      <name val="Arial CE"/>
      <charset val="238"/>
    </font>
    <font>
      <b/>
      <sz val="14"/>
      <name val="Times"/>
      <family val="1"/>
      <charset val="238"/>
    </font>
    <font>
      <sz val="14"/>
      <name val="Times"/>
      <family val="1"/>
    </font>
    <font>
      <b/>
      <sz val="14"/>
      <name val="Times"/>
      <family val="1"/>
    </font>
    <font>
      <b/>
      <sz val="11"/>
      <name val="Times"/>
      <family val="1"/>
      <charset val="238"/>
    </font>
    <font>
      <b/>
      <sz val="16"/>
      <name val="Times"/>
      <family val="1"/>
      <charset val="238"/>
    </font>
    <font>
      <b/>
      <sz val="12"/>
      <name val="Times"/>
      <family val="1"/>
      <charset val="238"/>
    </font>
    <font>
      <sz val="9"/>
      <name val="Times"/>
      <family val="1"/>
      <charset val="238"/>
    </font>
    <font>
      <sz val="12"/>
      <name val="Times"/>
      <family val="1"/>
      <charset val="238"/>
    </font>
    <font>
      <sz val="14"/>
      <name val="Times"/>
      <family val="1"/>
      <charset val="238"/>
    </font>
    <font>
      <sz val="11"/>
      <name val="Times"/>
      <family val="1"/>
      <charset val="238"/>
    </font>
    <font>
      <i/>
      <sz val="11"/>
      <name val="Times"/>
      <family val="1"/>
    </font>
    <font>
      <b/>
      <sz val="9"/>
      <name val="Times"/>
      <family val="1"/>
      <charset val="238"/>
    </font>
    <font>
      <b/>
      <i/>
      <sz val="11"/>
      <name val="Times"/>
      <family val="1"/>
    </font>
    <font>
      <sz val="14"/>
      <name val="Times"/>
      <charset val="238"/>
    </font>
    <font>
      <sz val="12"/>
      <name val="Times"/>
      <family val="1"/>
    </font>
    <font>
      <b/>
      <i/>
      <sz val="11"/>
      <name val="Times"/>
      <family val="1"/>
      <charset val="238"/>
    </font>
    <font>
      <sz val="11"/>
      <name val="Times"/>
      <family val="1"/>
    </font>
    <font>
      <b/>
      <i/>
      <sz val="11"/>
      <name val="Times"/>
      <charset val="238"/>
    </font>
    <font>
      <b/>
      <sz val="14"/>
      <name val="Times"/>
      <charset val="238"/>
    </font>
    <font>
      <sz val="11"/>
      <name val="Times"/>
      <charset val="238"/>
    </font>
    <font>
      <b/>
      <sz val="12"/>
      <color indexed="10"/>
      <name val="Times"/>
      <charset val="238"/>
    </font>
    <font>
      <b/>
      <sz val="12"/>
      <color indexed="10"/>
      <name val="Times"/>
      <family val="1"/>
      <charset val="238"/>
    </font>
    <font>
      <b/>
      <sz val="14"/>
      <color indexed="10"/>
      <name val="Times"/>
      <family val="1"/>
      <charset val="238"/>
    </font>
    <font>
      <sz val="11"/>
      <color indexed="8"/>
      <name val="Times"/>
      <family val="1"/>
      <charset val="238"/>
    </font>
    <font>
      <b/>
      <sz val="11"/>
      <color indexed="8"/>
      <name val="Times"/>
      <family val="1"/>
      <charset val="238"/>
    </font>
    <font>
      <sz val="10"/>
      <name val="Times"/>
      <family val="1"/>
      <charset val="238"/>
    </font>
    <font>
      <b/>
      <i/>
      <sz val="12"/>
      <name val="Times"/>
      <charset val="238"/>
    </font>
    <font>
      <b/>
      <sz val="12"/>
      <name val="Times"/>
      <charset val="238"/>
    </font>
    <font>
      <sz val="12"/>
      <name val="Times"/>
      <charset val="238"/>
    </font>
    <font>
      <b/>
      <sz val="12"/>
      <name val="Times"/>
      <family val="1"/>
    </font>
    <font>
      <sz val="12"/>
      <color indexed="8"/>
      <name val="Times"/>
      <family val="1"/>
    </font>
    <font>
      <b/>
      <sz val="12"/>
      <color indexed="8"/>
      <name val="Times"/>
      <family val="1"/>
      <charset val="238"/>
    </font>
    <font>
      <sz val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3">
    <xf numFmtId="0" fontId="0" fillId="0" borderId="0" xfId="0"/>
    <xf numFmtId="0" fontId="2" fillId="3" borderId="1" xfId="0" applyFont="1" applyFill="1" applyBorder="1" applyAlignment="1"/>
    <xf numFmtId="0" fontId="4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3" borderId="1" xfId="0" applyFont="1" applyFill="1" applyBorder="1" applyAlignment="1"/>
    <xf numFmtId="164" fontId="4" fillId="4" borderId="3" xfId="1" applyNumberFormat="1" applyFont="1" applyFill="1" applyBorder="1" applyAlignment="1">
      <alignment horizontal="center"/>
    </xf>
    <xf numFmtId="164" fontId="9" fillId="4" borderId="3" xfId="1" applyNumberFormat="1" applyFont="1" applyFill="1" applyBorder="1" applyAlignment="1">
      <alignment horizontal="center"/>
    </xf>
    <xf numFmtId="0" fontId="8" fillId="3" borderId="4" xfId="0" applyFont="1" applyFill="1" applyBorder="1" applyAlignment="1"/>
    <xf numFmtId="164" fontId="4" fillId="4" borderId="4" xfId="1" applyNumberFormat="1" applyFont="1" applyFill="1" applyBorder="1" applyAlignment="1">
      <alignment horizontal="center"/>
    </xf>
    <xf numFmtId="164" fontId="7" fillId="4" borderId="2" xfId="1" applyNumberFormat="1" applyFont="1" applyFill="1" applyBorder="1" applyAlignment="1">
      <alignment horizontal="center"/>
    </xf>
    <xf numFmtId="164" fontId="9" fillId="4" borderId="4" xfId="1" applyNumberFormat="1" applyFont="1" applyFill="1" applyBorder="1" applyAlignment="1">
      <alignment horizontal="center"/>
    </xf>
    <xf numFmtId="0" fontId="5" fillId="4" borderId="4" xfId="0" applyFont="1" applyFill="1" applyBorder="1" applyAlignment="1"/>
    <xf numFmtId="0" fontId="7" fillId="4" borderId="4" xfId="0" applyFont="1" applyFill="1" applyBorder="1" applyAlignment="1">
      <alignment horizontal="center"/>
    </xf>
    <xf numFmtId="0" fontId="10" fillId="0" borderId="2" xfId="0" applyFont="1" applyBorder="1"/>
    <xf numFmtId="0" fontId="11" fillId="0" borderId="5" xfId="0" applyFont="1" applyBorder="1"/>
    <xf numFmtId="165" fontId="12" fillId="4" borderId="2" xfId="1" applyNumberFormat="1" applyFont="1" applyFill="1" applyBorder="1"/>
    <xf numFmtId="165" fontId="13" fillId="5" borderId="2" xfId="1" applyNumberFormat="1" applyFont="1" applyFill="1" applyBorder="1"/>
    <xf numFmtId="165" fontId="7" fillId="5" borderId="2" xfId="1" applyNumberFormat="1" applyFont="1" applyFill="1" applyBorder="1"/>
    <xf numFmtId="165" fontId="9" fillId="4" borderId="2" xfId="1" applyNumberFormat="1" applyFont="1" applyFill="1" applyBorder="1"/>
    <xf numFmtId="165" fontId="4" fillId="5" borderId="2" xfId="1" applyNumberFormat="1" applyFont="1" applyFill="1" applyBorder="1"/>
    <xf numFmtId="164" fontId="14" fillId="5" borderId="2" xfId="1" applyNumberFormat="1" applyFont="1" applyFill="1" applyBorder="1"/>
    <xf numFmtId="0" fontId="15" fillId="4" borderId="2" xfId="0" applyFont="1" applyFill="1" applyBorder="1"/>
    <xf numFmtId="0" fontId="9" fillId="4" borderId="5" xfId="0" applyFont="1" applyFill="1" applyBorder="1"/>
    <xf numFmtId="165" fontId="4" fillId="4" borderId="2" xfId="1" applyNumberFormat="1" applyFont="1" applyFill="1" applyBorder="1"/>
    <xf numFmtId="165" fontId="7" fillId="4" borderId="2" xfId="1" applyNumberFormat="1" applyFont="1" applyFill="1" applyBorder="1"/>
    <xf numFmtId="165" fontId="13" fillId="4" borderId="2" xfId="1" applyNumberFormat="1" applyFont="1" applyFill="1" applyBorder="1"/>
    <xf numFmtId="164" fontId="16" fillId="4" borderId="2" xfId="1" applyNumberFormat="1" applyFont="1" applyFill="1" applyBorder="1"/>
    <xf numFmtId="0" fontId="7" fillId="4" borderId="2" xfId="0" applyFont="1" applyFill="1" applyBorder="1"/>
    <xf numFmtId="0" fontId="4" fillId="4" borderId="5" xfId="0" applyFont="1" applyFill="1" applyBorder="1"/>
    <xf numFmtId="165" fontId="11" fillId="4" borderId="2" xfId="1" applyNumberFormat="1" applyFont="1" applyFill="1" applyBorder="1"/>
    <xf numFmtId="0" fontId="11" fillId="0" borderId="5" xfId="0" applyFont="1" applyFill="1" applyBorder="1"/>
    <xf numFmtId="165" fontId="4" fillId="3" borderId="2" xfId="1" applyNumberFormat="1" applyFont="1" applyFill="1" applyBorder="1"/>
    <xf numFmtId="0" fontId="9" fillId="4" borderId="2" xfId="0" applyFont="1" applyFill="1" applyBorder="1"/>
    <xf numFmtId="0" fontId="4" fillId="4" borderId="5" xfId="0" applyFont="1" applyFill="1" applyBorder="1" applyAlignment="1">
      <alignment horizontal="left"/>
    </xf>
    <xf numFmtId="165" fontId="17" fillId="4" borderId="2" xfId="1" applyNumberFormat="1" applyFont="1" applyFill="1" applyBorder="1"/>
    <xf numFmtId="0" fontId="15" fillId="5" borderId="2" xfId="0" applyFont="1" applyFill="1" applyBorder="1"/>
    <xf numFmtId="0" fontId="9" fillId="5" borderId="5" xfId="0" applyFont="1" applyFill="1" applyBorder="1"/>
    <xf numFmtId="165" fontId="18" fillId="4" borderId="2" xfId="1" applyNumberFormat="1" applyFont="1" applyFill="1" applyBorder="1"/>
    <xf numFmtId="164" fontId="16" fillId="5" borderId="2" xfId="1" applyNumberFormat="1" applyFont="1" applyFill="1" applyBorder="1"/>
    <xf numFmtId="165" fontId="19" fillId="5" borderId="2" xfId="1" applyNumberFormat="1" applyFont="1" applyFill="1" applyBorder="1"/>
    <xf numFmtId="0" fontId="9" fillId="0" borderId="5" xfId="0" applyFont="1" applyBorder="1"/>
    <xf numFmtId="165" fontId="20" fillId="5" borderId="2" xfId="1" applyNumberFormat="1" applyFont="1" applyFill="1" applyBorder="1"/>
    <xf numFmtId="0" fontId="7" fillId="4" borderId="5" xfId="0" applyFont="1" applyFill="1" applyBorder="1"/>
    <xf numFmtId="165" fontId="20" fillId="4" borderId="2" xfId="1" applyNumberFormat="1" applyFont="1" applyFill="1" applyBorder="1"/>
    <xf numFmtId="0" fontId="4" fillId="4" borderId="2" xfId="0" applyFont="1" applyFill="1" applyBorder="1"/>
    <xf numFmtId="164" fontId="21" fillId="4" borderId="2" xfId="1" applyNumberFormat="1" applyFont="1" applyFill="1" applyBorder="1"/>
    <xf numFmtId="16" fontId="4" fillId="4" borderId="2" xfId="0" applyNumberFormat="1" applyFont="1" applyFill="1" applyBorder="1"/>
    <xf numFmtId="165" fontId="22" fillId="4" borderId="2" xfId="1" applyNumberFormat="1" applyFont="1" applyFill="1" applyBorder="1"/>
    <xf numFmtId="16" fontId="23" fillId="5" borderId="2" xfId="0" applyNumberFormat="1" applyFont="1" applyFill="1" applyBorder="1"/>
    <xf numFmtId="0" fontId="23" fillId="5" borderId="5" xfId="0" applyFont="1" applyFill="1" applyBorder="1"/>
    <xf numFmtId="165" fontId="9" fillId="5" borderId="2" xfId="1" applyNumberFormat="1" applyFont="1" applyFill="1" applyBorder="1"/>
    <xf numFmtId="164" fontId="21" fillId="5" borderId="2" xfId="1" applyNumberFormat="1" applyFont="1" applyFill="1" applyBorder="1"/>
    <xf numFmtId="16" fontId="13" fillId="0" borderId="2" xfId="0" applyNumberFormat="1" applyFont="1" applyBorder="1"/>
    <xf numFmtId="0" fontId="13" fillId="0" borderId="5" xfId="0" applyFont="1" applyBorder="1"/>
    <xf numFmtId="165" fontId="11" fillId="5" borderId="2" xfId="1" applyNumberFormat="1" applyFont="1" applyFill="1" applyBorder="1"/>
    <xf numFmtId="165" fontId="24" fillId="5" borderId="2" xfId="1" applyNumberFormat="1" applyFont="1" applyFill="1" applyBorder="1"/>
    <xf numFmtId="165" fontId="25" fillId="5" borderId="2" xfId="1" applyNumberFormat="1" applyFont="1" applyFill="1" applyBorder="1"/>
    <xf numFmtId="0" fontId="13" fillId="0" borderId="2" xfId="0" applyFont="1" applyBorder="1"/>
    <xf numFmtId="164" fontId="14" fillId="4" borderId="2" xfId="1" applyNumberFormat="1" applyFont="1" applyFill="1" applyBorder="1"/>
    <xf numFmtId="0" fontId="13" fillId="5" borderId="5" xfId="0" applyFont="1" applyFill="1" applyBorder="1"/>
    <xf numFmtId="165" fontId="26" fillId="5" borderId="2" xfId="1" applyNumberFormat="1" applyFont="1" applyFill="1" applyBorder="1"/>
    <xf numFmtId="165" fontId="27" fillId="5" borderId="2" xfId="1" applyNumberFormat="1" applyFont="1" applyFill="1" applyBorder="1"/>
    <xf numFmtId="165" fontId="28" fillId="5" borderId="2" xfId="1" applyNumberFormat="1" applyFont="1" applyFill="1" applyBorder="1"/>
    <xf numFmtId="0" fontId="12" fillId="4" borderId="2" xfId="0" applyFont="1" applyFill="1" applyBorder="1"/>
    <xf numFmtId="0" fontId="12" fillId="5" borderId="0" xfId="0" applyFont="1" applyFill="1" applyBorder="1"/>
    <xf numFmtId="0" fontId="4" fillId="5" borderId="0" xfId="0" applyFont="1" applyFill="1" applyBorder="1"/>
    <xf numFmtId="165" fontId="4" fillId="5" borderId="0" xfId="1" applyNumberFormat="1" applyFont="1" applyFill="1" applyBorder="1"/>
    <xf numFmtId="165" fontId="9" fillId="5" borderId="0" xfId="1" applyNumberFormat="1" applyFont="1" applyFill="1" applyBorder="1"/>
    <xf numFmtId="164" fontId="14" fillId="5" borderId="4" xfId="1" applyNumberFormat="1" applyFont="1" applyFill="1" applyBorder="1"/>
    <xf numFmtId="0" fontId="29" fillId="0" borderId="2" xfId="0" applyFont="1" applyBorder="1"/>
    <xf numFmtId="0" fontId="11" fillId="0" borderId="2" xfId="0" applyFont="1" applyBorder="1"/>
    <xf numFmtId="164" fontId="30" fillId="4" borderId="2" xfId="1" applyNumberFormat="1" applyFont="1" applyFill="1" applyBorder="1"/>
    <xf numFmtId="0" fontId="31" fillId="0" borderId="5" xfId="0" applyFont="1" applyFill="1" applyBorder="1"/>
    <xf numFmtId="165" fontId="32" fillId="4" borderId="2" xfId="1" applyNumberFormat="1" applyFont="1" applyFill="1" applyBorder="1"/>
    <xf numFmtId="165" fontId="18" fillId="5" borderId="2" xfId="1" applyNumberFormat="1" applyFont="1" applyFill="1" applyBorder="1"/>
    <xf numFmtId="165" fontId="33" fillId="5" borderId="2" xfId="1" applyNumberFormat="1" applyFont="1" applyFill="1" applyBorder="1"/>
    <xf numFmtId="165" fontId="6" fillId="4" borderId="2" xfId="1" applyNumberFormat="1" applyFont="1" applyFill="1" applyBorder="1"/>
    <xf numFmtId="165" fontId="33" fillId="4" borderId="2" xfId="1" applyNumberFormat="1" applyFont="1" applyFill="1" applyBorder="1"/>
    <xf numFmtId="165" fontId="5" fillId="4" borderId="2" xfId="1" applyNumberFormat="1" applyFont="1" applyFill="1" applyBorder="1"/>
    <xf numFmtId="0" fontId="10" fillId="4" borderId="2" xfId="0" applyFont="1" applyFill="1" applyBorder="1"/>
    <xf numFmtId="0" fontId="11" fillId="5" borderId="5" xfId="0" applyFont="1" applyFill="1" applyBorder="1"/>
    <xf numFmtId="165" fontId="34" fillId="5" borderId="2" xfId="1" applyNumberFormat="1" applyFont="1" applyFill="1" applyBorder="1"/>
    <xf numFmtId="165" fontId="35" fillId="5" borderId="2" xfId="1" applyNumberFormat="1" applyFont="1" applyFill="1" applyBorder="1"/>
    <xf numFmtId="0" fontId="36" fillId="0" borderId="0" xfId="0" applyFont="1"/>
    <xf numFmtId="0" fontId="10" fillId="6" borderId="2" xfId="0" applyFont="1" applyFill="1" applyBorder="1"/>
    <xf numFmtId="0" fontId="4" fillId="6" borderId="5" xfId="0" applyFont="1" applyFill="1" applyBorder="1"/>
    <xf numFmtId="165" fontId="4" fillId="6" borderId="2" xfId="1" applyNumberFormat="1" applyFont="1" applyFill="1" applyBorder="1"/>
    <xf numFmtId="165" fontId="18" fillId="6" borderId="2" xfId="1" applyNumberFormat="1" applyFont="1" applyFill="1" applyBorder="1"/>
    <xf numFmtId="165" fontId="9" fillId="6" borderId="2" xfId="1" applyNumberFormat="1" applyFont="1" applyFill="1" applyBorder="1"/>
    <xf numFmtId="0" fontId="1" fillId="2" borderId="1" xfId="0" applyFont="1" applyFill="1" applyBorder="1" applyAlignment="1">
      <alignment horizontal="center" textRotation="255"/>
    </xf>
    <xf numFmtId="0" fontId="1" fillId="2" borderId="4" xfId="0" applyFont="1" applyFill="1" applyBorder="1" applyAlignment="1">
      <alignment horizontal="center" textRotation="255"/>
    </xf>
    <xf numFmtId="164" fontId="4" fillId="4" borderId="2" xfId="1" applyNumberFormat="1" applyFont="1" applyFill="1" applyBorder="1" applyAlignment="1">
      <alignment horizontal="center"/>
    </xf>
    <xf numFmtId="164" fontId="9" fillId="4" borderId="2" xfId="1" applyNumberFormat="1" applyFont="1" applyFill="1" applyBorder="1" applyAlignment="1">
      <alignment horizontal="center"/>
    </xf>
  </cellXfs>
  <cellStyles count="2">
    <cellStyle name="Ezres 2" xfId="1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8"/>
  <sheetViews>
    <sheetView tabSelected="1" view="pageLayout" zoomScaleNormal="100" workbookViewId="0">
      <selection activeCell="H53" sqref="H53"/>
    </sheetView>
  </sheetViews>
  <sheetFormatPr defaultRowHeight="15" x14ac:dyDescent="0.25"/>
  <cols>
    <col min="2" max="2" width="63.42578125" bestFit="1" customWidth="1"/>
    <col min="3" max="3" width="16" bestFit="1" customWidth="1"/>
    <col min="4" max="4" width="12.5703125" bestFit="1" customWidth="1"/>
    <col min="5" max="5" width="13.7109375" bestFit="1" customWidth="1"/>
    <col min="6" max="6" width="15.7109375" bestFit="1" customWidth="1"/>
    <col min="7" max="7" width="17.28515625" bestFit="1" customWidth="1"/>
    <col min="8" max="8" width="17" bestFit="1" customWidth="1"/>
  </cols>
  <sheetData>
    <row r="1" spans="1:8" ht="20.25" x14ac:dyDescent="0.3">
      <c r="A1" s="89"/>
      <c r="B1" s="1" t="s">
        <v>0</v>
      </c>
      <c r="C1" s="91" t="s">
        <v>1</v>
      </c>
      <c r="D1" s="91"/>
      <c r="E1" s="91"/>
      <c r="F1" s="91"/>
      <c r="G1" s="2" t="s">
        <v>2</v>
      </c>
      <c r="H1" s="3" t="s">
        <v>3</v>
      </c>
    </row>
    <row r="2" spans="1:8" ht="20.25" x14ac:dyDescent="0.3">
      <c r="A2" s="89"/>
      <c r="B2" s="4"/>
      <c r="C2" s="5" t="s">
        <v>4</v>
      </c>
      <c r="D2" s="92" t="s">
        <v>5</v>
      </c>
      <c r="E2" s="92"/>
      <c r="F2" s="6" t="s">
        <v>6</v>
      </c>
      <c r="G2" s="2" t="s">
        <v>7</v>
      </c>
      <c r="H2" s="3" t="s">
        <v>8</v>
      </c>
    </row>
    <row r="3" spans="1:8" ht="20.25" x14ac:dyDescent="0.3">
      <c r="A3" s="90"/>
      <c r="B3" s="7"/>
      <c r="C3" s="8" t="s">
        <v>9</v>
      </c>
      <c r="D3" s="9" t="s">
        <v>10</v>
      </c>
      <c r="E3" s="9" t="s">
        <v>11</v>
      </c>
      <c r="F3" s="10" t="s">
        <v>9</v>
      </c>
      <c r="G3" s="11" t="s">
        <v>12</v>
      </c>
      <c r="H3" s="12" t="s">
        <v>13</v>
      </c>
    </row>
    <row r="4" spans="1:8" ht="18.75" x14ac:dyDescent="0.3">
      <c r="A4" s="13" t="s">
        <v>14</v>
      </c>
      <c r="B4" s="14" t="s">
        <v>15</v>
      </c>
      <c r="C4" s="15">
        <f>SUM(X4)</f>
        <v>0</v>
      </c>
      <c r="D4" s="16">
        <v>705</v>
      </c>
      <c r="E4" s="17">
        <v>-1500</v>
      </c>
      <c r="F4" s="18">
        <f>SUM(C4:E4)</f>
        <v>-795</v>
      </c>
      <c r="G4" s="19">
        <v>7615</v>
      </c>
      <c r="H4" s="20">
        <f>SUM(G4/F4*100)</f>
        <v>-957.86163522012589</v>
      </c>
    </row>
    <row r="5" spans="1:8" ht="18.75" x14ac:dyDescent="0.3">
      <c r="A5" s="13" t="s">
        <v>16</v>
      </c>
      <c r="B5" s="14" t="s">
        <v>17</v>
      </c>
      <c r="C5" s="15">
        <f t="shared" ref="C5:C13" si="0">SUM(X5)</f>
        <v>0</v>
      </c>
      <c r="D5" s="16"/>
      <c r="E5" s="17"/>
      <c r="F5" s="18">
        <f t="shared" ref="F5:F75" si="1">SUM(C5:E5)</f>
        <v>0</v>
      </c>
      <c r="G5" s="19"/>
      <c r="H5" s="20"/>
    </row>
    <row r="6" spans="1:8" ht="18.75" x14ac:dyDescent="0.3">
      <c r="A6" s="13" t="s">
        <v>18</v>
      </c>
      <c r="B6" s="14" t="s">
        <v>19</v>
      </c>
      <c r="C6" s="15">
        <f t="shared" si="0"/>
        <v>0</v>
      </c>
      <c r="D6" s="16"/>
      <c r="E6" s="17"/>
      <c r="F6" s="18">
        <f t="shared" si="1"/>
        <v>0</v>
      </c>
      <c r="G6" s="19"/>
      <c r="H6" s="20"/>
    </row>
    <row r="7" spans="1:8" ht="18.75" x14ac:dyDescent="0.3">
      <c r="A7" s="13" t="s">
        <v>20</v>
      </c>
      <c r="B7" s="14" t="s">
        <v>21</v>
      </c>
      <c r="C7" s="15">
        <f t="shared" si="0"/>
        <v>0</v>
      </c>
      <c r="D7" s="16"/>
      <c r="E7" s="17"/>
      <c r="F7" s="18">
        <f t="shared" si="1"/>
        <v>0</v>
      </c>
      <c r="G7" s="19"/>
      <c r="H7" s="20"/>
    </row>
    <row r="8" spans="1:8" ht="18.75" x14ac:dyDescent="0.3">
      <c r="A8" s="13" t="s">
        <v>22</v>
      </c>
      <c r="B8" s="14" t="s">
        <v>23</v>
      </c>
      <c r="C8" s="15">
        <f t="shared" si="0"/>
        <v>0</v>
      </c>
      <c r="D8" s="16"/>
      <c r="E8" s="17">
        <v>1305</v>
      </c>
      <c r="F8" s="18">
        <f t="shared" si="1"/>
        <v>1305</v>
      </c>
      <c r="G8" s="19">
        <v>1301</v>
      </c>
      <c r="H8" s="20"/>
    </row>
    <row r="9" spans="1:8" ht="18.75" x14ac:dyDescent="0.3">
      <c r="A9" s="13" t="s">
        <v>24</v>
      </c>
      <c r="B9" s="14" t="s">
        <v>25</v>
      </c>
      <c r="C9" s="15">
        <f t="shared" si="0"/>
        <v>0</v>
      </c>
      <c r="D9" s="16"/>
      <c r="E9" s="17">
        <v>5</v>
      </c>
      <c r="F9" s="18">
        <f t="shared" si="1"/>
        <v>5</v>
      </c>
      <c r="G9" s="19">
        <v>247</v>
      </c>
      <c r="H9" s="20">
        <f t="shared" ref="H9:H75" si="2">SUM(G9/F9*100)</f>
        <v>4940</v>
      </c>
    </row>
    <row r="10" spans="1:8" ht="18.75" x14ac:dyDescent="0.3">
      <c r="A10" s="13" t="s">
        <v>26</v>
      </c>
      <c r="B10" s="14" t="s">
        <v>27</v>
      </c>
      <c r="C10" s="15">
        <f t="shared" si="0"/>
        <v>0</v>
      </c>
      <c r="D10" s="16"/>
      <c r="E10" s="17">
        <v>-40</v>
      </c>
      <c r="F10" s="18">
        <f t="shared" si="1"/>
        <v>-40</v>
      </c>
      <c r="G10" s="19"/>
      <c r="H10" s="20"/>
    </row>
    <row r="11" spans="1:8" ht="18.75" x14ac:dyDescent="0.3">
      <c r="A11" s="13" t="s">
        <v>28</v>
      </c>
      <c r="B11" s="14" t="s">
        <v>29</v>
      </c>
      <c r="C11" s="15">
        <f t="shared" si="0"/>
        <v>0</v>
      </c>
      <c r="D11" s="16"/>
      <c r="E11" s="17">
        <v>100</v>
      </c>
      <c r="F11" s="18">
        <f t="shared" si="1"/>
        <v>100</v>
      </c>
      <c r="G11" s="19">
        <v>92</v>
      </c>
      <c r="H11" s="20"/>
    </row>
    <row r="12" spans="1:8" ht="18.75" x14ac:dyDescent="0.3">
      <c r="A12" s="13" t="s">
        <v>30</v>
      </c>
      <c r="B12" s="14" t="s">
        <v>31</v>
      </c>
      <c r="C12" s="15">
        <f t="shared" si="0"/>
        <v>0</v>
      </c>
      <c r="D12" s="16"/>
      <c r="E12" s="17"/>
      <c r="F12" s="18">
        <f t="shared" si="1"/>
        <v>0</v>
      </c>
      <c r="G12" s="19"/>
      <c r="H12" s="20"/>
    </row>
    <row r="13" spans="1:8" ht="18.75" x14ac:dyDescent="0.3">
      <c r="A13" s="13" t="s">
        <v>32</v>
      </c>
      <c r="B13" s="14" t="s">
        <v>33</v>
      </c>
      <c r="C13" s="15">
        <f t="shared" si="0"/>
        <v>0</v>
      </c>
      <c r="D13" s="16"/>
      <c r="E13" s="17">
        <v>50</v>
      </c>
      <c r="F13" s="18">
        <f t="shared" si="1"/>
        <v>50</v>
      </c>
      <c r="G13" s="19">
        <v>51</v>
      </c>
      <c r="H13" s="20"/>
    </row>
    <row r="14" spans="1:8" ht="18.75" x14ac:dyDescent="0.3">
      <c r="A14" s="21" t="s">
        <v>34</v>
      </c>
      <c r="B14" s="22" t="s">
        <v>35</v>
      </c>
      <c r="C14" s="23">
        <f>SUM(C4:C13)</f>
        <v>0</v>
      </c>
      <c r="D14" s="24">
        <f>SUM(D4:D13)</f>
        <v>705</v>
      </c>
      <c r="E14" s="25">
        <f>SUM(E4:E13)</f>
        <v>-80</v>
      </c>
      <c r="F14" s="23">
        <f>SUM(F4:F13)</f>
        <v>625</v>
      </c>
      <c r="G14" s="15">
        <f>SUM(G4:G13)</f>
        <v>9306</v>
      </c>
      <c r="H14" s="26">
        <f t="shared" si="2"/>
        <v>1488.96</v>
      </c>
    </row>
    <row r="15" spans="1:8" ht="18.75" x14ac:dyDescent="0.3">
      <c r="A15" s="13" t="s">
        <v>36</v>
      </c>
      <c r="B15" s="14" t="s">
        <v>37</v>
      </c>
      <c r="C15" s="15">
        <f>SUM(X15)</f>
        <v>0</v>
      </c>
      <c r="D15" s="16"/>
      <c r="E15" s="17">
        <v>480</v>
      </c>
      <c r="F15" s="18">
        <f t="shared" si="1"/>
        <v>480</v>
      </c>
      <c r="G15" s="19">
        <v>7320</v>
      </c>
      <c r="H15" s="20">
        <f t="shared" si="2"/>
        <v>1525</v>
      </c>
    </row>
    <row r="16" spans="1:8" ht="18.75" x14ac:dyDescent="0.3">
      <c r="A16" s="13" t="s">
        <v>38</v>
      </c>
      <c r="B16" s="14" t="s">
        <v>39</v>
      </c>
      <c r="C16" s="15">
        <f>SUM(X16)</f>
        <v>0</v>
      </c>
      <c r="D16" s="16"/>
      <c r="E16" s="17">
        <v>410</v>
      </c>
      <c r="F16" s="18">
        <f t="shared" si="1"/>
        <v>410</v>
      </c>
      <c r="G16" s="19">
        <v>1663</v>
      </c>
      <c r="H16" s="20">
        <f t="shared" si="2"/>
        <v>405.60975609756093</v>
      </c>
    </row>
    <row r="17" spans="1:8" ht="18.75" x14ac:dyDescent="0.3">
      <c r="A17" s="13" t="s">
        <v>40</v>
      </c>
      <c r="B17" s="14" t="s">
        <v>41</v>
      </c>
      <c r="C17" s="15">
        <f>SUM(X17)</f>
        <v>0</v>
      </c>
      <c r="D17" s="17"/>
      <c r="E17" s="17">
        <v>1390</v>
      </c>
      <c r="F17" s="18">
        <f t="shared" si="1"/>
        <v>1390</v>
      </c>
      <c r="G17" s="19">
        <v>1387</v>
      </c>
      <c r="H17" s="20">
        <v>0</v>
      </c>
    </row>
    <row r="18" spans="1:8" ht="18.75" x14ac:dyDescent="0.3">
      <c r="A18" s="21" t="s">
        <v>42</v>
      </c>
      <c r="B18" s="22" t="s">
        <v>43</v>
      </c>
      <c r="C18" s="23">
        <f>SUM(C15:C17)</f>
        <v>0</v>
      </c>
      <c r="D18" s="24">
        <f>SUM(D15:D17)</f>
        <v>0</v>
      </c>
      <c r="E18" s="25">
        <f>SUM(E15:E17)</f>
        <v>2280</v>
      </c>
      <c r="F18" s="23">
        <f>SUM(F15:F17)</f>
        <v>2280</v>
      </c>
      <c r="G18" s="15">
        <f>SUM(G15:G17)</f>
        <v>10370</v>
      </c>
      <c r="H18" s="26">
        <f t="shared" si="2"/>
        <v>454.82456140350871</v>
      </c>
    </row>
    <row r="19" spans="1:8" ht="18.75" x14ac:dyDescent="0.3">
      <c r="A19" s="27" t="s">
        <v>44</v>
      </c>
      <c r="B19" s="28" t="s">
        <v>45</v>
      </c>
      <c r="C19" s="23">
        <f>SUM(C14,C18)</f>
        <v>0</v>
      </c>
      <c r="D19" s="29">
        <f>SUM(D14,D18)</f>
        <v>705</v>
      </c>
      <c r="E19" s="18">
        <f>SUM(E14,E18)</f>
        <v>2200</v>
      </c>
      <c r="F19" s="23">
        <f>SUM(F14,F18)</f>
        <v>2905</v>
      </c>
      <c r="G19" s="23">
        <f>SUM(G14,G18)</f>
        <v>19676</v>
      </c>
      <c r="H19" s="26">
        <f t="shared" si="2"/>
        <v>677.31497418244408</v>
      </c>
    </row>
    <row r="20" spans="1:8" ht="18.75" x14ac:dyDescent="0.3">
      <c r="A20" s="13" t="s">
        <v>46</v>
      </c>
      <c r="B20" s="30" t="s">
        <v>47</v>
      </c>
      <c r="C20" s="15">
        <f>SUM(X20)</f>
        <v>0</v>
      </c>
      <c r="D20" s="16">
        <v>197</v>
      </c>
      <c r="E20" s="17">
        <v>-440</v>
      </c>
      <c r="F20" s="18">
        <f t="shared" si="1"/>
        <v>-243</v>
      </c>
      <c r="G20" s="19">
        <v>3446</v>
      </c>
      <c r="H20" s="20">
        <f t="shared" si="2"/>
        <v>-1418.1069958847736</v>
      </c>
    </row>
    <row r="21" spans="1:8" ht="18.75" x14ac:dyDescent="0.3">
      <c r="A21" s="13" t="s">
        <v>48</v>
      </c>
      <c r="B21" s="30" t="s">
        <v>49</v>
      </c>
      <c r="C21" s="15"/>
      <c r="D21" s="16"/>
      <c r="E21" s="17">
        <v>150</v>
      </c>
      <c r="F21" s="18">
        <f t="shared" si="1"/>
        <v>150</v>
      </c>
      <c r="G21" s="19">
        <v>145</v>
      </c>
      <c r="H21" s="20"/>
    </row>
    <row r="22" spans="1:8" ht="18.75" x14ac:dyDescent="0.3">
      <c r="A22" s="13" t="s">
        <v>50</v>
      </c>
      <c r="B22" s="30" t="s">
        <v>51</v>
      </c>
      <c r="C22" s="15">
        <f>SUM(X22)</f>
        <v>0</v>
      </c>
      <c r="D22" s="16"/>
      <c r="E22" s="17">
        <v>180</v>
      </c>
      <c r="F22" s="18">
        <f t="shared" si="1"/>
        <v>180</v>
      </c>
      <c r="G22" s="19">
        <v>213</v>
      </c>
      <c r="H22" s="20">
        <f t="shared" si="2"/>
        <v>118.33333333333333</v>
      </c>
    </row>
    <row r="23" spans="1:8" ht="18.75" x14ac:dyDescent="0.3">
      <c r="A23" s="13" t="s">
        <v>52</v>
      </c>
      <c r="B23" s="30" t="s">
        <v>53</v>
      </c>
      <c r="C23" s="15">
        <f>SUM(X23)</f>
        <v>0</v>
      </c>
      <c r="D23" s="16"/>
      <c r="E23" s="17">
        <v>10</v>
      </c>
      <c r="F23" s="18">
        <f t="shared" si="1"/>
        <v>10</v>
      </c>
      <c r="G23" s="19">
        <v>9</v>
      </c>
      <c r="H23" s="20"/>
    </row>
    <row r="24" spans="1:8" ht="18.75" x14ac:dyDescent="0.3">
      <c r="A24" s="13" t="s">
        <v>52</v>
      </c>
      <c r="B24" s="30" t="s">
        <v>54</v>
      </c>
      <c r="C24" s="15">
        <f>SUM(X24)</f>
        <v>0</v>
      </c>
      <c r="D24" s="16"/>
      <c r="E24" s="17"/>
      <c r="F24" s="18">
        <f t="shared" si="1"/>
        <v>0</v>
      </c>
      <c r="G24" s="31"/>
      <c r="H24" s="20"/>
    </row>
    <row r="25" spans="1:8" ht="18.75" x14ac:dyDescent="0.3">
      <c r="A25" s="13" t="s">
        <v>55</v>
      </c>
      <c r="B25" s="30" t="s">
        <v>56</v>
      </c>
      <c r="C25" s="15"/>
      <c r="D25" s="16"/>
      <c r="E25" s="17"/>
      <c r="F25" s="18"/>
      <c r="G25" s="19">
        <v>0</v>
      </c>
      <c r="H25" s="20"/>
    </row>
    <row r="26" spans="1:8" ht="18.75" x14ac:dyDescent="0.3">
      <c r="A26" s="13" t="s">
        <v>57</v>
      </c>
      <c r="B26" s="30" t="s">
        <v>58</v>
      </c>
      <c r="C26" s="15">
        <f>SUM(X26)</f>
        <v>0</v>
      </c>
      <c r="D26" s="16"/>
      <c r="E26" s="17">
        <v>100</v>
      </c>
      <c r="F26" s="18">
        <f t="shared" si="1"/>
        <v>100</v>
      </c>
      <c r="G26" s="19">
        <v>146</v>
      </c>
      <c r="H26" s="20">
        <f t="shared" si="2"/>
        <v>146</v>
      </c>
    </row>
    <row r="27" spans="1:8" ht="18.75" x14ac:dyDescent="0.3">
      <c r="A27" s="32" t="s">
        <v>59</v>
      </c>
      <c r="B27" s="33" t="s">
        <v>60</v>
      </c>
      <c r="C27" s="23">
        <f>SUM(C20:C26)</f>
        <v>0</v>
      </c>
      <c r="D27" s="18">
        <f>SUM(D20:D26)</f>
        <v>197</v>
      </c>
      <c r="E27" s="29">
        <f>SUM(E20:E26)</f>
        <v>0</v>
      </c>
      <c r="F27" s="23">
        <f>SUM(F20:F26)</f>
        <v>197</v>
      </c>
      <c r="G27" s="34">
        <f>SUM(G20:G26)</f>
        <v>3959</v>
      </c>
      <c r="H27" s="26">
        <f t="shared" si="2"/>
        <v>2009.6446700507613</v>
      </c>
    </row>
    <row r="28" spans="1:8" ht="18.75" x14ac:dyDescent="0.3">
      <c r="A28" s="13" t="s">
        <v>61</v>
      </c>
      <c r="B28" s="30" t="s">
        <v>62</v>
      </c>
      <c r="C28" s="15">
        <v>552</v>
      </c>
      <c r="D28" s="17"/>
      <c r="E28" s="17">
        <v>-540</v>
      </c>
      <c r="F28" s="18">
        <f t="shared" si="1"/>
        <v>12</v>
      </c>
      <c r="G28" s="19">
        <v>10</v>
      </c>
      <c r="H28" s="20">
        <f t="shared" si="2"/>
        <v>83.333333333333343</v>
      </c>
    </row>
    <row r="29" spans="1:8" ht="18.75" x14ac:dyDescent="0.3">
      <c r="A29" s="13" t="s">
        <v>63</v>
      </c>
      <c r="B29" s="14" t="s">
        <v>64</v>
      </c>
      <c r="C29" s="15"/>
      <c r="D29" s="16">
        <v>200</v>
      </c>
      <c r="E29" s="17">
        <v>220</v>
      </c>
      <c r="F29" s="18">
        <f t="shared" si="1"/>
        <v>420</v>
      </c>
      <c r="G29" s="19">
        <v>426</v>
      </c>
      <c r="H29" s="20">
        <f t="shared" si="2"/>
        <v>101.42857142857142</v>
      </c>
    </row>
    <row r="30" spans="1:8" ht="18.75" x14ac:dyDescent="0.3">
      <c r="A30" s="13" t="s">
        <v>65</v>
      </c>
      <c r="B30" s="14" t="s">
        <v>66</v>
      </c>
      <c r="C30" s="15"/>
      <c r="D30" s="16"/>
      <c r="E30" s="17">
        <v>50</v>
      </c>
      <c r="F30" s="18">
        <f t="shared" si="1"/>
        <v>50</v>
      </c>
      <c r="G30" s="19">
        <v>51</v>
      </c>
      <c r="H30" s="20">
        <f t="shared" si="2"/>
        <v>102</v>
      </c>
    </row>
    <row r="31" spans="1:8" ht="18.75" x14ac:dyDescent="0.3">
      <c r="A31" s="13" t="s">
        <v>67</v>
      </c>
      <c r="B31" s="14" t="s">
        <v>68</v>
      </c>
      <c r="C31" s="15"/>
      <c r="D31" s="16"/>
      <c r="E31" s="17">
        <v>330</v>
      </c>
      <c r="F31" s="18">
        <f t="shared" si="1"/>
        <v>330</v>
      </c>
      <c r="G31" s="19">
        <v>325</v>
      </c>
      <c r="H31" s="20">
        <f t="shared" si="2"/>
        <v>98.484848484848484</v>
      </c>
    </row>
    <row r="32" spans="1:8" ht="18.75" x14ac:dyDescent="0.3">
      <c r="A32" s="35" t="s">
        <v>69</v>
      </c>
      <c r="B32" s="36" t="s">
        <v>70</v>
      </c>
      <c r="C32" s="23">
        <f>SUM(C28:C30)</f>
        <v>552</v>
      </c>
      <c r="D32" s="17">
        <f>SUM(D28:D29)</f>
        <v>200</v>
      </c>
      <c r="E32" s="16">
        <f>SUM(E28:E31)</f>
        <v>60</v>
      </c>
      <c r="F32" s="37">
        <f t="shared" si="1"/>
        <v>812</v>
      </c>
      <c r="G32" s="16">
        <f>SUM(G28:G31)</f>
        <v>812</v>
      </c>
      <c r="H32" s="38">
        <f t="shared" si="2"/>
        <v>100</v>
      </c>
    </row>
    <row r="33" spans="1:8" ht="18.75" x14ac:dyDescent="0.3">
      <c r="A33" s="13" t="s">
        <v>71</v>
      </c>
      <c r="B33" s="14" t="s">
        <v>72</v>
      </c>
      <c r="C33" s="15">
        <f t="shared" ref="C33:C38" si="3">SUM(X33)</f>
        <v>0</v>
      </c>
      <c r="D33" s="39"/>
      <c r="E33" s="17"/>
      <c r="F33" s="18">
        <f t="shared" si="1"/>
        <v>0</v>
      </c>
      <c r="G33" s="19"/>
      <c r="H33" s="20"/>
    </row>
    <row r="34" spans="1:8" ht="18.75" x14ac:dyDescent="0.3">
      <c r="A34" s="13" t="s">
        <v>73</v>
      </c>
      <c r="B34" s="14" t="s">
        <v>74</v>
      </c>
      <c r="C34" s="15">
        <f t="shared" si="3"/>
        <v>0</v>
      </c>
      <c r="D34" s="16"/>
      <c r="E34" s="17"/>
      <c r="F34" s="18">
        <f t="shared" si="1"/>
        <v>0</v>
      </c>
      <c r="G34" s="19">
        <v>35</v>
      </c>
      <c r="H34" s="20"/>
    </row>
    <row r="35" spans="1:8" ht="18.75" x14ac:dyDescent="0.3">
      <c r="A35" s="13" t="s">
        <v>75</v>
      </c>
      <c r="B35" s="14" t="s">
        <v>76</v>
      </c>
      <c r="C35" s="15">
        <f t="shared" si="3"/>
        <v>0</v>
      </c>
      <c r="D35" s="16"/>
      <c r="E35" s="17"/>
      <c r="F35" s="18">
        <f t="shared" si="1"/>
        <v>0</v>
      </c>
      <c r="G35" s="19"/>
      <c r="H35" s="20"/>
    </row>
    <row r="36" spans="1:8" ht="18.75" x14ac:dyDescent="0.3">
      <c r="A36" s="13" t="s">
        <v>77</v>
      </c>
      <c r="B36" s="14" t="s">
        <v>78</v>
      </c>
      <c r="C36" s="15">
        <f t="shared" si="3"/>
        <v>0</v>
      </c>
      <c r="D36" s="16"/>
      <c r="E36" s="17"/>
      <c r="F36" s="18">
        <f t="shared" si="1"/>
        <v>0</v>
      </c>
      <c r="G36" s="19"/>
      <c r="H36" s="20"/>
    </row>
    <row r="37" spans="1:8" ht="18.75" x14ac:dyDescent="0.3">
      <c r="A37" s="13" t="s">
        <v>79</v>
      </c>
      <c r="B37" s="30" t="s">
        <v>80</v>
      </c>
      <c r="C37" s="15">
        <f t="shared" si="3"/>
        <v>0</v>
      </c>
      <c r="D37" s="16"/>
      <c r="E37" s="17"/>
      <c r="F37" s="18">
        <f t="shared" si="1"/>
        <v>0</v>
      </c>
      <c r="G37" s="19">
        <v>0</v>
      </c>
      <c r="H37" s="20"/>
    </row>
    <row r="38" spans="1:8" ht="18.75" x14ac:dyDescent="0.3">
      <c r="A38" s="13" t="s">
        <v>81</v>
      </c>
      <c r="B38" s="14" t="s">
        <v>82</v>
      </c>
      <c r="C38" s="15">
        <f t="shared" si="3"/>
        <v>0</v>
      </c>
      <c r="D38" s="16"/>
      <c r="E38" s="17">
        <v>-1460</v>
      </c>
      <c r="F38" s="18">
        <f t="shared" si="1"/>
        <v>-1460</v>
      </c>
      <c r="G38" s="19">
        <v>1162</v>
      </c>
      <c r="H38" s="20">
        <f t="shared" si="2"/>
        <v>-79.589041095890408</v>
      </c>
    </row>
    <row r="39" spans="1:8" ht="18.75" x14ac:dyDescent="0.3">
      <c r="A39" s="13" t="s">
        <v>83</v>
      </c>
      <c r="B39" s="40" t="s">
        <v>84</v>
      </c>
      <c r="C39" s="23">
        <f>SUM(C33:C38)</f>
        <v>0</v>
      </c>
      <c r="D39" s="17">
        <f>SUM(D33:D38)</f>
        <v>0</v>
      </c>
      <c r="E39" s="16">
        <f>SUM(E33:E38)</f>
        <v>-1460</v>
      </c>
      <c r="F39" s="37">
        <f t="shared" si="1"/>
        <v>-1460</v>
      </c>
      <c r="G39" s="16">
        <f>SUM(G33:G38)</f>
        <v>1197</v>
      </c>
      <c r="H39" s="38">
        <f t="shared" si="2"/>
        <v>-81.986301369863014</v>
      </c>
    </row>
    <row r="40" spans="1:8" ht="18.75" x14ac:dyDescent="0.3">
      <c r="A40" s="27" t="s">
        <v>85</v>
      </c>
      <c r="B40" s="22" t="s">
        <v>86</v>
      </c>
      <c r="C40" s="23">
        <f>SUM(C39,C32)</f>
        <v>552</v>
      </c>
      <c r="D40" s="18">
        <f>SUM(D39,D32)</f>
        <v>200</v>
      </c>
      <c r="E40" s="18">
        <f>SUM(E39,E32)</f>
        <v>-1400</v>
      </c>
      <c r="F40" s="23">
        <f>SUM(F39,F32)</f>
        <v>-648</v>
      </c>
      <c r="G40" s="23">
        <f>SUM(G39,G32)</f>
        <v>2009</v>
      </c>
      <c r="H40" s="26">
        <f t="shared" si="2"/>
        <v>-310.03086419753083</v>
      </c>
    </row>
    <row r="41" spans="1:8" ht="18.75" x14ac:dyDescent="0.3">
      <c r="A41" s="13" t="s">
        <v>87</v>
      </c>
      <c r="B41" s="14" t="s">
        <v>88</v>
      </c>
      <c r="C41" s="15">
        <f>SUM(X41)</f>
        <v>0</v>
      </c>
      <c r="D41" s="41"/>
      <c r="E41" s="17">
        <v>75</v>
      </c>
      <c r="F41" s="18">
        <f t="shared" si="1"/>
        <v>75</v>
      </c>
      <c r="G41" s="19">
        <v>73</v>
      </c>
      <c r="H41" s="20">
        <f t="shared" si="2"/>
        <v>97.333333333333343</v>
      </c>
    </row>
    <row r="42" spans="1:8" ht="18.75" x14ac:dyDescent="0.3">
      <c r="A42" s="13" t="s">
        <v>89</v>
      </c>
      <c r="B42" s="14" t="s">
        <v>90</v>
      </c>
      <c r="C42" s="15">
        <f>SUM(X42)</f>
        <v>0</v>
      </c>
      <c r="D42" s="16"/>
      <c r="E42" s="17">
        <v>25</v>
      </c>
      <c r="F42" s="18">
        <f t="shared" si="1"/>
        <v>25</v>
      </c>
      <c r="G42" s="19">
        <v>185</v>
      </c>
      <c r="H42" s="20">
        <f t="shared" si="2"/>
        <v>740</v>
      </c>
    </row>
    <row r="43" spans="1:8" ht="18.75" x14ac:dyDescent="0.3">
      <c r="A43" s="27" t="s">
        <v>91</v>
      </c>
      <c r="B43" s="42" t="s">
        <v>92</v>
      </c>
      <c r="C43" s="23">
        <f>SUM(C41:C42)</f>
        <v>0</v>
      </c>
      <c r="D43" s="24">
        <f>SUM(D41:D42)</f>
        <v>0</v>
      </c>
      <c r="E43" s="43">
        <f>SUM(E41:E42)</f>
        <v>100</v>
      </c>
      <c r="F43" s="23">
        <f>SUM(F41:F42)</f>
        <v>100</v>
      </c>
      <c r="G43" s="15">
        <f>SUM(G41:G42)</f>
        <v>258</v>
      </c>
      <c r="H43" s="26">
        <f t="shared" si="2"/>
        <v>258</v>
      </c>
    </row>
    <row r="44" spans="1:8" ht="18.75" x14ac:dyDescent="0.3">
      <c r="A44" s="13" t="s">
        <v>93</v>
      </c>
      <c r="B44" s="14" t="s">
        <v>94</v>
      </c>
      <c r="C44" s="15">
        <f t="shared" ref="C44:C51" si="4">SUM(X44)</f>
        <v>0</v>
      </c>
      <c r="D44" s="16"/>
      <c r="E44" s="17"/>
      <c r="F44" s="18">
        <f t="shared" si="1"/>
        <v>0</v>
      </c>
      <c r="G44" s="19">
        <v>7786</v>
      </c>
      <c r="H44" s="20"/>
    </row>
    <row r="45" spans="1:8" ht="18.75" x14ac:dyDescent="0.3">
      <c r="A45" s="13" t="s">
        <v>95</v>
      </c>
      <c r="B45" s="14" t="s">
        <v>96</v>
      </c>
      <c r="C45" s="15">
        <f t="shared" si="4"/>
        <v>0</v>
      </c>
      <c r="D45" s="16"/>
      <c r="E45" s="17"/>
      <c r="F45" s="18">
        <f t="shared" si="1"/>
        <v>0</v>
      </c>
      <c r="G45" s="19"/>
      <c r="H45" s="20"/>
    </row>
    <row r="46" spans="1:8" ht="18.75" x14ac:dyDescent="0.3">
      <c r="A46" s="13" t="s">
        <v>97</v>
      </c>
      <c r="B46" s="14" t="s">
        <v>98</v>
      </c>
      <c r="C46" s="15">
        <f t="shared" si="4"/>
        <v>0</v>
      </c>
      <c r="D46" s="16">
        <v>400</v>
      </c>
      <c r="E46" s="17">
        <v>0</v>
      </c>
      <c r="F46" s="18">
        <f t="shared" si="1"/>
        <v>400</v>
      </c>
      <c r="G46" s="19">
        <v>388</v>
      </c>
      <c r="H46" s="20">
        <f t="shared" si="2"/>
        <v>97</v>
      </c>
    </row>
    <row r="47" spans="1:8" ht="18.75" x14ac:dyDescent="0.3">
      <c r="A47" s="13" t="s">
        <v>99</v>
      </c>
      <c r="B47" s="14" t="s">
        <v>100</v>
      </c>
      <c r="C47" s="15">
        <f t="shared" si="4"/>
        <v>0</v>
      </c>
      <c r="D47" s="16"/>
      <c r="E47" s="17">
        <v>2000</v>
      </c>
      <c r="F47" s="18">
        <f t="shared" si="1"/>
        <v>2000</v>
      </c>
      <c r="G47" s="19">
        <v>5803</v>
      </c>
      <c r="H47" s="20">
        <f t="shared" si="2"/>
        <v>290.14999999999998</v>
      </c>
    </row>
    <row r="48" spans="1:8" ht="18.75" x14ac:dyDescent="0.3">
      <c r="A48" s="13" t="s">
        <v>101</v>
      </c>
      <c r="B48" s="14" t="s">
        <v>102</v>
      </c>
      <c r="C48" s="15">
        <f t="shared" si="4"/>
        <v>0</v>
      </c>
      <c r="D48" s="16">
        <v>28</v>
      </c>
      <c r="E48" s="17">
        <v>0</v>
      </c>
      <c r="F48" s="18">
        <f t="shared" si="1"/>
        <v>28</v>
      </c>
      <c r="G48" s="19">
        <v>301</v>
      </c>
      <c r="H48" s="20">
        <f t="shared" si="2"/>
        <v>1075</v>
      </c>
    </row>
    <row r="49" spans="1:8" ht="18.75" x14ac:dyDescent="0.3">
      <c r="A49" s="13" t="s">
        <v>103</v>
      </c>
      <c r="B49" s="14" t="s">
        <v>104</v>
      </c>
      <c r="C49" s="15">
        <f t="shared" si="4"/>
        <v>0</v>
      </c>
      <c r="D49" s="16">
        <v>7000</v>
      </c>
      <c r="E49" s="17">
        <v>-4000</v>
      </c>
      <c r="F49" s="18">
        <f t="shared" si="1"/>
        <v>3000</v>
      </c>
      <c r="G49" s="19">
        <v>6095</v>
      </c>
      <c r="H49" s="20">
        <f t="shared" si="2"/>
        <v>203.16666666666669</v>
      </c>
    </row>
    <row r="50" spans="1:8" ht="18.75" x14ac:dyDescent="0.3">
      <c r="A50" s="13"/>
      <c r="B50" s="14" t="s">
        <v>105</v>
      </c>
      <c r="C50" s="15"/>
      <c r="D50" s="16"/>
      <c r="E50" s="17">
        <v>8000</v>
      </c>
      <c r="F50" s="18">
        <f t="shared" si="1"/>
        <v>8000</v>
      </c>
      <c r="G50" s="19">
        <v>7848</v>
      </c>
      <c r="H50" s="20"/>
    </row>
    <row r="51" spans="1:8" ht="18.75" x14ac:dyDescent="0.3">
      <c r="A51" s="13" t="s">
        <v>106</v>
      </c>
      <c r="B51" s="14" t="s">
        <v>107</v>
      </c>
      <c r="C51" s="15">
        <f t="shared" si="4"/>
        <v>0</v>
      </c>
      <c r="D51" s="16">
        <v>366</v>
      </c>
      <c r="E51" s="17">
        <v>6000</v>
      </c>
      <c r="F51" s="18">
        <f t="shared" si="1"/>
        <v>6366</v>
      </c>
      <c r="G51" s="19">
        <v>29670</v>
      </c>
      <c r="H51" s="20">
        <f t="shared" si="2"/>
        <v>466.0697455230914</v>
      </c>
    </row>
    <row r="52" spans="1:8" ht="18.75" x14ac:dyDescent="0.3">
      <c r="A52" s="27" t="s">
        <v>108</v>
      </c>
      <c r="B52" s="42" t="s">
        <v>109</v>
      </c>
      <c r="C52" s="23">
        <f>SUM(C44:C51)</f>
        <v>0</v>
      </c>
      <c r="D52" s="24">
        <f>SUM(D44:D51)</f>
        <v>7794</v>
      </c>
      <c r="E52" s="25">
        <f>SUM(E44:E51)</f>
        <v>12000</v>
      </c>
      <c r="F52" s="23">
        <f>SUM(F44:F51)</f>
        <v>19794</v>
      </c>
      <c r="G52" s="15">
        <f>SUM(G44:G51)</f>
        <v>57891</v>
      </c>
      <c r="H52" s="26">
        <f t="shared" si="2"/>
        <v>292.46741436799033</v>
      </c>
    </row>
    <row r="53" spans="1:8" ht="18.75" x14ac:dyDescent="0.3">
      <c r="A53" s="13" t="s">
        <v>110</v>
      </c>
      <c r="B53" s="14" t="s">
        <v>111</v>
      </c>
      <c r="C53" s="15">
        <f>SUM(X53)</f>
        <v>0</v>
      </c>
      <c r="D53" s="16"/>
      <c r="E53" s="17"/>
      <c r="F53" s="18">
        <f t="shared" si="1"/>
        <v>0</v>
      </c>
      <c r="G53" s="19">
        <v>221</v>
      </c>
      <c r="H53" s="20"/>
    </row>
    <row r="54" spans="1:8" ht="18.75" x14ac:dyDescent="0.3">
      <c r="A54" s="13" t="s">
        <v>112</v>
      </c>
      <c r="B54" s="14" t="s">
        <v>113</v>
      </c>
      <c r="C54" s="15">
        <f>SUM(X54)</f>
        <v>0</v>
      </c>
      <c r="D54" s="16"/>
      <c r="E54" s="17">
        <v>1000</v>
      </c>
      <c r="F54" s="18">
        <f t="shared" si="1"/>
        <v>1000</v>
      </c>
      <c r="G54" s="19">
        <v>975</v>
      </c>
      <c r="H54" s="20"/>
    </row>
    <row r="55" spans="1:8" ht="18.75" x14ac:dyDescent="0.3">
      <c r="A55" s="13" t="s">
        <v>114</v>
      </c>
      <c r="B55" s="14" t="s">
        <v>115</v>
      </c>
      <c r="C55" s="15">
        <f>SUM(X55)</f>
        <v>0</v>
      </c>
      <c r="D55" s="16"/>
      <c r="E55" s="17"/>
      <c r="F55" s="18">
        <f t="shared" si="1"/>
        <v>0</v>
      </c>
      <c r="G55" s="19"/>
      <c r="H55" s="20"/>
    </row>
    <row r="56" spans="1:8" ht="18.75" x14ac:dyDescent="0.3">
      <c r="A56" s="27" t="s">
        <v>116</v>
      </c>
      <c r="B56" s="42" t="s">
        <v>117</v>
      </c>
      <c r="C56" s="23">
        <f>SUM(C53:C55)</f>
        <v>0</v>
      </c>
      <c r="D56" s="24">
        <f>SUM(D53:D55)</f>
        <v>0</v>
      </c>
      <c r="E56" s="25">
        <f>SUM(E53:E55)</f>
        <v>1000</v>
      </c>
      <c r="F56" s="23">
        <f>SUM(F53:F55)</f>
        <v>1000</v>
      </c>
      <c r="G56" s="15">
        <f>SUM(G53:G55)</f>
        <v>1196</v>
      </c>
      <c r="H56" s="26">
        <f t="shared" si="2"/>
        <v>119.6</v>
      </c>
    </row>
    <row r="57" spans="1:8" ht="18.75" x14ac:dyDescent="0.3">
      <c r="A57" s="13" t="s">
        <v>118</v>
      </c>
      <c r="B57" s="14" t="s">
        <v>119</v>
      </c>
      <c r="C57" s="15">
        <f>SUM(X57)</f>
        <v>0</v>
      </c>
      <c r="D57" s="16"/>
      <c r="E57" s="17">
        <v>3600</v>
      </c>
      <c r="F57" s="18">
        <f t="shared" si="1"/>
        <v>3600</v>
      </c>
      <c r="G57" s="19">
        <v>14767</v>
      </c>
      <c r="H57" s="20">
        <f t="shared" si="2"/>
        <v>410.19444444444446</v>
      </c>
    </row>
    <row r="58" spans="1:8" ht="18.75" x14ac:dyDescent="0.3">
      <c r="A58" s="13" t="s">
        <v>120</v>
      </c>
      <c r="B58" s="14" t="s">
        <v>121</v>
      </c>
      <c r="C58" s="15">
        <f>SUM(X58)</f>
        <v>0</v>
      </c>
      <c r="D58" s="16">
        <v>-3500</v>
      </c>
      <c r="E58" s="17">
        <v>-4300</v>
      </c>
      <c r="F58" s="18">
        <f t="shared" si="1"/>
        <v>-7800</v>
      </c>
      <c r="G58" s="19">
        <v>7274</v>
      </c>
      <c r="H58" s="20">
        <f t="shared" si="2"/>
        <v>-93.256410256410263</v>
      </c>
    </row>
    <row r="59" spans="1:8" ht="18.75" x14ac:dyDescent="0.3">
      <c r="A59" s="13" t="s">
        <v>122</v>
      </c>
      <c r="B59" s="14" t="s">
        <v>123</v>
      </c>
      <c r="C59" s="15">
        <f>SUM(X59)</f>
        <v>0</v>
      </c>
      <c r="D59" s="16"/>
      <c r="E59" s="17"/>
      <c r="F59" s="18">
        <f t="shared" si="1"/>
        <v>0</v>
      </c>
      <c r="G59" s="19"/>
      <c r="H59" s="20"/>
    </row>
    <row r="60" spans="1:8" ht="18.75" x14ac:dyDescent="0.3">
      <c r="A60" s="13" t="s">
        <v>124</v>
      </c>
      <c r="B60" s="30" t="s">
        <v>125</v>
      </c>
      <c r="C60" s="15">
        <f>SUM(X60)</f>
        <v>0</v>
      </c>
      <c r="D60" s="16"/>
      <c r="E60" s="17"/>
      <c r="F60" s="18">
        <f t="shared" si="1"/>
        <v>0</v>
      </c>
      <c r="G60" s="19"/>
      <c r="H60" s="20"/>
    </row>
    <row r="61" spans="1:8" ht="18.75" x14ac:dyDescent="0.3">
      <c r="A61" s="13" t="s">
        <v>126</v>
      </c>
      <c r="B61" s="14" t="s">
        <v>127</v>
      </c>
      <c r="C61" s="15">
        <f>SUM(X61)</f>
        <v>0</v>
      </c>
      <c r="D61" s="16">
        <v>3500</v>
      </c>
      <c r="E61" s="17">
        <v>0</v>
      </c>
      <c r="F61" s="18">
        <f t="shared" si="1"/>
        <v>3500</v>
      </c>
      <c r="G61" s="19">
        <v>3656</v>
      </c>
      <c r="H61" s="20">
        <f t="shared" si="2"/>
        <v>104.45714285714286</v>
      </c>
    </row>
    <row r="62" spans="1:8" ht="18.75" x14ac:dyDescent="0.3">
      <c r="A62" s="27" t="s">
        <v>128</v>
      </c>
      <c r="B62" s="42" t="s">
        <v>129</v>
      </c>
      <c r="C62" s="23">
        <f>SUM(C57:C61)</f>
        <v>0</v>
      </c>
      <c r="D62" s="23">
        <f>SUM(D57:D61)</f>
        <v>0</v>
      </c>
      <c r="E62" s="23">
        <f>SUM(E57:E61)</f>
        <v>-700</v>
      </c>
      <c r="F62" s="23">
        <f>SUM(F57:F61)</f>
        <v>-700</v>
      </c>
      <c r="G62" s="23">
        <f>SUM(G57:G61)</f>
        <v>25697</v>
      </c>
      <c r="H62" s="26">
        <f t="shared" si="2"/>
        <v>-3671</v>
      </c>
    </row>
    <row r="63" spans="1:8" ht="18.75" x14ac:dyDescent="0.3">
      <c r="A63" s="44" t="s">
        <v>130</v>
      </c>
      <c r="B63" s="28" t="s">
        <v>131</v>
      </c>
      <c r="C63" s="23">
        <f>SUM(C40,C43,C52,C56,C62)</f>
        <v>552</v>
      </c>
      <c r="D63" s="29">
        <f>SUM(D40,D43,D52,D56,D62)</f>
        <v>7994</v>
      </c>
      <c r="E63" s="18">
        <f>SUM(E40,E43,E52,E56,E62)</f>
        <v>11000</v>
      </c>
      <c r="F63" s="23">
        <f>SUM(F40,F43,F52,F56,F62)</f>
        <v>19546</v>
      </c>
      <c r="G63" s="23">
        <f>SUM(G40,G43,G52,G56,G62)</f>
        <v>87051</v>
      </c>
      <c r="H63" s="45">
        <f t="shared" si="2"/>
        <v>445.36478051775299</v>
      </c>
    </row>
    <row r="64" spans="1:8" ht="18.75" x14ac:dyDescent="0.3">
      <c r="A64" s="46" t="s">
        <v>132</v>
      </c>
      <c r="B64" s="28" t="s">
        <v>133</v>
      </c>
      <c r="C64" s="47">
        <f t="shared" ref="C64:C69" si="5">SUM(X64)</f>
        <v>0</v>
      </c>
      <c r="D64" s="18"/>
      <c r="E64" s="18"/>
      <c r="F64" s="18">
        <f t="shared" si="1"/>
        <v>0</v>
      </c>
      <c r="G64" s="23">
        <v>7435</v>
      </c>
      <c r="H64" s="45"/>
    </row>
    <row r="65" spans="1:8" ht="18.75" x14ac:dyDescent="0.3">
      <c r="A65" s="48" t="s">
        <v>134</v>
      </c>
      <c r="B65" s="49" t="s">
        <v>135</v>
      </c>
      <c r="C65" s="15">
        <f t="shared" si="5"/>
        <v>0</v>
      </c>
      <c r="D65" s="50"/>
      <c r="E65" s="50">
        <v>800</v>
      </c>
      <c r="F65" s="18">
        <f>SUM(C65:E65)</f>
        <v>800</v>
      </c>
      <c r="G65" s="19">
        <v>781</v>
      </c>
      <c r="H65" s="51"/>
    </row>
    <row r="66" spans="1:8" ht="18.75" x14ac:dyDescent="0.3">
      <c r="A66" s="52" t="s">
        <v>136</v>
      </c>
      <c r="B66" s="53" t="s">
        <v>137</v>
      </c>
      <c r="C66" s="15">
        <f t="shared" si="5"/>
        <v>0</v>
      </c>
      <c r="D66" s="54">
        <v>50</v>
      </c>
      <c r="E66" s="54">
        <v>800</v>
      </c>
      <c r="F66" s="18">
        <f>SUM(C66:E66)</f>
        <v>850</v>
      </c>
      <c r="G66" s="19">
        <v>3731</v>
      </c>
      <c r="H66" s="20">
        <f t="shared" si="2"/>
        <v>438.94117647058823</v>
      </c>
    </row>
    <row r="67" spans="1:8" ht="18.75" x14ac:dyDescent="0.3">
      <c r="A67" s="52" t="s">
        <v>138</v>
      </c>
      <c r="B67" s="53" t="s">
        <v>139</v>
      </c>
      <c r="C67" s="15">
        <f t="shared" si="5"/>
        <v>0</v>
      </c>
      <c r="D67" s="54"/>
      <c r="E67" s="50"/>
      <c r="F67" s="18">
        <f>SUM(C67:E67)</f>
        <v>0</v>
      </c>
      <c r="G67" s="19"/>
      <c r="H67" s="20"/>
    </row>
    <row r="68" spans="1:8" ht="18.75" x14ac:dyDescent="0.3">
      <c r="A68" s="52" t="s">
        <v>140</v>
      </c>
      <c r="B68" s="53" t="s">
        <v>141</v>
      </c>
      <c r="C68" s="15">
        <f t="shared" si="5"/>
        <v>0</v>
      </c>
      <c r="D68" s="54">
        <v>485</v>
      </c>
      <c r="E68" s="54">
        <v>0</v>
      </c>
      <c r="F68" s="18">
        <f>SUM(C68:E68)</f>
        <v>485</v>
      </c>
      <c r="G68" s="19">
        <v>9998</v>
      </c>
      <c r="H68" s="20">
        <f>SUM(G68/F68*100)</f>
        <v>2061.4432989690722</v>
      </c>
    </row>
    <row r="69" spans="1:8" ht="18.75" x14ac:dyDescent="0.3">
      <c r="A69" s="52" t="s">
        <v>142</v>
      </c>
      <c r="B69" s="53" t="s">
        <v>143</v>
      </c>
      <c r="C69" s="15">
        <f t="shared" si="5"/>
        <v>0</v>
      </c>
      <c r="D69" s="55">
        <v>-18469</v>
      </c>
      <c r="E69" s="56">
        <v>11000</v>
      </c>
      <c r="F69" s="18">
        <f>SUM(C69:E69)</f>
        <v>-7469</v>
      </c>
      <c r="G69" s="19"/>
      <c r="H69" s="20"/>
    </row>
    <row r="70" spans="1:8" ht="18.75" x14ac:dyDescent="0.3">
      <c r="A70" s="44" t="s">
        <v>144</v>
      </c>
      <c r="B70" s="28" t="s">
        <v>145</v>
      </c>
      <c r="C70" s="23">
        <f>SUM(C66:C69)</f>
        <v>0</v>
      </c>
      <c r="D70" s="18">
        <f>SUM(D66:D69)</f>
        <v>-17934</v>
      </c>
      <c r="E70" s="18">
        <f>SUM(E65:E69)</f>
        <v>12600</v>
      </c>
      <c r="F70" s="18">
        <f>SUM(F65:F69)</f>
        <v>-5334</v>
      </c>
      <c r="G70" s="47">
        <f>SUM(G65:G69)</f>
        <v>14510</v>
      </c>
      <c r="H70" s="26">
        <f t="shared" si="2"/>
        <v>-272.02849643794525</v>
      </c>
    </row>
    <row r="71" spans="1:8" ht="18.75" x14ac:dyDescent="0.3">
      <c r="A71" s="44" t="s">
        <v>146</v>
      </c>
      <c r="B71" s="28" t="s">
        <v>147</v>
      </c>
      <c r="C71" s="23">
        <f>SUM(X71)</f>
        <v>0</v>
      </c>
      <c r="D71" s="18">
        <v>-11743</v>
      </c>
      <c r="E71" s="18">
        <v>-36000</v>
      </c>
      <c r="F71" s="18">
        <f t="shared" si="1"/>
        <v>-47743</v>
      </c>
      <c r="G71" s="23">
        <v>210470</v>
      </c>
      <c r="H71" s="26">
        <f t="shared" si="2"/>
        <v>-440.83949479504849</v>
      </c>
    </row>
    <row r="72" spans="1:8" ht="18.75" x14ac:dyDescent="0.3">
      <c r="A72" s="44" t="s">
        <v>148</v>
      </c>
      <c r="B72" s="28" t="s">
        <v>149</v>
      </c>
      <c r="C72" s="23">
        <f>SUM(X72)</f>
        <v>0</v>
      </c>
      <c r="D72" s="18">
        <v>25000</v>
      </c>
      <c r="E72" s="18">
        <v>-32000</v>
      </c>
      <c r="F72" s="18">
        <f t="shared" si="1"/>
        <v>-7000</v>
      </c>
      <c r="G72" s="23">
        <v>15926</v>
      </c>
      <c r="H72" s="26">
        <f t="shared" si="2"/>
        <v>-227.51428571428573</v>
      </c>
    </row>
    <row r="73" spans="1:8" ht="18.75" x14ac:dyDescent="0.3">
      <c r="A73" s="57" t="s">
        <v>150</v>
      </c>
      <c r="B73" s="53" t="s">
        <v>151</v>
      </c>
      <c r="C73" s="15">
        <f>SUM(X73)</f>
        <v>0</v>
      </c>
      <c r="D73" s="16"/>
      <c r="E73" s="16">
        <v>1700</v>
      </c>
      <c r="F73" s="18">
        <f t="shared" si="1"/>
        <v>1700</v>
      </c>
      <c r="G73" s="19">
        <v>1686</v>
      </c>
      <c r="H73" s="20">
        <f t="shared" si="2"/>
        <v>99.176470588235304</v>
      </c>
    </row>
    <row r="74" spans="1:8" ht="18.75" x14ac:dyDescent="0.3">
      <c r="A74" s="57" t="s">
        <v>152</v>
      </c>
      <c r="B74" s="53" t="s">
        <v>153</v>
      </c>
      <c r="C74" s="15">
        <f>SUM(X74)</f>
        <v>0</v>
      </c>
      <c r="D74" s="16">
        <v>1046</v>
      </c>
      <c r="E74" s="16"/>
      <c r="F74" s="18">
        <f t="shared" si="1"/>
        <v>1046</v>
      </c>
      <c r="G74" s="19">
        <v>12000</v>
      </c>
      <c r="H74" s="20">
        <f t="shared" si="2"/>
        <v>1147.227533460803</v>
      </c>
    </row>
    <row r="75" spans="1:8" ht="18.75" x14ac:dyDescent="0.3">
      <c r="A75" s="57" t="s">
        <v>154</v>
      </c>
      <c r="B75" s="53" t="s">
        <v>155</v>
      </c>
      <c r="C75" s="15">
        <f>SUM(X75)</f>
        <v>0</v>
      </c>
      <c r="D75" s="16">
        <v>3600</v>
      </c>
      <c r="E75" s="16"/>
      <c r="F75" s="18">
        <f t="shared" si="1"/>
        <v>3600</v>
      </c>
      <c r="G75" s="19">
        <v>3600</v>
      </c>
      <c r="H75" s="20">
        <f t="shared" si="2"/>
        <v>100</v>
      </c>
    </row>
    <row r="76" spans="1:8" ht="18.75" x14ac:dyDescent="0.3">
      <c r="A76" s="44" t="s">
        <v>156</v>
      </c>
      <c r="B76" s="28" t="s">
        <v>157</v>
      </c>
      <c r="C76" s="23">
        <f>SUM(C73:C75)</f>
        <v>0</v>
      </c>
      <c r="D76" s="18">
        <f>SUM(D73:D75)</f>
        <v>4646</v>
      </c>
      <c r="E76" s="18">
        <f>SUM(E73:E75)</f>
        <v>1700</v>
      </c>
      <c r="F76" s="23">
        <f>SUM(F73:F75)</f>
        <v>6346</v>
      </c>
      <c r="G76" s="15">
        <f>SUM(G73:G75)</f>
        <v>17286</v>
      </c>
      <c r="H76" s="58"/>
    </row>
    <row r="77" spans="1:8" ht="18.75" x14ac:dyDescent="0.3">
      <c r="A77" s="44"/>
      <c r="B77" s="28" t="s">
        <v>158</v>
      </c>
      <c r="C77" s="23">
        <f>SUM(C19,C27,C63,C64,C70,C71,C72,C76)</f>
        <v>552</v>
      </c>
      <c r="D77" s="37">
        <f>SUM(D19,D27,D63,D64,D70,D71,D72,D76)</f>
        <v>8865</v>
      </c>
      <c r="E77" s="18">
        <f>SUM(E19,E27,E63,E64,E70,E71,E72,E76)</f>
        <v>-40500</v>
      </c>
      <c r="F77" s="23">
        <f>SUM(F19,F27,F63,F64,F70,F71,F72,F76)</f>
        <v>-31083</v>
      </c>
      <c r="G77" s="23">
        <f>SUM(G19,G27,G63,G64,G70,G71,G72,G76)</f>
        <v>376313</v>
      </c>
      <c r="H77" s="26">
        <f>SUM(G77/F77*100)</f>
        <v>-1210.6714281118298</v>
      </c>
    </row>
    <row r="78" spans="1:8" ht="18.75" x14ac:dyDescent="0.3">
      <c r="A78" s="57" t="s">
        <v>159</v>
      </c>
      <c r="B78" s="59" t="s">
        <v>160</v>
      </c>
      <c r="C78" s="15">
        <f>SUM(X78)</f>
        <v>0</v>
      </c>
      <c r="D78" s="60"/>
      <c r="E78" s="19"/>
      <c r="F78" s="18">
        <f t="shared" ref="F78:F135" si="6">SUM(C78:E78)</f>
        <v>0</v>
      </c>
      <c r="G78" s="19"/>
      <c r="H78" s="20"/>
    </row>
    <row r="79" spans="1:8" ht="18.75" x14ac:dyDescent="0.3">
      <c r="A79" s="57" t="s">
        <v>161</v>
      </c>
      <c r="B79" s="59" t="s">
        <v>162</v>
      </c>
      <c r="C79" s="15">
        <f>SUM(X79)</f>
        <v>0</v>
      </c>
      <c r="D79" s="61">
        <v>3508</v>
      </c>
      <c r="E79" s="62">
        <v>0</v>
      </c>
      <c r="F79" s="18">
        <f t="shared" si="6"/>
        <v>3508</v>
      </c>
      <c r="G79" s="19">
        <v>137218</v>
      </c>
      <c r="H79" s="20">
        <f>SUM(G79/F79*100)</f>
        <v>3911.5735461801601</v>
      </c>
    </row>
    <row r="80" spans="1:8" ht="18.75" x14ac:dyDescent="0.3">
      <c r="A80" s="57" t="s">
        <v>163</v>
      </c>
      <c r="B80" s="59" t="s">
        <v>164</v>
      </c>
      <c r="C80" s="15">
        <f>SUM(X80)</f>
        <v>0</v>
      </c>
      <c r="D80" s="56"/>
      <c r="E80" s="19"/>
      <c r="F80" s="18">
        <f t="shared" si="6"/>
        <v>0</v>
      </c>
      <c r="G80" s="19"/>
      <c r="H80" s="20"/>
    </row>
    <row r="81" spans="1:8" ht="18.75" x14ac:dyDescent="0.3">
      <c r="A81" s="63"/>
      <c r="B81" s="44" t="s">
        <v>165</v>
      </c>
      <c r="C81" s="23">
        <f>SUM(C77:C80)</f>
        <v>552</v>
      </c>
      <c r="D81" s="18">
        <f>SUM(D77:D80)</f>
        <v>12373</v>
      </c>
      <c r="E81" s="37">
        <f>SUM(E77:E80)</f>
        <v>-40500</v>
      </c>
      <c r="F81" s="23">
        <f>SUM(F77:F80)</f>
        <v>-27575</v>
      </c>
      <c r="G81" s="23">
        <f>SUM(G77:G80)</f>
        <v>513531</v>
      </c>
      <c r="H81" s="26">
        <f>SUM(G81/F81*100)</f>
        <v>-1862.3064369900274</v>
      </c>
    </row>
    <row r="82" spans="1:8" ht="18.75" x14ac:dyDescent="0.3">
      <c r="A82" s="64"/>
      <c r="B82" s="65"/>
      <c r="C82" s="66"/>
      <c r="D82" s="67"/>
      <c r="E82" s="67"/>
      <c r="F82" s="67"/>
      <c r="G82" s="66"/>
      <c r="H82" s="68"/>
    </row>
    <row r="83" spans="1:8" ht="18.75" x14ac:dyDescent="0.3">
      <c r="A83" s="69" t="s">
        <v>166</v>
      </c>
      <c r="B83" s="70" t="s">
        <v>167</v>
      </c>
      <c r="C83" s="15">
        <f t="shared" ref="C83:C88" si="7">SUM(X83)</f>
        <v>0</v>
      </c>
      <c r="D83" s="41"/>
      <c r="E83" s="17"/>
      <c r="F83" s="18">
        <f t="shared" si="6"/>
        <v>0</v>
      </c>
      <c r="G83" s="19">
        <v>51280</v>
      </c>
      <c r="H83" s="20"/>
    </row>
    <row r="84" spans="1:8" ht="18.75" x14ac:dyDescent="0.3">
      <c r="A84" s="69" t="s">
        <v>168</v>
      </c>
      <c r="B84" s="14" t="s">
        <v>169</v>
      </c>
      <c r="C84" s="15">
        <f t="shared" si="7"/>
        <v>0</v>
      </c>
      <c r="D84" s="41"/>
      <c r="E84" s="17">
        <v>367</v>
      </c>
      <c r="F84" s="18">
        <f t="shared" si="6"/>
        <v>367</v>
      </c>
      <c r="G84" s="19">
        <v>35185</v>
      </c>
      <c r="H84" s="20">
        <f t="shared" ref="H84:H136" si="8">SUM(G84/F84*100)</f>
        <v>9587.1934604904636</v>
      </c>
    </row>
    <row r="85" spans="1:8" ht="18.75" x14ac:dyDescent="0.3">
      <c r="A85" s="69" t="s">
        <v>170</v>
      </c>
      <c r="B85" s="14" t="s">
        <v>171</v>
      </c>
      <c r="C85" s="15">
        <f t="shared" si="7"/>
        <v>0</v>
      </c>
      <c r="D85" s="41">
        <v>1060</v>
      </c>
      <c r="E85" s="17">
        <v>346</v>
      </c>
      <c r="F85" s="18">
        <f t="shared" si="6"/>
        <v>1406</v>
      </c>
      <c r="G85" s="19">
        <v>19763</v>
      </c>
      <c r="H85" s="20">
        <f t="shared" si="8"/>
        <v>1405.6187766714081</v>
      </c>
    </row>
    <row r="86" spans="1:8" ht="18.75" x14ac:dyDescent="0.3">
      <c r="A86" s="69" t="s">
        <v>172</v>
      </c>
      <c r="B86" s="14" t="s">
        <v>173</v>
      </c>
      <c r="C86" s="15">
        <f t="shared" si="7"/>
        <v>0</v>
      </c>
      <c r="D86" s="41"/>
      <c r="E86" s="17">
        <v>0</v>
      </c>
      <c r="F86" s="18">
        <f t="shared" si="6"/>
        <v>0</v>
      </c>
      <c r="G86" s="19">
        <v>3039</v>
      </c>
      <c r="H86" s="20"/>
    </row>
    <row r="87" spans="1:8" ht="18.75" x14ac:dyDescent="0.3">
      <c r="A87" s="69" t="s">
        <v>174</v>
      </c>
      <c r="B87" s="14" t="s">
        <v>175</v>
      </c>
      <c r="C87" s="15">
        <f t="shared" si="7"/>
        <v>0</v>
      </c>
      <c r="D87" s="41">
        <v>3530</v>
      </c>
      <c r="E87" s="17">
        <v>-1583</v>
      </c>
      <c r="F87" s="18">
        <f t="shared" si="6"/>
        <v>1947</v>
      </c>
      <c r="G87" s="19">
        <v>2199</v>
      </c>
      <c r="H87" s="20">
        <f t="shared" si="8"/>
        <v>112.94298921417565</v>
      </c>
    </row>
    <row r="88" spans="1:8" ht="18.75" x14ac:dyDescent="0.3">
      <c r="A88" s="69" t="s">
        <v>176</v>
      </c>
      <c r="B88" s="14" t="s">
        <v>177</v>
      </c>
      <c r="C88" s="15">
        <f t="shared" si="7"/>
        <v>0</v>
      </c>
      <c r="D88" s="41">
        <v>155</v>
      </c>
      <c r="E88" s="17">
        <v>2695</v>
      </c>
      <c r="F88" s="18">
        <f t="shared" si="6"/>
        <v>2850</v>
      </c>
      <c r="G88" s="19">
        <v>2850</v>
      </c>
      <c r="H88" s="20">
        <f t="shared" si="8"/>
        <v>100</v>
      </c>
    </row>
    <row r="89" spans="1:8" ht="18.75" x14ac:dyDescent="0.3">
      <c r="A89" s="32" t="s">
        <v>178</v>
      </c>
      <c r="B89" s="22" t="s">
        <v>179</v>
      </c>
      <c r="C89" s="23">
        <f>SUM(C83:C88)</f>
        <v>0</v>
      </c>
      <c r="D89" s="24">
        <f>SUM(D83:D88)</f>
        <v>4745</v>
      </c>
      <c r="E89" s="43">
        <f>SUM(E83:E88)</f>
        <v>1825</v>
      </c>
      <c r="F89" s="18">
        <f t="shared" si="6"/>
        <v>6570</v>
      </c>
      <c r="G89" s="15">
        <f>SUM(G83:G88)</f>
        <v>114316</v>
      </c>
      <c r="H89" s="45">
        <f t="shared" si="8"/>
        <v>1739.9695585996956</v>
      </c>
    </row>
    <row r="90" spans="1:8" ht="18.75" x14ac:dyDescent="0.3">
      <c r="A90" s="13"/>
      <c r="B90" s="14" t="s">
        <v>180</v>
      </c>
      <c r="C90" s="15">
        <f>SUM(X90)</f>
        <v>0</v>
      </c>
      <c r="D90" s="54"/>
      <c r="E90" s="50">
        <v>-320</v>
      </c>
      <c r="F90" s="18">
        <f t="shared" si="6"/>
        <v>-320</v>
      </c>
      <c r="G90" s="19">
        <v>9565</v>
      </c>
      <c r="H90" s="20">
        <f t="shared" si="8"/>
        <v>-2989.0625</v>
      </c>
    </row>
    <row r="91" spans="1:8" ht="18.75" x14ac:dyDescent="0.3">
      <c r="A91" s="13"/>
      <c r="B91" s="14" t="s">
        <v>181</v>
      </c>
      <c r="C91" s="15">
        <f>SUM(X91)</f>
        <v>0</v>
      </c>
      <c r="D91" s="54">
        <v>665</v>
      </c>
      <c r="E91" s="50">
        <v>0</v>
      </c>
      <c r="F91" s="18">
        <f t="shared" si="6"/>
        <v>665</v>
      </c>
      <c r="G91" s="19">
        <v>4499</v>
      </c>
      <c r="H91" s="20">
        <f t="shared" si="8"/>
        <v>676.54135338345873</v>
      </c>
    </row>
    <row r="92" spans="1:8" ht="18.75" x14ac:dyDescent="0.3">
      <c r="A92" s="13"/>
      <c r="B92" s="14" t="s">
        <v>182</v>
      </c>
      <c r="C92" s="15"/>
      <c r="D92" s="54"/>
      <c r="E92" s="50">
        <v>320</v>
      </c>
      <c r="F92" s="18">
        <f t="shared" si="6"/>
        <v>320</v>
      </c>
      <c r="G92" s="31">
        <v>319</v>
      </c>
      <c r="H92" s="20"/>
    </row>
    <row r="93" spans="1:8" ht="18.75" x14ac:dyDescent="0.3">
      <c r="A93" s="13"/>
      <c r="B93" s="14" t="s">
        <v>183</v>
      </c>
      <c r="C93" s="15">
        <f>SUM(X93)</f>
        <v>0</v>
      </c>
      <c r="D93" s="54"/>
      <c r="E93" s="50"/>
      <c r="F93" s="18">
        <f t="shared" si="6"/>
        <v>0</v>
      </c>
      <c r="G93" s="19">
        <v>136</v>
      </c>
      <c r="H93" s="20"/>
    </row>
    <row r="94" spans="1:8" ht="18.75" x14ac:dyDescent="0.3">
      <c r="A94" s="13"/>
      <c r="B94" s="14" t="s">
        <v>184</v>
      </c>
      <c r="C94" s="15">
        <f>SUM(X94)</f>
        <v>0</v>
      </c>
      <c r="D94" s="54">
        <v>250</v>
      </c>
      <c r="E94" s="50">
        <v>0</v>
      </c>
      <c r="F94" s="18">
        <f t="shared" si="6"/>
        <v>250</v>
      </c>
      <c r="G94" s="19">
        <v>3746</v>
      </c>
      <c r="H94" s="20">
        <f t="shared" si="8"/>
        <v>1498.4</v>
      </c>
    </row>
    <row r="95" spans="1:8" ht="15.75" x14ac:dyDescent="0.25">
      <c r="A95" s="32" t="s">
        <v>185</v>
      </c>
      <c r="B95" s="22" t="s">
        <v>186</v>
      </c>
      <c r="C95" s="18">
        <f>SUM(C90:C94)</f>
        <v>0</v>
      </c>
      <c r="D95" s="18">
        <f>SUM(D90:D94)</f>
        <v>915</v>
      </c>
      <c r="E95" s="37">
        <f>SUM(E90:E94)</f>
        <v>0</v>
      </c>
      <c r="F95" s="18">
        <f>SUM(F90:F94)</f>
        <v>915</v>
      </c>
      <c r="G95" s="29">
        <f>SUM(G90:G94)</f>
        <v>18265</v>
      </c>
      <c r="H95" s="45">
        <f t="shared" si="8"/>
        <v>1996.1748633879783</v>
      </c>
    </row>
    <row r="96" spans="1:8" ht="18.75" x14ac:dyDescent="0.3">
      <c r="A96" s="44" t="s">
        <v>187</v>
      </c>
      <c r="B96" s="28" t="s">
        <v>188</v>
      </c>
      <c r="C96" s="47">
        <f>SUM(C89,C95)</f>
        <v>0</v>
      </c>
      <c r="D96" s="37">
        <f>SUM(D89,D95)</f>
        <v>5660</v>
      </c>
      <c r="E96" s="37">
        <f>SUM(E89,E95)</f>
        <v>1825</v>
      </c>
      <c r="F96" s="47">
        <f>SUM(F89,F95)</f>
        <v>7485</v>
      </c>
      <c r="G96" s="47">
        <f>SUM(G89,G95)</f>
        <v>132581</v>
      </c>
      <c r="H96" s="71">
        <f t="shared" si="8"/>
        <v>1771.2892451569808</v>
      </c>
    </row>
    <row r="97" spans="1:8" ht="18.75" x14ac:dyDescent="0.3">
      <c r="A97" s="32" t="s">
        <v>189</v>
      </c>
      <c r="B97" s="22" t="s">
        <v>190</v>
      </c>
      <c r="C97" s="15">
        <f>SUM(X97)</f>
        <v>0</v>
      </c>
      <c r="D97" s="18"/>
      <c r="E97" s="18">
        <v>2425</v>
      </c>
      <c r="F97" s="18">
        <f t="shared" si="6"/>
        <v>2425</v>
      </c>
      <c r="G97" s="18">
        <v>2425</v>
      </c>
      <c r="H97" s="71">
        <f t="shared" si="8"/>
        <v>100</v>
      </c>
    </row>
    <row r="98" spans="1:8" ht="18.75" x14ac:dyDescent="0.3">
      <c r="A98" s="13"/>
      <c r="B98" s="14" t="s">
        <v>191</v>
      </c>
      <c r="C98" s="15">
        <f>SUM(X98)</f>
        <v>0</v>
      </c>
      <c r="D98" s="54"/>
      <c r="E98" s="50"/>
      <c r="F98" s="18">
        <f t="shared" si="6"/>
        <v>0</v>
      </c>
      <c r="G98" s="19">
        <v>0</v>
      </c>
      <c r="H98" s="20"/>
    </row>
    <row r="99" spans="1:8" ht="18.75" x14ac:dyDescent="0.3">
      <c r="A99" s="13"/>
      <c r="B99" s="14" t="s">
        <v>192</v>
      </c>
      <c r="C99" s="15"/>
      <c r="D99" s="54"/>
      <c r="E99" s="50">
        <v>160000</v>
      </c>
      <c r="F99" s="18">
        <f t="shared" si="6"/>
        <v>160000</v>
      </c>
      <c r="G99" s="19">
        <v>160752</v>
      </c>
      <c r="H99" s="20"/>
    </row>
    <row r="100" spans="1:8" ht="15.75" x14ac:dyDescent="0.25">
      <c r="A100" s="32" t="s">
        <v>193</v>
      </c>
      <c r="B100" s="22" t="s">
        <v>194</v>
      </c>
      <c r="C100" s="18">
        <f>SUM(C98:C99)</f>
        <v>0</v>
      </c>
      <c r="D100" s="18">
        <f>SUM(D98:D99)</f>
        <v>0</v>
      </c>
      <c r="E100" s="37">
        <f>SUM(E98:E99)</f>
        <v>160000</v>
      </c>
      <c r="F100" s="18">
        <f t="shared" si="6"/>
        <v>160000</v>
      </c>
      <c r="G100" s="29">
        <f>SUM(G98:G99)</f>
        <v>160752</v>
      </c>
      <c r="H100" s="58">
        <f t="shared" si="8"/>
        <v>100.47</v>
      </c>
    </row>
    <row r="101" spans="1:8" ht="18.75" x14ac:dyDescent="0.3">
      <c r="A101" s="44" t="s">
        <v>195</v>
      </c>
      <c r="B101" s="28" t="s">
        <v>196</v>
      </c>
      <c r="C101" s="23">
        <f>SUM(C97,C100)</f>
        <v>0</v>
      </c>
      <c r="D101" s="37">
        <f>SUM(D97,D100)</f>
        <v>0</v>
      </c>
      <c r="E101" s="18">
        <f>SUM(E97,E100)</f>
        <v>162425</v>
      </c>
      <c r="F101" s="23">
        <f>SUM(F97,F100)</f>
        <v>162425</v>
      </c>
      <c r="G101" s="23">
        <f>SUM(G97,G100)</f>
        <v>163177</v>
      </c>
      <c r="H101" s="45">
        <f t="shared" si="8"/>
        <v>100.46298291519162</v>
      </c>
    </row>
    <row r="102" spans="1:8" ht="18.75" x14ac:dyDescent="0.3">
      <c r="A102" s="13" t="s">
        <v>197</v>
      </c>
      <c r="B102" s="36" t="s">
        <v>198</v>
      </c>
      <c r="C102" s="15">
        <f t="shared" ref="C102:C109" si="9">SUM(X102)</f>
        <v>0</v>
      </c>
      <c r="D102" s="54"/>
      <c r="E102" s="50"/>
      <c r="F102" s="18">
        <f>SUM(C102:E102)</f>
        <v>0</v>
      </c>
      <c r="G102" s="19"/>
      <c r="H102" s="20"/>
    </row>
    <row r="103" spans="1:8" ht="18.75" x14ac:dyDescent="0.3">
      <c r="A103" s="13" t="s">
        <v>199</v>
      </c>
      <c r="B103" s="36" t="s">
        <v>200</v>
      </c>
      <c r="C103" s="15">
        <f t="shared" si="9"/>
        <v>0</v>
      </c>
      <c r="D103" s="54"/>
      <c r="E103" s="50">
        <v>9600</v>
      </c>
      <c r="F103" s="18">
        <f t="shared" ref="F103:F110" si="10">SUM(C103:E103)</f>
        <v>9600</v>
      </c>
      <c r="G103" s="19">
        <v>34723</v>
      </c>
      <c r="H103" s="20">
        <f t="shared" si="8"/>
        <v>361.69791666666669</v>
      </c>
    </row>
    <row r="104" spans="1:8" ht="18.75" x14ac:dyDescent="0.3">
      <c r="A104" s="13" t="s">
        <v>201</v>
      </c>
      <c r="B104" s="14" t="s">
        <v>202</v>
      </c>
      <c r="C104" s="15">
        <f t="shared" si="9"/>
        <v>0</v>
      </c>
      <c r="D104" s="54"/>
      <c r="E104" s="50">
        <v>4300</v>
      </c>
      <c r="F104" s="18">
        <f t="shared" si="10"/>
        <v>4300</v>
      </c>
      <c r="G104" s="19">
        <v>104339</v>
      </c>
      <c r="H104" s="20">
        <f t="shared" si="8"/>
        <v>2426.4883720930234</v>
      </c>
    </row>
    <row r="105" spans="1:8" ht="18.75" x14ac:dyDescent="0.3">
      <c r="A105" s="13" t="s">
        <v>203</v>
      </c>
      <c r="B105" s="40" t="s">
        <v>204</v>
      </c>
      <c r="C105" s="15">
        <f t="shared" si="9"/>
        <v>0</v>
      </c>
      <c r="D105" s="54">
        <v>4800</v>
      </c>
      <c r="E105" s="50">
        <v>1700</v>
      </c>
      <c r="F105" s="18">
        <f t="shared" si="10"/>
        <v>6500</v>
      </c>
      <c r="G105" s="19">
        <v>10521</v>
      </c>
      <c r="H105" s="20">
        <f t="shared" si="8"/>
        <v>161.86153846153846</v>
      </c>
    </row>
    <row r="106" spans="1:8" ht="18.75" x14ac:dyDescent="0.3">
      <c r="A106" s="13" t="s">
        <v>205</v>
      </c>
      <c r="B106" s="14" t="s">
        <v>206</v>
      </c>
      <c r="C106" s="15">
        <f t="shared" si="9"/>
        <v>0</v>
      </c>
      <c r="D106" s="54">
        <v>100</v>
      </c>
      <c r="E106" s="50"/>
      <c r="F106" s="18">
        <f t="shared" si="10"/>
        <v>100</v>
      </c>
      <c r="G106" s="19">
        <v>50</v>
      </c>
      <c r="H106" s="20">
        <f t="shared" si="8"/>
        <v>50</v>
      </c>
    </row>
    <row r="107" spans="1:8" ht="18.75" x14ac:dyDescent="0.3">
      <c r="A107" s="13" t="s">
        <v>207</v>
      </c>
      <c r="B107" s="14" t="s">
        <v>208</v>
      </c>
      <c r="C107" s="15"/>
      <c r="D107" s="54">
        <v>213</v>
      </c>
      <c r="E107" s="50">
        <v>150</v>
      </c>
      <c r="F107" s="18">
        <f t="shared" si="10"/>
        <v>363</v>
      </c>
      <c r="G107" s="19">
        <v>361</v>
      </c>
      <c r="H107" s="20">
        <f t="shared" si="8"/>
        <v>99.449035812672179</v>
      </c>
    </row>
    <row r="108" spans="1:8" ht="18.75" x14ac:dyDescent="0.3">
      <c r="A108" s="13" t="s">
        <v>209</v>
      </c>
      <c r="B108" s="72" t="s">
        <v>210</v>
      </c>
      <c r="C108" s="15">
        <f t="shared" si="9"/>
        <v>0</v>
      </c>
      <c r="D108" s="50">
        <v>400</v>
      </c>
      <c r="E108" s="50">
        <v>3150</v>
      </c>
      <c r="F108" s="18">
        <f t="shared" si="10"/>
        <v>3550</v>
      </c>
      <c r="G108" s="19">
        <v>3535</v>
      </c>
      <c r="H108" s="20">
        <f t="shared" si="8"/>
        <v>99.577464788732399</v>
      </c>
    </row>
    <row r="109" spans="1:8" ht="18.75" x14ac:dyDescent="0.3">
      <c r="A109" s="13" t="s">
        <v>211</v>
      </c>
      <c r="B109" s="72" t="s">
        <v>212</v>
      </c>
      <c r="C109" s="15">
        <f t="shared" si="9"/>
        <v>0</v>
      </c>
      <c r="D109" s="50">
        <v>1200</v>
      </c>
      <c r="E109" s="50">
        <v>500</v>
      </c>
      <c r="F109" s="18">
        <f t="shared" si="10"/>
        <v>1700</v>
      </c>
      <c r="G109" s="19">
        <v>1683</v>
      </c>
      <c r="H109" s="20">
        <f t="shared" si="8"/>
        <v>99</v>
      </c>
    </row>
    <row r="110" spans="1:8" ht="18.75" x14ac:dyDescent="0.3">
      <c r="A110" s="13" t="s">
        <v>213</v>
      </c>
      <c r="B110" s="72" t="s">
        <v>214</v>
      </c>
      <c r="C110" s="15"/>
      <c r="D110" s="50"/>
      <c r="E110" s="50"/>
      <c r="F110" s="18">
        <f t="shared" si="10"/>
        <v>0</v>
      </c>
      <c r="G110" s="19"/>
      <c r="H110" s="20"/>
    </row>
    <row r="111" spans="1:8" ht="18.75" x14ac:dyDescent="0.3">
      <c r="A111" s="44" t="s">
        <v>215</v>
      </c>
      <c r="B111" s="28" t="s">
        <v>216</v>
      </c>
      <c r="C111" s="23">
        <f>SUM(C102:C110)</f>
        <v>0</v>
      </c>
      <c r="D111" s="73">
        <f>SUM(D102:D110)</f>
        <v>6713</v>
      </c>
      <c r="E111" s="73">
        <f>SUM(E102:E110)</f>
        <v>19400</v>
      </c>
      <c r="F111" s="23">
        <f>SUM(F102:F110)</f>
        <v>26113</v>
      </c>
      <c r="G111" s="34">
        <f>SUM(G102:G110)</f>
        <v>155212</v>
      </c>
      <c r="H111" s="45">
        <f t="shared" si="8"/>
        <v>594.38593803852484</v>
      </c>
    </row>
    <row r="112" spans="1:8" ht="18.75" x14ac:dyDescent="0.3">
      <c r="A112" s="13" t="s">
        <v>217</v>
      </c>
      <c r="B112" s="30" t="s">
        <v>218</v>
      </c>
      <c r="C112" s="15">
        <f t="shared" ref="C112:C120" si="11">SUM(X112)</f>
        <v>0</v>
      </c>
      <c r="D112" s="54"/>
      <c r="E112" s="50"/>
      <c r="F112" s="18">
        <f t="shared" si="6"/>
        <v>0</v>
      </c>
      <c r="G112" s="19">
        <v>1001</v>
      </c>
      <c r="H112" s="20"/>
    </row>
    <row r="113" spans="1:8" ht="18.75" x14ac:dyDescent="0.3">
      <c r="A113" s="13" t="s">
        <v>219</v>
      </c>
      <c r="B113" s="30" t="s">
        <v>220</v>
      </c>
      <c r="C113" s="15">
        <f t="shared" si="11"/>
        <v>0</v>
      </c>
      <c r="D113" s="54"/>
      <c r="E113" s="50">
        <v>3000</v>
      </c>
      <c r="F113" s="18">
        <f t="shared" si="6"/>
        <v>3000</v>
      </c>
      <c r="G113" s="19">
        <v>2864</v>
      </c>
      <c r="H113" s="20"/>
    </row>
    <row r="114" spans="1:8" ht="18.75" x14ac:dyDescent="0.3">
      <c r="A114" s="13" t="s">
        <v>221</v>
      </c>
      <c r="B114" s="30" t="s">
        <v>102</v>
      </c>
      <c r="C114" s="15">
        <f t="shared" si="11"/>
        <v>0</v>
      </c>
      <c r="D114" s="54"/>
      <c r="E114" s="50"/>
      <c r="F114" s="18">
        <f t="shared" si="6"/>
        <v>0</v>
      </c>
      <c r="G114" s="19">
        <v>351</v>
      </c>
      <c r="H114" s="20"/>
    </row>
    <row r="115" spans="1:8" ht="18.75" x14ac:dyDescent="0.3">
      <c r="A115" s="13" t="s">
        <v>222</v>
      </c>
      <c r="B115" s="30" t="s">
        <v>223</v>
      </c>
      <c r="C115" s="15">
        <f t="shared" si="11"/>
        <v>0</v>
      </c>
      <c r="D115" s="54"/>
      <c r="E115" s="50">
        <v>-1000</v>
      </c>
      <c r="F115" s="18">
        <f t="shared" si="6"/>
        <v>-1000</v>
      </c>
      <c r="G115" s="19">
        <v>1773</v>
      </c>
      <c r="H115" s="20">
        <f t="shared" si="8"/>
        <v>-177.29999999999998</v>
      </c>
    </row>
    <row r="116" spans="1:8" ht="18.75" x14ac:dyDescent="0.3">
      <c r="A116" s="13" t="s">
        <v>224</v>
      </c>
      <c r="B116" s="30" t="s">
        <v>225</v>
      </c>
      <c r="C116" s="15">
        <f t="shared" si="11"/>
        <v>0</v>
      </c>
      <c r="D116" s="54"/>
      <c r="E116" s="50"/>
      <c r="F116" s="18">
        <f t="shared" si="6"/>
        <v>0</v>
      </c>
      <c r="G116" s="19"/>
      <c r="H116" s="20"/>
    </row>
    <row r="117" spans="1:8" ht="18.75" x14ac:dyDescent="0.3">
      <c r="A117" s="13" t="s">
        <v>226</v>
      </c>
      <c r="B117" s="30" t="s">
        <v>227</v>
      </c>
      <c r="C117" s="15">
        <f t="shared" si="11"/>
        <v>0</v>
      </c>
      <c r="D117" s="54"/>
      <c r="E117" s="50">
        <v>-7000</v>
      </c>
      <c r="F117" s="18">
        <f t="shared" si="6"/>
        <v>-7000</v>
      </c>
      <c r="G117" s="19">
        <v>9185</v>
      </c>
      <c r="H117" s="20">
        <f t="shared" si="8"/>
        <v>-131.21428571428569</v>
      </c>
    </row>
    <row r="118" spans="1:8" ht="18.75" x14ac:dyDescent="0.3">
      <c r="A118" s="13" t="s">
        <v>228</v>
      </c>
      <c r="B118" s="30" t="s">
        <v>229</v>
      </c>
      <c r="C118" s="15">
        <f t="shared" si="11"/>
        <v>0</v>
      </c>
      <c r="D118" s="54"/>
      <c r="E118" s="50"/>
      <c r="F118" s="18">
        <f t="shared" si="6"/>
        <v>0</v>
      </c>
      <c r="G118" s="19">
        <v>84</v>
      </c>
      <c r="H118" s="20"/>
    </row>
    <row r="119" spans="1:8" ht="18.75" x14ac:dyDescent="0.3">
      <c r="A119" s="13" t="s">
        <v>230</v>
      </c>
      <c r="B119" s="30" t="s">
        <v>231</v>
      </c>
      <c r="C119" s="15">
        <f t="shared" si="11"/>
        <v>0</v>
      </c>
      <c r="D119" s="54"/>
      <c r="E119" s="50"/>
      <c r="F119" s="18">
        <f t="shared" si="6"/>
        <v>0</v>
      </c>
      <c r="G119" s="19">
        <v>463</v>
      </c>
      <c r="H119" s="20"/>
    </row>
    <row r="120" spans="1:8" ht="18.75" x14ac:dyDescent="0.3">
      <c r="A120" s="13" t="s">
        <v>232</v>
      </c>
      <c r="B120" s="30" t="s">
        <v>233</v>
      </c>
      <c r="C120" s="15">
        <f t="shared" si="11"/>
        <v>0</v>
      </c>
      <c r="D120" s="54"/>
      <c r="E120" s="50"/>
      <c r="F120" s="18">
        <f t="shared" si="6"/>
        <v>0</v>
      </c>
      <c r="G120" s="19"/>
      <c r="H120" s="20"/>
    </row>
    <row r="121" spans="1:8" ht="18.75" x14ac:dyDescent="0.3">
      <c r="A121" s="44" t="s">
        <v>234</v>
      </c>
      <c r="B121" s="28" t="s">
        <v>235</v>
      </c>
      <c r="C121" s="23">
        <f>SUM(C112:C120)</f>
        <v>0</v>
      </c>
      <c r="D121" s="18">
        <f>SUM(D112:D120)</f>
        <v>0</v>
      </c>
      <c r="E121" s="37">
        <f>SUM(E112:E120)</f>
        <v>-5000</v>
      </c>
      <c r="F121" s="23">
        <f>SUM(F112:F120)</f>
        <v>-5000</v>
      </c>
      <c r="G121" s="15">
        <f>SUM(G112:G120)</f>
        <v>15721</v>
      </c>
      <c r="H121" s="45">
        <f t="shared" si="8"/>
        <v>-314.42</v>
      </c>
    </row>
    <row r="122" spans="1:8" ht="18.75" x14ac:dyDescent="0.3">
      <c r="A122" s="13" t="s">
        <v>236</v>
      </c>
      <c r="B122" s="14" t="s">
        <v>237</v>
      </c>
      <c r="C122" s="15">
        <f>SUM(X122)</f>
        <v>0</v>
      </c>
      <c r="D122" s="74"/>
      <c r="E122" s="75">
        <v>-22225</v>
      </c>
      <c r="F122" s="18">
        <f t="shared" si="6"/>
        <v>-22225</v>
      </c>
      <c r="G122" s="19">
        <v>29837</v>
      </c>
      <c r="H122" s="20">
        <f t="shared" si="8"/>
        <v>-134.24971878515186</v>
      </c>
    </row>
    <row r="123" spans="1:8" ht="18.75" x14ac:dyDescent="0.3">
      <c r="A123" s="13" t="s">
        <v>238</v>
      </c>
      <c r="B123" s="14" t="s">
        <v>239</v>
      </c>
      <c r="C123" s="15">
        <f>SUM(X123)</f>
        <v>0</v>
      </c>
      <c r="D123" s="74"/>
      <c r="E123" s="75"/>
      <c r="F123" s="18">
        <f t="shared" si="6"/>
        <v>0</v>
      </c>
      <c r="G123" s="19">
        <v>551</v>
      </c>
      <c r="H123" s="20"/>
    </row>
    <row r="124" spans="1:8" ht="18.75" x14ac:dyDescent="0.3">
      <c r="A124" s="44" t="s">
        <v>240</v>
      </c>
      <c r="B124" s="28" t="s">
        <v>241</v>
      </c>
      <c r="C124" s="76">
        <f>SUM(C122:C123)</f>
        <v>0</v>
      </c>
      <c r="D124" s="77">
        <f>SUM(D122:D123)</f>
        <v>0</v>
      </c>
      <c r="E124" s="37">
        <f>SUM(E122:E123)</f>
        <v>-22225</v>
      </c>
      <c r="F124" s="23">
        <f>SUM(F122:F123)</f>
        <v>-22225</v>
      </c>
      <c r="G124" s="15">
        <f>SUM(G122:G123)</f>
        <v>30388</v>
      </c>
      <c r="H124" s="45">
        <f t="shared" si="8"/>
        <v>-136.72890888638921</v>
      </c>
    </row>
    <row r="125" spans="1:8" ht="18.75" x14ac:dyDescent="0.3">
      <c r="A125" s="13" t="s">
        <v>242</v>
      </c>
      <c r="B125" s="14" t="s">
        <v>243</v>
      </c>
      <c r="C125" s="15">
        <f>SUM(X125)</f>
        <v>0</v>
      </c>
      <c r="D125" s="74"/>
      <c r="E125" s="75"/>
      <c r="F125" s="18">
        <f t="shared" si="6"/>
        <v>0</v>
      </c>
      <c r="G125" s="19">
        <v>24</v>
      </c>
      <c r="H125" s="20"/>
    </row>
    <row r="126" spans="1:8" ht="18.75" x14ac:dyDescent="0.3">
      <c r="A126" s="13" t="s">
        <v>244</v>
      </c>
      <c r="B126" s="14" t="s">
        <v>245</v>
      </c>
      <c r="C126" s="15">
        <f>SUM(X126)</f>
        <v>0</v>
      </c>
      <c r="D126" s="74"/>
      <c r="E126" s="75"/>
      <c r="F126" s="18">
        <f t="shared" si="6"/>
        <v>0</v>
      </c>
      <c r="G126" s="19">
        <v>12</v>
      </c>
      <c r="H126" s="20"/>
    </row>
    <row r="127" spans="1:8" ht="18.75" x14ac:dyDescent="0.3">
      <c r="A127" s="44" t="s">
        <v>246</v>
      </c>
      <c r="B127" s="28" t="s">
        <v>247</v>
      </c>
      <c r="C127" s="78">
        <f>SUM(C125:C126)</f>
        <v>0</v>
      </c>
      <c r="D127" s="77">
        <f>SUM(D125:D126)</f>
        <v>0</v>
      </c>
      <c r="E127" s="37">
        <f>SUM(E125:E126)</f>
        <v>0</v>
      </c>
      <c r="F127" s="23">
        <f>SUM(F125:F126)</f>
        <v>0</v>
      </c>
      <c r="G127" s="78">
        <f>SUM(G125:G126)</f>
        <v>36</v>
      </c>
      <c r="H127" s="45"/>
    </row>
    <row r="128" spans="1:8" ht="18.75" x14ac:dyDescent="0.3">
      <c r="A128" s="13" t="s">
        <v>248</v>
      </c>
      <c r="B128" s="14" t="s">
        <v>249</v>
      </c>
      <c r="C128" s="15">
        <f>SUM(X128)</f>
        <v>0</v>
      </c>
      <c r="D128" s="74"/>
      <c r="E128" s="75">
        <v>-1438</v>
      </c>
      <c r="F128" s="18">
        <f t="shared" si="6"/>
        <v>-1438</v>
      </c>
      <c r="G128" s="19">
        <v>847</v>
      </c>
      <c r="H128" s="20">
        <f t="shared" si="8"/>
        <v>-58.90125173852573</v>
      </c>
    </row>
    <row r="129" spans="1:8" ht="18.75" x14ac:dyDescent="0.3">
      <c r="A129" s="13" t="s">
        <v>250</v>
      </c>
      <c r="B129" s="14" t="s">
        <v>251</v>
      </c>
      <c r="C129" s="15">
        <f>SUM(X129)</f>
        <v>0</v>
      </c>
      <c r="D129" s="74"/>
      <c r="E129" s="75">
        <v>-4987</v>
      </c>
      <c r="F129" s="18">
        <f t="shared" si="6"/>
        <v>-4987</v>
      </c>
      <c r="G129" s="19"/>
      <c r="H129" s="20"/>
    </row>
    <row r="130" spans="1:8" ht="18.75" x14ac:dyDescent="0.3">
      <c r="A130" s="44" t="s">
        <v>252</v>
      </c>
      <c r="B130" s="28" t="s">
        <v>253</v>
      </c>
      <c r="C130" s="76">
        <f>SUM(C128:C129)</f>
        <v>0</v>
      </c>
      <c r="D130" s="77">
        <f>SUM(D128:D129)</f>
        <v>0</v>
      </c>
      <c r="E130" s="37">
        <f>SUM(E128:E129)</f>
        <v>-6425</v>
      </c>
      <c r="F130" s="76">
        <f>SUM(F128:F129)</f>
        <v>-6425</v>
      </c>
      <c r="G130" s="15">
        <f>SUM(G128:G129)</f>
        <v>847</v>
      </c>
      <c r="H130" s="45">
        <f t="shared" si="8"/>
        <v>-13.182879377431906</v>
      </c>
    </row>
    <row r="131" spans="1:8" ht="18.75" x14ac:dyDescent="0.3">
      <c r="A131" s="79"/>
      <c r="B131" s="28" t="s">
        <v>254</v>
      </c>
      <c r="C131" s="23">
        <f>SUM(C96,C101,C111,C121,C124,C127,C130)</f>
        <v>0</v>
      </c>
      <c r="D131" s="37">
        <f>SUM(D96,D101,D111,D121,D124,D127,D130)</f>
        <v>12373</v>
      </c>
      <c r="E131" s="18">
        <f>SUM(E96,E101,E111,E121,E124,E127,E130)</f>
        <v>150000</v>
      </c>
      <c r="F131" s="18">
        <f t="shared" si="6"/>
        <v>162373</v>
      </c>
      <c r="G131" s="23">
        <f>SUM(G96,G101,G111,G121,G124,G127,G130)</f>
        <v>497962</v>
      </c>
      <c r="H131" s="71">
        <f t="shared" si="8"/>
        <v>306.67783436901453</v>
      </c>
    </row>
    <row r="132" spans="1:8" ht="18.75" x14ac:dyDescent="0.3">
      <c r="A132" s="57" t="s">
        <v>255</v>
      </c>
      <c r="B132" s="80" t="s">
        <v>256</v>
      </c>
      <c r="C132" s="15">
        <f>SUM(X132)</f>
        <v>0</v>
      </c>
      <c r="D132" s="60"/>
      <c r="E132" s="50">
        <v>-190500</v>
      </c>
      <c r="F132" s="18">
        <f t="shared" si="6"/>
        <v>-190500</v>
      </c>
      <c r="G132" s="19"/>
      <c r="H132" s="20"/>
    </row>
    <row r="133" spans="1:8" ht="18.75" x14ac:dyDescent="0.3">
      <c r="A133" s="57" t="s">
        <v>257</v>
      </c>
      <c r="B133" s="80" t="s">
        <v>258</v>
      </c>
      <c r="C133" s="15">
        <f>SUM(X133)</f>
        <v>0</v>
      </c>
      <c r="D133" s="81"/>
      <c r="E133" s="82"/>
      <c r="F133" s="18">
        <f t="shared" si="6"/>
        <v>0</v>
      </c>
      <c r="G133" s="19">
        <v>44746</v>
      </c>
      <c r="H133" s="20"/>
    </row>
    <row r="134" spans="1:8" ht="18.75" x14ac:dyDescent="0.3">
      <c r="A134" s="57" t="s">
        <v>259</v>
      </c>
      <c r="B134" s="80" t="s">
        <v>162</v>
      </c>
      <c r="C134" s="15">
        <f>SUM(X134)</f>
        <v>0</v>
      </c>
      <c r="D134" s="60"/>
      <c r="E134" s="19"/>
      <c r="F134" s="18">
        <f t="shared" si="6"/>
        <v>0</v>
      </c>
      <c r="G134" s="19">
        <v>0</v>
      </c>
      <c r="H134" s="20"/>
    </row>
    <row r="135" spans="1:8" ht="18.75" x14ac:dyDescent="0.3">
      <c r="A135" s="57" t="s">
        <v>260</v>
      </c>
      <c r="B135" s="80" t="s">
        <v>261</v>
      </c>
      <c r="C135" s="15">
        <f>SUM(X135)</f>
        <v>0</v>
      </c>
      <c r="D135" s="56"/>
      <c r="E135" s="19"/>
      <c r="F135" s="18">
        <f t="shared" si="6"/>
        <v>0</v>
      </c>
      <c r="G135" s="19">
        <v>3853</v>
      </c>
      <c r="H135" s="20"/>
    </row>
    <row r="136" spans="1:8" ht="18.75" x14ac:dyDescent="0.3">
      <c r="A136" s="63"/>
      <c r="B136" s="28" t="s">
        <v>262</v>
      </c>
      <c r="C136" s="23">
        <f>SUM(C131:C135)</f>
        <v>0</v>
      </c>
      <c r="D136" s="18">
        <f>SUM(D131:D135)</f>
        <v>12373</v>
      </c>
      <c r="E136" s="18">
        <f>SUM(E131:E135)</f>
        <v>-40500</v>
      </c>
      <c r="F136" s="23">
        <f>SUM(F131:F135)</f>
        <v>-28127</v>
      </c>
      <c r="G136" s="23">
        <f>SUM(G131:G135)</f>
        <v>546561</v>
      </c>
      <c r="H136" s="71">
        <f t="shared" si="8"/>
        <v>-1943.1898176129696</v>
      </c>
    </row>
    <row r="137" spans="1:8" ht="15.75" x14ac:dyDescent="0.25">
      <c r="D137" s="83"/>
      <c r="E137" s="83"/>
      <c r="F137" s="83"/>
    </row>
    <row r="138" spans="1:8" ht="18.75" x14ac:dyDescent="0.3">
      <c r="A138" s="84"/>
      <c r="B138" s="85" t="s">
        <v>263</v>
      </c>
      <c r="C138" s="86">
        <v>5</v>
      </c>
      <c r="D138" s="87"/>
      <c r="E138" s="88"/>
      <c r="F138" s="88">
        <f>SUM(C138:E138)</f>
        <v>5</v>
      </c>
      <c r="G138" s="86"/>
    </row>
  </sheetData>
  <mergeCells count="3">
    <mergeCell ref="A1:A3"/>
    <mergeCell ref="C1:F1"/>
    <mergeCell ref="D2:E2"/>
  </mergeCells>
  <pageMargins left="0.7" right="0.7" top="0.75" bottom="0.75" header="0.3" footer="0.3"/>
  <pageSetup paperSize="9" scale="53" orientation="portrait" r:id="rId1"/>
  <headerFooter>
    <oddHeader>&amp;C3 számú melléklet a 2014 évi Zárszámadáshoz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2015-05-04T08:13:18Z</dcterms:modified>
</cp:coreProperties>
</file>