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'bevételek önk+költs.szerv'!$A$1:$D$97</definedName>
    <definedName name="_xlnm.Print_Area" localSheetId="0">'kiadások működés önk+költs.szer'!$A$1:$D$123</definedName>
  </definedNames>
  <calcPr fullCalcOnLoad="1"/>
</workbook>
</file>

<file path=xl/sharedStrings.xml><?xml version="1.0" encoding="utf-8"?>
<sst xmlns="http://schemas.openxmlformats.org/spreadsheetml/2006/main" count="422" uniqueCount="413">
  <si>
    <t>Sárbogárd Város Önkormányzat 2018. évi költségvetése teljesítése</t>
  </si>
  <si>
    <t>Bevételek ( Ft)</t>
  </si>
  <si>
    <t>ÖNKORMÁNYZAT ÉS A KÖLTSÉGVETÉSI SZERVEK ELŐIRÁNYZATA MINDÖSSZESEN</t>
  </si>
  <si>
    <t>Rovat megnevezése</t>
  </si>
  <si>
    <t>Rovat-
szám</t>
  </si>
  <si>
    <t>2018.évi előirányzat</t>
  </si>
  <si>
    <t>2018.évi 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</si>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</sst>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74" fontId="26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vertical="center"/>
    </xf>
    <xf numFmtId="165" fontId="25" fillId="24" borderId="10" xfId="0" applyNumberFormat="1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3" fontId="34" fillId="0" borderId="10" xfId="0" applyNumberFormat="1" applyFont="1" applyFill="1" applyBorder="1" applyAlignment="1">
      <alignment horizontal="right" vertical="center" wrapText="1"/>
    </xf>
    <xf numFmtId="3" fontId="34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5" fillId="0" borderId="10" xfId="0" applyFont="1" applyFill="1" applyBorder="1" applyAlignment="1">
      <alignment horizontal="left" vertical="center" wrapText="1"/>
    </xf>
    <xf numFmtId="173" fontId="28" fillId="0" borderId="10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left" vertical="center" wrapText="1"/>
    </xf>
    <xf numFmtId="173" fontId="34" fillId="0" borderId="10" xfId="0" applyNumberFormat="1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173" fontId="28" fillId="0" borderId="10" xfId="0" applyNumberFormat="1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3" fontId="34" fillId="0" borderId="10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önkormányzat"/>
      <sheetName val="bevételek önkorm."/>
    </sheetNames>
    <sheetDataSet>
      <sheetData sheetId="0">
        <row r="19">
          <cell r="D19">
            <v>205440644</v>
          </cell>
        </row>
        <row r="23">
          <cell r="D23">
            <v>34499105</v>
          </cell>
        </row>
        <row r="24">
          <cell r="D24">
            <v>239939749</v>
          </cell>
        </row>
        <row r="25">
          <cell r="D25">
            <v>33818388</v>
          </cell>
        </row>
        <row r="29">
          <cell r="D29">
            <v>28887228</v>
          </cell>
        </row>
        <row r="32">
          <cell r="D32">
            <v>926088</v>
          </cell>
        </row>
        <row r="40">
          <cell r="D40">
            <v>306367926</v>
          </cell>
        </row>
        <row r="43">
          <cell r="D43">
            <v>3473383</v>
          </cell>
        </row>
        <row r="49">
          <cell r="D49">
            <v>114120259</v>
          </cell>
        </row>
        <row r="50">
          <cell r="D50">
            <v>453774884</v>
          </cell>
        </row>
        <row r="59">
          <cell r="D59">
            <v>38881747</v>
          </cell>
        </row>
        <row r="61">
          <cell r="D61">
            <v>1594810</v>
          </cell>
        </row>
        <row r="65">
          <cell r="D65">
            <v>203299790</v>
          </cell>
        </row>
        <row r="67">
          <cell r="D67">
            <v>5800000</v>
          </cell>
        </row>
        <row r="70">
          <cell r="D70">
            <v>58788254</v>
          </cell>
        </row>
        <row r="71">
          <cell r="D71">
            <v>0</v>
          </cell>
        </row>
        <row r="75">
          <cell r="D75">
            <v>35425</v>
          </cell>
        </row>
        <row r="76">
          <cell r="D76">
            <v>137773019</v>
          </cell>
        </row>
        <row r="77">
          <cell r="D77">
            <v>2416781</v>
          </cell>
        </row>
        <row r="78">
          <cell r="D78">
            <v>6796071</v>
          </cell>
        </row>
        <row r="81">
          <cell r="D81">
            <v>5718830</v>
          </cell>
        </row>
        <row r="83">
          <cell r="D83">
            <v>84413174</v>
          </cell>
        </row>
        <row r="86">
          <cell r="D86">
            <v>22791557</v>
          </cell>
        </row>
        <row r="99">
          <cell r="D99">
            <v>8668000</v>
          </cell>
        </row>
        <row r="109">
          <cell r="D109">
            <v>31037307</v>
          </cell>
        </row>
      </sheetData>
      <sheetData sheetId="1">
        <row r="12">
          <cell r="D12">
            <v>909831123</v>
          </cell>
        </row>
        <row r="17">
          <cell r="D17">
            <v>378982654</v>
          </cell>
        </row>
        <row r="25">
          <cell r="D25">
            <v>328976280</v>
          </cell>
        </row>
        <row r="28">
          <cell r="D28">
            <v>38159874</v>
          </cell>
        </row>
        <row r="30">
          <cell r="D30">
            <v>367136154</v>
          </cell>
        </row>
        <row r="31">
          <cell r="D31">
            <v>3369233</v>
          </cell>
        </row>
        <row r="43">
          <cell r="D43">
            <v>145457018</v>
          </cell>
        </row>
        <row r="47">
          <cell r="D47">
            <v>3800000</v>
          </cell>
        </row>
        <row r="48">
          <cell r="D48">
            <v>1808576182</v>
          </cell>
        </row>
        <row r="49">
          <cell r="D49">
            <v>20715605</v>
          </cell>
        </row>
        <row r="53">
          <cell r="D53">
            <v>36819201</v>
          </cell>
        </row>
        <row r="56">
          <cell r="D56">
            <v>25310620</v>
          </cell>
        </row>
        <row r="57">
          <cell r="D57">
            <v>17025</v>
          </cell>
        </row>
        <row r="64">
          <cell r="D64">
            <v>1359155</v>
          </cell>
        </row>
        <row r="82">
          <cell r="D82">
            <v>2292031226</v>
          </cell>
        </row>
        <row r="83">
          <cell r="D83">
            <v>31405408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Bölcsőde"/>
      <sheetName val="bevételek műk.bölcsőde"/>
    </sheetNames>
    <sheetDataSet>
      <sheetData sheetId="0">
        <row r="19">
          <cell r="D19">
            <v>22814738</v>
          </cell>
        </row>
        <row r="23">
          <cell r="D23">
            <v>295000</v>
          </cell>
        </row>
        <row r="24">
          <cell r="D24">
            <v>23109738</v>
          </cell>
        </row>
        <row r="25">
          <cell r="D25">
            <v>4682330</v>
          </cell>
        </row>
        <row r="29">
          <cell r="D29">
            <v>2701515</v>
          </cell>
        </row>
        <row r="32">
          <cell r="D32">
            <v>115845</v>
          </cell>
        </row>
        <row r="40">
          <cell r="D40">
            <v>3194351</v>
          </cell>
        </row>
        <row r="43">
          <cell r="D43">
            <v>14280</v>
          </cell>
        </row>
        <row r="49">
          <cell r="D49">
            <v>1361680</v>
          </cell>
        </row>
        <row r="50">
          <cell r="D50">
            <v>7387671</v>
          </cell>
        </row>
        <row r="77">
          <cell r="D77">
            <v>69662</v>
          </cell>
        </row>
        <row r="78">
          <cell r="D78">
            <v>279977</v>
          </cell>
        </row>
        <row r="81">
          <cell r="D81">
            <v>94402</v>
          </cell>
        </row>
      </sheetData>
      <sheetData sheetId="1">
        <row r="43">
          <cell r="D43">
            <v>1214489</v>
          </cell>
        </row>
        <row r="48">
          <cell r="D48">
            <v>1214489</v>
          </cell>
        </row>
        <row r="77">
          <cell r="D77">
            <v>7938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Könyvtár"/>
      <sheetName val="bevételek műk.könyvtár"/>
    </sheetNames>
    <sheetDataSet>
      <sheetData sheetId="0">
        <row r="19">
          <cell r="D19">
            <v>14325942</v>
          </cell>
        </row>
        <row r="24">
          <cell r="D24">
            <v>14325942</v>
          </cell>
        </row>
        <row r="25">
          <cell r="D25">
            <v>2892899</v>
          </cell>
        </row>
        <row r="29">
          <cell r="D29">
            <v>5522489</v>
          </cell>
        </row>
        <row r="32">
          <cell r="D32">
            <v>1208089</v>
          </cell>
        </row>
        <row r="40">
          <cell r="D40">
            <v>2507001</v>
          </cell>
        </row>
        <row r="43">
          <cell r="D43">
            <v>65860</v>
          </cell>
        </row>
        <row r="49">
          <cell r="D49">
            <v>1640389</v>
          </cell>
        </row>
        <row r="50">
          <cell r="D50">
            <v>10943828</v>
          </cell>
        </row>
        <row r="77">
          <cell r="D77">
            <v>50000</v>
          </cell>
        </row>
        <row r="81">
          <cell r="D81">
            <v>13500</v>
          </cell>
        </row>
      </sheetData>
      <sheetData sheetId="1">
        <row r="43">
          <cell r="D43">
            <v>1544709</v>
          </cell>
        </row>
        <row r="48">
          <cell r="D48">
            <v>1544709</v>
          </cell>
        </row>
        <row r="77">
          <cell r="D77">
            <v>310111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Zengő Óvoda"/>
      <sheetName val="bevételek zengő óvoda"/>
    </sheetNames>
    <sheetDataSet>
      <sheetData sheetId="0">
        <row r="19">
          <cell r="D19">
            <v>195811479</v>
          </cell>
        </row>
        <row r="23">
          <cell r="D23">
            <v>656811</v>
          </cell>
        </row>
        <row r="24">
          <cell r="D24">
            <v>196468290</v>
          </cell>
        </row>
        <row r="25">
          <cell r="D25">
            <v>43707242</v>
          </cell>
        </row>
        <row r="29">
          <cell r="D29">
            <v>2462814</v>
          </cell>
        </row>
        <row r="32">
          <cell r="D32">
            <v>587582</v>
          </cell>
        </row>
        <row r="40">
          <cell r="D40">
            <v>57084428</v>
          </cell>
        </row>
        <row r="43">
          <cell r="D43">
            <v>58258</v>
          </cell>
        </row>
        <row r="49">
          <cell r="D49">
            <v>15132636</v>
          </cell>
        </row>
        <row r="50">
          <cell r="D50">
            <v>75325718</v>
          </cell>
        </row>
        <row r="77">
          <cell r="D77">
            <v>16449</v>
          </cell>
        </row>
        <row r="78">
          <cell r="D78">
            <v>1654872</v>
          </cell>
        </row>
        <row r="81">
          <cell r="D81">
            <v>451255</v>
          </cell>
        </row>
      </sheetData>
      <sheetData sheetId="1">
        <row r="43">
          <cell r="D43">
            <v>9951113</v>
          </cell>
        </row>
        <row r="48">
          <cell r="D48">
            <v>9951113</v>
          </cell>
        </row>
        <row r="82">
          <cell r="D82">
            <v>66782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Polg.Hiv"/>
      <sheetName val="bevételek polg.hiv"/>
    </sheetNames>
    <sheetDataSet>
      <sheetData sheetId="0">
        <row r="19">
          <cell r="D19">
            <v>161019970</v>
          </cell>
        </row>
        <row r="23">
          <cell r="D23">
            <v>3260286</v>
          </cell>
        </row>
        <row r="24">
          <cell r="D24">
            <v>164280256</v>
          </cell>
        </row>
        <row r="25">
          <cell r="D25">
            <v>35424795</v>
          </cell>
        </row>
        <row r="29">
          <cell r="D29">
            <v>3610239</v>
          </cell>
        </row>
        <row r="32">
          <cell r="D32">
            <v>1923685</v>
          </cell>
        </row>
        <row r="40">
          <cell r="D40">
            <v>24545549</v>
          </cell>
        </row>
        <row r="43">
          <cell r="D43">
            <v>740099</v>
          </cell>
        </row>
        <row r="49">
          <cell r="D49">
            <v>5333276</v>
          </cell>
        </row>
        <row r="50">
          <cell r="D50">
            <v>36152848</v>
          </cell>
        </row>
        <row r="75">
          <cell r="D75">
            <v>690500</v>
          </cell>
        </row>
        <row r="77">
          <cell r="D77">
            <v>0</v>
          </cell>
        </row>
        <row r="78">
          <cell r="D78">
            <v>422990</v>
          </cell>
        </row>
        <row r="81">
          <cell r="D81">
            <v>156867</v>
          </cell>
        </row>
      </sheetData>
      <sheetData sheetId="1">
        <row r="17">
          <cell r="D17">
            <v>6265279</v>
          </cell>
        </row>
        <row r="43">
          <cell r="D43">
            <v>14832388</v>
          </cell>
        </row>
        <row r="48">
          <cell r="D48">
            <v>21097667</v>
          </cell>
        </row>
        <row r="82">
          <cell r="D82">
            <v>1769881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1"/>
  <sheetViews>
    <sheetView tabSelected="1" workbookViewId="0" topLeftCell="A1">
      <selection activeCell="C5" sqref="C5:D5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18.00390625" style="0" customWidth="1"/>
  </cols>
  <sheetData>
    <row r="1" spans="1:4" ht="21" customHeight="1">
      <c r="A1" s="1" t="s">
        <v>0</v>
      </c>
      <c r="B1" s="5"/>
      <c r="C1" s="5"/>
      <c r="D1" s="3"/>
    </row>
    <row r="2" spans="1:4" ht="18.75" customHeight="1">
      <c r="A2" s="4" t="s">
        <v>182</v>
      </c>
      <c r="B2" s="5"/>
      <c r="C2" s="5"/>
      <c r="D2" s="3"/>
    </row>
    <row r="3" ht="18">
      <c r="A3" s="6"/>
    </row>
    <row r="4" ht="15">
      <c r="A4" s="40" t="s">
        <v>183</v>
      </c>
    </row>
    <row r="5" spans="1:4" ht="25.5">
      <c r="A5" s="7" t="s">
        <v>3</v>
      </c>
      <c r="B5" s="8" t="s">
        <v>184</v>
      </c>
      <c r="C5" s="9" t="s">
        <v>5</v>
      </c>
      <c r="D5" s="10" t="s">
        <v>6</v>
      </c>
    </row>
    <row r="6" spans="1:4" ht="15" hidden="1">
      <c r="A6" s="41" t="s">
        <v>185</v>
      </c>
      <c r="B6" s="42" t="s">
        <v>186</v>
      </c>
      <c r="C6" s="43"/>
      <c r="D6" s="13"/>
    </row>
    <row r="7" spans="1:4" ht="15" hidden="1">
      <c r="A7" s="41" t="s">
        <v>187</v>
      </c>
      <c r="B7" s="44" t="s">
        <v>188</v>
      </c>
      <c r="C7" s="43"/>
      <c r="D7" s="13"/>
    </row>
    <row r="8" spans="1:4" ht="15" hidden="1">
      <c r="A8" s="41" t="s">
        <v>189</v>
      </c>
      <c r="B8" s="44" t="s">
        <v>190</v>
      </c>
      <c r="C8" s="43"/>
      <c r="D8" s="13"/>
    </row>
    <row r="9" spans="1:4" ht="15" hidden="1">
      <c r="A9" s="11" t="s">
        <v>191</v>
      </c>
      <c r="B9" s="44" t="s">
        <v>192</v>
      </c>
      <c r="C9" s="43"/>
      <c r="D9" s="13"/>
    </row>
    <row r="10" spans="1:4" ht="15" hidden="1">
      <c r="A10" s="11" t="s">
        <v>193</v>
      </c>
      <c r="B10" s="44" t="s">
        <v>194</v>
      </c>
      <c r="C10" s="43"/>
      <c r="D10" s="13"/>
    </row>
    <row r="11" spans="1:4" ht="15" hidden="1">
      <c r="A11" s="11" t="s">
        <v>195</v>
      </c>
      <c r="B11" s="44" t="s">
        <v>196</v>
      </c>
      <c r="C11" s="43"/>
      <c r="D11" s="13"/>
    </row>
    <row r="12" spans="1:4" ht="15" hidden="1">
      <c r="A12" s="11" t="s">
        <v>197</v>
      </c>
      <c r="B12" s="44" t="s">
        <v>198</v>
      </c>
      <c r="C12" s="43"/>
      <c r="D12" s="13"/>
    </row>
    <row r="13" spans="1:4" ht="15" hidden="1">
      <c r="A13" s="11" t="s">
        <v>199</v>
      </c>
      <c r="B13" s="44" t="s">
        <v>200</v>
      </c>
      <c r="C13" s="43"/>
      <c r="D13" s="13"/>
    </row>
    <row r="14" spans="1:4" ht="15" hidden="1">
      <c r="A14" s="14" t="s">
        <v>201</v>
      </c>
      <c r="B14" s="44" t="s">
        <v>202</v>
      </c>
      <c r="C14" s="43"/>
      <c r="D14" s="13"/>
    </row>
    <row r="15" spans="1:4" ht="15" hidden="1">
      <c r="A15" s="14" t="s">
        <v>203</v>
      </c>
      <c r="B15" s="44" t="s">
        <v>204</v>
      </c>
      <c r="C15" s="43"/>
      <c r="D15" s="13"/>
    </row>
    <row r="16" spans="1:4" ht="15" hidden="1">
      <c r="A16" s="14" t="s">
        <v>205</v>
      </c>
      <c r="B16" s="44" t="s">
        <v>206</v>
      </c>
      <c r="C16" s="43"/>
      <c r="D16" s="13"/>
    </row>
    <row r="17" spans="1:4" ht="15" hidden="1">
      <c r="A17" s="14" t="s">
        <v>207</v>
      </c>
      <c r="B17" s="44" t="s">
        <v>208</v>
      </c>
      <c r="C17" s="43"/>
      <c r="D17" s="13"/>
    </row>
    <row r="18" spans="1:4" ht="15" hidden="1">
      <c r="A18" s="14" t="s">
        <v>209</v>
      </c>
      <c r="B18" s="44" t="s">
        <v>210</v>
      </c>
      <c r="C18" s="43"/>
      <c r="D18" s="13"/>
    </row>
    <row r="19" spans="1:4" ht="15">
      <c r="A19" s="45" t="s">
        <v>211</v>
      </c>
      <c r="B19" s="46" t="s">
        <v>212</v>
      </c>
      <c r="C19" s="47">
        <v>663252663</v>
      </c>
      <c r="D19" s="20">
        <f>SUM('[2]kiadások működés Bölcsőde'!D19+'[3]kiadások működés Könyvtár'!D19+'[4]kiadások működés Zengő Óvoda'!D19+'[5]kiadások működés Polg.Hiv'!D19+'[1]kiadások működés önkormányzat'!D19)</f>
        <v>599412773</v>
      </c>
    </row>
    <row r="20" spans="1:4" ht="15" hidden="1">
      <c r="A20" s="14" t="s">
        <v>213</v>
      </c>
      <c r="B20" s="44" t="s">
        <v>214</v>
      </c>
      <c r="C20" s="47"/>
      <c r="D20" s="20">
        <f>SUM('[2]kiadások működés Bölcsőde'!D20+'[3]kiadások működés Könyvtár'!D20+'[4]kiadások működés Zengő Óvoda'!D20+'[5]kiadások működés Polg.Hiv'!D20+'[1]kiadások működés önkormányzat'!D20)</f>
        <v>0</v>
      </c>
    </row>
    <row r="21" spans="1:4" ht="15" hidden="1">
      <c r="A21" s="14" t="s">
        <v>215</v>
      </c>
      <c r="B21" s="44" t="s">
        <v>216</v>
      </c>
      <c r="C21" s="47"/>
      <c r="D21" s="20">
        <f>SUM('[2]kiadások működés Bölcsőde'!D21+'[3]kiadások működés Könyvtár'!D21+'[4]kiadások működés Zengő Óvoda'!D21+'[5]kiadások működés Polg.Hiv'!D21+'[1]kiadások működés önkormányzat'!D21)</f>
        <v>0</v>
      </c>
    </row>
    <row r="22" spans="1:4" ht="15" hidden="1">
      <c r="A22" s="12" t="s">
        <v>217</v>
      </c>
      <c r="B22" s="44" t="s">
        <v>218</v>
      </c>
      <c r="C22" s="47"/>
      <c r="D22" s="20">
        <f>SUM('[2]kiadások működés Bölcsőde'!D22+'[3]kiadások működés Könyvtár'!D22+'[4]kiadások működés Zengő Óvoda'!D22+'[5]kiadások működés Polg.Hiv'!D22+'[1]kiadások működés önkormányzat'!D22)</f>
        <v>0</v>
      </c>
    </row>
    <row r="23" spans="1:4" ht="15">
      <c r="A23" s="15" t="s">
        <v>219</v>
      </c>
      <c r="B23" s="46" t="s">
        <v>220</v>
      </c>
      <c r="C23" s="47">
        <v>44237536</v>
      </c>
      <c r="D23" s="20">
        <f>SUM('[2]kiadások működés Bölcsőde'!D23+'[3]kiadások működés Könyvtár'!D23+'[4]kiadások működés Zengő Óvoda'!D23+'[5]kiadások működés Polg.Hiv'!D23+'[1]kiadások működés önkormányzat'!D23)</f>
        <v>38711202</v>
      </c>
    </row>
    <row r="24" spans="1:4" ht="15">
      <c r="A24" s="48" t="s">
        <v>221</v>
      </c>
      <c r="B24" s="49" t="s">
        <v>222</v>
      </c>
      <c r="C24" s="17">
        <f>SUM(C19:C23)</f>
        <v>707490199</v>
      </c>
      <c r="D24" s="18">
        <f>SUM('[2]kiadások működés Bölcsőde'!D24+'[3]kiadások működés Könyvtár'!D24+'[4]kiadások működés Zengő Óvoda'!D24+'[5]kiadások működés Polg.Hiv'!D24+'[1]kiadások működés önkormányzat'!D24)</f>
        <v>638123975</v>
      </c>
    </row>
    <row r="25" spans="1:4" ht="15">
      <c r="A25" s="21" t="s">
        <v>223</v>
      </c>
      <c r="B25" s="49" t="s">
        <v>224</v>
      </c>
      <c r="C25" s="17">
        <v>133498554</v>
      </c>
      <c r="D25" s="18">
        <f>SUM('[2]kiadások működés Bölcsőde'!D25+'[3]kiadások működés Könyvtár'!D25+'[4]kiadások működés Zengő Óvoda'!D25+'[5]kiadások működés Polg.Hiv'!D25+'[1]kiadások működés önkormányzat'!D25)</f>
        <v>120525654</v>
      </c>
    </row>
    <row r="26" spans="1:4" ht="15" hidden="1">
      <c r="A26" s="14" t="s">
        <v>225</v>
      </c>
      <c r="B26" s="44" t="s">
        <v>226</v>
      </c>
      <c r="C26" s="47"/>
      <c r="D26" s="20">
        <f>SUM('[2]kiadások működés Bölcsőde'!D26+'[3]kiadások működés Könyvtár'!D26+'[4]kiadások működés Zengő Óvoda'!D26+'[5]kiadások működés Polg.Hiv'!D26+'[1]kiadások működés önkormányzat'!D26)</f>
        <v>0</v>
      </c>
    </row>
    <row r="27" spans="1:4" ht="15" hidden="1">
      <c r="A27" s="14" t="s">
        <v>227</v>
      </c>
      <c r="B27" s="44" t="s">
        <v>228</v>
      </c>
      <c r="C27" s="47"/>
      <c r="D27" s="20">
        <f>SUM('[2]kiadások működés Bölcsőde'!D27+'[3]kiadások működés Könyvtár'!D27+'[4]kiadások működés Zengő Óvoda'!D27+'[5]kiadások működés Polg.Hiv'!D27+'[1]kiadások működés önkormányzat'!D27)</f>
        <v>0</v>
      </c>
    </row>
    <row r="28" spans="1:4" ht="15" hidden="1">
      <c r="A28" s="14" t="s">
        <v>229</v>
      </c>
      <c r="B28" s="44" t="s">
        <v>230</v>
      </c>
      <c r="C28" s="47"/>
      <c r="D28" s="20">
        <f>SUM('[2]kiadások működés Bölcsőde'!D28+'[3]kiadások működés Könyvtár'!D28+'[4]kiadások működés Zengő Óvoda'!D28+'[5]kiadások működés Polg.Hiv'!D28+'[1]kiadások működés önkormányzat'!D28)</f>
        <v>0</v>
      </c>
    </row>
    <row r="29" spans="1:4" ht="15">
      <c r="A29" s="15" t="s">
        <v>231</v>
      </c>
      <c r="B29" s="46" t="s">
        <v>232</v>
      </c>
      <c r="C29" s="47">
        <v>76130664</v>
      </c>
      <c r="D29" s="20">
        <f>SUM('[2]kiadások működés Bölcsőde'!D29+'[3]kiadások működés Könyvtár'!D29+'[4]kiadások működés Zengő Óvoda'!D29+'[5]kiadások működés Polg.Hiv'!D29+'[1]kiadások működés önkormányzat'!D29)</f>
        <v>43184285</v>
      </c>
    </row>
    <row r="30" spans="1:4" ht="15" hidden="1">
      <c r="A30" s="14" t="s">
        <v>233</v>
      </c>
      <c r="B30" s="44" t="s">
        <v>234</v>
      </c>
      <c r="C30" s="47"/>
      <c r="D30" s="20">
        <f>SUM('[2]kiadások működés Bölcsőde'!D30+'[3]kiadások működés Könyvtár'!D30+'[4]kiadások működés Zengő Óvoda'!D30+'[5]kiadások működés Polg.Hiv'!D30+'[1]kiadások működés önkormányzat'!D30)</f>
        <v>0</v>
      </c>
    </row>
    <row r="31" spans="1:4" ht="15" hidden="1">
      <c r="A31" s="14" t="s">
        <v>235</v>
      </c>
      <c r="B31" s="44" t="s">
        <v>236</v>
      </c>
      <c r="C31" s="47"/>
      <c r="D31" s="20">
        <f>SUM('[2]kiadások működés Bölcsőde'!D31+'[3]kiadások működés Könyvtár'!D31+'[4]kiadások működés Zengő Óvoda'!D31+'[5]kiadások működés Polg.Hiv'!D31+'[1]kiadások működés önkormányzat'!D31)</f>
        <v>0</v>
      </c>
    </row>
    <row r="32" spans="1:4" ht="15" customHeight="1">
      <c r="A32" s="15" t="s">
        <v>237</v>
      </c>
      <c r="B32" s="46" t="s">
        <v>238</v>
      </c>
      <c r="C32" s="47">
        <v>6344782</v>
      </c>
      <c r="D32" s="20">
        <f>SUM('[2]kiadások működés Bölcsőde'!D32+'[3]kiadások működés Könyvtár'!D32+'[4]kiadások működés Zengő Óvoda'!D32+'[5]kiadások működés Polg.Hiv'!D32+'[1]kiadások működés önkormányzat'!D32)</f>
        <v>4761289</v>
      </c>
    </row>
    <row r="33" spans="1:4" ht="15" hidden="1">
      <c r="A33" s="14" t="s">
        <v>239</v>
      </c>
      <c r="B33" s="44" t="s">
        <v>240</v>
      </c>
      <c r="C33" s="47"/>
      <c r="D33" s="20">
        <f>SUM('[2]kiadások működés Bölcsőde'!D33+'[3]kiadások működés Könyvtár'!D33+'[4]kiadások működés Zengő Óvoda'!D33+'[5]kiadások működés Polg.Hiv'!D33+'[1]kiadások működés önkormányzat'!D33)</f>
        <v>0</v>
      </c>
    </row>
    <row r="34" spans="1:4" ht="15" hidden="1">
      <c r="A34" s="14" t="s">
        <v>241</v>
      </c>
      <c r="B34" s="44" t="s">
        <v>242</v>
      </c>
      <c r="C34" s="47"/>
      <c r="D34" s="20">
        <f>SUM('[2]kiadások működés Bölcsőde'!D34+'[3]kiadások működés Könyvtár'!D34+'[4]kiadások működés Zengő Óvoda'!D34+'[5]kiadások működés Polg.Hiv'!D34+'[1]kiadások működés önkormányzat'!D34)</f>
        <v>0</v>
      </c>
    </row>
    <row r="35" spans="1:4" ht="15" hidden="1">
      <c r="A35" s="14" t="s">
        <v>243</v>
      </c>
      <c r="B35" s="44" t="s">
        <v>244</v>
      </c>
      <c r="C35" s="47"/>
      <c r="D35" s="20">
        <f>SUM('[2]kiadások működés Bölcsőde'!D35+'[3]kiadások működés Könyvtár'!D35+'[4]kiadások működés Zengő Óvoda'!D35+'[5]kiadások működés Polg.Hiv'!D35+'[1]kiadások működés önkormányzat'!D35)</f>
        <v>0</v>
      </c>
    </row>
    <row r="36" spans="1:4" ht="15" hidden="1">
      <c r="A36" s="14" t="s">
        <v>245</v>
      </c>
      <c r="B36" s="44" t="s">
        <v>246</v>
      </c>
      <c r="C36" s="47"/>
      <c r="D36" s="20">
        <f>SUM('[2]kiadások működés Bölcsőde'!D36+'[3]kiadások működés Könyvtár'!D36+'[4]kiadások működés Zengő Óvoda'!D36+'[5]kiadások működés Polg.Hiv'!D36+'[1]kiadások működés önkormányzat'!D36)</f>
        <v>0</v>
      </c>
    </row>
    <row r="37" spans="1:4" ht="15" hidden="1">
      <c r="A37" s="50" t="s">
        <v>247</v>
      </c>
      <c r="B37" s="44" t="s">
        <v>248</v>
      </c>
      <c r="C37" s="47"/>
      <c r="D37" s="20">
        <f>SUM('[2]kiadások működés Bölcsőde'!D37+'[3]kiadások működés Könyvtár'!D37+'[4]kiadások működés Zengő Óvoda'!D37+'[5]kiadások működés Polg.Hiv'!D37+'[1]kiadások működés önkormányzat'!D37)</f>
        <v>0</v>
      </c>
    </row>
    <row r="38" spans="1:4" ht="15" hidden="1">
      <c r="A38" s="12" t="s">
        <v>249</v>
      </c>
      <c r="B38" s="44" t="s">
        <v>250</v>
      </c>
      <c r="C38" s="47"/>
      <c r="D38" s="20">
        <f>SUM('[2]kiadások működés Bölcsőde'!D38+'[3]kiadások működés Könyvtár'!D38+'[4]kiadások működés Zengő Óvoda'!D38+'[5]kiadások működés Polg.Hiv'!D38+'[1]kiadások működés önkormányzat'!D38)</f>
        <v>0</v>
      </c>
    </row>
    <row r="39" spans="1:4" ht="15" hidden="1">
      <c r="A39" s="14" t="s">
        <v>251</v>
      </c>
      <c r="B39" s="44" t="s">
        <v>252</v>
      </c>
      <c r="C39" s="47"/>
      <c r="D39" s="20">
        <f>SUM('[2]kiadások működés Bölcsőde'!D39+'[3]kiadások működés Könyvtár'!D39+'[4]kiadások működés Zengő Óvoda'!D39+'[5]kiadások működés Polg.Hiv'!D39+'[1]kiadások működés önkormányzat'!D39)</f>
        <v>0</v>
      </c>
    </row>
    <row r="40" spans="1:4" ht="15">
      <c r="A40" s="15" t="s">
        <v>253</v>
      </c>
      <c r="B40" s="46" t="s">
        <v>254</v>
      </c>
      <c r="C40" s="47">
        <v>483908777</v>
      </c>
      <c r="D40" s="20">
        <f>SUM('[2]kiadások működés Bölcsőde'!D40+'[3]kiadások működés Könyvtár'!D40+'[4]kiadások működés Zengő Óvoda'!D40+'[5]kiadások működés Polg.Hiv'!D40+'[1]kiadások működés önkormányzat'!D40)</f>
        <v>393699255</v>
      </c>
    </row>
    <row r="41" spans="1:4" ht="15" hidden="1">
      <c r="A41" s="14" t="s">
        <v>255</v>
      </c>
      <c r="B41" s="44" t="s">
        <v>256</v>
      </c>
      <c r="C41" s="47"/>
      <c r="D41" s="20">
        <f>SUM('[2]kiadások működés Bölcsőde'!D41+'[3]kiadások működés Könyvtár'!D41+'[4]kiadások működés Zengő Óvoda'!D41+'[5]kiadások működés Polg.Hiv'!D41+'[1]kiadások működés önkormányzat'!D41)</f>
        <v>0</v>
      </c>
    </row>
    <row r="42" spans="1:4" ht="15" hidden="1">
      <c r="A42" s="14" t="s">
        <v>257</v>
      </c>
      <c r="B42" s="44" t="s">
        <v>258</v>
      </c>
      <c r="C42" s="47"/>
      <c r="D42" s="20">
        <f>SUM('[2]kiadások működés Bölcsőde'!D42+'[3]kiadások működés Könyvtár'!D42+'[4]kiadások működés Zengő Óvoda'!D42+'[5]kiadások működés Polg.Hiv'!D42+'[1]kiadások működés önkormányzat'!D42)</f>
        <v>0</v>
      </c>
    </row>
    <row r="43" spans="1:4" ht="15">
      <c r="A43" s="15" t="s">
        <v>259</v>
      </c>
      <c r="B43" s="46" t="s">
        <v>260</v>
      </c>
      <c r="C43" s="47">
        <v>7131598</v>
      </c>
      <c r="D43" s="20">
        <f>SUM('[2]kiadások működés Bölcsőde'!D43+'[3]kiadások működés Könyvtár'!D43+'[4]kiadások működés Zengő Óvoda'!D43+'[5]kiadások működés Polg.Hiv'!D43+'[1]kiadások működés önkormányzat'!D43)</f>
        <v>4351880</v>
      </c>
    </row>
    <row r="44" spans="1:4" ht="15" hidden="1">
      <c r="A44" s="14" t="s">
        <v>261</v>
      </c>
      <c r="B44" s="44" t="s">
        <v>262</v>
      </c>
      <c r="C44" s="47"/>
      <c r="D44" s="20">
        <f>SUM('[2]kiadások működés Bölcsőde'!D44+'[3]kiadások működés Könyvtár'!D44+'[4]kiadások működés Zengő Óvoda'!D44+'[5]kiadások működés Polg.Hiv'!D44+'[1]kiadások működés önkormányzat'!D44)</f>
        <v>0</v>
      </c>
    </row>
    <row r="45" spans="1:4" ht="15" hidden="1">
      <c r="A45" s="14" t="s">
        <v>263</v>
      </c>
      <c r="B45" s="44" t="s">
        <v>264</v>
      </c>
      <c r="C45" s="47"/>
      <c r="D45" s="20">
        <f>SUM('[2]kiadások működés Bölcsőde'!D45+'[3]kiadások működés Könyvtár'!D45+'[4]kiadások működés Zengő Óvoda'!D45+'[5]kiadások működés Polg.Hiv'!D45+'[1]kiadások működés önkormányzat'!D45)</f>
        <v>0</v>
      </c>
    </row>
    <row r="46" spans="1:4" ht="15" hidden="1">
      <c r="A46" s="14" t="s">
        <v>265</v>
      </c>
      <c r="B46" s="44" t="s">
        <v>266</v>
      </c>
      <c r="C46" s="47"/>
      <c r="D46" s="20">
        <f>SUM('[2]kiadások működés Bölcsőde'!D46+'[3]kiadások működés Könyvtár'!D46+'[4]kiadások működés Zengő Óvoda'!D46+'[5]kiadások működés Polg.Hiv'!D46+'[1]kiadások működés önkormányzat'!D46)</f>
        <v>0</v>
      </c>
    </row>
    <row r="47" spans="1:4" ht="15" hidden="1">
      <c r="A47" s="14" t="s">
        <v>267</v>
      </c>
      <c r="B47" s="44" t="s">
        <v>268</v>
      </c>
      <c r="C47" s="47"/>
      <c r="D47" s="20">
        <f>SUM('[2]kiadások működés Bölcsőde'!D47+'[3]kiadások működés Könyvtár'!D47+'[4]kiadások működés Zengő Óvoda'!D47+'[5]kiadások működés Polg.Hiv'!D47+'[1]kiadások működés önkormányzat'!D47)</f>
        <v>0</v>
      </c>
    </row>
    <row r="48" spans="1:4" ht="15" hidden="1">
      <c r="A48" s="14" t="s">
        <v>269</v>
      </c>
      <c r="B48" s="44" t="s">
        <v>270</v>
      </c>
      <c r="C48" s="47"/>
      <c r="D48" s="20">
        <f>SUM('[2]kiadások működés Bölcsőde'!D48+'[3]kiadások működés Könyvtár'!D48+'[4]kiadások működés Zengő Óvoda'!D48+'[5]kiadások működés Polg.Hiv'!D48+'[1]kiadások működés önkormányzat'!D48)</f>
        <v>0</v>
      </c>
    </row>
    <row r="49" spans="1:4" ht="15">
      <c r="A49" s="15" t="s">
        <v>271</v>
      </c>
      <c r="B49" s="46" t="s">
        <v>272</v>
      </c>
      <c r="C49" s="47">
        <v>161640057</v>
      </c>
      <c r="D49" s="20">
        <f>SUM('[2]kiadások működés Bölcsőde'!D49+'[3]kiadások működés Könyvtár'!D49+'[4]kiadások működés Zengő Óvoda'!D49+'[5]kiadások működés Polg.Hiv'!D49+'[1]kiadások működés önkormányzat'!D49)</f>
        <v>137588240</v>
      </c>
    </row>
    <row r="50" spans="1:4" ht="15">
      <c r="A50" s="21" t="s">
        <v>273</v>
      </c>
      <c r="B50" s="49" t="s">
        <v>274</v>
      </c>
      <c r="C50" s="17">
        <f>SUM(C29:C49)</f>
        <v>735155878</v>
      </c>
      <c r="D50" s="18">
        <f>SUM('[2]kiadások működés Bölcsőde'!D50+'[3]kiadások működés Könyvtár'!D50+'[4]kiadások működés Zengő Óvoda'!D50+'[5]kiadások működés Polg.Hiv'!D50+'[1]kiadások működés önkormányzat'!D50)</f>
        <v>583584949</v>
      </c>
    </row>
    <row r="51" spans="1:4" ht="15" hidden="1">
      <c r="A51" s="25" t="s">
        <v>275</v>
      </c>
      <c r="B51" s="44" t="s">
        <v>276</v>
      </c>
      <c r="C51" s="47"/>
      <c r="D51" s="18">
        <f>SUM('[2]kiadások működés Bölcsőde'!D51+'[3]kiadások működés Könyvtár'!D51+'[4]kiadások működés Zengő Óvoda'!D51+'[5]kiadások működés Polg.Hiv'!D51+'[1]kiadások működés önkormányzat'!D51)</f>
        <v>0</v>
      </c>
    </row>
    <row r="52" spans="1:4" ht="15" hidden="1">
      <c r="A52" s="25" t="s">
        <v>277</v>
      </c>
      <c r="B52" s="44" t="s">
        <v>278</v>
      </c>
      <c r="C52" s="47"/>
      <c r="D52" s="18">
        <f>SUM('[2]kiadások működés Bölcsőde'!D52+'[3]kiadások működés Könyvtár'!D52+'[4]kiadások működés Zengő Óvoda'!D52+'[5]kiadások működés Polg.Hiv'!D52+'[1]kiadások működés önkormányzat'!D52)</f>
        <v>0</v>
      </c>
    </row>
    <row r="53" spans="1:4" ht="15" hidden="1">
      <c r="A53" s="51" t="s">
        <v>279</v>
      </c>
      <c r="B53" s="44" t="s">
        <v>280</v>
      </c>
      <c r="C53" s="47"/>
      <c r="D53" s="18">
        <f>SUM('[2]kiadások működés Bölcsőde'!D53+'[3]kiadások működés Könyvtár'!D53+'[4]kiadások működés Zengő Óvoda'!D53+'[5]kiadások működés Polg.Hiv'!D53+'[1]kiadások működés önkormányzat'!D53)</f>
        <v>0</v>
      </c>
    </row>
    <row r="54" spans="1:4" ht="15" hidden="1">
      <c r="A54" s="51" t="s">
        <v>281</v>
      </c>
      <c r="B54" s="44" t="s">
        <v>282</v>
      </c>
      <c r="C54" s="47"/>
      <c r="D54" s="18">
        <f>SUM('[2]kiadások működés Bölcsőde'!D54+'[3]kiadások működés Könyvtár'!D54+'[4]kiadások működés Zengő Óvoda'!D54+'[5]kiadások működés Polg.Hiv'!D54+'[1]kiadások működés önkormányzat'!D54)</f>
        <v>0</v>
      </c>
    </row>
    <row r="55" spans="1:4" ht="15" hidden="1">
      <c r="A55" s="51" t="s">
        <v>283</v>
      </c>
      <c r="B55" s="44" t="s">
        <v>284</v>
      </c>
      <c r="C55" s="47"/>
      <c r="D55" s="18">
        <f>SUM('[2]kiadások működés Bölcsőde'!D55+'[3]kiadások működés Könyvtár'!D55+'[4]kiadások működés Zengő Óvoda'!D55+'[5]kiadások működés Polg.Hiv'!D55+'[1]kiadások működés önkormányzat'!D55)</f>
        <v>0</v>
      </c>
    </row>
    <row r="56" spans="1:4" ht="15" hidden="1">
      <c r="A56" s="25" t="s">
        <v>285</v>
      </c>
      <c r="B56" s="44" t="s">
        <v>286</v>
      </c>
      <c r="C56" s="47"/>
      <c r="D56" s="18">
        <f>SUM('[2]kiadások működés Bölcsőde'!D56+'[3]kiadások működés Könyvtár'!D56+'[4]kiadások működés Zengő Óvoda'!D56+'[5]kiadások működés Polg.Hiv'!D56+'[1]kiadások működés önkormányzat'!D56)</f>
        <v>0</v>
      </c>
    </row>
    <row r="57" spans="1:4" ht="15" hidden="1">
      <c r="A57" s="25" t="s">
        <v>287</v>
      </c>
      <c r="B57" s="44" t="s">
        <v>288</v>
      </c>
      <c r="C57" s="47"/>
      <c r="D57" s="18">
        <f>SUM('[2]kiadások működés Bölcsőde'!D57+'[3]kiadások működés Könyvtár'!D57+'[4]kiadások működés Zengő Óvoda'!D57+'[5]kiadások működés Polg.Hiv'!D57+'[1]kiadások működés önkormányzat'!D57)</f>
        <v>0</v>
      </c>
    </row>
    <row r="58" spans="1:4" ht="15" hidden="1">
      <c r="A58" s="25" t="s">
        <v>289</v>
      </c>
      <c r="B58" s="44" t="s">
        <v>290</v>
      </c>
      <c r="C58" s="47"/>
      <c r="D58" s="18">
        <f>SUM('[2]kiadások működés Bölcsőde'!D58+'[3]kiadások működés Könyvtár'!D58+'[4]kiadások működés Zengő Óvoda'!D58+'[5]kiadások működés Polg.Hiv'!D58+'[1]kiadások működés önkormányzat'!D58)</f>
        <v>0</v>
      </c>
    </row>
    <row r="59" spans="1:4" ht="15">
      <c r="A59" s="26" t="s">
        <v>291</v>
      </c>
      <c r="B59" s="49" t="s">
        <v>292</v>
      </c>
      <c r="C59" s="17">
        <v>44000000</v>
      </c>
      <c r="D59" s="18">
        <f>SUM('[2]kiadások működés Bölcsőde'!D59+'[3]kiadások működés Könyvtár'!D59+'[4]kiadások működés Zengő Óvoda'!D59+'[5]kiadások működés Polg.Hiv'!D59+'[1]kiadások működés önkormányzat'!D59)</f>
        <v>38881747</v>
      </c>
    </row>
    <row r="60" spans="1:4" ht="15">
      <c r="A60" s="52" t="s">
        <v>293</v>
      </c>
      <c r="B60" s="44" t="s">
        <v>294</v>
      </c>
      <c r="C60" s="47"/>
      <c r="D60" s="13"/>
    </row>
    <row r="61" spans="1:4" ht="15">
      <c r="A61" s="52" t="s">
        <v>295</v>
      </c>
      <c r="B61" s="44" t="s">
        <v>296</v>
      </c>
      <c r="C61" s="53">
        <v>1594810</v>
      </c>
      <c r="D61" s="20">
        <f>SUM('[5]kiadások működés Polg.Hiv'!D61+'[1]kiadások működés önkormányzat'!D61)</f>
        <v>1594810</v>
      </c>
    </row>
    <row r="62" spans="1:4" ht="15">
      <c r="A62" s="52" t="s">
        <v>297</v>
      </c>
      <c r="B62" s="44" t="s">
        <v>298</v>
      </c>
      <c r="C62" s="53"/>
      <c r="D62" s="20"/>
    </row>
    <row r="63" spans="1:4" ht="15">
      <c r="A63" s="52" t="s">
        <v>299</v>
      </c>
      <c r="B63" s="44" t="s">
        <v>300</v>
      </c>
      <c r="C63" s="53"/>
      <c r="D63" s="20"/>
    </row>
    <row r="64" spans="1:4" ht="15">
      <c r="A64" s="52" t="s">
        <v>301</v>
      </c>
      <c r="B64" s="44" t="s">
        <v>302</v>
      </c>
      <c r="C64" s="53"/>
      <c r="D64" s="20"/>
    </row>
    <row r="65" spans="1:4" ht="15">
      <c r="A65" s="52" t="s">
        <v>303</v>
      </c>
      <c r="B65" s="44" t="s">
        <v>304</v>
      </c>
      <c r="C65" s="53">
        <v>235262078</v>
      </c>
      <c r="D65" s="20">
        <f>SUM('[5]kiadások működés Polg.Hiv'!D65+'[1]kiadások működés önkormányzat'!D65)</f>
        <v>203299790</v>
      </c>
    </row>
    <row r="66" spans="1:4" ht="15">
      <c r="A66" s="52" t="s">
        <v>305</v>
      </c>
      <c r="B66" s="44" t="s">
        <v>306</v>
      </c>
      <c r="C66" s="53"/>
      <c r="D66" s="20"/>
    </row>
    <row r="67" spans="1:4" ht="15">
      <c r="A67" s="52" t="s">
        <v>307</v>
      </c>
      <c r="B67" s="44" t="s">
        <v>308</v>
      </c>
      <c r="C67" s="53">
        <v>5800000</v>
      </c>
      <c r="D67" s="20">
        <f>SUM('[5]kiadások működés Polg.Hiv'!D67+'[1]kiadások működés önkormányzat'!D67)</f>
        <v>5800000</v>
      </c>
    </row>
    <row r="68" spans="1:4" ht="15">
      <c r="A68" s="52" t="s">
        <v>309</v>
      </c>
      <c r="B68" s="44" t="s">
        <v>310</v>
      </c>
      <c r="C68" s="53"/>
      <c r="D68" s="20"/>
    </row>
    <row r="69" spans="1:4" ht="15">
      <c r="A69" s="54" t="s">
        <v>311</v>
      </c>
      <c r="B69" s="44" t="s">
        <v>312</v>
      </c>
      <c r="C69" s="53"/>
      <c r="D69" s="20"/>
    </row>
    <row r="70" spans="1:4" ht="15">
      <c r="A70" s="52" t="s">
        <v>313</v>
      </c>
      <c r="B70" s="44" t="s">
        <v>314</v>
      </c>
      <c r="C70" s="53">
        <v>63232460</v>
      </c>
      <c r="D70" s="20">
        <f>SUM('[5]kiadások működés Polg.Hiv'!D70+'[1]kiadások működés önkormányzat'!D70)</f>
        <v>58788254</v>
      </c>
    </row>
    <row r="71" spans="1:4" ht="15">
      <c r="A71" s="54" t="s">
        <v>315</v>
      </c>
      <c r="B71" s="44" t="s">
        <v>316</v>
      </c>
      <c r="C71" s="53">
        <v>281824293</v>
      </c>
      <c r="D71" s="20">
        <f>SUM('[5]kiadások működés Polg.Hiv'!D71+'[1]kiadások működés önkormányzat'!D71)</f>
        <v>0</v>
      </c>
    </row>
    <row r="72" spans="1:4" ht="15">
      <c r="A72" s="54" t="s">
        <v>317</v>
      </c>
      <c r="B72" s="44" t="s">
        <v>316</v>
      </c>
      <c r="C72" s="53"/>
      <c r="D72" s="20"/>
    </row>
    <row r="73" spans="1:4" ht="15">
      <c r="A73" s="26" t="s">
        <v>318</v>
      </c>
      <c r="B73" s="49" t="s">
        <v>319</v>
      </c>
      <c r="C73" s="17">
        <f>SUM(C60:C72)</f>
        <v>587713641</v>
      </c>
      <c r="D73" s="17">
        <f>SUM(D60:D72)</f>
        <v>269482854</v>
      </c>
    </row>
    <row r="74" spans="1:4" ht="15.75">
      <c r="A74" s="27" t="s">
        <v>91</v>
      </c>
      <c r="B74" s="55"/>
      <c r="C74" s="17">
        <f>C73+C59+C50+C25+C24</f>
        <v>2207858272</v>
      </c>
      <c r="D74" s="17">
        <f>D73+D59+D50+D25+D24</f>
        <v>1650599179</v>
      </c>
    </row>
    <row r="75" spans="1:4" ht="15">
      <c r="A75" s="56" t="s">
        <v>320</v>
      </c>
      <c r="B75" s="44" t="s">
        <v>321</v>
      </c>
      <c r="C75" s="47">
        <v>725925</v>
      </c>
      <c r="D75" s="20">
        <f>SUM('[2]kiadások működés Bölcsőde'!D75+'[3]kiadások működés Könyvtár'!D75+'[4]kiadások működés Zengő Óvoda'!D75+'[5]kiadások működés Polg.Hiv'!D75+'[1]kiadások működés önkormányzat'!D75)</f>
        <v>725925</v>
      </c>
    </row>
    <row r="76" spans="1:4" ht="15">
      <c r="A76" s="56" t="s">
        <v>322</v>
      </c>
      <c r="B76" s="44" t="s">
        <v>323</v>
      </c>
      <c r="C76" s="47">
        <v>1350276659</v>
      </c>
      <c r="D76" s="20">
        <f>SUM('[2]kiadások működés Bölcsőde'!D76+'[3]kiadások működés Könyvtár'!D76+'[4]kiadások működés Zengő Óvoda'!D76+'[5]kiadások működés Polg.Hiv'!D76+'[1]kiadások működés önkormányzat'!D76)</f>
        <v>137773019</v>
      </c>
    </row>
    <row r="77" spans="1:4" ht="15">
      <c r="A77" s="56" t="s">
        <v>324</v>
      </c>
      <c r="B77" s="44" t="s">
        <v>325</v>
      </c>
      <c r="C77" s="47">
        <v>3822736</v>
      </c>
      <c r="D77" s="20">
        <f>SUM('[2]kiadások működés Bölcsőde'!D77+'[3]kiadások működés Könyvtár'!D77+'[4]kiadások működés Zengő Óvoda'!D77+'[5]kiadások működés Polg.Hiv'!D77+'[1]kiadások működés önkormányzat'!D77)</f>
        <v>2552892</v>
      </c>
    </row>
    <row r="78" spans="1:4" ht="15">
      <c r="A78" s="56" t="s">
        <v>326</v>
      </c>
      <c r="B78" s="44" t="s">
        <v>327</v>
      </c>
      <c r="C78" s="47">
        <v>67819744</v>
      </c>
      <c r="D78" s="20">
        <f>SUM('[2]kiadások működés Bölcsőde'!D78+'[3]kiadások működés Könyvtár'!D78+'[4]kiadások működés Zengő Óvoda'!D78+'[5]kiadások működés Polg.Hiv'!D78+'[1]kiadások működés önkormányzat'!D78)</f>
        <v>9153910</v>
      </c>
    </row>
    <row r="79" spans="1:4" ht="15">
      <c r="A79" s="12" t="s">
        <v>328</v>
      </c>
      <c r="B79" s="44" t="s">
        <v>329</v>
      </c>
      <c r="C79" s="47"/>
      <c r="D79" s="20"/>
    </row>
    <row r="80" spans="1:4" ht="15">
      <c r="A80" s="12" t="s">
        <v>330</v>
      </c>
      <c r="B80" s="44" t="s">
        <v>331</v>
      </c>
      <c r="C80" s="47"/>
      <c r="D80" s="20"/>
    </row>
    <row r="81" spans="1:4" ht="15">
      <c r="A81" s="12" t="s">
        <v>332</v>
      </c>
      <c r="B81" s="44" t="s">
        <v>333</v>
      </c>
      <c r="C81" s="47">
        <v>365362285</v>
      </c>
      <c r="D81" s="20">
        <f>SUM('[2]kiadások működés Bölcsőde'!D81+'[3]kiadások működés Könyvtár'!D81+'[4]kiadások működés Zengő Óvoda'!D81+'[5]kiadások működés Polg.Hiv'!D81+'[1]kiadások működés önkormányzat'!D81)</f>
        <v>6434854</v>
      </c>
    </row>
    <row r="82" spans="1:4" ht="15">
      <c r="A82" s="22" t="s">
        <v>334</v>
      </c>
      <c r="B82" s="49" t="s">
        <v>335</v>
      </c>
      <c r="C82" s="17">
        <f>SUM(C75:C81)</f>
        <v>1788007349</v>
      </c>
      <c r="D82" s="17">
        <f>SUM(D75:D81)</f>
        <v>156640600</v>
      </c>
    </row>
    <row r="83" spans="1:4" ht="15">
      <c r="A83" s="25" t="s">
        <v>336</v>
      </c>
      <c r="B83" s="44" t="s">
        <v>337</v>
      </c>
      <c r="C83" s="53">
        <v>115234671</v>
      </c>
      <c r="D83" s="20">
        <f>SUM('[2]kiadások működés Bölcsőde'!D83+'[3]kiadások működés Könyvtár'!D83+'[4]kiadások működés Zengő Óvoda'!D83+'[5]kiadások működés Polg.Hiv'!D83+'[1]kiadások működés önkormányzat'!D83)</f>
        <v>84413174</v>
      </c>
    </row>
    <row r="84" spans="1:4" ht="15">
      <c r="A84" s="25" t="s">
        <v>338</v>
      </c>
      <c r="B84" s="44" t="s">
        <v>339</v>
      </c>
      <c r="C84" s="53"/>
      <c r="D84" s="20">
        <f>SUM('[2]kiadások működés Bölcsőde'!D84+'[3]kiadások működés Könyvtár'!D84+'[4]kiadások működés Zengő Óvoda'!D84+'[5]kiadások működés Polg.Hiv'!D84+'[1]kiadások működés önkormányzat'!D84)</f>
        <v>0</v>
      </c>
    </row>
    <row r="85" spans="1:4" ht="15">
      <c r="A85" s="25" t="s">
        <v>340</v>
      </c>
      <c r="B85" s="44" t="s">
        <v>341</v>
      </c>
      <c r="C85" s="53"/>
      <c r="D85" s="20">
        <f>SUM('[2]kiadások működés Bölcsőde'!D85+'[3]kiadások működés Könyvtár'!D85+'[4]kiadások működés Zengő Óvoda'!D85+'[5]kiadások működés Polg.Hiv'!D85+'[1]kiadások működés önkormányzat'!D85)</f>
        <v>0</v>
      </c>
    </row>
    <row r="86" spans="1:4" ht="15">
      <c r="A86" s="25" t="s">
        <v>342</v>
      </c>
      <c r="B86" s="44" t="s">
        <v>343</v>
      </c>
      <c r="C86" s="53">
        <v>31143362</v>
      </c>
      <c r="D86" s="20">
        <f>SUM('[2]kiadások működés Bölcsőde'!D86+'[3]kiadások működés Könyvtár'!D86+'[4]kiadások működés Zengő Óvoda'!D86+'[5]kiadások működés Polg.Hiv'!D86+'[1]kiadások működés önkormányzat'!D86)</f>
        <v>22791557</v>
      </c>
    </row>
    <row r="87" spans="1:4" ht="15">
      <c r="A87" s="26" t="s">
        <v>344</v>
      </c>
      <c r="B87" s="49" t="s">
        <v>345</v>
      </c>
      <c r="C87" s="17">
        <f>SUM(C83:C86)</f>
        <v>146378033</v>
      </c>
      <c r="D87" s="17">
        <f>SUM(D83:D86)</f>
        <v>107204731</v>
      </c>
    </row>
    <row r="88" spans="1:4" ht="30">
      <c r="A88" s="25" t="s">
        <v>346</v>
      </c>
      <c r="B88" s="44" t="s">
        <v>347</v>
      </c>
      <c r="C88" s="47"/>
      <c r="D88" s="13"/>
    </row>
    <row r="89" spans="1:4" ht="15">
      <c r="A89" s="25" t="s">
        <v>348</v>
      </c>
      <c r="B89" s="44" t="s">
        <v>349</v>
      </c>
      <c r="C89" s="47"/>
      <c r="D89" s="13"/>
    </row>
    <row r="90" spans="1:4" ht="30">
      <c r="A90" s="25" t="s">
        <v>350</v>
      </c>
      <c r="B90" s="44" t="s">
        <v>351</v>
      </c>
      <c r="C90" s="47"/>
      <c r="D90" s="13"/>
    </row>
    <row r="91" spans="1:4" ht="15">
      <c r="A91" s="25" t="s">
        <v>352</v>
      </c>
      <c r="B91" s="44" t="s">
        <v>353</v>
      </c>
      <c r="C91" s="47"/>
      <c r="D91" s="13"/>
    </row>
    <row r="92" spans="1:4" ht="30">
      <c r="A92" s="25" t="s">
        <v>354</v>
      </c>
      <c r="B92" s="44" t="s">
        <v>355</v>
      </c>
      <c r="C92" s="47"/>
      <c r="D92" s="13"/>
    </row>
    <row r="93" spans="1:4" ht="15">
      <c r="A93" s="25" t="s">
        <v>356</v>
      </c>
      <c r="B93" s="44" t="s">
        <v>357</v>
      </c>
      <c r="C93" s="47"/>
      <c r="D93" s="13"/>
    </row>
    <row r="94" spans="1:4" ht="15">
      <c r="A94" s="25" t="s">
        <v>358</v>
      </c>
      <c r="B94" s="44" t="s">
        <v>359</v>
      </c>
      <c r="C94" s="47"/>
      <c r="D94" s="13"/>
    </row>
    <row r="95" spans="1:4" ht="15">
      <c r="A95" s="25" t="s">
        <v>360</v>
      </c>
      <c r="B95" s="44" t="s">
        <v>361</v>
      </c>
      <c r="C95" s="47"/>
      <c r="D95" s="13"/>
    </row>
    <row r="96" spans="1:4" ht="15">
      <c r="A96" s="26" t="s">
        <v>362</v>
      </c>
      <c r="B96" s="49" t="s">
        <v>363</v>
      </c>
      <c r="C96" s="17"/>
      <c r="D96" s="13"/>
    </row>
    <row r="97" spans="1:4" ht="15.75">
      <c r="A97" s="27" t="s">
        <v>124</v>
      </c>
      <c r="B97" s="55"/>
      <c r="C97" s="17">
        <f>C96+C87+C82</f>
        <v>1934385382</v>
      </c>
      <c r="D97" s="17">
        <f>D96+D87+D82</f>
        <v>263845331</v>
      </c>
    </row>
    <row r="98" spans="1:4" ht="15.75">
      <c r="A98" s="30" t="s">
        <v>364</v>
      </c>
      <c r="B98" s="57" t="s">
        <v>365</v>
      </c>
      <c r="C98" s="17">
        <f>C96+C87+C82+C73+C59+C50+C25+C24</f>
        <v>4142243654</v>
      </c>
      <c r="D98" s="17">
        <f>D96+D87+D82+D73+D59+D50+D25+D24</f>
        <v>1914444510</v>
      </c>
    </row>
    <row r="99" spans="1:22" ht="15">
      <c r="A99" s="25" t="s">
        <v>366</v>
      </c>
      <c r="B99" s="14" t="s">
        <v>367</v>
      </c>
      <c r="C99" s="58">
        <v>8668000</v>
      </c>
      <c r="D99" s="59">
        <f>SUM('[1]kiadások működés önkormányzat'!D99)</f>
        <v>8668000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1"/>
      <c r="V99" s="61"/>
    </row>
    <row r="100" spans="1:22" ht="15">
      <c r="A100" s="25" t="s">
        <v>368</v>
      </c>
      <c r="B100" s="14" t="s">
        <v>369</v>
      </c>
      <c r="C100" s="58"/>
      <c r="D100" s="62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1"/>
      <c r="V100" s="61"/>
    </row>
    <row r="101" spans="1:22" ht="15">
      <c r="A101" s="25" t="s">
        <v>370</v>
      </c>
      <c r="B101" s="14" t="s">
        <v>371</v>
      </c>
      <c r="C101" s="58"/>
      <c r="D101" s="62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1"/>
      <c r="V101" s="61"/>
    </row>
    <row r="102" spans="1:22" ht="15">
      <c r="A102" s="34" t="s">
        <v>372</v>
      </c>
      <c r="B102" s="15" t="s">
        <v>373</v>
      </c>
      <c r="C102" s="63">
        <f>SUM(C99:C101)</f>
        <v>8668000</v>
      </c>
      <c r="D102" s="63">
        <f>SUM(D99:D101)</f>
        <v>8668000</v>
      </c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1"/>
      <c r="V102" s="61"/>
    </row>
    <row r="103" spans="1:22" ht="15">
      <c r="A103" s="33" t="s">
        <v>374</v>
      </c>
      <c r="B103" s="14" t="s">
        <v>375</v>
      </c>
      <c r="C103" s="65"/>
      <c r="D103" s="66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1"/>
      <c r="V103" s="61"/>
    </row>
    <row r="104" spans="1:22" ht="15">
      <c r="A104" s="33" t="s">
        <v>376</v>
      </c>
      <c r="B104" s="14" t="s">
        <v>377</v>
      </c>
      <c r="C104" s="65"/>
      <c r="D104" s="66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1"/>
      <c r="V104" s="61"/>
    </row>
    <row r="105" spans="1:22" ht="15">
      <c r="A105" s="25" t="s">
        <v>378</v>
      </c>
      <c r="B105" s="14" t="s">
        <v>379</v>
      </c>
      <c r="C105" s="58"/>
      <c r="D105" s="62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1"/>
      <c r="V105" s="61"/>
    </row>
    <row r="106" spans="1:22" ht="15">
      <c r="A106" s="25" t="s">
        <v>380</v>
      </c>
      <c r="B106" s="14" t="s">
        <v>381</v>
      </c>
      <c r="C106" s="58"/>
      <c r="D106" s="62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1"/>
      <c r="V106" s="61"/>
    </row>
    <row r="107" spans="1:22" ht="15">
      <c r="A107" s="35" t="s">
        <v>382</v>
      </c>
      <c r="B107" s="15" t="s">
        <v>383</v>
      </c>
      <c r="C107" s="68"/>
      <c r="D107" s="69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61"/>
      <c r="V107" s="61"/>
    </row>
    <row r="108" spans="1:22" ht="15">
      <c r="A108" s="33" t="s">
        <v>384</v>
      </c>
      <c r="B108" s="14" t="s">
        <v>385</v>
      </c>
      <c r="C108" s="65"/>
      <c r="D108" s="66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1"/>
      <c r="V108" s="61"/>
    </row>
    <row r="109" spans="1:22" ht="15">
      <c r="A109" s="33" t="s">
        <v>386</v>
      </c>
      <c r="B109" s="14" t="s">
        <v>387</v>
      </c>
      <c r="C109" s="65">
        <v>31037307</v>
      </c>
      <c r="D109" s="71">
        <f>SUM('[1]kiadások működés önkormányzat'!D109)</f>
        <v>31037307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1"/>
      <c r="V109" s="61"/>
    </row>
    <row r="110" spans="1:22" ht="15">
      <c r="A110" s="35" t="s">
        <v>388</v>
      </c>
      <c r="B110" s="15" t="s">
        <v>389</v>
      </c>
      <c r="C110" s="68">
        <f>SUM(C109)</f>
        <v>31037307</v>
      </c>
      <c r="D110" s="68">
        <f>SUM(D109)</f>
        <v>31037307</v>
      </c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1"/>
      <c r="V110" s="61"/>
    </row>
    <row r="111" spans="1:22" ht="15">
      <c r="A111" s="33" t="s">
        <v>390</v>
      </c>
      <c r="B111" s="14" t="s">
        <v>391</v>
      </c>
      <c r="C111" s="65"/>
      <c r="D111" s="66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1"/>
      <c r="V111" s="61"/>
    </row>
    <row r="112" spans="1:22" ht="15">
      <c r="A112" s="33" t="s">
        <v>392</v>
      </c>
      <c r="B112" s="14" t="s">
        <v>393</v>
      </c>
      <c r="C112" s="65"/>
      <c r="D112" s="66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1"/>
      <c r="V112" s="61"/>
    </row>
    <row r="113" spans="1:22" ht="15">
      <c r="A113" s="33" t="s">
        <v>394</v>
      </c>
      <c r="B113" s="14" t="s">
        <v>395</v>
      </c>
      <c r="C113" s="65"/>
      <c r="D113" s="66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1"/>
      <c r="V113" s="61"/>
    </row>
    <row r="114" spans="1:22" ht="15">
      <c r="A114" s="72" t="s">
        <v>396</v>
      </c>
      <c r="B114" s="21" t="s">
        <v>397</v>
      </c>
      <c r="C114" s="68"/>
      <c r="D114" s="69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61"/>
      <c r="V114" s="61"/>
    </row>
    <row r="115" spans="1:22" ht="15">
      <c r="A115" s="33" t="s">
        <v>398</v>
      </c>
      <c r="B115" s="14" t="s">
        <v>399</v>
      </c>
      <c r="C115" s="65"/>
      <c r="D115" s="66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1"/>
      <c r="V115" s="61"/>
    </row>
    <row r="116" spans="1:22" ht="15">
      <c r="A116" s="25" t="s">
        <v>400</v>
      </c>
      <c r="B116" s="14" t="s">
        <v>401</v>
      </c>
      <c r="C116" s="58"/>
      <c r="D116" s="62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1"/>
      <c r="V116" s="61"/>
    </row>
    <row r="117" spans="1:22" ht="15">
      <c r="A117" s="33" t="s">
        <v>402</v>
      </c>
      <c r="B117" s="14" t="s">
        <v>403</v>
      </c>
      <c r="C117" s="65"/>
      <c r="D117" s="66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1"/>
      <c r="V117" s="61"/>
    </row>
    <row r="118" spans="1:22" ht="15">
      <c r="A118" s="33" t="s">
        <v>404</v>
      </c>
      <c r="B118" s="14" t="s">
        <v>405</v>
      </c>
      <c r="C118" s="65"/>
      <c r="D118" s="66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1"/>
      <c r="V118" s="61"/>
    </row>
    <row r="119" spans="1:22" ht="15">
      <c r="A119" s="72" t="s">
        <v>406</v>
      </c>
      <c r="B119" s="21" t="s">
        <v>407</v>
      </c>
      <c r="C119" s="68"/>
      <c r="D119" s="69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61"/>
      <c r="V119" s="61"/>
    </row>
    <row r="120" spans="1:22" ht="15">
      <c r="A120" s="25" t="s">
        <v>408</v>
      </c>
      <c r="B120" s="14" t="s">
        <v>409</v>
      </c>
      <c r="C120" s="58"/>
      <c r="D120" s="62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1"/>
      <c r="V120" s="61"/>
    </row>
    <row r="121" spans="1:22" ht="15.75">
      <c r="A121" s="36" t="s">
        <v>410</v>
      </c>
      <c r="B121" s="37" t="s">
        <v>411</v>
      </c>
      <c r="C121" s="68">
        <f>C110+C102</f>
        <v>39705307</v>
      </c>
      <c r="D121" s="68">
        <f>D110+D102</f>
        <v>39705307</v>
      </c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61"/>
      <c r="V121" s="61"/>
    </row>
    <row r="122" spans="1:22" ht="15.75">
      <c r="A122" s="38" t="s">
        <v>412</v>
      </c>
      <c r="B122" s="39"/>
      <c r="C122" s="73">
        <f>SUM(C98+C121)</f>
        <v>4181948961</v>
      </c>
      <c r="D122" s="73">
        <f>SUM(D98+D121)</f>
        <v>1954149817</v>
      </c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</row>
    <row r="123" spans="2:22" ht="15"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</row>
    <row r="124" spans="2:22" ht="15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</row>
    <row r="125" spans="2:22" ht="15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</row>
    <row r="126" spans="2:22" ht="15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</row>
    <row r="127" spans="2:22" ht="15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</row>
    <row r="128" spans="2:22" ht="15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</row>
    <row r="129" spans="2:22" ht="15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</row>
    <row r="130" spans="2:22" ht="15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</row>
    <row r="131" spans="2:22" ht="15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</row>
    <row r="132" spans="2:22" ht="15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</row>
    <row r="133" spans="2:22" ht="15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</row>
    <row r="134" spans="2:22" ht="15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</row>
    <row r="135" spans="2:22" ht="15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</row>
    <row r="136" spans="2:22" ht="15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</row>
    <row r="137" spans="2:22" ht="15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</row>
    <row r="138" spans="2:22" ht="15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</row>
    <row r="139" spans="2:22" ht="15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</row>
    <row r="140" spans="2:22" ht="15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</row>
    <row r="141" spans="2:22" ht="15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</row>
    <row r="142" spans="2:22" ht="15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</row>
    <row r="143" spans="2:22" ht="15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</row>
    <row r="144" spans="2:22" ht="15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</row>
    <row r="145" spans="2:22" ht="15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</row>
    <row r="146" spans="2:22" ht="15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</row>
    <row r="147" spans="2:22" ht="15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2:22" ht="15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</row>
    <row r="149" spans="2:22" ht="15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</row>
    <row r="150" spans="2:22" ht="15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</row>
    <row r="151" spans="2:22" ht="15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</row>
    <row r="152" spans="2:22" ht="15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</row>
    <row r="153" spans="2:22" ht="15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</row>
    <row r="154" spans="2:22" ht="15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</row>
    <row r="155" spans="2:22" ht="15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</row>
    <row r="156" spans="2:22" ht="15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</row>
    <row r="157" spans="2:22" ht="15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</row>
    <row r="158" spans="2:22" ht="15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</row>
    <row r="159" spans="2:22" ht="15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</row>
    <row r="160" spans="2:22" ht="15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</row>
    <row r="161" spans="2:22" ht="1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</row>
    <row r="162" spans="2:22" ht="15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</row>
    <row r="163" spans="2:22" ht="15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</row>
    <row r="164" spans="2:22" ht="15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</row>
    <row r="165" spans="2:22" ht="15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</row>
    <row r="166" spans="2:22" ht="15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</row>
    <row r="167" spans="2:22" ht="15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</row>
    <row r="168" spans="2:22" ht="15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</row>
    <row r="169" spans="2:22" ht="15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</row>
    <row r="170" spans="2:22" ht="15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</row>
    <row r="171" spans="2:22" ht="15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1"/>
  <headerFooter alignWithMargins="0">
    <oddHeader>&amp;R1/6. melléklet a 20/2019.(V. 30.)önkormányzati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workbookViewId="0" topLeftCell="A20">
      <selection activeCell="I62" sqref="I62"/>
    </sheetView>
  </sheetViews>
  <sheetFormatPr defaultColWidth="9.140625" defaultRowHeight="15"/>
  <cols>
    <col min="1" max="1" width="92.57421875" style="0" customWidth="1"/>
    <col min="3" max="3" width="19.28125" style="0" customWidth="1"/>
    <col min="4" max="4" width="17.7109375" style="0" customWidth="1"/>
  </cols>
  <sheetData>
    <row r="1" spans="1:4" ht="27" customHeight="1">
      <c r="A1" s="1" t="s">
        <v>0</v>
      </c>
      <c r="B1" s="2"/>
      <c r="C1" s="2"/>
      <c r="D1" s="3"/>
    </row>
    <row r="2" spans="1:4" ht="23.25" customHeight="1">
      <c r="A2" s="4" t="s">
        <v>1</v>
      </c>
      <c r="B2" s="5"/>
      <c r="C2" s="5"/>
      <c r="D2" s="3"/>
    </row>
    <row r="3" ht="18">
      <c r="A3" s="6"/>
    </row>
    <row r="4" ht="15">
      <c r="A4" t="s">
        <v>2</v>
      </c>
    </row>
    <row r="5" spans="1:4" ht="25.5">
      <c r="A5" s="7" t="s">
        <v>3</v>
      </c>
      <c r="B5" s="8" t="s">
        <v>4</v>
      </c>
      <c r="C5" s="9" t="s">
        <v>5</v>
      </c>
      <c r="D5" s="10" t="s">
        <v>6</v>
      </c>
    </row>
    <row r="6" spans="1:4" ht="15" customHeight="1" hidden="1">
      <c r="A6" s="11" t="s">
        <v>7</v>
      </c>
      <c r="B6" s="12" t="s">
        <v>8</v>
      </c>
      <c r="C6" s="13"/>
      <c r="D6" s="13"/>
    </row>
    <row r="7" spans="1:4" ht="15" customHeight="1" hidden="1">
      <c r="A7" s="14" t="s">
        <v>9</v>
      </c>
      <c r="B7" s="12" t="s">
        <v>10</v>
      </c>
      <c r="C7" s="13"/>
      <c r="D7" s="13"/>
    </row>
    <row r="8" spans="1:4" ht="15" customHeight="1" hidden="1">
      <c r="A8" s="14" t="s">
        <v>11</v>
      </c>
      <c r="B8" s="12" t="s">
        <v>12</v>
      </c>
      <c r="C8" s="13"/>
      <c r="D8" s="13"/>
    </row>
    <row r="9" spans="1:4" ht="15" customHeight="1" hidden="1">
      <c r="A9" s="14" t="s">
        <v>13</v>
      </c>
      <c r="B9" s="12" t="s">
        <v>14</v>
      </c>
      <c r="C9" s="13"/>
      <c r="D9" s="13"/>
    </row>
    <row r="10" spans="1:4" ht="15" customHeight="1" hidden="1">
      <c r="A10" s="14" t="s">
        <v>15</v>
      </c>
      <c r="B10" s="12" t="s">
        <v>16</v>
      </c>
      <c r="C10" s="13"/>
      <c r="D10" s="13"/>
    </row>
    <row r="11" spans="1:4" ht="15" customHeight="1" hidden="1">
      <c r="A11" s="14" t="s">
        <v>17</v>
      </c>
      <c r="B11" s="12" t="s">
        <v>18</v>
      </c>
      <c r="C11" s="13"/>
      <c r="D11" s="13"/>
    </row>
    <row r="12" spans="1:4" ht="15" customHeight="1">
      <c r="A12" s="15" t="s">
        <v>19</v>
      </c>
      <c r="B12" s="16" t="s">
        <v>20</v>
      </c>
      <c r="C12" s="17">
        <v>909831123</v>
      </c>
      <c r="D12" s="18">
        <f>SUM('[2]bevételek műk.bölcsőde'!D12+'[3]bevételek műk.könyvtár'!D12+'[4]bevételek zengő óvoda'!D12+'[5]bevételek polg.hiv'!D12+'[1]bevételek önkorm.'!D12)</f>
        <v>909831123</v>
      </c>
    </row>
    <row r="13" spans="1:4" ht="15" customHeight="1">
      <c r="A13" s="14" t="s">
        <v>21</v>
      </c>
      <c r="B13" s="12" t="s">
        <v>22</v>
      </c>
      <c r="C13" s="19"/>
      <c r="D13" s="13"/>
    </row>
    <row r="14" spans="1:4" ht="15" customHeight="1">
      <c r="A14" s="14" t="s">
        <v>23</v>
      </c>
      <c r="B14" s="12" t="s">
        <v>24</v>
      </c>
      <c r="C14" s="19"/>
      <c r="D14" s="13"/>
    </row>
    <row r="15" spans="1:4" ht="15" customHeight="1">
      <c r="A15" s="14" t="s">
        <v>25</v>
      </c>
      <c r="B15" s="12" t="s">
        <v>26</v>
      </c>
      <c r="C15" s="19"/>
      <c r="D15" s="13"/>
    </row>
    <row r="16" spans="1:4" ht="15" customHeight="1">
      <c r="A16" s="14" t="s">
        <v>27</v>
      </c>
      <c r="B16" s="12" t="s">
        <v>28</v>
      </c>
      <c r="C16" s="19"/>
      <c r="D16" s="13"/>
    </row>
    <row r="17" spans="1:4" ht="15" customHeight="1">
      <c r="A17" s="14" t="s">
        <v>29</v>
      </c>
      <c r="B17" s="12" t="s">
        <v>30</v>
      </c>
      <c r="C17" s="19">
        <v>391834131</v>
      </c>
      <c r="D17" s="20">
        <f>SUM('[2]bevételek műk.bölcsőde'!D17+'[3]bevételek műk.könyvtár'!D17+'[4]bevételek zengő óvoda'!D17+'[5]bevételek polg.hiv'!D17+'[1]bevételek önkorm.'!D17)</f>
        <v>385247933</v>
      </c>
    </row>
    <row r="18" spans="1:4" ht="15" customHeight="1">
      <c r="A18" s="21" t="s">
        <v>31</v>
      </c>
      <c r="B18" s="22" t="s">
        <v>32</v>
      </c>
      <c r="C18" s="17">
        <f>SUM(C12:C17)</f>
        <v>1301665254</v>
      </c>
      <c r="D18" s="17">
        <f>SUM(D12:D17)</f>
        <v>1295079056</v>
      </c>
    </row>
    <row r="19" spans="1:4" ht="15" customHeight="1">
      <c r="A19" s="14" t="s">
        <v>33</v>
      </c>
      <c r="B19" s="12" t="s">
        <v>34</v>
      </c>
      <c r="C19" s="19"/>
      <c r="D19" s="13"/>
    </row>
    <row r="20" spans="1:4" ht="15" customHeight="1">
      <c r="A20" s="14" t="s">
        <v>35</v>
      </c>
      <c r="B20" s="12" t="s">
        <v>36</v>
      </c>
      <c r="C20" s="19"/>
      <c r="D20" s="13"/>
    </row>
    <row r="21" spans="1:4" ht="15" customHeight="1">
      <c r="A21" s="15" t="s">
        <v>37</v>
      </c>
      <c r="B21" s="16" t="s">
        <v>38</v>
      </c>
      <c r="C21" s="19"/>
      <c r="D21" s="13"/>
    </row>
    <row r="22" spans="1:4" ht="15" customHeight="1">
      <c r="A22" s="14" t="s">
        <v>39</v>
      </c>
      <c r="B22" s="12" t="s">
        <v>40</v>
      </c>
      <c r="C22" s="19"/>
      <c r="D22" s="13"/>
    </row>
    <row r="23" spans="1:4" ht="15" customHeight="1">
      <c r="A23" s="14" t="s">
        <v>41</v>
      </c>
      <c r="B23" s="12" t="s">
        <v>42</v>
      </c>
      <c r="C23" s="19"/>
      <c r="D23" s="13"/>
    </row>
    <row r="24" spans="1:4" ht="15" customHeight="1">
      <c r="A24" s="14" t="s">
        <v>43</v>
      </c>
      <c r="B24" s="12" t="s">
        <v>44</v>
      </c>
      <c r="C24" s="19"/>
      <c r="D24" s="13"/>
    </row>
    <row r="25" spans="1:4" ht="15" customHeight="1">
      <c r="A25" s="14" t="s">
        <v>45</v>
      </c>
      <c r="B25" s="12" t="s">
        <v>46</v>
      </c>
      <c r="C25" s="19">
        <v>270000000</v>
      </c>
      <c r="D25" s="20">
        <f>SUM('[2]bevételek műk.bölcsőde'!D25+'[3]bevételek műk.könyvtár'!D25+'[4]bevételek zengő óvoda'!D25+'[5]bevételek polg.hiv'!D25+'[1]bevételek önkorm.'!D25)</f>
        <v>328976280</v>
      </c>
    </row>
    <row r="26" spans="1:4" ht="15" customHeight="1">
      <c r="A26" s="14" t="s">
        <v>47</v>
      </c>
      <c r="B26" s="12" t="s">
        <v>48</v>
      </c>
      <c r="C26" s="19"/>
      <c r="D26" s="20">
        <f>SUM('[2]bevételek műk.bölcsőde'!D26+'[3]bevételek műk.könyvtár'!D26+'[4]bevételek zengő óvoda'!D26+'[5]bevételek polg.hiv'!D26+'[1]bevételek önkorm.'!D26)</f>
        <v>0</v>
      </c>
    </row>
    <row r="27" spans="1:4" ht="15" customHeight="1">
      <c r="A27" s="14" t="s">
        <v>49</v>
      </c>
      <c r="B27" s="12" t="s">
        <v>50</v>
      </c>
      <c r="C27" s="19"/>
      <c r="D27" s="20">
        <f>SUM('[2]bevételek műk.bölcsőde'!D27+'[3]bevételek műk.könyvtár'!D27+'[4]bevételek zengő óvoda'!D27+'[5]bevételek polg.hiv'!D27+'[1]bevételek önkorm.'!D27)</f>
        <v>0</v>
      </c>
    </row>
    <row r="28" spans="1:4" ht="15" customHeight="1">
      <c r="A28" s="14" t="s">
        <v>51</v>
      </c>
      <c r="B28" s="12" t="s">
        <v>52</v>
      </c>
      <c r="C28" s="19">
        <v>36000000</v>
      </c>
      <c r="D28" s="20">
        <f>SUM('[2]bevételek műk.bölcsőde'!D28+'[3]bevételek műk.könyvtár'!D28+'[4]bevételek zengő óvoda'!D28+'[5]bevételek polg.hiv'!D28+'[1]bevételek önkorm.'!D28)</f>
        <v>38159874</v>
      </c>
    </row>
    <row r="29" spans="1:4" ht="15" customHeight="1">
      <c r="A29" s="14" t="s">
        <v>53</v>
      </c>
      <c r="B29" s="12" t="s">
        <v>54</v>
      </c>
      <c r="C29" s="19"/>
      <c r="D29" s="20">
        <f>SUM('[2]bevételek műk.bölcsőde'!D29+'[3]bevételek műk.könyvtár'!D29+'[4]bevételek zengő óvoda'!D29+'[5]bevételek polg.hiv'!D29+'[1]bevételek önkorm.'!D29)</f>
        <v>0</v>
      </c>
    </row>
    <row r="30" spans="1:4" ht="15" customHeight="1">
      <c r="A30" s="15" t="s">
        <v>55</v>
      </c>
      <c r="B30" s="16" t="s">
        <v>56</v>
      </c>
      <c r="C30" s="23">
        <f>SUM(C25:C29)</f>
        <v>306000000</v>
      </c>
      <c r="D30" s="24">
        <f>SUM('[2]bevételek műk.bölcsőde'!D30+'[3]bevételek műk.könyvtár'!D30+'[4]bevételek zengő óvoda'!D30+'[5]bevételek polg.hiv'!D30+'[1]bevételek önkorm.'!D30)</f>
        <v>367136154</v>
      </c>
    </row>
    <row r="31" spans="1:4" ht="15" customHeight="1">
      <c r="A31" s="14" t="s">
        <v>57</v>
      </c>
      <c r="B31" s="12" t="s">
        <v>58</v>
      </c>
      <c r="C31" s="19">
        <v>5000000</v>
      </c>
      <c r="D31" s="20">
        <f>SUM('[2]bevételek műk.bölcsőde'!D31+'[3]bevételek műk.könyvtár'!D31+'[4]bevételek zengő óvoda'!D31+'[5]bevételek polg.hiv'!D31+'[1]bevételek önkorm.'!D31)</f>
        <v>3369233</v>
      </c>
    </row>
    <row r="32" spans="1:4" ht="15" customHeight="1">
      <c r="A32" s="21" t="s">
        <v>59</v>
      </c>
      <c r="B32" s="22" t="s">
        <v>60</v>
      </c>
      <c r="C32" s="17">
        <f>SUM(C30:C31)</f>
        <v>311000000</v>
      </c>
      <c r="D32" s="17">
        <f>SUM(D30:D31)</f>
        <v>370505387</v>
      </c>
    </row>
    <row r="33" spans="1:4" ht="15" customHeight="1" hidden="1">
      <c r="A33" s="25" t="s">
        <v>61</v>
      </c>
      <c r="B33" s="12" t="s">
        <v>62</v>
      </c>
      <c r="C33" s="19"/>
      <c r="D33" s="13"/>
    </row>
    <row r="34" spans="1:4" ht="15" customHeight="1" hidden="1">
      <c r="A34" s="25" t="s">
        <v>63</v>
      </c>
      <c r="B34" s="12" t="s">
        <v>64</v>
      </c>
      <c r="C34" s="19"/>
      <c r="D34" s="13"/>
    </row>
    <row r="35" spans="1:4" ht="15" customHeight="1" hidden="1">
      <c r="A35" s="25" t="s">
        <v>65</v>
      </c>
      <c r="B35" s="12" t="s">
        <v>66</v>
      </c>
      <c r="C35" s="19"/>
      <c r="D35" s="13"/>
    </row>
    <row r="36" spans="1:4" ht="15" customHeight="1" hidden="1">
      <c r="A36" s="25" t="s">
        <v>67</v>
      </c>
      <c r="B36" s="12" t="s">
        <v>68</v>
      </c>
      <c r="C36" s="19"/>
      <c r="D36" s="13"/>
    </row>
    <row r="37" spans="1:4" ht="15" customHeight="1" hidden="1">
      <c r="A37" s="25" t="s">
        <v>69</v>
      </c>
      <c r="B37" s="12" t="s">
        <v>70</v>
      </c>
      <c r="C37" s="19"/>
      <c r="D37" s="13"/>
    </row>
    <row r="38" spans="1:4" ht="15" customHeight="1" hidden="1">
      <c r="A38" s="25" t="s">
        <v>71</v>
      </c>
      <c r="B38" s="12" t="s">
        <v>72</v>
      </c>
      <c r="C38" s="19"/>
      <c r="D38" s="13"/>
    </row>
    <row r="39" spans="1:4" ht="15" customHeight="1" hidden="1">
      <c r="A39" s="25" t="s">
        <v>73</v>
      </c>
      <c r="B39" s="12" t="s">
        <v>74</v>
      </c>
      <c r="C39" s="19"/>
      <c r="D39" s="13"/>
    </row>
    <row r="40" spans="1:4" ht="15" customHeight="1" hidden="1">
      <c r="A40" s="25" t="s">
        <v>75</v>
      </c>
      <c r="B40" s="12" t="s">
        <v>76</v>
      </c>
      <c r="C40" s="19"/>
      <c r="D40" s="13"/>
    </row>
    <row r="41" spans="1:4" ht="15" customHeight="1" hidden="1">
      <c r="A41" s="25" t="s">
        <v>77</v>
      </c>
      <c r="B41" s="12" t="s">
        <v>78</v>
      </c>
      <c r="C41" s="19"/>
      <c r="D41" s="13"/>
    </row>
    <row r="42" spans="1:4" ht="15" customHeight="1" hidden="1">
      <c r="A42" s="25" t="s">
        <v>79</v>
      </c>
      <c r="B42" s="12" t="s">
        <v>80</v>
      </c>
      <c r="C42" s="19"/>
      <c r="D42" s="13"/>
    </row>
    <row r="43" spans="1:4" ht="15" customHeight="1">
      <c r="A43" s="26" t="s">
        <v>81</v>
      </c>
      <c r="B43" s="22" t="s">
        <v>82</v>
      </c>
      <c r="C43" s="17">
        <v>175963471</v>
      </c>
      <c r="D43" s="18">
        <f>SUM('[2]bevételek műk.bölcsőde'!D43+'[3]bevételek műk.könyvtár'!D43+'[4]bevételek zengő óvoda'!D43+'[5]bevételek polg.hiv'!D43+'[1]bevételek önkorm.'!D43)</f>
        <v>172999717</v>
      </c>
    </row>
    <row r="44" spans="1:4" ht="15" customHeight="1">
      <c r="A44" s="25" t="s">
        <v>83</v>
      </c>
      <c r="B44" s="12" t="s">
        <v>84</v>
      </c>
      <c r="C44" s="19"/>
      <c r="D44" s="18"/>
    </row>
    <row r="45" spans="1:4" ht="15" customHeight="1">
      <c r="A45" s="14" t="s">
        <v>85</v>
      </c>
      <c r="B45" s="12" t="s">
        <v>86</v>
      </c>
      <c r="C45" s="19"/>
      <c r="D45" s="18"/>
    </row>
    <row r="46" spans="1:4" ht="15" customHeight="1">
      <c r="A46" s="25" t="s">
        <v>87</v>
      </c>
      <c r="B46" s="12" t="s">
        <v>88</v>
      </c>
      <c r="C46" s="19"/>
      <c r="D46" s="18"/>
    </row>
    <row r="47" spans="1:4" ht="15" customHeight="1">
      <c r="A47" s="21" t="s">
        <v>89</v>
      </c>
      <c r="B47" s="22" t="s">
        <v>90</v>
      </c>
      <c r="C47" s="17">
        <v>5800000</v>
      </c>
      <c r="D47" s="18">
        <f>SUM('[2]bevételek műk.bölcsőde'!D47+'[3]bevételek műk.könyvtár'!D47+'[4]bevételek zengő óvoda'!D47+'[5]bevételek polg.hiv'!D47+'[1]bevételek önkorm.'!D47)</f>
        <v>3800000</v>
      </c>
    </row>
    <row r="48" spans="1:4" ht="15" customHeight="1">
      <c r="A48" s="27" t="s">
        <v>91</v>
      </c>
      <c r="B48" s="28"/>
      <c r="C48" s="17">
        <f>C47+C43+C32+C18</f>
        <v>1794428725</v>
      </c>
      <c r="D48" s="18">
        <f>SUM('[2]bevételek műk.bölcsőde'!D48+'[3]bevételek műk.könyvtár'!D48+'[4]bevételek zengő óvoda'!D48+'[5]bevételek polg.hiv'!D48+'[1]bevételek önkorm.'!D48)</f>
        <v>1842384160</v>
      </c>
    </row>
    <row r="49" spans="1:4" ht="15" customHeight="1">
      <c r="A49" s="14" t="s">
        <v>92</v>
      </c>
      <c r="B49" s="12" t="s">
        <v>93</v>
      </c>
      <c r="C49" s="19">
        <v>20715605</v>
      </c>
      <c r="D49" s="20">
        <f>SUM('[2]bevételek műk.bölcsőde'!D49+'[3]bevételek műk.könyvtár'!D49+'[4]bevételek zengő óvoda'!D49+'[5]bevételek polg.hiv'!D49+'[1]bevételek önkorm.'!D49)</f>
        <v>20715605</v>
      </c>
    </row>
    <row r="50" spans="1:4" ht="15" customHeight="1">
      <c r="A50" s="14" t="s">
        <v>94</v>
      </c>
      <c r="B50" s="12" t="s">
        <v>95</v>
      </c>
      <c r="C50" s="19"/>
      <c r="D50" s="20"/>
    </row>
    <row r="51" spans="1:4" ht="15" customHeight="1">
      <c r="A51" s="14" t="s">
        <v>96</v>
      </c>
      <c r="B51" s="12" t="s">
        <v>97</v>
      </c>
      <c r="C51" s="19"/>
      <c r="D51" s="20"/>
    </row>
    <row r="52" spans="1:4" ht="15" customHeight="1">
      <c r="A52" s="14" t="s">
        <v>98</v>
      </c>
      <c r="B52" s="12" t="s">
        <v>99</v>
      </c>
      <c r="C52" s="19"/>
      <c r="D52" s="20"/>
    </row>
    <row r="53" spans="1:4" ht="15" customHeight="1">
      <c r="A53" s="14" t="s">
        <v>100</v>
      </c>
      <c r="B53" s="12" t="s">
        <v>101</v>
      </c>
      <c r="C53" s="19">
        <v>36819201</v>
      </c>
      <c r="D53" s="20">
        <f>SUM('[2]bevételek műk.bölcsőde'!D53+'[3]bevételek műk.könyvtár'!D53+'[4]bevételek zengő óvoda'!D53+'[5]bevételek polg.hiv'!D53+'[1]bevételek önkorm.'!D53)</f>
        <v>36819201</v>
      </c>
    </row>
    <row r="54" spans="1:4" ht="15" customHeight="1">
      <c r="A54" s="21" t="s">
        <v>102</v>
      </c>
      <c r="B54" s="22" t="s">
        <v>103</v>
      </c>
      <c r="C54" s="17">
        <f>SUM(C49:C53)</f>
        <v>57534806</v>
      </c>
      <c r="D54" s="17">
        <f>SUM(D49:D53)</f>
        <v>57534806</v>
      </c>
    </row>
    <row r="55" spans="1:4" ht="15" customHeight="1">
      <c r="A55" s="25" t="s">
        <v>104</v>
      </c>
      <c r="B55" s="12" t="s">
        <v>105</v>
      </c>
      <c r="C55" s="19"/>
      <c r="D55" s="13"/>
    </row>
    <row r="56" spans="1:4" ht="15" customHeight="1">
      <c r="A56" s="25" t="s">
        <v>106</v>
      </c>
      <c r="B56" s="12" t="s">
        <v>107</v>
      </c>
      <c r="C56" s="19">
        <v>35799492</v>
      </c>
      <c r="D56" s="20">
        <f>SUM('[5]bevételek polg.hiv'!D56+'[1]bevételek önkorm.'!D56)</f>
        <v>25310620</v>
      </c>
    </row>
    <row r="57" spans="1:4" ht="15" customHeight="1">
      <c r="A57" s="25" t="s">
        <v>108</v>
      </c>
      <c r="B57" s="12" t="s">
        <v>109</v>
      </c>
      <c r="C57" s="19"/>
      <c r="D57" s="20">
        <f>SUM('[5]bevételek polg.hiv'!D57+'[1]bevételek önkorm.'!D57)</f>
        <v>17025</v>
      </c>
    </row>
    <row r="58" spans="1:4" ht="15" customHeight="1">
      <c r="A58" s="25" t="s">
        <v>110</v>
      </c>
      <c r="B58" s="12" t="s">
        <v>111</v>
      </c>
      <c r="C58" s="19"/>
      <c r="D58" s="13"/>
    </row>
    <row r="59" spans="1:4" ht="15" customHeight="1">
      <c r="A59" s="25" t="s">
        <v>112</v>
      </c>
      <c r="B59" s="12" t="s">
        <v>113</v>
      </c>
      <c r="C59" s="19"/>
      <c r="D59" s="13"/>
    </row>
    <row r="60" spans="1:4" ht="15" customHeight="1">
      <c r="A60" s="21" t="s">
        <v>114</v>
      </c>
      <c r="B60" s="22" t="s">
        <v>115</v>
      </c>
      <c r="C60" s="17">
        <f>SUM(C55:C59)</f>
        <v>35799492</v>
      </c>
      <c r="D60" s="17">
        <f>SUM(D55:D59)</f>
        <v>25327645</v>
      </c>
    </row>
    <row r="61" spans="1:4" ht="15" customHeight="1">
      <c r="A61" s="25" t="s">
        <v>116</v>
      </c>
      <c r="B61" s="12" t="s">
        <v>117</v>
      </c>
      <c r="C61" s="19"/>
      <c r="D61" s="13"/>
    </row>
    <row r="62" spans="1:4" ht="15" customHeight="1">
      <c r="A62" s="14" t="s">
        <v>118</v>
      </c>
      <c r="B62" s="12" t="s">
        <v>119</v>
      </c>
      <c r="C62" s="19"/>
      <c r="D62" s="13"/>
    </row>
    <row r="63" spans="1:4" ht="15" customHeight="1">
      <c r="A63" s="25" t="s">
        <v>120</v>
      </c>
      <c r="B63" s="12" t="s">
        <v>121</v>
      </c>
      <c r="C63" s="19"/>
      <c r="D63" s="13"/>
    </row>
    <row r="64" spans="1:4" ht="15" customHeight="1">
      <c r="A64" s="21" t="s">
        <v>122</v>
      </c>
      <c r="B64" s="22" t="s">
        <v>123</v>
      </c>
      <c r="C64" s="17">
        <f>SUM(C63)</f>
        <v>0</v>
      </c>
      <c r="D64" s="20">
        <f>SUM('[5]bevételek polg.hiv'!D64+'[1]bevételek önkorm.'!D64)</f>
        <v>1359155</v>
      </c>
    </row>
    <row r="65" spans="1:4" ht="15" customHeight="1">
      <c r="A65" s="27" t="s">
        <v>124</v>
      </c>
      <c r="B65" s="28"/>
      <c r="C65" s="17">
        <f>C64+C60+C54</f>
        <v>93334298</v>
      </c>
      <c r="D65" s="17">
        <f>D64+D60+D54</f>
        <v>84221606</v>
      </c>
    </row>
    <row r="66" spans="1:4" ht="15.75">
      <c r="A66" s="29" t="s">
        <v>125</v>
      </c>
      <c r="B66" s="30" t="s">
        <v>126</v>
      </c>
      <c r="C66" s="17">
        <f>C64+C47+C60+C43+C32+C18+C54</f>
        <v>1887763023</v>
      </c>
      <c r="D66" s="17">
        <f>D64+D47+D60+D43+D32+D18+D54</f>
        <v>1926605766</v>
      </c>
    </row>
    <row r="67" spans="1:4" ht="15.75">
      <c r="A67" s="31" t="s">
        <v>127</v>
      </c>
      <c r="B67" s="32"/>
      <c r="C67" s="19">
        <f>C48-'kiadások működés önk+költs.szer'!C74</f>
        <v>-413429547</v>
      </c>
      <c r="D67" s="19">
        <f>D48-'kiadások működés önk+költs.szer'!D74</f>
        <v>191784981</v>
      </c>
    </row>
    <row r="68" spans="1:4" ht="15.75">
      <c r="A68" s="31" t="s">
        <v>128</v>
      </c>
      <c r="B68" s="32"/>
      <c r="C68" s="19">
        <f>C65-'kiadások működés önk+költs.szer'!C97</f>
        <v>-1841051084</v>
      </c>
      <c r="D68" s="19">
        <f>D65-'kiadások működés önk+költs.szer'!D97</f>
        <v>-179623725</v>
      </c>
    </row>
    <row r="69" spans="1:4" ht="15" hidden="1">
      <c r="A69" s="33" t="s">
        <v>129</v>
      </c>
      <c r="B69" s="14" t="s">
        <v>130</v>
      </c>
      <c r="C69" s="19"/>
      <c r="D69" s="13"/>
    </row>
    <row r="70" spans="1:4" ht="15" hidden="1">
      <c r="A70" s="25" t="s">
        <v>131</v>
      </c>
      <c r="B70" s="14" t="s">
        <v>132</v>
      </c>
      <c r="C70" s="19"/>
      <c r="D70" s="13"/>
    </row>
    <row r="71" spans="1:4" ht="15" hidden="1">
      <c r="A71" s="33" t="s">
        <v>133</v>
      </c>
      <c r="B71" s="14" t="s">
        <v>134</v>
      </c>
      <c r="C71" s="19"/>
      <c r="D71" s="13"/>
    </row>
    <row r="72" spans="1:4" ht="15">
      <c r="A72" s="34" t="s">
        <v>135</v>
      </c>
      <c r="B72" s="15" t="s">
        <v>136</v>
      </c>
      <c r="C72" s="19"/>
      <c r="D72" s="13"/>
    </row>
    <row r="73" spans="1:4" ht="15" hidden="1">
      <c r="A73" s="25" t="s">
        <v>137</v>
      </c>
      <c r="B73" s="14" t="s">
        <v>138</v>
      </c>
      <c r="C73" s="19"/>
      <c r="D73" s="13"/>
    </row>
    <row r="74" spans="1:4" ht="15" hidden="1">
      <c r="A74" s="33" t="s">
        <v>139</v>
      </c>
      <c r="B74" s="14" t="s">
        <v>140</v>
      </c>
      <c r="C74" s="19"/>
      <c r="D74" s="13"/>
    </row>
    <row r="75" spans="1:4" ht="15" hidden="1">
      <c r="A75" s="25" t="s">
        <v>141</v>
      </c>
      <c r="B75" s="14" t="s">
        <v>142</v>
      </c>
      <c r="C75" s="19"/>
      <c r="D75" s="13"/>
    </row>
    <row r="76" spans="1:4" ht="15" hidden="1">
      <c r="A76" s="33" t="s">
        <v>143</v>
      </c>
      <c r="B76" s="14" t="s">
        <v>144</v>
      </c>
      <c r="C76" s="19"/>
      <c r="D76" s="13"/>
    </row>
    <row r="77" spans="1:4" ht="15">
      <c r="A77" s="35" t="s">
        <v>145</v>
      </c>
      <c r="B77" s="15" t="s">
        <v>146</v>
      </c>
      <c r="C77" s="19"/>
      <c r="D77" s="13"/>
    </row>
    <row r="78" spans="1:4" ht="15" hidden="1">
      <c r="A78" s="14" t="s">
        <v>147</v>
      </c>
      <c r="B78" s="14" t="s">
        <v>148</v>
      </c>
      <c r="C78" s="19"/>
      <c r="D78" s="13"/>
    </row>
    <row r="79" spans="1:4" ht="15" hidden="1">
      <c r="A79" s="14" t="s">
        <v>149</v>
      </c>
      <c r="B79" s="14" t="s">
        <v>148</v>
      </c>
      <c r="C79" s="19"/>
      <c r="D79" s="13"/>
    </row>
    <row r="80" spans="1:4" ht="15" hidden="1">
      <c r="A80" s="14" t="s">
        <v>150</v>
      </c>
      <c r="B80" s="14" t="s">
        <v>151</v>
      </c>
      <c r="C80" s="19"/>
      <c r="D80" s="13"/>
    </row>
    <row r="81" spans="1:4" ht="15" hidden="1">
      <c r="A81" s="14" t="s">
        <v>152</v>
      </c>
      <c r="B81" s="14" t="s">
        <v>151</v>
      </c>
      <c r="C81" s="19"/>
      <c r="D81" s="13"/>
    </row>
    <row r="82" spans="1:4" ht="15">
      <c r="A82" s="15" t="s">
        <v>153</v>
      </c>
      <c r="B82" s="15" t="s">
        <v>154</v>
      </c>
      <c r="C82" s="19">
        <v>2294185938</v>
      </c>
      <c r="D82" s="20">
        <f>SUM('[2]bevételek műk.bölcsőde'!D77+'[3]bevételek műk.könyvtár'!D77+'[4]bevételek zengő óvoda'!D82+'[5]bevételek polg.hiv'!D82+'[1]bevételek önkorm.'!D82)</f>
        <v>2294185938</v>
      </c>
    </row>
    <row r="83" spans="1:4" ht="15">
      <c r="A83" s="33" t="s">
        <v>155</v>
      </c>
      <c r="B83" s="14" t="s">
        <v>156</v>
      </c>
      <c r="C83" s="19"/>
      <c r="D83" s="20">
        <f>SUM('[2]bevételek műk.bölcsőde'!D78+'[3]bevételek műk.könyvtár'!D78+'[4]bevételek zengő óvoda'!D83+'[5]bevételek polg.hiv'!D83+'[1]bevételek önkorm.'!D83)</f>
        <v>31405408</v>
      </c>
    </row>
    <row r="84" spans="1:4" ht="15">
      <c r="A84" s="33" t="s">
        <v>157</v>
      </c>
      <c r="B84" s="14" t="s">
        <v>158</v>
      </c>
      <c r="C84" s="19"/>
      <c r="D84" s="13"/>
    </row>
    <row r="85" spans="1:4" ht="15">
      <c r="A85" s="33" t="s">
        <v>159</v>
      </c>
      <c r="B85" s="14" t="s">
        <v>160</v>
      </c>
      <c r="C85" s="19"/>
      <c r="D85" s="13"/>
    </row>
    <row r="86" spans="1:4" ht="15">
      <c r="A86" s="33" t="s">
        <v>161</v>
      </c>
      <c r="B86" s="14" t="s">
        <v>162</v>
      </c>
      <c r="C86" s="19"/>
      <c r="D86" s="13"/>
    </row>
    <row r="87" spans="1:4" ht="15">
      <c r="A87" s="25" t="s">
        <v>163</v>
      </c>
      <c r="B87" s="14" t="s">
        <v>164</v>
      </c>
      <c r="C87" s="19"/>
      <c r="D87" s="13"/>
    </row>
    <row r="88" spans="1:4" ht="15">
      <c r="A88" s="34" t="s">
        <v>165</v>
      </c>
      <c r="B88" s="15" t="s">
        <v>166</v>
      </c>
      <c r="C88" s="17">
        <f>SUM(C82:C87)</f>
        <v>2294185938</v>
      </c>
      <c r="D88" s="17">
        <f>SUM(D82:D87)</f>
        <v>2325591346</v>
      </c>
    </row>
    <row r="89" spans="1:4" ht="15">
      <c r="A89" s="25" t="s">
        <v>167</v>
      </c>
      <c r="B89" s="14" t="s">
        <v>168</v>
      </c>
      <c r="C89" s="19"/>
      <c r="D89" s="13"/>
    </row>
    <row r="90" spans="1:4" ht="15">
      <c r="A90" s="25" t="s">
        <v>169</v>
      </c>
      <c r="B90" s="14" t="s">
        <v>170</v>
      </c>
      <c r="C90" s="19"/>
      <c r="D90" s="13"/>
    </row>
    <row r="91" spans="1:4" ht="15">
      <c r="A91" s="33" t="s">
        <v>171</v>
      </c>
      <c r="B91" s="14" t="s">
        <v>172</v>
      </c>
      <c r="C91" s="19"/>
      <c r="D91" s="13"/>
    </row>
    <row r="92" spans="1:4" ht="15">
      <c r="A92" s="33" t="s">
        <v>173</v>
      </c>
      <c r="B92" s="14" t="s">
        <v>174</v>
      </c>
      <c r="C92" s="19"/>
      <c r="D92" s="13"/>
    </row>
    <row r="93" spans="1:4" ht="15">
      <c r="A93" s="35" t="s">
        <v>175</v>
      </c>
      <c r="B93" s="15" t="s">
        <v>176</v>
      </c>
      <c r="C93" s="19"/>
      <c r="D93" s="13"/>
    </row>
    <row r="94" spans="1:4" ht="15">
      <c r="A94" s="34" t="s">
        <v>177</v>
      </c>
      <c r="B94" s="15" t="s">
        <v>178</v>
      </c>
      <c r="C94" s="19"/>
      <c r="D94" s="13"/>
    </row>
    <row r="95" spans="1:4" ht="15.75">
      <c r="A95" s="36" t="s">
        <v>179</v>
      </c>
      <c r="B95" s="37" t="s">
        <v>180</v>
      </c>
      <c r="C95" s="17">
        <f>SUM(C88)</f>
        <v>2294185938</v>
      </c>
      <c r="D95" s="17">
        <f>SUM(D88)</f>
        <v>2325591346</v>
      </c>
    </row>
    <row r="96" spans="1:4" ht="15.75">
      <c r="A96" s="38" t="s">
        <v>181</v>
      </c>
      <c r="B96" s="39"/>
      <c r="C96" s="17">
        <f>C66+C95</f>
        <v>4181948961</v>
      </c>
      <c r="D96" s="17">
        <f>D66+D95</f>
        <v>4252197112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1"/>
  <headerFooter alignWithMargins="0">
    <oddHeader>&amp;R1/6.melléklet a 20/2019.(V. 30.)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2019-06-04T13:05:26Z</dcterms:created>
  <dcterms:modified xsi:type="dcterms:W3CDTF">2019-06-04T13:05:39Z</dcterms:modified>
  <cp:category/>
  <cp:version/>
  <cp:contentType/>
  <cp:contentStatus/>
</cp:coreProperties>
</file>