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4. melléklet" sheetId="1" r:id="rId1"/>
    <sheet name="4.1. melléklet" sheetId="2" r:id="rId2"/>
  </sheets>
  <definedNames/>
  <calcPr fullCalcOnLoad="1"/>
</workbook>
</file>

<file path=xl/sharedStrings.xml><?xml version="1.0" encoding="utf-8"?>
<sst xmlns="http://schemas.openxmlformats.org/spreadsheetml/2006/main" count="538" uniqueCount="164">
  <si>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</si>
  <si>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</si>
  <si>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</si>
  <si>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</si>
  <si>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</si>
  <si>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</si>
  <si>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</si>
  <si>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</si>
  <si>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</si>
  <si>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</si>
  <si>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</si>
  <si>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</si>
  <si>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</si>
  <si>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</si>
  <si>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</si>
  <si>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</si>
  <si>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</si>
  <si>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</si>
  <si>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</si>
  <si>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</si>
  <si>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</si>
  <si>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</si>
  <si>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</si>
  <si>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</si>
  <si>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</si>
  <si>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</si>
  <si>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</si>
  <si>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</si>
  <si>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</si>
  <si>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</si>
  <si>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</si>
  <si>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</si>
  <si>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</si>
  <si>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</si>
  <si>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</si>
  <si>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</si>
  <si>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</si>
  <si>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</si>
  <si>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</si>
  <si>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</si>
  <si>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</si>
  <si>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</si>
  <si>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</si>
  <si>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</si>
  <si>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</si>
  <si>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</si>
  <si>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</si>
  <si>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</si>
  <si>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</si>
  <si>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</si>
  <si>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Hajó Utcai Óvoda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</si>
  <si>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</si>
  <si>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</si>
  <si>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</si>
  <si>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</si>
  <si>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</si>
  <si>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</si>
  <si>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</si>
  <si>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</si>
  <si>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</si>
  <si>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</si>
  <si>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</si>
  <si>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</si>
  <si>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</si>
  <si>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</si>
  <si>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</si>
  <si>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</si>
  <si>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Ifjúság utcai Óvoda összesen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</si>
  <si>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</si>
  <si>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</si>
  <si>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</si>
  <si>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</si>
  <si>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</si>
  <si>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</si>
  <si>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</si>
  <si>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</si>
  <si>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Méliusz Juhász Péter Könyvtár összesen</t>
  </si>
  <si>
    <t>37.</t>
  </si>
  <si>
    <t>Csokonai Színház</t>
  </si>
  <si>
    <t>38.</t>
  </si>
  <si>
    <t>Vojtina Bábszínház</t>
  </si>
  <si>
    <t>Csokonai Színház összesen</t>
  </si>
  <si>
    <t>39.</t>
  </si>
  <si>
    <t>40.</t>
  </si>
  <si>
    <t xml:space="preserve">Debreceni Közterület Felügyelet </t>
  </si>
  <si>
    <t>41.</t>
  </si>
  <si>
    <t>42.</t>
  </si>
  <si>
    <t>DMJV Idősek Háza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</si>
  <si>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</si>
  <si>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</si>
  <si>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</si>
  <si>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</si>
  <si>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</si>
  <si>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</si>
  <si>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</si>
  <si>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</si>
  <si>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ÖSSZESEN</t>
  </si>
  <si>
    <t>47.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</si>
  <si>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</si>
  <si>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</si>
  <si>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</si>
  <si>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</si>
  <si>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</si>
  <si>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</si>
  <si>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</si>
  <si>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2017 Kötött kiadások előirányzata
(a dologi kiadásokból visszatervezendő kiadási előirányzatok)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</si>
  <si>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</si>
  <si>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</si>
  <si>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</si>
  <si>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</si>
  <si>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</si>
  <si>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</si>
  <si>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</si>
  <si>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</si>
  <si>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</si>
  <si>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</si>
  <si>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</si>
  <si>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</si>
  <si>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</si>
  <si>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</si>
  <si>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</si>
  <si>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</si>
  <si>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</si>
  <si>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</si>
  <si>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</si>
  <si>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</si>
  <si>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</si>
  <si>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</si>
  <si>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</si>
  <si>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</si>
  <si>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</si>
  <si>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</si>
  <si>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</si>
  <si>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</si>
  <si>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</si>
  <si>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</si>
  <si>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</si>
  <si>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</si>
  <si>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</si>
  <si>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</si>
  <si>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</si>
  <si>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</si>
  <si>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</si>
  <si>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</si>
  <si>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</si>
  <si>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</si>
  <si>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Módosított Előirányzat</t>
  </si>
  <si>
    <t>M</t>
  </si>
  <si>
    <t>O</t>
  </si>
  <si>
    <t xml:space="preserve">N </t>
  </si>
  <si>
    <t>P</t>
  </si>
  <si>
    <t>Q</t>
  </si>
  <si>
    <t>R</t>
  </si>
  <si>
    <t>S</t>
  </si>
  <si>
    <t>T</t>
  </si>
  <si>
    <t>U</t>
  </si>
  <si>
    <t>V</t>
  </si>
  <si>
    <t>N</t>
  </si>
  <si>
    <t>W</t>
  </si>
  <si>
    <t>X</t>
  </si>
  <si>
    <t>(4. melléklet a 6/2017. (II. 16.) önkormányzati rendelethez)</t>
  </si>
  <si>
    <t>(4.1. melléklet a 6/2017. (II. 16.) önkormányzati rendelethez)</t>
  </si>
  <si>
    <t>13. melléklet a 15/2017. (IV. 27.) önkormányzati rendelethez</t>
  </si>
  <si>
    <t>14. melléklet a 15/2017. (IV.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</si>
</sst>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1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11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7" fillId="0" borderId="0" xfId="55" applyFont="1" applyFill="1" applyAlignment="1">
      <alignment horizontal="center"/>
      <protection/>
    </xf>
    <xf numFmtId="0" fontId="54" fillId="0" borderId="0" xfId="0" applyFont="1" applyAlignment="1">
      <alignment horizontal="center" vertical="center"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right"/>
      <protection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/>
      <protection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3" fontId="55" fillId="0" borderId="10" xfId="0" applyNumberFormat="1" applyFont="1" applyBorder="1" applyAlignment="1">
      <alignment/>
    </xf>
    <xf numFmtId="3" fontId="8" fillId="33" borderId="10" xfId="59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3" fontId="14" fillId="0" borderId="10" xfId="57" applyNumberFormat="1" applyFont="1" applyFill="1" applyBorder="1" applyAlignment="1">
      <alignment horizontal="left" vertical="center" wrapText="1"/>
      <protection/>
    </xf>
    <xf numFmtId="3" fontId="14" fillId="0" borderId="10" xfId="0" applyNumberFormat="1" applyFont="1" applyBorder="1" applyAlignment="1">
      <alignment/>
    </xf>
    <xf numFmtId="3" fontId="8" fillId="0" borderId="10" xfId="57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3" fontId="56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55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8" fillId="0" borderId="10" xfId="55" applyNumberFormat="1" applyFont="1" applyBorder="1">
      <alignment/>
      <protection/>
    </xf>
    <xf numFmtId="3" fontId="8" fillId="0" borderId="10" xfId="0" applyNumberFormat="1" applyFont="1" applyBorder="1" applyAlignment="1">
      <alignment/>
    </xf>
    <xf numFmtId="0" fontId="8" fillId="0" borderId="10" xfId="55" applyFont="1" applyFill="1" applyBorder="1" applyAlignment="1">
      <alignment horizontal="center" vertical="center"/>
      <protection/>
    </xf>
    <xf numFmtId="3" fontId="8" fillId="0" borderId="10" xfId="55" applyNumberFormat="1" applyFont="1" applyFill="1" applyBorder="1">
      <alignment/>
      <protection/>
    </xf>
    <xf numFmtId="3" fontId="8" fillId="0" borderId="11" xfId="55" applyNumberFormat="1" applyFont="1" applyFill="1" applyBorder="1">
      <alignment/>
      <protection/>
    </xf>
    <xf numFmtId="3" fontId="9" fillId="0" borderId="10" xfId="55" applyNumberFormat="1" applyFont="1" applyFill="1" applyBorder="1">
      <alignment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49" fontId="14" fillId="0" borderId="10" xfId="55" applyNumberFormat="1" applyFont="1" applyFill="1" applyBorder="1" applyAlignment="1">
      <alignment horizontal="center" vertical="center"/>
      <protection/>
    </xf>
    <xf numFmtId="3" fontId="15" fillId="0" borderId="10" xfId="58" applyNumberFormat="1" applyFont="1" applyFill="1" applyBorder="1" applyAlignment="1">
      <alignment horizontal="left" vertical="center" wrapText="1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left" vertical="center"/>
      <protection/>
    </xf>
    <xf numFmtId="3" fontId="9" fillId="0" borderId="11" xfId="55" applyNumberFormat="1" applyFont="1" applyFill="1" applyBorder="1">
      <alignment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/>
      <protection/>
    </xf>
    <xf numFmtId="3" fontId="8" fillId="0" borderId="10" xfId="55" applyNumberFormat="1" applyFont="1" applyFill="1" applyBorder="1" applyAlignment="1">
      <alignment vertical="center" wrapText="1"/>
      <protection/>
    </xf>
    <xf numFmtId="3" fontId="8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7" fillId="0" borderId="0" xfId="54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49" fontId="8" fillId="0" borderId="10" xfId="55" applyNumberFormat="1" applyFont="1" applyFill="1" applyBorder="1" applyAlignment="1">
      <alignment horizontal="left" vertical="center"/>
      <protection/>
    </xf>
    <xf numFmtId="0" fontId="12" fillId="0" borderId="0" xfId="55" applyFont="1" applyFill="1" applyAlignment="1">
      <alignment horizontal="center" wrapText="1"/>
      <protection/>
    </xf>
    <xf numFmtId="0" fontId="13" fillId="0" borderId="0" xfId="55" applyFont="1" applyFill="1" applyAlignment="1">
      <alignment horizontal="right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 applyProtection="1">
      <alignment horizontal="center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9" fillId="0" borderId="14" xfId="55" applyFont="1" applyFill="1" applyBorder="1" applyAlignment="1">
      <alignment horizontal="center"/>
      <protection/>
    </xf>
    <xf numFmtId="0" fontId="9" fillId="0" borderId="15" xfId="55" applyFont="1" applyFill="1" applyBorder="1" applyAlignment="1">
      <alignment horizontal="center"/>
      <protection/>
    </xf>
    <xf numFmtId="0" fontId="9" fillId="0" borderId="16" xfId="55" applyFont="1" applyFill="1" applyBorder="1" applyAlignment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 2" xfId="54"/>
    <cellStyle name="Normál 3" xfId="55"/>
    <cellStyle name="Normál 4" xfId="56"/>
    <cellStyle name="Normál_létszámkeret" xfId="57"/>
    <cellStyle name="Normál_létszámkeret 2" xfId="58"/>
    <cellStyle name="Normál_Munka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view="pageBreakPreview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1" sqref="A1:V1"/>
    </sheetView>
  </sheetViews>
  <sheetFormatPr defaultColWidth="8.8515625" defaultRowHeight="15"/>
  <cols>
    <col min="1" max="2" width="7.421875" style="1" customWidth="1"/>
    <col min="3" max="3" width="45.421875" style="1" customWidth="1"/>
    <col min="4" max="10" width="15.7109375" style="1" customWidth="1"/>
    <col min="11" max="11" width="17.28125" style="1" bestFit="1" customWidth="1"/>
    <col min="12" max="13" width="7.421875" style="1" customWidth="1"/>
    <col min="14" max="14" width="45.421875" style="1" customWidth="1"/>
    <col min="15" max="21" width="15.7109375" style="1" customWidth="1"/>
    <col min="22" max="22" width="17.28125" style="1" bestFit="1" customWidth="1"/>
    <col min="23" max="16384" width="8.8515625" style="1" customWidth="1"/>
  </cols>
  <sheetData>
    <row r="1" spans="1:22" ht="18">
      <c r="A1" s="64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8">
      <c r="A2" s="67" t="s">
        <v>160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26.25" customHeight="1">
      <c r="A3" s="68" t="s">
        <v>103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4" t="s">
        <v>133</v>
      </c>
    </row>
    <row r="5" spans="1:22" s="7" customFormat="1" ht="15">
      <c r="A5" s="15" t="s">
        <v>106</v>
      </c>
      <c r="B5" s="15" t="s">
        <v>107</v>
      </c>
      <c r="C5" s="15" t="s">
        <v>108</v>
      </c>
      <c r="D5" s="15" t="s">
        <v>109</v>
      </c>
      <c r="E5" s="15" t="s">
        <v>110</v>
      </c>
      <c r="F5" s="15" t="s">
        <v>111</v>
      </c>
      <c r="G5" s="15" t="s">
        <v>112</v>
      </c>
      <c r="H5" s="15" t="s">
        <v>113</v>
      </c>
      <c r="I5" s="15" t="s">
        <v>114</v>
      </c>
      <c r="J5" s="15" t="s">
        <v>115</v>
      </c>
      <c r="K5" s="15" t="s">
        <v>116</v>
      </c>
      <c r="L5" s="15" t="s">
        <v>117</v>
      </c>
      <c r="M5" s="15" t="s">
        <v>147</v>
      </c>
      <c r="N5" s="15" t="s">
        <v>149</v>
      </c>
      <c r="O5" s="15" t="s">
        <v>148</v>
      </c>
      <c r="P5" s="15" t="s">
        <v>150</v>
      </c>
      <c r="Q5" s="15" t="s">
        <v>151</v>
      </c>
      <c r="R5" s="15" t="s">
        <v>152</v>
      </c>
      <c r="S5" s="15" t="s">
        <v>153</v>
      </c>
      <c r="T5" s="15" t="s">
        <v>154</v>
      </c>
      <c r="U5" s="15" t="s">
        <v>155</v>
      </c>
      <c r="V5" s="15" t="s">
        <v>156</v>
      </c>
    </row>
    <row r="6" spans="1:22" ht="14.25" customHeight="1">
      <c r="A6" s="65" t="s">
        <v>118</v>
      </c>
      <c r="B6" s="65" t="s">
        <v>119</v>
      </c>
      <c r="C6" s="66" t="s">
        <v>120</v>
      </c>
      <c r="D6" s="62" t="s">
        <v>104</v>
      </c>
      <c r="E6" s="62"/>
      <c r="F6" s="62"/>
      <c r="G6" s="62"/>
      <c r="H6" s="62"/>
      <c r="I6" s="62"/>
      <c r="J6" s="62"/>
      <c r="K6" s="62"/>
      <c r="L6" s="65" t="s">
        <v>118</v>
      </c>
      <c r="M6" s="65" t="s">
        <v>119</v>
      </c>
      <c r="N6" s="66" t="s">
        <v>120</v>
      </c>
      <c r="O6" s="62" t="s">
        <v>146</v>
      </c>
      <c r="P6" s="62"/>
      <c r="Q6" s="62"/>
      <c r="R6" s="62"/>
      <c r="S6" s="62"/>
      <c r="T6" s="62"/>
      <c r="U6" s="62"/>
      <c r="V6" s="62"/>
    </row>
    <row r="7" spans="1:22" ht="14.25" customHeight="1">
      <c r="A7" s="65"/>
      <c r="B7" s="65"/>
      <c r="C7" s="66"/>
      <c r="D7" s="62" t="s">
        <v>134</v>
      </c>
      <c r="E7" s="62"/>
      <c r="F7" s="62"/>
      <c r="G7" s="62"/>
      <c r="H7" s="62"/>
      <c r="I7" s="62" t="s">
        <v>135</v>
      </c>
      <c r="J7" s="62"/>
      <c r="K7" s="63" t="s">
        <v>143</v>
      </c>
      <c r="L7" s="65"/>
      <c r="M7" s="65"/>
      <c r="N7" s="66"/>
      <c r="O7" s="62" t="s">
        <v>134</v>
      </c>
      <c r="P7" s="62"/>
      <c r="Q7" s="62"/>
      <c r="R7" s="62"/>
      <c r="S7" s="62"/>
      <c r="T7" s="62" t="s">
        <v>135</v>
      </c>
      <c r="U7" s="62"/>
      <c r="V7" s="63" t="s">
        <v>143</v>
      </c>
    </row>
    <row r="8" spans="1:22" ht="114" customHeight="1">
      <c r="A8" s="65"/>
      <c r="B8" s="65"/>
      <c r="C8" s="66"/>
      <c r="D8" s="16" t="s">
        <v>136</v>
      </c>
      <c r="E8" s="16" t="s">
        <v>137</v>
      </c>
      <c r="F8" s="16" t="s">
        <v>138</v>
      </c>
      <c r="G8" s="16" t="s">
        <v>139</v>
      </c>
      <c r="H8" s="16" t="s">
        <v>140</v>
      </c>
      <c r="I8" s="16" t="s">
        <v>141</v>
      </c>
      <c r="J8" s="16" t="s">
        <v>142</v>
      </c>
      <c r="K8" s="63"/>
      <c r="L8" s="65"/>
      <c r="M8" s="65"/>
      <c r="N8" s="66"/>
      <c r="O8" s="16" t="s">
        <v>136</v>
      </c>
      <c r="P8" s="16" t="s">
        <v>137</v>
      </c>
      <c r="Q8" s="16" t="s">
        <v>138</v>
      </c>
      <c r="R8" s="16" t="s">
        <v>139</v>
      </c>
      <c r="S8" s="16" t="s">
        <v>140</v>
      </c>
      <c r="T8" s="16" t="s">
        <v>141</v>
      </c>
      <c r="U8" s="16" t="s">
        <v>142</v>
      </c>
      <c r="V8" s="63"/>
    </row>
    <row r="9" spans="1:22" ht="15.75">
      <c r="A9" s="17" t="s">
        <v>1</v>
      </c>
      <c r="B9" s="17"/>
      <c r="C9" s="18" t="s">
        <v>2</v>
      </c>
      <c r="D9" s="19">
        <v>361700896</v>
      </c>
      <c r="E9" s="19">
        <v>87440481</v>
      </c>
      <c r="F9" s="19">
        <v>130976802</v>
      </c>
      <c r="G9" s="19">
        <v>0</v>
      </c>
      <c r="H9" s="19">
        <v>0</v>
      </c>
      <c r="I9" s="19">
        <v>0</v>
      </c>
      <c r="J9" s="19">
        <v>0</v>
      </c>
      <c r="K9" s="19">
        <f>SUM(D9:J9)</f>
        <v>580118179</v>
      </c>
      <c r="L9" s="17" t="s">
        <v>1</v>
      </c>
      <c r="M9" s="17"/>
      <c r="N9" s="18" t="s">
        <v>2</v>
      </c>
      <c r="O9" s="19">
        <v>361700896</v>
      </c>
      <c r="P9" s="19">
        <v>87440481</v>
      </c>
      <c r="Q9" s="19">
        <v>130976802</v>
      </c>
      <c r="R9" s="19">
        <v>0</v>
      </c>
      <c r="S9" s="19">
        <v>0</v>
      </c>
      <c r="T9" s="19">
        <v>0</v>
      </c>
      <c r="U9" s="19">
        <v>0</v>
      </c>
      <c r="V9" s="19">
        <f>SUM(O9:U9)</f>
        <v>580118179</v>
      </c>
    </row>
    <row r="10" spans="1:22" ht="15.75">
      <c r="A10" s="17" t="s">
        <v>3</v>
      </c>
      <c r="B10" s="17"/>
      <c r="C10" s="18" t="s">
        <v>4</v>
      </c>
      <c r="D10" s="19">
        <v>90964491</v>
      </c>
      <c r="E10" s="19">
        <v>22653095</v>
      </c>
      <c r="F10" s="19">
        <v>53795738</v>
      </c>
      <c r="G10" s="19">
        <v>0</v>
      </c>
      <c r="H10" s="19">
        <v>0</v>
      </c>
      <c r="I10" s="19">
        <v>0</v>
      </c>
      <c r="J10" s="19">
        <v>0</v>
      </c>
      <c r="K10" s="19">
        <f aca="true" t="shared" si="0" ref="K10:K62">SUM(D10:J10)</f>
        <v>167413324</v>
      </c>
      <c r="L10" s="17" t="s">
        <v>3</v>
      </c>
      <c r="M10" s="17"/>
      <c r="N10" s="18" t="s">
        <v>4</v>
      </c>
      <c r="O10" s="19">
        <v>90964491</v>
      </c>
      <c r="P10" s="19">
        <v>22653095</v>
      </c>
      <c r="Q10" s="19">
        <v>53795738</v>
      </c>
      <c r="R10" s="19">
        <v>0</v>
      </c>
      <c r="S10" s="19">
        <v>0</v>
      </c>
      <c r="T10" s="19">
        <v>0</v>
      </c>
      <c r="U10" s="19">
        <v>0</v>
      </c>
      <c r="V10" s="19">
        <f aca="true" t="shared" si="1" ref="V10:V41">SUM(O10:U10)</f>
        <v>167413324</v>
      </c>
    </row>
    <row r="11" spans="1:22" ht="15.75">
      <c r="A11" s="17" t="s">
        <v>5</v>
      </c>
      <c r="B11" s="17"/>
      <c r="C11" s="18" t="s">
        <v>6</v>
      </c>
      <c r="D11" s="19">
        <v>114463385</v>
      </c>
      <c r="E11" s="19">
        <v>27706188</v>
      </c>
      <c r="F11" s="19">
        <v>49309782</v>
      </c>
      <c r="G11" s="19">
        <v>0</v>
      </c>
      <c r="H11" s="19">
        <v>0</v>
      </c>
      <c r="I11" s="19">
        <v>0</v>
      </c>
      <c r="J11" s="19">
        <v>0</v>
      </c>
      <c r="K11" s="19">
        <f t="shared" si="0"/>
        <v>191479355</v>
      </c>
      <c r="L11" s="17" t="s">
        <v>5</v>
      </c>
      <c r="M11" s="17"/>
      <c r="N11" s="18" t="s">
        <v>6</v>
      </c>
      <c r="O11" s="19">
        <v>114463385</v>
      </c>
      <c r="P11" s="19">
        <v>27706188</v>
      </c>
      <c r="Q11" s="19">
        <v>49309782</v>
      </c>
      <c r="R11" s="19">
        <v>0</v>
      </c>
      <c r="S11" s="19">
        <v>0</v>
      </c>
      <c r="T11" s="19">
        <v>0</v>
      </c>
      <c r="U11" s="19">
        <v>0</v>
      </c>
      <c r="V11" s="19">
        <f t="shared" si="1"/>
        <v>191479355</v>
      </c>
    </row>
    <row r="12" spans="1:22" ht="15.75">
      <c r="A12" s="17" t="s">
        <v>7</v>
      </c>
      <c r="B12" s="17"/>
      <c r="C12" s="18" t="s">
        <v>8</v>
      </c>
      <c r="D12" s="19">
        <v>93182397</v>
      </c>
      <c r="E12" s="19">
        <v>22225479</v>
      </c>
      <c r="F12" s="19">
        <v>46877247</v>
      </c>
      <c r="G12" s="19">
        <v>0</v>
      </c>
      <c r="H12" s="19">
        <v>0</v>
      </c>
      <c r="I12" s="19">
        <v>0</v>
      </c>
      <c r="J12" s="19">
        <v>0</v>
      </c>
      <c r="K12" s="19">
        <f t="shared" si="0"/>
        <v>162285123</v>
      </c>
      <c r="L12" s="17" t="s">
        <v>7</v>
      </c>
      <c r="M12" s="17"/>
      <c r="N12" s="18" t="s">
        <v>8</v>
      </c>
      <c r="O12" s="19">
        <v>93182397</v>
      </c>
      <c r="P12" s="19">
        <v>22225479</v>
      </c>
      <c r="Q12" s="19">
        <v>46877247</v>
      </c>
      <c r="R12" s="19">
        <v>0</v>
      </c>
      <c r="S12" s="19">
        <v>0</v>
      </c>
      <c r="T12" s="19">
        <v>0</v>
      </c>
      <c r="U12" s="19">
        <v>0</v>
      </c>
      <c r="V12" s="19">
        <f t="shared" si="1"/>
        <v>162285123</v>
      </c>
    </row>
    <row r="13" spans="1:22" ht="15.75">
      <c r="A13" s="17" t="s">
        <v>9</v>
      </c>
      <c r="B13" s="17"/>
      <c r="C13" s="18" t="s">
        <v>10</v>
      </c>
      <c r="D13" s="19">
        <v>95470893</v>
      </c>
      <c r="E13" s="19">
        <v>22851858</v>
      </c>
      <c r="F13" s="19">
        <v>37989169</v>
      </c>
      <c r="G13" s="19">
        <v>0</v>
      </c>
      <c r="H13" s="19">
        <v>0</v>
      </c>
      <c r="I13" s="19">
        <v>0</v>
      </c>
      <c r="J13" s="19">
        <v>0</v>
      </c>
      <c r="K13" s="19">
        <f t="shared" si="0"/>
        <v>156311920</v>
      </c>
      <c r="L13" s="17" t="s">
        <v>9</v>
      </c>
      <c r="M13" s="17"/>
      <c r="N13" s="18" t="s">
        <v>10</v>
      </c>
      <c r="O13" s="19">
        <v>95470893</v>
      </c>
      <c r="P13" s="19">
        <v>22851858</v>
      </c>
      <c r="Q13" s="19">
        <v>37989169</v>
      </c>
      <c r="R13" s="19">
        <v>0</v>
      </c>
      <c r="S13" s="19">
        <v>0</v>
      </c>
      <c r="T13" s="19">
        <v>0</v>
      </c>
      <c r="U13" s="19">
        <v>0</v>
      </c>
      <c r="V13" s="19">
        <f t="shared" si="1"/>
        <v>156311920</v>
      </c>
    </row>
    <row r="14" spans="1:22" ht="15.75">
      <c r="A14" s="17" t="s">
        <v>11</v>
      </c>
      <c r="B14" s="17"/>
      <c r="C14" s="18" t="s">
        <v>12</v>
      </c>
      <c r="D14" s="19">
        <v>89823258</v>
      </c>
      <c r="E14" s="19">
        <v>21683565</v>
      </c>
      <c r="F14" s="19">
        <v>42240911</v>
      </c>
      <c r="G14" s="19">
        <v>0</v>
      </c>
      <c r="H14" s="19">
        <v>0</v>
      </c>
      <c r="I14" s="19">
        <v>0</v>
      </c>
      <c r="J14" s="19">
        <v>0</v>
      </c>
      <c r="K14" s="19">
        <f t="shared" si="0"/>
        <v>153747734</v>
      </c>
      <c r="L14" s="17" t="s">
        <v>11</v>
      </c>
      <c r="M14" s="17"/>
      <c r="N14" s="18" t="s">
        <v>12</v>
      </c>
      <c r="O14" s="19">
        <v>89823258</v>
      </c>
      <c r="P14" s="19">
        <v>21683565</v>
      </c>
      <c r="Q14" s="19">
        <v>42240911</v>
      </c>
      <c r="R14" s="19">
        <v>0</v>
      </c>
      <c r="S14" s="19">
        <v>0</v>
      </c>
      <c r="T14" s="19">
        <v>0</v>
      </c>
      <c r="U14" s="19">
        <v>0</v>
      </c>
      <c r="V14" s="19">
        <f t="shared" si="1"/>
        <v>153747734</v>
      </c>
    </row>
    <row r="15" spans="1:22" ht="15.75">
      <c r="A15" s="17" t="s">
        <v>13</v>
      </c>
      <c r="B15" s="17"/>
      <c r="C15" s="18" t="s">
        <v>14</v>
      </c>
      <c r="D15" s="19">
        <v>133835266</v>
      </c>
      <c r="E15" s="19">
        <v>32629229</v>
      </c>
      <c r="F15" s="19">
        <v>64322231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230786726</v>
      </c>
      <c r="L15" s="17" t="s">
        <v>13</v>
      </c>
      <c r="M15" s="17"/>
      <c r="N15" s="18" t="s">
        <v>14</v>
      </c>
      <c r="O15" s="19">
        <v>133835266</v>
      </c>
      <c r="P15" s="19">
        <v>32629229</v>
      </c>
      <c r="Q15" s="19">
        <v>64322231</v>
      </c>
      <c r="R15" s="19">
        <v>0</v>
      </c>
      <c r="S15" s="19">
        <v>0</v>
      </c>
      <c r="T15" s="19">
        <v>0</v>
      </c>
      <c r="U15" s="19">
        <v>0</v>
      </c>
      <c r="V15" s="19">
        <f t="shared" si="1"/>
        <v>230786726</v>
      </c>
    </row>
    <row r="16" spans="1:22" ht="15.75">
      <c r="A16" s="17" t="s">
        <v>15</v>
      </c>
      <c r="B16" s="17"/>
      <c r="C16" s="18" t="s">
        <v>16</v>
      </c>
      <c r="D16" s="19">
        <v>99620061</v>
      </c>
      <c r="E16" s="19">
        <v>23875419</v>
      </c>
      <c r="F16" s="19">
        <v>31852264</v>
      </c>
      <c r="G16" s="19">
        <v>0</v>
      </c>
      <c r="H16" s="19">
        <v>0</v>
      </c>
      <c r="I16" s="19">
        <v>0</v>
      </c>
      <c r="J16" s="19">
        <v>0</v>
      </c>
      <c r="K16" s="19">
        <f t="shared" si="0"/>
        <v>155347744</v>
      </c>
      <c r="L16" s="17" t="s">
        <v>15</v>
      </c>
      <c r="M16" s="17"/>
      <c r="N16" s="18" t="s">
        <v>16</v>
      </c>
      <c r="O16" s="19">
        <v>99620061</v>
      </c>
      <c r="P16" s="19">
        <v>23875419</v>
      </c>
      <c r="Q16" s="19">
        <v>31852264</v>
      </c>
      <c r="R16" s="19">
        <v>0</v>
      </c>
      <c r="S16" s="19">
        <v>0</v>
      </c>
      <c r="T16" s="19">
        <v>0</v>
      </c>
      <c r="U16" s="19">
        <v>0</v>
      </c>
      <c r="V16" s="19">
        <f t="shared" si="1"/>
        <v>155347744</v>
      </c>
    </row>
    <row r="17" spans="1:22" ht="15.75">
      <c r="A17" s="17" t="s">
        <v>17</v>
      </c>
      <c r="B17" s="17"/>
      <c r="C17" s="18" t="s">
        <v>18</v>
      </c>
      <c r="D17" s="19">
        <v>139193961</v>
      </c>
      <c r="E17" s="19">
        <v>33427307</v>
      </c>
      <c r="F17" s="19">
        <v>57100940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0"/>
        <v>229722208</v>
      </c>
      <c r="L17" s="17" t="s">
        <v>17</v>
      </c>
      <c r="M17" s="17"/>
      <c r="N17" s="18" t="s">
        <v>18</v>
      </c>
      <c r="O17" s="19">
        <v>139193961</v>
      </c>
      <c r="P17" s="19">
        <v>33427307</v>
      </c>
      <c r="Q17" s="19">
        <v>57100940</v>
      </c>
      <c r="R17" s="19">
        <v>0</v>
      </c>
      <c r="S17" s="19">
        <v>0</v>
      </c>
      <c r="T17" s="19">
        <v>0</v>
      </c>
      <c r="U17" s="19">
        <v>0</v>
      </c>
      <c r="V17" s="19">
        <f t="shared" si="1"/>
        <v>229722208</v>
      </c>
    </row>
    <row r="18" spans="1:22" ht="15.75">
      <c r="A18" s="17" t="s">
        <v>19</v>
      </c>
      <c r="B18" s="17"/>
      <c r="C18" s="18" t="s">
        <v>20</v>
      </c>
      <c r="D18" s="19">
        <v>75325591</v>
      </c>
      <c r="E18" s="19">
        <v>18201853</v>
      </c>
      <c r="F18" s="19">
        <v>29933432</v>
      </c>
      <c r="G18" s="19">
        <v>0</v>
      </c>
      <c r="H18" s="19">
        <v>0</v>
      </c>
      <c r="I18" s="19">
        <v>0</v>
      </c>
      <c r="J18" s="19">
        <v>0</v>
      </c>
      <c r="K18" s="19">
        <f t="shared" si="0"/>
        <v>123460876</v>
      </c>
      <c r="L18" s="17" t="s">
        <v>19</v>
      </c>
      <c r="M18" s="17"/>
      <c r="N18" s="18" t="s">
        <v>20</v>
      </c>
      <c r="O18" s="19">
        <v>75325591</v>
      </c>
      <c r="P18" s="19">
        <v>18201853</v>
      </c>
      <c r="Q18" s="19">
        <v>29933432</v>
      </c>
      <c r="R18" s="19">
        <v>0</v>
      </c>
      <c r="S18" s="19">
        <v>0</v>
      </c>
      <c r="T18" s="19">
        <v>0</v>
      </c>
      <c r="U18" s="19">
        <v>0</v>
      </c>
      <c r="V18" s="19">
        <f t="shared" si="1"/>
        <v>123460876</v>
      </c>
    </row>
    <row r="19" spans="1:22" ht="15.75">
      <c r="A19" s="17" t="s">
        <v>21</v>
      </c>
      <c r="B19" s="17"/>
      <c r="C19" s="18" t="s">
        <v>22</v>
      </c>
      <c r="D19" s="19">
        <v>97086714</v>
      </c>
      <c r="E19" s="19">
        <v>23252141</v>
      </c>
      <c r="F19" s="19">
        <v>41137596</v>
      </c>
      <c r="G19" s="19">
        <v>0</v>
      </c>
      <c r="H19" s="19">
        <v>0</v>
      </c>
      <c r="I19" s="19">
        <v>0</v>
      </c>
      <c r="J19" s="19">
        <v>0</v>
      </c>
      <c r="K19" s="19">
        <f t="shared" si="0"/>
        <v>161476451</v>
      </c>
      <c r="L19" s="17" t="s">
        <v>21</v>
      </c>
      <c r="M19" s="17"/>
      <c r="N19" s="18" t="s">
        <v>22</v>
      </c>
      <c r="O19" s="19">
        <v>97086714</v>
      </c>
      <c r="P19" s="19">
        <v>23252141</v>
      </c>
      <c r="Q19" s="19">
        <v>41137596</v>
      </c>
      <c r="R19" s="19">
        <v>0</v>
      </c>
      <c r="S19" s="19">
        <v>0</v>
      </c>
      <c r="T19" s="19">
        <v>0</v>
      </c>
      <c r="U19" s="19">
        <v>0</v>
      </c>
      <c r="V19" s="19">
        <f t="shared" si="1"/>
        <v>161476451</v>
      </c>
    </row>
    <row r="20" spans="1:22" ht="15.75">
      <c r="A20" s="17" t="s">
        <v>23</v>
      </c>
      <c r="B20" s="17"/>
      <c r="C20" s="18" t="s">
        <v>24</v>
      </c>
      <c r="D20" s="19">
        <v>98732392</v>
      </c>
      <c r="E20" s="19">
        <v>23576667</v>
      </c>
      <c r="F20" s="19">
        <v>33804132</v>
      </c>
      <c r="G20" s="19">
        <v>0</v>
      </c>
      <c r="H20" s="19">
        <v>0</v>
      </c>
      <c r="I20" s="19">
        <v>0</v>
      </c>
      <c r="J20" s="19">
        <v>0</v>
      </c>
      <c r="K20" s="19">
        <f t="shared" si="0"/>
        <v>156113191</v>
      </c>
      <c r="L20" s="17" t="s">
        <v>23</v>
      </c>
      <c r="M20" s="17"/>
      <c r="N20" s="18" t="s">
        <v>24</v>
      </c>
      <c r="O20" s="19">
        <v>98732392</v>
      </c>
      <c r="P20" s="19">
        <v>23576667</v>
      </c>
      <c r="Q20" s="19">
        <v>33804132</v>
      </c>
      <c r="R20" s="19">
        <v>0</v>
      </c>
      <c r="S20" s="19">
        <v>0</v>
      </c>
      <c r="T20" s="19">
        <v>0</v>
      </c>
      <c r="U20" s="19">
        <v>0</v>
      </c>
      <c r="V20" s="19">
        <f t="shared" si="1"/>
        <v>156113191</v>
      </c>
    </row>
    <row r="21" spans="1:22" ht="15.75">
      <c r="A21" s="17" t="s">
        <v>25</v>
      </c>
      <c r="B21" s="17"/>
      <c r="C21" s="18" t="s">
        <v>26</v>
      </c>
      <c r="D21" s="19">
        <v>98672821</v>
      </c>
      <c r="E21" s="19">
        <v>23759963</v>
      </c>
      <c r="F21" s="19">
        <v>50834605</v>
      </c>
      <c r="G21" s="19">
        <v>0</v>
      </c>
      <c r="H21" s="19">
        <v>0</v>
      </c>
      <c r="I21" s="19">
        <v>0</v>
      </c>
      <c r="J21" s="19">
        <v>0</v>
      </c>
      <c r="K21" s="19">
        <f t="shared" si="0"/>
        <v>173267389</v>
      </c>
      <c r="L21" s="17" t="s">
        <v>25</v>
      </c>
      <c r="M21" s="17"/>
      <c r="N21" s="18" t="s">
        <v>26</v>
      </c>
      <c r="O21" s="19">
        <v>98672821</v>
      </c>
      <c r="P21" s="19">
        <v>23759963</v>
      </c>
      <c r="Q21" s="19">
        <v>50834605</v>
      </c>
      <c r="R21" s="19">
        <v>0</v>
      </c>
      <c r="S21" s="19">
        <v>0</v>
      </c>
      <c r="T21" s="19">
        <v>0</v>
      </c>
      <c r="U21" s="19">
        <v>0</v>
      </c>
      <c r="V21" s="19">
        <f t="shared" si="1"/>
        <v>173267389</v>
      </c>
    </row>
    <row r="22" spans="1:22" ht="15.75">
      <c r="A22" s="17" t="s">
        <v>27</v>
      </c>
      <c r="B22" s="17"/>
      <c r="C22" s="18" t="s">
        <v>28</v>
      </c>
      <c r="D22" s="19">
        <v>109206075</v>
      </c>
      <c r="E22" s="19">
        <v>26634568</v>
      </c>
      <c r="F22" s="19">
        <v>50459962</v>
      </c>
      <c r="G22" s="19">
        <v>0</v>
      </c>
      <c r="H22" s="19">
        <v>0</v>
      </c>
      <c r="I22" s="19">
        <v>0</v>
      </c>
      <c r="J22" s="19">
        <v>0</v>
      </c>
      <c r="K22" s="19">
        <f t="shared" si="0"/>
        <v>186300605</v>
      </c>
      <c r="L22" s="17" t="s">
        <v>27</v>
      </c>
      <c r="M22" s="17"/>
      <c r="N22" s="18" t="s">
        <v>28</v>
      </c>
      <c r="O22" s="19">
        <v>109206075</v>
      </c>
      <c r="P22" s="19">
        <v>26634568</v>
      </c>
      <c r="Q22" s="19">
        <v>50459962</v>
      </c>
      <c r="R22" s="19">
        <v>0</v>
      </c>
      <c r="S22" s="19">
        <v>0</v>
      </c>
      <c r="T22" s="19">
        <v>0</v>
      </c>
      <c r="U22" s="19">
        <v>0</v>
      </c>
      <c r="V22" s="19">
        <f t="shared" si="1"/>
        <v>186300605</v>
      </c>
    </row>
    <row r="23" spans="1:22" ht="15.75">
      <c r="A23" s="17" t="s">
        <v>29</v>
      </c>
      <c r="B23" s="17"/>
      <c r="C23" s="18" t="s">
        <v>30</v>
      </c>
      <c r="D23" s="19">
        <v>61845144</v>
      </c>
      <c r="E23" s="19">
        <v>13687376</v>
      </c>
      <c r="F23" s="19">
        <v>28017840</v>
      </c>
      <c r="G23" s="19">
        <v>0</v>
      </c>
      <c r="H23" s="19">
        <v>0</v>
      </c>
      <c r="I23" s="19">
        <v>0</v>
      </c>
      <c r="J23" s="19">
        <v>0</v>
      </c>
      <c r="K23" s="19">
        <f t="shared" si="0"/>
        <v>103550360</v>
      </c>
      <c r="L23" s="17" t="s">
        <v>29</v>
      </c>
      <c r="M23" s="17"/>
      <c r="N23" s="18" t="s">
        <v>30</v>
      </c>
      <c r="O23" s="19">
        <v>61845144</v>
      </c>
      <c r="P23" s="19">
        <v>13687376</v>
      </c>
      <c r="Q23" s="19">
        <v>28017840</v>
      </c>
      <c r="R23" s="19">
        <v>0</v>
      </c>
      <c r="S23" s="19">
        <v>0</v>
      </c>
      <c r="T23" s="19">
        <v>0</v>
      </c>
      <c r="U23" s="19">
        <v>0</v>
      </c>
      <c r="V23" s="19">
        <f t="shared" si="1"/>
        <v>103550360</v>
      </c>
    </row>
    <row r="24" spans="1:22" ht="15.75">
      <c r="A24" s="17" t="s">
        <v>31</v>
      </c>
      <c r="B24" s="17"/>
      <c r="C24" s="18" t="s">
        <v>32</v>
      </c>
      <c r="D24" s="19">
        <v>98067678</v>
      </c>
      <c r="E24" s="19">
        <v>24017471</v>
      </c>
      <c r="F24" s="19">
        <v>50259603</v>
      </c>
      <c r="G24" s="19">
        <v>0</v>
      </c>
      <c r="H24" s="19">
        <v>0</v>
      </c>
      <c r="I24" s="19">
        <v>0</v>
      </c>
      <c r="J24" s="19">
        <v>0</v>
      </c>
      <c r="K24" s="19">
        <f t="shared" si="0"/>
        <v>172344752</v>
      </c>
      <c r="L24" s="17" t="s">
        <v>31</v>
      </c>
      <c r="M24" s="17"/>
      <c r="N24" s="18" t="s">
        <v>32</v>
      </c>
      <c r="O24" s="19">
        <v>98067678</v>
      </c>
      <c r="P24" s="19">
        <v>24017471</v>
      </c>
      <c r="Q24" s="19">
        <v>50259603</v>
      </c>
      <c r="R24" s="19">
        <v>0</v>
      </c>
      <c r="S24" s="19">
        <v>0</v>
      </c>
      <c r="T24" s="19">
        <v>0</v>
      </c>
      <c r="U24" s="19">
        <v>0</v>
      </c>
      <c r="V24" s="19">
        <f t="shared" si="1"/>
        <v>172344752</v>
      </c>
    </row>
    <row r="25" spans="1:22" ht="15.75">
      <c r="A25" s="17" t="s">
        <v>33</v>
      </c>
      <c r="B25" s="17"/>
      <c r="C25" s="18" t="s">
        <v>34</v>
      </c>
      <c r="D25" s="19">
        <v>101555597</v>
      </c>
      <c r="E25" s="19">
        <v>24415001</v>
      </c>
      <c r="F25" s="19">
        <v>49986608</v>
      </c>
      <c r="G25" s="19">
        <v>0</v>
      </c>
      <c r="H25" s="19">
        <v>0</v>
      </c>
      <c r="I25" s="19">
        <v>0</v>
      </c>
      <c r="J25" s="19">
        <v>0</v>
      </c>
      <c r="K25" s="19">
        <f t="shared" si="0"/>
        <v>175957206</v>
      </c>
      <c r="L25" s="17" t="s">
        <v>33</v>
      </c>
      <c r="M25" s="17"/>
      <c r="N25" s="18" t="s">
        <v>34</v>
      </c>
      <c r="O25" s="19">
        <v>101555597</v>
      </c>
      <c r="P25" s="19">
        <v>24415001</v>
      </c>
      <c r="Q25" s="19">
        <v>49986608</v>
      </c>
      <c r="R25" s="19">
        <v>0</v>
      </c>
      <c r="S25" s="19">
        <v>0</v>
      </c>
      <c r="T25" s="19">
        <v>0</v>
      </c>
      <c r="U25" s="19">
        <v>0</v>
      </c>
      <c r="V25" s="19">
        <f t="shared" si="1"/>
        <v>175957206</v>
      </c>
    </row>
    <row r="26" spans="1:22" ht="15.75">
      <c r="A26" s="17" t="s">
        <v>35</v>
      </c>
      <c r="B26" s="17"/>
      <c r="C26" s="18" t="s">
        <v>36</v>
      </c>
      <c r="D26" s="19">
        <v>101724687</v>
      </c>
      <c r="E26" s="19">
        <v>24517303</v>
      </c>
      <c r="F26" s="19">
        <v>41856408</v>
      </c>
      <c r="G26" s="19">
        <v>0</v>
      </c>
      <c r="H26" s="19">
        <v>0</v>
      </c>
      <c r="I26" s="19">
        <v>0</v>
      </c>
      <c r="J26" s="19">
        <v>0</v>
      </c>
      <c r="K26" s="19">
        <f t="shared" si="0"/>
        <v>168098398</v>
      </c>
      <c r="L26" s="17" t="s">
        <v>35</v>
      </c>
      <c r="M26" s="17"/>
      <c r="N26" s="18" t="s">
        <v>36</v>
      </c>
      <c r="O26" s="19">
        <v>101724687</v>
      </c>
      <c r="P26" s="19">
        <v>24517303</v>
      </c>
      <c r="Q26" s="19">
        <v>41856408</v>
      </c>
      <c r="R26" s="19">
        <v>0</v>
      </c>
      <c r="S26" s="19">
        <v>0</v>
      </c>
      <c r="T26" s="19">
        <v>0</v>
      </c>
      <c r="U26" s="19">
        <v>0</v>
      </c>
      <c r="V26" s="19">
        <f t="shared" si="1"/>
        <v>168098398</v>
      </c>
    </row>
    <row r="27" spans="1:22" ht="15.75">
      <c r="A27" s="17" t="s">
        <v>37</v>
      </c>
      <c r="B27" s="17"/>
      <c r="C27" s="18" t="s">
        <v>38</v>
      </c>
      <c r="D27" s="19">
        <v>105505808</v>
      </c>
      <c r="E27" s="19">
        <v>25359623</v>
      </c>
      <c r="F27" s="19">
        <v>40024273</v>
      </c>
      <c r="G27" s="19">
        <v>0</v>
      </c>
      <c r="H27" s="19">
        <v>0</v>
      </c>
      <c r="I27" s="19">
        <v>0</v>
      </c>
      <c r="J27" s="19">
        <v>0</v>
      </c>
      <c r="K27" s="19">
        <f t="shared" si="0"/>
        <v>170889704</v>
      </c>
      <c r="L27" s="17" t="s">
        <v>37</v>
      </c>
      <c r="M27" s="17"/>
      <c r="N27" s="18" t="s">
        <v>38</v>
      </c>
      <c r="O27" s="19">
        <v>105505808</v>
      </c>
      <c r="P27" s="19">
        <v>25359623</v>
      </c>
      <c r="Q27" s="19">
        <v>40024273</v>
      </c>
      <c r="R27" s="19">
        <v>0</v>
      </c>
      <c r="S27" s="19">
        <v>0</v>
      </c>
      <c r="T27" s="19">
        <v>0</v>
      </c>
      <c r="U27" s="19">
        <v>0</v>
      </c>
      <c r="V27" s="19">
        <f t="shared" si="1"/>
        <v>170889704</v>
      </c>
    </row>
    <row r="28" spans="1:22" ht="15.75">
      <c r="A28" s="17" t="s">
        <v>39</v>
      </c>
      <c r="B28" s="17"/>
      <c r="C28" s="18" t="s">
        <v>40</v>
      </c>
      <c r="D28" s="19">
        <v>106984639</v>
      </c>
      <c r="E28" s="19">
        <v>25763458</v>
      </c>
      <c r="F28" s="19">
        <v>40955985</v>
      </c>
      <c r="G28" s="19">
        <v>0</v>
      </c>
      <c r="H28" s="19">
        <v>0</v>
      </c>
      <c r="I28" s="19">
        <v>0</v>
      </c>
      <c r="J28" s="19">
        <v>0</v>
      </c>
      <c r="K28" s="19">
        <f t="shared" si="0"/>
        <v>173704082</v>
      </c>
      <c r="L28" s="17" t="s">
        <v>39</v>
      </c>
      <c r="M28" s="17"/>
      <c r="N28" s="18" t="s">
        <v>40</v>
      </c>
      <c r="O28" s="19">
        <v>106984639</v>
      </c>
      <c r="P28" s="19">
        <v>25763458</v>
      </c>
      <c r="Q28" s="19">
        <v>40955985</v>
      </c>
      <c r="R28" s="19">
        <v>0</v>
      </c>
      <c r="S28" s="19">
        <v>0</v>
      </c>
      <c r="T28" s="19">
        <v>0</v>
      </c>
      <c r="U28" s="19">
        <v>0</v>
      </c>
      <c r="V28" s="19">
        <f t="shared" si="1"/>
        <v>173704082</v>
      </c>
    </row>
    <row r="29" spans="1:22" ht="15.75">
      <c r="A29" s="17" t="s">
        <v>41</v>
      </c>
      <c r="B29" s="17"/>
      <c r="C29" s="18" t="s">
        <v>42</v>
      </c>
      <c r="D29" s="19">
        <v>115782336</v>
      </c>
      <c r="E29" s="19">
        <v>28012566</v>
      </c>
      <c r="F29" s="19">
        <v>49316819</v>
      </c>
      <c r="G29" s="19">
        <v>0</v>
      </c>
      <c r="H29" s="19">
        <v>0</v>
      </c>
      <c r="I29" s="19">
        <v>0</v>
      </c>
      <c r="J29" s="19">
        <v>0</v>
      </c>
      <c r="K29" s="19">
        <f t="shared" si="0"/>
        <v>193111721</v>
      </c>
      <c r="L29" s="17" t="s">
        <v>41</v>
      </c>
      <c r="M29" s="17"/>
      <c r="N29" s="18" t="s">
        <v>42</v>
      </c>
      <c r="O29" s="19">
        <v>115782336</v>
      </c>
      <c r="P29" s="19">
        <v>28012566</v>
      </c>
      <c r="Q29" s="19">
        <v>49316819</v>
      </c>
      <c r="R29" s="19">
        <v>0</v>
      </c>
      <c r="S29" s="19">
        <v>0</v>
      </c>
      <c r="T29" s="19">
        <v>0</v>
      </c>
      <c r="U29" s="19">
        <v>0</v>
      </c>
      <c r="V29" s="19">
        <f t="shared" si="1"/>
        <v>193111721</v>
      </c>
    </row>
    <row r="30" spans="1:22" ht="15.75">
      <c r="A30" s="17" t="s">
        <v>43</v>
      </c>
      <c r="B30" s="17"/>
      <c r="C30" s="18" t="s">
        <v>44</v>
      </c>
      <c r="D30" s="19">
        <v>91937162</v>
      </c>
      <c r="E30" s="19">
        <v>22102372</v>
      </c>
      <c r="F30" s="19">
        <v>37494727</v>
      </c>
      <c r="G30" s="19">
        <v>0</v>
      </c>
      <c r="H30" s="19">
        <v>0</v>
      </c>
      <c r="I30" s="19">
        <v>0</v>
      </c>
      <c r="J30" s="19">
        <v>0</v>
      </c>
      <c r="K30" s="19">
        <f t="shared" si="0"/>
        <v>151534261</v>
      </c>
      <c r="L30" s="17" t="s">
        <v>43</v>
      </c>
      <c r="M30" s="17"/>
      <c r="N30" s="18" t="s">
        <v>44</v>
      </c>
      <c r="O30" s="19">
        <v>91937162</v>
      </c>
      <c r="P30" s="19">
        <v>22102372</v>
      </c>
      <c r="Q30" s="19">
        <v>37494727</v>
      </c>
      <c r="R30" s="19">
        <v>0</v>
      </c>
      <c r="S30" s="19">
        <v>0</v>
      </c>
      <c r="T30" s="19">
        <v>0</v>
      </c>
      <c r="U30" s="19">
        <v>0</v>
      </c>
      <c r="V30" s="19">
        <f t="shared" si="1"/>
        <v>151534261</v>
      </c>
    </row>
    <row r="31" spans="1:22" ht="15.75">
      <c r="A31" s="17" t="s">
        <v>45</v>
      </c>
      <c r="B31" s="17"/>
      <c r="C31" s="18" t="s">
        <v>46</v>
      </c>
      <c r="D31" s="19">
        <v>86795433</v>
      </c>
      <c r="E31" s="19">
        <v>21004480</v>
      </c>
      <c r="F31" s="19">
        <v>40955883</v>
      </c>
      <c r="G31" s="19">
        <v>0</v>
      </c>
      <c r="H31" s="19">
        <v>0</v>
      </c>
      <c r="I31" s="19">
        <v>0</v>
      </c>
      <c r="J31" s="19">
        <v>0</v>
      </c>
      <c r="K31" s="19">
        <f t="shared" si="0"/>
        <v>148755796</v>
      </c>
      <c r="L31" s="17" t="s">
        <v>45</v>
      </c>
      <c r="M31" s="17"/>
      <c r="N31" s="18" t="s">
        <v>46</v>
      </c>
      <c r="O31" s="19">
        <v>86795433</v>
      </c>
      <c r="P31" s="19">
        <v>21004480</v>
      </c>
      <c r="Q31" s="19">
        <v>40955883</v>
      </c>
      <c r="R31" s="19">
        <v>0</v>
      </c>
      <c r="S31" s="19">
        <v>0</v>
      </c>
      <c r="T31" s="19">
        <v>0</v>
      </c>
      <c r="U31" s="19">
        <v>0</v>
      </c>
      <c r="V31" s="19">
        <f t="shared" si="1"/>
        <v>148755796</v>
      </c>
    </row>
    <row r="32" spans="1:22" ht="15.75">
      <c r="A32" s="17" t="s">
        <v>47</v>
      </c>
      <c r="B32" s="17"/>
      <c r="C32" s="18" t="s">
        <v>48</v>
      </c>
      <c r="D32" s="19">
        <v>87575263</v>
      </c>
      <c r="E32" s="19">
        <v>21404289</v>
      </c>
      <c r="F32" s="19">
        <v>31465039</v>
      </c>
      <c r="G32" s="19">
        <v>0</v>
      </c>
      <c r="H32" s="19">
        <v>0</v>
      </c>
      <c r="I32" s="19">
        <v>0</v>
      </c>
      <c r="J32" s="19">
        <v>0</v>
      </c>
      <c r="K32" s="19">
        <f t="shared" si="0"/>
        <v>140444591</v>
      </c>
      <c r="L32" s="17" t="s">
        <v>47</v>
      </c>
      <c r="M32" s="17"/>
      <c r="N32" s="18" t="s">
        <v>48</v>
      </c>
      <c r="O32" s="19">
        <v>87575263</v>
      </c>
      <c r="P32" s="19">
        <v>21404289</v>
      </c>
      <c r="Q32" s="19">
        <v>31465039</v>
      </c>
      <c r="R32" s="19">
        <v>0</v>
      </c>
      <c r="S32" s="19">
        <v>0</v>
      </c>
      <c r="T32" s="19">
        <v>0</v>
      </c>
      <c r="U32" s="19">
        <v>0</v>
      </c>
      <c r="V32" s="19">
        <f t="shared" si="1"/>
        <v>140444591</v>
      </c>
    </row>
    <row r="33" spans="1:22" ht="15.75">
      <c r="A33" s="17" t="s">
        <v>49</v>
      </c>
      <c r="B33" s="17"/>
      <c r="C33" s="18" t="s">
        <v>50</v>
      </c>
      <c r="D33" s="19">
        <v>91917371</v>
      </c>
      <c r="E33" s="19">
        <v>22045524</v>
      </c>
      <c r="F33" s="19">
        <v>43317966</v>
      </c>
      <c r="G33" s="19">
        <v>0</v>
      </c>
      <c r="H33" s="19">
        <v>0</v>
      </c>
      <c r="I33" s="19">
        <v>0</v>
      </c>
      <c r="J33" s="19">
        <v>0</v>
      </c>
      <c r="K33" s="19">
        <f t="shared" si="0"/>
        <v>157280861</v>
      </c>
      <c r="L33" s="17" t="s">
        <v>49</v>
      </c>
      <c r="M33" s="17"/>
      <c r="N33" s="18" t="s">
        <v>50</v>
      </c>
      <c r="O33" s="19">
        <v>91917371</v>
      </c>
      <c r="P33" s="19">
        <v>22045524</v>
      </c>
      <c r="Q33" s="19">
        <v>43317966</v>
      </c>
      <c r="R33" s="19">
        <v>0</v>
      </c>
      <c r="S33" s="19">
        <v>0</v>
      </c>
      <c r="T33" s="19">
        <v>0</v>
      </c>
      <c r="U33" s="19">
        <v>0</v>
      </c>
      <c r="V33" s="19">
        <f t="shared" si="1"/>
        <v>157280861</v>
      </c>
    </row>
    <row r="34" spans="1:22" ht="15.75">
      <c r="A34" s="17" t="s">
        <v>51</v>
      </c>
      <c r="B34" s="17"/>
      <c r="C34" s="18" t="s">
        <v>52</v>
      </c>
      <c r="D34" s="19">
        <v>95867368</v>
      </c>
      <c r="E34" s="19">
        <v>23038952</v>
      </c>
      <c r="F34" s="19">
        <v>50215677</v>
      </c>
      <c r="G34" s="19">
        <v>0</v>
      </c>
      <c r="H34" s="19">
        <v>0</v>
      </c>
      <c r="I34" s="19">
        <v>0</v>
      </c>
      <c r="J34" s="19">
        <v>0</v>
      </c>
      <c r="K34" s="19">
        <f t="shared" si="0"/>
        <v>169121997</v>
      </c>
      <c r="L34" s="17" t="s">
        <v>51</v>
      </c>
      <c r="M34" s="17"/>
      <c r="N34" s="18" t="s">
        <v>52</v>
      </c>
      <c r="O34" s="19">
        <v>95867368</v>
      </c>
      <c r="P34" s="19">
        <v>23038952</v>
      </c>
      <c r="Q34" s="19">
        <v>50215677</v>
      </c>
      <c r="R34" s="19">
        <v>0</v>
      </c>
      <c r="S34" s="19">
        <v>0</v>
      </c>
      <c r="T34" s="19">
        <v>0</v>
      </c>
      <c r="U34" s="19">
        <v>0</v>
      </c>
      <c r="V34" s="19">
        <f t="shared" si="1"/>
        <v>169121997</v>
      </c>
    </row>
    <row r="35" spans="1:22" ht="15.75">
      <c r="A35" s="17" t="s">
        <v>53</v>
      </c>
      <c r="B35" s="17"/>
      <c r="C35" s="18" t="s">
        <v>54</v>
      </c>
      <c r="D35" s="19">
        <v>90859154</v>
      </c>
      <c r="E35" s="19">
        <v>21874979</v>
      </c>
      <c r="F35" s="19">
        <v>42650073</v>
      </c>
      <c r="G35" s="19">
        <v>0</v>
      </c>
      <c r="H35" s="19">
        <v>0</v>
      </c>
      <c r="I35" s="19">
        <v>0</v>
      </c>
      <c r="J35" s="19">
        <v>0</v>
      </c>
      <c r="K35" s="19">
        <f t="shared" si="0"/>
        <v>155384206</v>
      </c>
      <c r="L35" s="17" t="s">
        <v>53</v>
      </c>
      <c r="M35" s="17"/>
      <c r="N35" s="18" t="s">
        <v>54</v>
      </c>
      <c r="O35" s="19">
        <v>90859154</v>
      </c>
      <c r="P35" s="19">
        <v>21874979</v>
      </c>
      <c r="Q35" s="19">
        <v>42650073</v>
      </c>
      <c r="R35" s="19">
        <v>0</v>
      </c>
      <c r="S35" s="19">
        <v>0</v>
      </c>
      <c r="T35" s="19">
        <v>0</v>
      </c>
      <c r="U35" s="19">
        <v>0</v>
      </c>
      <c r="V35" s="19">
        <f t="shared" si="1"/>
        <v>155384206</v>
      </c>
    </row>
    <row r="36" spans="1:22" ht="15.75">
      <c r="A36" s="17" t="s">
        <v>55</v>
      </c>
      <c r="B36" s="17"/>
      <c r="C36" s="18" t="s">
        <v>56</v>
      </c>
      <c r="D36" s="19">
        <v>66944410</v>
      </c>
      <c r="E36" s="19">
        <v>16296918</v>
      </c>
      <c r="F36" s="19">
        <v>29719041</v>
      </c>
      <c r="G36" s="19">
        <v>0</v>
      </c>
      <c r="H36" s="19">
        <v>0</v>
      </c>
      <c r="I36" s="19">
        <v>0</v>
      </c>
      <c r="J36" s="19">
        <v>0</v>
      </c>
      <c r="K36" s="19">
        <f t="shared" si="0"/>
        <v>112960369</v>
      </c>
      <c r="L36" s="17" t="s">
        <v>55</v>
      </c>
      <c r="M36" s="17"/>
      <c r="N36" s="18" t="s">
        <v>56</v>
      </c>
      <c r="O36" s="19">
        <v>66944410</v>
      </c>
      <c r="P36" s="19">
        <v>16296918</v>
      </c>
      <c r="Q36" s="19">
        <v>29719041</v>
      </c>
      <c r="R36" s="19">
        <v>0</v>
      </c>
      <c r="S36" s="19">
        <v>0</v>
      </c>
      <c r="T36" s="19">
        <v>0</v>
      </c>
      <c r="U36" s="19">
        <v>0</v>
      </c>
      <c r="V36" s="19">
        <f t="shared" si="1"/>
        <v>112960369</v>
      </c>
    </row>
    <row r="37" spans="1:22" ht="15.75">
      <c r="A37" s="17" t="s">
        <v>57</v>
      </c>
      <c r="B37" s="17"/>
      <c r="C37" s="18" t="s">
        <v>58</v>
      </c>
      <c r="D37" s="19">
        <v>83475497</v>
      </c>
      <c r="E37" s="19">
        <v>20448816</v>
      </c>
      <c r="F37" s="19">
        <v>48972730</v>
      </c>
      <c r="G37" s="19">
        <v>0</v>
      </c>
      <c r="H37" s="19">
        <v>0</v>
      </c>
      <c r="I37" s="19">
        <v>0</v>
      </c>
      <c r="J37" s="19">
        <v>0</v>
      </c>
      <c r="K37" s="19">
        <f t="shared" si="0"/>
        <v>152897043</v>
      </c>
      <c r="L37" s="17" t="s">
        <v>57</v>
      </c>
      <c r="M37" s="17"/>
      <c r="N37" s="18" t="s">
        <v>58</v>
      </c>
      <c r="O37" s="19">
        <v>83475497</v>
      </c>
      <c r="P37" s="19">
        <v>20448816</v>
      </c>
      <c r="Q37" s="19">
        <v>48972730</v>
      </c>
      <c r="R37" s="19">
        <v>0</v>
      </c>
      <c r="S37" s="19">
        <v>0</v>
      </c>
      <c r="T37" s="19">
        <v>0</v>
      </c>
      <c r="U37" s="19">
        <v>0</v>
      </c>
      <c r="V37" s="19">
        <f t="shared" si="1"/>
        <v>152897043</v>
      </c>
    </row>
    <row r="38" spans="1:22" ht="15.75">
      <c r="A38" s="17" t="s">
        <v>59</v>
      </c>
      <c r="B38" s="17"/>
      <c r="C38" s="18" t="s">
        <v>60</v>
      </c>
      <c r="D38" s="19">
        <v>102523814</v>
      </c>
      <c r="E38" s="19">
        <v>24743290</v>
      </c>
      <c r="F38" s="19">
        <v>52183472</v>
      </c>
      <c r="G38" s="19">
        <v>0</v>
      </c>
      <c r="H38" s="19">
        <v>0</v>
      </c>
      <c r="I38" s="19">
        <v>0</v>
      </c>
      <c r="J38" s="19">
        <v>0</v>
      </c>
      <c r="K38" s="19">
        <f t="shared" si="0"/>
        <v>179450576</v>
      </c>
      <c r="L38" s="17" t="s">
        <v>59</v>
      </c>
      <c r="M38" s="17"/>
      <c r="N38" s="18" t="s">
        <v>60</v>
      </c>
      <c r="O38" s="19">
        <v>102523814</v>
      </c>
      <c r="P38" s="19">
        <v>24743290</v>
      </c>
      <c r="Q38" s="19">
        <v>52183472</v>
      </c>
      <c r="R38" s="19">
        <v>0</v>
      </c>
      <c r="S38" s="19">
        <v>0</v>
      </c>
      <c r="T38" s="19">
        <v>0</v>
      </c>
      <c r="U38" s="19">
        <v>0</v>
      </c>
      <c r="V38" s="19">
        <f t="shared" si="1"/>
        <v>179450576</v>
      </c>
    </row>
    <row r="39" spans="1:22" ht="15.75">
      <c r="A39" s="17" t="s">
        <v>61</v>
      </c>
      <c r="B39" s="17"/>
      <c r="C39" s="20" t="s">
        <v>62</v>
      </c>
      <c r="D39" s="19">
        <v>75997056</v>
      </c>
      <c r="E39" s="19">
        <v>18402308</v>
      </c>
      <c r="F39" s="19">
        <v>37172568</v>
      </c>
      <c r="G39" s="19">
        <v>0</v>
      </c>
      <c r="H39" s="19">
        <v>0</v>
      </c>
      <c r="I39" s="19">
        <v>0</v>
      </c>
      <c r="J39" s="19">
        <v>0</v>
      </c>
      <c r="K39" s="19">
        <f t="shared" si="0"/>
        <v>131571932</v>
      </c>
      <c r="L39" s="17" t="s">
        <v>61</v>
      </c>
      <c r="M39" s="17"/>
      <c r="N39" s="20" t="s">
        <v>62</v>
      </c>
      <c r="O39" s="19">
        <v>75997056</v>
      </c>
      <c r="P39" s="19">
        <v>18402308</v>
      </c>
      <c r="Q39" s="19">
        <v>37172568</v>
      </c>
      <c r="R39" s="19">
        <v>0</v>
      </c>
      <c r="S39" s="19">
        <v>0</v>
      </c>
      <c r="T39" s="19">
        <v>0</v>
      </c>
      <c r="U39" s="19">
        <v>0</v>
      </c>
      <c r="V39" s="19">
        <f t="shared" si="1"/>
        <v>131571932</v>
      </c>
    </row>
    <row r="40" spans="1:22" ht="15.75">
      <c r="A40" s="17" t="s">
        <v>63</v>
      </c>
      <c r="B40" s="17"/>
      <c r="C40" s="20" t="s">
        <v>64</v>
      </c>
      <c r="D40" s="19">
        <v>53999072</v>
      </c>
      <c r="E40" s="19">
        <v>12083685</v>
      </c>
      <c r="F40" s="19">
        <v>24919361</v>
      </c>
      <c r="G40" s="19">
        <v>0</v>
      </c>
      <c r="H40" s="19">
        <v>0</v>
      </c>
      <c r="I40" s="19">
        <v>0</v>
      </c>
      <c r="J40" s="19">
        <v>0</v>
      </c>
      <c r="K40" s="19">
        <f t="shared" si="0"/>
        <v>91002118</v>
      </c>
      <c r="L40" s="17" t="s">
        <v>63</v>
      </c>
      <c r="M40" s="17"/>
      <c r="N40" s="20" t="s">
        <v>64</v>
      </c>
      <c r="O40" s="19">
        <v>53999072</v>
      </c>
      <c r="P40" s="19">
        <v>12083685</v>
      </c>
      <c r="Q40" s="19">
        <v>24919361</v>
      </c>
      <c r="R40" s="19">
        <v>0</v>
      </c>
      <c r="S40" s="19">
        <v>0</v>
      </c>
      <c r="T40" s="19">
        <v>0</v>
      </c>
      <c r="U40" s="19">
        <v>0</v>
      </c>
      <c r="V40" s="19">
        <f t="shared" si="1"/>
        <v>91002118</v>
      </c>
    </row>
    <row r="41" spans="1:22" ht="15.75">
      <c r="A41" s="17" t="s">
        <v>65</v>
      </c>
      <c r="B41" s="17"/>
      <c r="C41" s="20" t="s">
        <v>66</v>
      </c>
      <c r="D41" s="19">
        <v>83412832</v>
      </c>
      <c r="E41" s="19">
        <v>20246674</v>
      </c>
      <c r="F41" s="19">
        <v>37691340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0"/>
        <v>141350846</v>
      </c>
      <c r="L41" s="17" t="s">
        <v>65</v>
      </c>
      <c r="M41" s="17"/>
      <c r="N41" s="20" t="s">
        <v>66</v>
      </c>
      <c r="O41" s="19">
        <v>83412832</v>
      </c>
      <c r="P41" s="19">
        <v>20246674</v>
      </c>
      <c r="Q41" s="19">
        <v>37691340</v>
      </c>
      <c r="R41" s="19">
        <v>0</v>
      </c>
      <c r="S41" s="19">
        <v>0</v>
      </c>
      <c r="T41" s="19">
        <v>0</v>
      </c>
      <c r="U41" s="19">
        <v>0</v>
      </c>
      <c r="V41" s="19">
        <f t="shared" si="1"/>
        <v>141350846</v>
      </c>
    </row>
    <row r="42" spans="1:22" ht="15.75">
      <c r="A42" s="61" t="s">
        <v>67</v>
      </c>
      <c r="B42" s="61"/>
      <c r="C42" s="61"/>
      <c r="D42" s="22">
        <f aca="true" t="shared" si="2" ref="D42:K42">SUM(D9:D41)</f>
        <v>3400048522</v>
      </c>
      <c r="E42" s="22">
        <f t="shared" si="2"/>
        <v>819382898</v>
      </c>
      <c r="F42" s="22">
        <f t="shared" si="2"/>
        <v>1497810224</v>
      </c>
      <c r="G42" s="22">
        <f t="shared" si="2"/>
        <v>0</v>
      </c>
      <c r="H42" s="22">
        <f t="shared" si="2"/>
        <v>0</v>
      </c>
      <c r="I42" s="22">
        <f t="shared" si="2"/>
        <v>0</v>
      </c>
      <c r="J42" s="22">
        <f t="shared" si="2"/>
        <v>0</v>
      </c>
      <c r="K42" s="22">
        <f t="shared" si="2"/>
        <v>5717241644</v>
      </c>
      <c r="L42" s="61" t="s">
        <v>67</v>
      </c>
      <c r="M42" s="61"/>
      <c r="N42" s="61"/>
      <c r="O42" s="22">
        <f aca="true" t="shared" si="3" ref="O42:V42">SUM(O9:O41)</f>
        <v>3400048522</v>
      </c>
      <c r="P42" s="22">
        <f t="shared" si="3"/>
        <v>819382898</v>
      </c>
      <c r="Q42" s="22">
        <f t="shared" si="3"/>
        <v>1497810224</v>
      </c>
      <c r="R42" s="22">
        <f t="shared" si="3"/>
        <v>0</v>
      </c>
      <c r="S42" s="22">
        <f t="shared" si="3"/>
        <v>0</v>
      </c>
      <c r="T42" s="22">
        <f t="shared" si="3"/>
        <v>0</v>
      </c>
      <c r="U42" s="22">
        <f t="shared" si="3"/>
        <v>0</v>
      </c>
      <c r="V42" s="22">
        <f t="shared" si="3"/>
        <v>5717241644</v>
      </c>
    </row>
    <row r="43" spans="1:22" ht="31.5">
      <c r="A43" s="21" t="s">
        <v>68</v>
      </c>
      <c r="B43" s="23"/>
      <c r="C43" s="24" t="s">
        <v>69</v>
      </c>
      <c r="D43" s="19">
        <f>SUM(D44:D45)</f>
        <v>421355856</v>
      </c>
      <c r="E43" s="19">
        <f aca="true" t="shared" si="4" ref="E43:J43">SUM(E44:E45)</f>
        <v>99225305</v>
      </c>
      <c r="F43" s="19">
        <f t="shared" si="4"/>
        <v>138310000</v>
      </c>
      <c r="G43" s="19">
        <f t="shared" si="4"/>
        <v>0</v>
      </c>
      <c r="H43" s="19">
        <f t="shared" si="4"/>
        <v>0</v>
      </c>
      <c r="I43" s="19">
        <f t="shared" si="4"/>
        <v>11430000</v>
      </c>
      <c r="J43" s="19">
        <f t="shared" si="4"/>
        <v>1016180</v>
      </c>
      <c r="K43" s="22">
        <f>K44+K45</f>
        <v>671337341</v>
      </c>
      <c r="L43" s="21" t="s">
        <v>68</v>
      </c>
      <c r="M43" s="23"/>
      <c r="N43" s="24" t="s">
        <v>69</v>
      </c>
      <c r="O43" s="19">
        <f>SUM(O44:O45)</f>
        <v>421355856</v>
      </c>
      <c r="P43" s="19">
        <f aca="true" t="shared" si="5" ref="P43:U43">SUM(P44:P45)</f>
        <v>99225305</v>
      </c>
      <c r="Q43" s="19">
        <f t="shared" si="5"/>
        <v>138310000</v>
      </c>
      <c r="R43" s="19">
        <f t="shared" si="5"/>
        <v>0</v>
      </c>
      <c r="S43" s="19">
        <f t="shared" si="5"/>
        <v>0</v>
      </c>
      <c r="T43" s="19">
        <f t="shared" si="5"/>
        <v>11430000</v>
      </c>
      <c r="U43" s="19">
        <f t="shared" si="5"/>
        <v>1016180</v>
      </c>
      <c r="V43" s="22">
        <f>V44+V45</f>
        <v>671337341</v>
      </c>
    </row>
    <row r="44" spans="1:22" s="3" customFormat="1" ht="30">
      <c r="A44" s="25"/>
      <c r="B44" s="26" t="s">
        <v>130</v>
      </c>
      <c r="C44" s="27" t="s">
        <v>70</v>
      </c>
      <c r="D44" s="28">
        <v>268710009</v>
      </c>
      <c r="E44" s="28">
        <v>63597294</v>
      </c>
      <c r="F44" s="19">
        <v>101566000</v>
      </c>
      <c r="G44" s="28">
        <v>0</v>
      </c>
      <c r="H44" s="28">
        <v>0</v>
      </c>
      <c r="I44" s="28">
        <v>9298000</v>
      </c>
      <c r="J44" s="28">
        <v>1016000</v>
      </c>
      <c r="K44" s="28">
        <f t="shared" si="0"/>
        <v>444187303</v>
      </c>
      <c r="L44" s="25"/>
      <c r="M44" s="26" t="s">
        <v>130</v>
      </c>
      <c r="N44" s="27" t="s">
        <v>70</v>
      </c>
      <c r="O44" s="28">
        <v>268710009</v>
      </c>
      <c r="P44" s="28">
        <v>63597294</v>
      </c>
      <c r="Q44" s="19">
        <v>101566000</v>
      </c>
      <c r="R44" s="28">
        <v>0</v>
      </c>
      <c r="S44" s="28">
        <v>0</v>
      </c>
      <c r="T44" s="28">
        <v>9298000</v>
      </c>
      <c r="U44" s="28">
        <v>1016000</v>
      </c>
      <c r="V44" s="28">
        <f>SUM(O44:U44)</f>
        <v>444187303</v>
      </c>
    </row>
    <row r="45" spans="1:22" s="3" customFormat="1" ht="15.75">
      <c r="A45" s="25"/>
      <c r="B45" s="26" t="s">
        <v>131</v>
      </c>
      <c r="C45" s="27" t="s">
        <v>71</v>
      </c>
      <c r="D45" s="28">
        <v>152645847</v>
      </c>
      <c r="E45" s="28">
        <v>35628011</v>
      </c>
      <c r="F45" s="19">
        <v>36744000</v>
      </c>
      <c r="G45" s="28">
        <v>0</v>
      </c>
      <c r="H45" s="28">
        <v>0</v>
      </c>
      <c r="I45" s="28">
        <v>2132000</v>
      </c>
      <c r="J45" s="28">
        <v>180</v>
      </c>
      <c r="K45" s="28">
        <f t="shared" si="0"/>
        <v>227150038</v>
      </c>
      <c r="L45" s="25"/>
      <c r="M45" s="26" t="s">
        <v>131</v>
      </c>
      <c r="N45" s="27" t="s">
        <v>71</v>
      </c>
      <c r="O45" s="28">
        <v>152645847</v>
      </c>
      <c r="P45" s="28">
        <v>35628011</v>
      </c>
      <c r="Q45" s="19">
        <v>36744000</v>
      </c>
      <c r="R45" s="28">
        <v>0</v>
      </c>
      <c r="S45" s="28">
        <v>0</v>
      </c>
      <c r="T45" s="28">
        <v>2132000</v>
      </c>
      <c r="U45" s="28">
        <v>180</v>
      </c>
      <c r="V45" s="28">
        <f>SUM(O45:U45)</f>
        <v>227150038</v>
      </c>
    </row>
    <row r="46" spans="1:22" ht="15.75">
      <c r="A46" s="23" t="s">
        <v>72</v>
      </c>
      <c r="B46" s="23"/>
      <c r="C46" s="29" t="s">
        <v>73</v>
      </c>
      <c r="D46" s="19">
        <v>256104630</v>
      </c>
      <c r="E46" s="19">
        <v>62067021</v>
      </c>
      <c r="F46" s="19">
        <v>106703634</v>
      </c>
      <c r="G46" s="19">
        <v>0</v>
      </c>
      <c r="H46" s="19">
        <v>0</v>
      </c>
      <c r="I46" s="19">
        <v>22000750</v>
      </c>
      <c r="J46" s="19">
        <v>0</v>
      </c>
      <c r="K46" s="19">
        <f t="shared" si="0"/>
        <v>446876035</v>
      </c>
      <c r="L46" s="23" t="s">
        <v>72</v>
      </c>
      <c r="M46" s="23"/>
      <c r="N46" s="29" t="s">
        <v>73</v>
      </c>
      <c r="O46" s="19">
        <v>256104630</v>
      </c>
      <c r="P46" s="19">
        <v>62067021</v>
      </c>
      <c r="Q46" s="19">
        <v>106703634</v>
      </c>
      <c r="R46" s="19">
        <v>0</v>
      </c>
      <c r="S46" s="19">
        <v>0</v>
      </c>
      <c r="T46" s="19">
        <v>22000750</v>
      </c>
      <c r="U46" s="19">
        <v>0</v>
      </c>
      <c r="V46" s="19">
        <f>SUM(O46:U46)</f>
        <v>446876035</v>
      </c>
    </row>
    <row r="47" spans="1:22" ht="15.75">
      <c r="A47" s="23" t="s">
        <v>74</v>
      </c>
      <c r="B47" s="23"/>
      <c r="C47" s="29" t="s">
        <v>75</v>
      </c>
      <c r="D47" s="19">
        <v>112540385</v>
      </c>
      <c r="E47" s="19">
        <v>26273227</v>
      </c>
      <c r="F47" s="19">
        <v>129147000</v>
      </c>
      <c r="G47" s="19">
        <v>0</v>
      </c>
      <c r="H47" s="19">
        <v>0</v>
      </c>
      <c r="I47" s="19">
        <v>0</v>
      </c>
      <c r="J47" s="19">
        <v>0</v>
      </c>
      <c r="K47" s="19">
        <f t="shared" si="0"/>
        <v>267960612</v>
      </c>
      <c r="L47" s="23" t="s">
        <v>74</v>
      </c>
      <c r="M47" s="23"/>
      <c r="N47" s="29" t="s">
        <v>75</v>
      </c>
      <c r="O47" s="19">
        <v>112540385</v>
      </c>
      <c r="P47" s="19">
        <v>26273227</v>
      </c>
      <c r="Q47" s="19">
        <v>129147000</v>
      </c>
      <c r="R47" s="19">
        <v>0</v>
      </c>
      <c r="S47" s="19">
        <v>0</v>
      </c>
      <c r="T47" s="19">
        <v>0</v>
      </c>
      <c r="U47" s="19">
        <v>0</v>
      </c>
      <c r="V47" s="19">
        <f>SUM(O47:U47)</f>
        <v>267960612</v>
      </c>
    </row>
    <row r="48" spans="1:22" ht="15.75">
      <c r="A48" s="60" t="s">
        <v>76</v>
      </c>
      <c r="B48" s="60"/>
      <c r="C48" s="60"/>
      <c r="D48" s="22">
        <f aca="true" t="shared" si="6" ref="D48:K48">D46+D47</f>
        <v>368645015</v>
      </c>
      <c r="E48" s="22">
        <f t="shared" si="6"/>
        <v>88340248</v>
      </c>
      <c r="F48" s="22">
        <f t="shared" si="6"/>
        <v>235850634</v>
      </c>
      <c r="G48" s="22">
        <f t="shared" si="6"/>
        <v>0</v>
      </c>
      <c r="H48" s="22">
        <f t="shared" si="6"/>
        <v>0</v>
      </c>
      <c r="I48" s="22">
        <f t="shared" si="6"/>
        <v>22000750</v>
      </c>
      <c r="J48" s="22">
        <f t="shared" si="6"/>
        <v>0</v>
      </c>
      <c r="K48" s="22">
        <f t="shared" si="6"/>
        <v>714836647</v>
      </c>
      <c r="L48" s="60" t="s">
        <v>76</v>
      </c>
      <c r="M48" s="60"/>
      <c r="N48" s="60"/>
      <c r="O48" s="22">
        <f aca="true" t="shared" si="7" ref="O48:V48">O46+O47</f>
        <v>368645015</v>
      </c>
      <c r="P48" s="22">
        <f t="shared" si="7"/>
        <v>88340248</v>
      </c>
      <c r="Q48" s="22">
        <f t="shared" si="7"/>
        <v>235850634</v>
      </c>
      <c r="R48" s="22">
        <f t="shared" si="7"/>
        <v>0</v>
      </c>
      <c r="S48" s="22">
        <f t="shared" si="7"/>
        <v>0</v>
      </c>
      <c r="T48" s="22">
        <f t="shared" si="7"/>
        <v>22000750</v>
      </c>
      <c r="U48" s="22">
        <f t="shared" si="7"/>
        <v>0</v>
      </c>
      <c r="V48" s="22">
        <f t="shared" si="7"/>
        <v>714836647</v>
      </c>
    </row>
    <row r="49" spans="1:22" ht="15.75">
      <c r="A49" s="23" t="s">
        <v>77</v>
      </c>
      <c r="B49" s="23"/>
      <c r="C49" s="30" t="s">
        <v>78</v>
      </c>
      <c r="D49" s="19">
        <v>567959898</v>
      </c>
      <c r="E49" s="19">
        <v>133891998</v>
      </c>
      <c r="F49" s="19">
        <v>476694500</v>
      </c>
      <c r="G49" s="19">
        <v>0</v>
      </c>
      <c r="H49" s="19">
        <v>0</v>
      </c>
      <c r="I49" s="19">
        <v>0</v>
      </c>
      <c r="J49" s="19">
        <v>0</v>
      </c>
      <c r="K49" s="19">
        <f t="shared" si="0"/>
        <v>1178546396</v>
      </c>
      <c r="L49" s="23" t="s">
        <v>77</v>
      </c>
      <c r="M49" s="23"/>
      <c r="N49" s="30" t="s">
        <v>78</v>
      </c>
      <c r="O49" s="19">
        <v>567959898</v>
      </c>
      <c r="P49" s="19">
        <v>133891998</v>
      </c>
      <c r="Q49" s="19">
        <v>476694500</v>
      </c>
      <c r="R49" s="19">
        <v>0</v>
      </c>
      <c r="S49" s="19">
        <v>0</v>
      </c>
      <c r="T49" s="19">
        <v>0</v>
      </c>
      <c r="U49" s="19">
        <v>0</v>
      </c>
      <c r="V49" s="19">
        <f>SUM(O49:U49)</f>
        <v>1178546396</v>
      </c>
    </row>
    <row r="50" spans="1:22" ht="15.75">
      <c r="A50" s="23" t="s">
        <v>79</v>
      </c>
      <c r="B50" s="23"/>
      <c r="C50" s="30" t="s">
        <v>80</v>
      </c>
      <c r="D50" s="19">
        <v>81129184</v>
      </c>
      <c r="E50" s="19">
        <v>16490804</v>
      </c>
      <c r="F50" s="19">
        <v>84720000</v>
      </c>
      <c r="G50" s="19">
        <v>0</v>
      </c>
      <c r="H50" s="19">
        <v>0</v>
      </c>
      <c r="I50" s="19">
        <v>0</v>
      </c>
      <c r="J50" s="19">
        <v>0</v>
      </c>
      <c r="K50" s="19">
        <f t="shared" si="0"/>
        <v>182339988</v>
      </c>
      <c r="L50" s="23" t="s">
        <v>79</v>
      </c>
      <c r="M50" s="23"/>
      <c r="N50" s="30" t="s">
        <v>80</v>
      </c>
      <c r="O50" s="19">
        <v>81129184</v>
      </c>
      <c r="P50" s="19">
        <v>16490804</v>
      </c>
      <c r="Q50" s="19">
        <v>84720000</v>
      </c>
      <c r="R50" s="19">
        <v>0</v>
      </c>
      <c r="S50" s="19">
        <v>0</v>
      </c>
      <c r="T50" s="19">
        <v>0</v>
      </c>
      <c r="U50" s="19">
        <v>0</v>
      </c>
      <c r="V50" s="19">
        <f>SUM(O50:U50)</f>
        <v>182339988</v>
      </c>
    </row>
    <row r="51" spans="1:22" ht="15.75">
      <c r="A51" s="61" t="s">
        <v>81</v>
      </c>
      <c r="B51" s="61"/>
      <c r="C51" s="61"/>
      <c r="D51" s="22">
        <f aca="true" t="shared" si="8" ref="D51:K51">D49+D50</f>
        <v>649089082</v>
      </c>
      <c r="E51" s="22">
        <f t="shared" si="8"/>
        <v>150382802</v>
      </c>
      <c r="F51" s="22">
        <f t="shared" si="8"/>
        <v>561414500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22">
        <f t="shared" si="8"/>
        <v>1360886384</v>
      </c>
      <c r="L51" s="61" t="s">
        <v>81</v>
      </c>
      <c r="M51" s="61"/>
      <c r="N51" s="61"/>
      <c r="O51" s="22">
        <f aca="true" t="shared" si="9" ref="O51:V51">O49+O50</f>
        <v>649089082</v>
      </c>
      <c r="P51" s="22">
        <f t="shared" si="9"/>
        <v>150382802</v>
      </c>
      <c r="Q51" s="22">
        <f t="shared" si="9"/>
        <v>561414500</v>
      </c>
      <c r="R51" s="22">
        <f t="shared" si="9"/>
        <v>0</v>
      </c>
      <c r="S51" s="22">
        <f t="shared" si="9"/>
        <v>0</v>
      </c>
      <c r="T51" s="22">
        <f t="shared" si="9"/>
        <v>0</v>
      </c>
      <c r="U51" s="22">
        <f t="shared" si="9"/>
        <v>0</v>
      </c>
      <c r="V51" s="22">
        <f t="shared" si="9"/>
        <v>1360886384</v>
      </c>
    </row>
    <row r="52" spans="1:22" ht="15.75">
      <c r="A52" s="21" t="s">
        <v>82</v>
      </c>
      <c r="B52" s="21"/>
      <c r="C52" s="31" t="s">
        <v>132</v>
      </c>
      <c r="D52" s="22">
        <v>379180498</v>
      </c>
      <c r="E52" s="22">
        <v>83967745</v>
      </c>
      <c r="F52" s="22">
        <v>977435078</v>
      </c>
      <c r="G52" s="22">
        <v>0</v>
      </c>
      <c r="H52" s="22">
        <v>0</v>
      </c>
      <c r="I52" s="22">
        <v>3223379</v>
      </c>
      <c r="J52" s="22">
        <v>48100000</v>
      </c>
      <c r="K52" s="22">
        <f>SUM(D52:J52)</f>
        <v>1491906700</v>
      </c>
      <c r="L52" s="21" t="s">
        <v>82</v>
      </c>
      <c r="M52" s="21"/>
      <c r="N52" s="31" t="s">
        <v>132</v>
      </c>
      <c r="O52" s="22">
        <v>379180498</v>
      </c>
      <c r="P52" s="22">
        <v>83967745</v>
      </c>
      <c r="Q52" s="22">
        <v>977435078</v>
      </c>
      <c r="R52" s="22">
        <v>0</v>
      </c>
      <c r="S52" s="22">
        <v>0</v>
      </c>
      <c r="T52" s="22">
        <v>3223379</v>
      </c>
      <c r="U52" s="22">
        <v>48100000</v>
      </c>
      <c r="V52" s="22">
        <f aca="true" t="shared" si="10" ref="V52:V59">SUM(O52:U52)</f>
        <v>1491906700</v>
      </c>
    </row>
    <row r="53" spans="1:22" ht="15.75">
      <c r="A53" s="21" t="s">
        <v>83</v>
      </c>
      <c r="B53" s="21"/>
      <c r="C53" s="32" t="s">
        <v>84</v>
      </c>
      <c r="D53" s="33">
        <v>314779491</v>
      </c>
      <c r="E53" s="33">
        <v>75254681</v>
      </c>
      <c r="F53" s="33">
        <v>803244744</v>
      </c>
      <c r="G53" s="33">
        <v>0</v>
      </c>
      <c r="H53" s="33">
        <v>0</v>
      </c>
      <c r="I53" s="33">
        <v>1320800</v>
      </c>
      <c r="J53" s="33">
        <v>6350000</v>
      </c>
      <c r="K53" s="22">
        <f t="shared" si="0"/>
        <v>1200949716</v>
      </c>
      <c r="L53" s="21" t="s">
        <v>83</v>
      </c>
      <c r="M53" s="21"/>
      <c r="N53" s="32" t="s">
        <v>84</v>
      </c>
      <c r="O53" s="33">
        <v>314779491</v>
      </c>
      <c r="P53" s="33">
        <v>75254681</v>
      </c>
      <c r="Q53" s="33">
        <v>803244744</v>
      </c>
      <c r="R53" s="33">
        <v>0</v>
      </c>
      <c r="S53" s="33">
        <v>0</v>
      </c>
      <c r="T53" s="33">
        <v>1320800</v>
      </c>
      <c r="U53" s="33">
        <v>6350000</v>
      </c>
      <c r="V53" s="22">
        <f t="shared" si="10"/>
        <v>1200949716</v>
      </c>
    </row>
    <row r="54" spans="1:22" ht="15.75">
      <c r="A54" s="23" t="s">
        <v>85</v>
      </c>
      <c r="B54" s="23"/>
      <c r="C54" s="34" t="s">
        <v>144</v>
      </c>
      <c r="D54" s="19">
        <v>438053718</v>
      </c>
      <c r="E54" s="19">
        <v>104959786</v>
      </c>
      <c r="F54" s="19">
        <v>2526506258</v>
      </c>
      <c r="G54" s="19">
        <v>0</v>
      </c>
      <c r="H54" s="19">
        <v>0</v>
      </c>
      <c r="I54" s="19">
        <v>0</v>
      </c>
      <c r="J54" s="19">
        <v>60000000</v>
      </c>
      <c r="K54" s="19">
        <f t="shared" si="0"/>
        <v>3129519762</v>
      </c>
      <c r="L54" s="23" t="s">
        <v>85</v>
      </c>
      <c r="M54" s="23"/>
      <c r="N54" s="34" t="s">
        <v>144</v>
      </c>
      <c r="O54" s="19">
        <v>438053718</v>
      </c>
      <c r="P54" s="19">
        <v>104959786</v>
      </c>
      <c r="Q54" s="19">
        <v>2526506258</v>
      </c>
      <c r="R54" s="19">
        <v>0</v>
      </c>
      <c r="S54" s="19">
        <v>0</v>
      </c>
      <c r="T54" s="19">
        <v>0</v>
      </c>
      <c r="U54" s="19">
        <v>60000000</v>
      </c>
      <c r="V54" s="19">
        <f t="shared" si="10"/>
        <v>3129519762</v>
      </c>
    </row>
    <row r="55" spans="1:22" ht="15.75">
      <c r="A55" s="23" t="s">
        <v>86</v>
      </c>
      <c r="B55" s="23"/>
      <c r="C55" s="35" t="s">
        <v>87</v>
      </c>
      <c r="D55" s="19">
        <v>388548451</v>
      </c>
      <c r="E55" s="19">
        <v>92196500</v>
      </c>
      <c r="F55" s="19">
        <v>268720915</v>
      </c>
      <c r="G55" s="19">
        <v>820800</v>
      </c>
      <c r="H55" s="19">
        <v>0</v>
      </c>
      <c r="I55" s="19">
        <v>8500000</v>
      </c>
      <c r="J55" s="19">
        <v>0</v>
      </c>
      <c r="K55" s="19">
        <f t="shared" si="0"/>
        <v>758786666</v>
      </c>
      <c r="L55" s="23" t="s">
        <v>86</v>
      </c>
      <c r="M55" s="23"/>
      <c r="N55" s="35" t="s">
        <v>87</v>
      </c>
      <c r="O55" s="19">
        <v>388548451</v>
      </c>
      <c r="P55" s="19">
        <v>92196500</v>
      </c>
      <c r="Q55" s="19">
        <v>268720915</v>
      </c>
      <c r="R55" s="19">
        <v>820800</v>
      </c>
      <c r="S55" s="19">
        <v>0</v>
      </c>
      <c r="T55" s="19">
        <v>8500000</v>
      </c>
      <c r="U55" s="19">
        <v>0</v>
      </c>
      <c r="V55" s="19">
        <f t="shared" si="10"/>
        <v>758786666</v>
      </c>
    </row>
    <row r="56" spans="1:22" ht="15.75">
      <c r="A56" s="23" t="s">
        <v>88</v>
      </c>
      <c r="B56" s="23"/>
      <c r="C56" s="36" t="s">
        <v>89</v>
      </c>
      <c r="D56" s="19">
        <v>309942196</v>
      </c>
      <c r="E56" s="19">
        <v>76285878</v>
      </c>
      <c r="F56" s="19">
        <v>94877811</v>
      </c>
      <c r="G56" s="19">
        <v>0</v>
      </c>
      <c r="H56" s="19">
        <v>0</v>
      </c>
      <c r="I56" s="19">
        <v>3000000</v>
      </c>
      <c r="J56" s="19">
        <v>0</v>
      </c>
      <c r="K56" s="19">
        <f t="shared" si="0"/>
        <v>484105885</v>
      </c>
      <c r="L56" s="23" t="s">
        <v>88</v>
      </c>
      <c r="M56" s="23"/>
      <c r="N56" s="36" t="s">
        <v>89</v>
      </c>
      <c r="O56" s="19">
        <v>309942196</v>
      </c>
      <c r="P56" s="19">
        <v>76285878</v>
      </c>
      <c r="Q56" s="19">
        <v>94877811</v>
      </c>
      <c r="R56" s="19">
        <v>0</v>
      </c>
      <c r="S56" s="19">
        <v>0</v>
      </c>
      <c r="T56" s="19">
        <v>3000000</v>
      </c>
      <c r="U56" s="19">
        <v>0</v>
      </c>
      <c r="V56" s="19">
        <f t="shared" si="10"/>
        <v>484105885</v>
      </c>
    </row>
    <row r="57" spans="1:22" ht="15.75">
      <c r="A57" s="23" t="s">
        <v>90</v>
      </c>
      <c r="B57" s="23"/>
      <c r="C57" s="37" t="s">
        <v>91</v>
      </c>
      <c r="D57" s="19">
        <v>792458720</v>
      </c>
      <c r="E57" s="19">
        <v>200269773</v>
      </c>
      <c r="F57" s="19">
        <v>164756614</v>
      </c>
      <c r="G57" s="19">
        <v>0</v>
      </c>
      <c r="H57" s="19">
        <v>0</v>
      </c>
      <c r="I57" s="19">
        <v>8004820</v>
      </c>
      <c r="J57" s="19">
        <v>0</v>
      </c>
      <c r="K57" s="19">
        <f t="shared" si="0"/>
        <v>1165489927</v>
      </c>
      <c r="L57" s="23" t="s">
        <v>90</v>
      </c>
      <c r="M57" s="23"/>
      <c r="N57" s="37" t="s">
        <v>91</v>
      </c>
      <c r="O57" s="19">
        <v>792458720</v>
      </c>
      <c r="P57" s="19">
        <v>200269773</v>
      </c>
      <c r="Q57" s="19">
        <v>164756614</v>
      </c>
      <c r="R57" s="19">
        <v>0</v>
      </c>
      <c r="S57" s="19">
        <v>0</v>
      </c>
      <c r="T57" s="19">
        <v>8004820</v>
      </c>
      <c r="U57" s="19">
        <v>0</v>
      </c>
      <c r="V57" s="19">
        <f t="shared" si="10"/>
        <v>1165489927</v>
      </c>
    </row>
    <row r="58" spans="1:22" ht="15.75">
      <c r="A58" s="23" t="s">
        <v>92</v>
      </c>
      <c r="B58" s="23"/>
      <c r="C58" s="37" t="s">
        <v>93</v>
      </c>
      <c r="D58" s="19">
        <v>59254736</v>
      </c>
      <c r="E58" s="19">
        <v>14548031</v>
      </c>
      <c r="F58" s="19">
        <v>21809556</v>
      </c>
      <c r="G58" s="19">
        <v>414120</v>
      </c>
      <c r="H58" s="19">
        <v>0</v>
      </c>
      <c r="I58" s="19">
        <v>1500000</v>
      </c>
      <c r="J58" s="19">
        <v>0</v>
      </c>
      <c r="K58" s="19">
        <f t="shared" si="0"/>
        <v>97526443</v>
      </c>
      <c r="L58" s="23" t="s">
        <v>92</v>
      </c>
      <c r="M58" s="23"/>
      <c r="N58" s="37" t="s">
        <v>93</v>
      </c>
      <c r="O58" s="19">
        <v>59254736</v>
      </c>
      <c r="P58" s="19">
        <v>14548031</v>
      </c>
      <c r="Q58" s="19">
        <v>21809556</v>
      </c>
      <c r="R58" s="19">
        <v>414120</v>
      </c>
      <c r="S58" s="19">
        <v>0</v>
      </c>
      <c r="T58" s="19">
        <v>1500000</v>
      </c>
      <c r="U58" s="19">
        <v>0</v>
      </c>
      <c r="V58" s="19">
        <f t="shared" si="10"/>
        <v>97526443</v>
      </c>
    </row>
    <row r="59" spans="1:22" ht="15.75">
      <c r="A59" s="23" t="s">
        <v>94</v>
      </c>
      <c r="B59" s="23"/>
      <c r="C59" s="37" t="s">
        <v>145</v>
      </c>
      <c r="D59" s="38">
        <v>242670243</v>
      </c>
      <c r="E59" s="19">
        <v>58456655</v>
      </c>
      <c r="F59" s="19">
        <v>56926008</v>
      </c>
      <c r="G59" s="19">
        <v>0</v>
      </c>
      <c r="H59" s="19">
        <v>0</v>
      </c>
      <c r="I59" s="19">
        <v>2000000</v>
      </c>
      <c r="J59" s="19">
        <v>0</v>
      </c>
      <c r="K59" s="19">
        <f t="shared" si="0"/>
        <v>360052906</v>
      </c>
      <c r="L59" s="23" t="s">
        <v>94</v>
      </c>
      <c r="M59" s="23"/>
      <c r="N59" s="37" t="s">
        <v>145</v>
      </c>
      <c r="O59" s="38">
        <v>242670243</v>
      </c>
      <c r="P59" s="19">
        <v>58456655</v>
      </c>
      <c r="Q59" s="19">
        <v>56926008</v>
      </c>
      <c r="R59" s="19">
        <v>0</v>
      </c>
      <c r="S59" s="19">
        <v>0</v>
      </c>
      <c r="T59" s="19">
        <v>2000000</v>
      </c>
      <c r="U59" s="19">
        <v>0</v>
      </c>
      <c r="V59" s="19">
        <f t="shared" si="10"/>
        <v>360052906</v>
      </c>
    </row>
    <row r="60" spans="1:22" ht="25.5" customHeight="1">
      <c r="A60" s="60" t="s">
        <v>95</v>
      </c>
      <c r="B60" s="60"/>
      <c r="C60" s="60"/>
      <c r="D60" s="22">
        <f>SUM(D54:D59)</f>
        <v>2230928064</v>
      </c>
      <c r="E60" s="22">
        <f aca="true" t="shared" si="11" ref="E60:K60">SUM(E54:E59)</f>
        <v>546716623</v>
      </c>
      <c r="F60" s="22">
        <f t="shared" si="11"/>
        <v>3133597162</v>
      </c>
      <c r="G60" s="22">
        <f t="shared" si="11"/>
        <v>1234920</v>
      </c>
      <c r="H60" s="22">
        <f t="shared" si="11"/>
        <v>0</v>
      </c>
      <c r="I60" s="22">
        <f t="shared" si="11"/>
        <v>23004820</v>
      </c>
      <c r="J60" s="22">
        <f t="shared" si="11"/>
        <v>60000000</v>
      </c>
      <c r="K60" s="22">
        <f t="shared" si="11"/>
        <v>5995481589</v>
      </c>
      <c r="L60" s="60" t="s">
        <v>95</v>
      </c>
      <c r="M60" s="60"/>
      <c r="N60" s="60"/>
      <c r="O60" s="22">
        <f>SUM(O54:O59)</f>
        <v>2230928064</v>
      </c>
      <c r="P60" s="22">
        <f aca="true" t="shared" si="12" ref="P60:V60">SUM(P54:P59)</f>
        <v>546716623</v>
      </c>
      <c r="Q60" s="22">
        <f t="shared" si="12"/>
        <v>3133597162</v>
      </c>
      <c r="R60" s="22">
        <f t="shared" si="12"/>
        <v>1234920</v>
      </c>
      <c r="S60" s="22">
        <f t="shared" si="12"/>
        <v>0</v>
      </c>
      <c r="T60" s="22">
        <f t="shared" si="12"/>
        <v>23004820</v>
      </c>
      <c r="U60" s="22">
        <f t="shared" si="12"/>
        <v>60000000</v>
      </c>
      <c r="V60" s="22">
        <f t="shared" si="12"/>
        <v>5995481589</v>
      </c>
    </row>
    <row r="61" spans="1:22" ht="15.75">
      <c r="A61" s="61" t="s">
        <v>96</v>
      </c>
      <c r="B61" s="61"/>
      <c r="C61" s="61"/>
      <c r="D61" s="22">
        <f aca="true" t="shared" si="13" ref="D61:K61">D60+D53+D52+D51+D48+D43+D42</f>
        <v>7764026528</v>
      </c>
      <c r="E61" s="22">
        <f t="shared" si="13"/>
        <v>1863270302</v>
      </c>
      <c r="F61" s="22">
        <f t="shared" si="13"/>
        <v>7347662342</v>
      </c>
      <c r="G61" s="22">
        <f t="shared" si="13"/>
        <v>1234920</v>
      </c>
      <c r="H61" s="22">
        <f t="shared" si="13"/>
        <v>0</v>
      </c>
      <c r="I61" s="22">
        <f t="shared" si="13"/>
        <v>60979749</v>
      </c>
      <c r="J61" s="22">
        <f t="shared" si="13"/>
        <v>115466180</v>
      </c>
      <c r="K61" s="22">
        <f t="shared" si="13"/>
        <v>17152640021</v>
      </c>
      <c r="L61" s="61" t="s">
        <v>96</v>
      </c>
      <c r="M61" s="61"/>
      <c r="N61" s="61"/>
      <c r="O61" s="22">
        <f aca="true" t="shared" si="14" ref="O61:V61">O60+O53+O52+O51+O48+O43+O42</f>
        <v>7764026528</v>
      </c>
      <c r="P61" s="22">
        <f t="shared" si="14"/>
        <v>1863270302</v>
      </c>
      <c r="Q61" s="22">
        <f t="shared" si="14"/>
        <v>7347662342</v>
      </c>
      <c r="R61" s="22">
        <f t="shared" si="14"/>
        <v>1234920</v>
      </c>
      <c r="S61" s="22">
        <f t="shared" si="14"/>
        <v>0</v>
      </c>
      <c r="T61" s="22">
        <f t="shared" si="14"/>
        <v>60979749</v>
      </c>
      <c r="U61" s="22">
        <f t="shared" si="14"/>
        <v>115466180</v>
      </c>
      <c r="V61" s="22">
        <f t="shared" si="14"/>
        <v>17152640021</v>
      </c>
    </row>
    <row r="62" spans="1:22" ht="15.75">
      <c r="A62" s="21" t="s">
        <v>97</v>
      </c>
      <c r="B62" s="21"/>
      <c r="C62" s="32" t="s">
        <v>98</v>
      </c>
      <c r="D62" s="39">
        <v>2173518383</v>
      </c>
      <c r="E62" s="39">
        <v>522683639</v>
      </c>
      <c r="F62" s="33">
        <v>653757076</v>
      </c>
      <c r="G62" s="33">
        <v>2000000</v>
      </c>
      <c r="H62" s="33">
        <v>1000000</v>
      </c>
      <c r="I62" s="33">
        <v>27190130</v>
      </c>
      <c r="J62" s="33">
        <v>11046000</v>
      </c>
      <c r="K62" s="22">
        <f t="shared" si="0"/>
        <v>3391195228</v>
      </c>
      <c r="L62" s="21" t="s">
        <v>97</v>
      </c>
      <c r="M62" s="21"/>
      <c r="N62" s="32" t="s">
        <v>98</v>
      </c>
      <c r="O62" s="39">
        <v>2173518383</v>
      </c>
      <c r="P62" s="39">
        <v>522683639</v>
      </c>
      <c r="Q62" s="33">
        <v>653757076</v>
      </c>
      <c r="R62" s="33">
        <v>2000000</v>
      </c>
      <c r="S62" s="33">
        <v>1000000</v>
      </c>
      <c r="T62" s="33">
        <v>27190130</v>
      </c>
      <c r="U62" s="33">
        <v>11046000</v>
      </c>
      <c r="V62" s="22">
        <f>SUM(O62:U62)</f>
        <v>3391195228</v>
      </c>
    </row>
    <row r="63" spans="1:22" ht="15.75">
      <c r="A63" s="61" t="s">
        <v>99</v>
      </c>
      <c r="B63" s="61"/>
      <c r="C63" s="61"/>
      <c r="D63" s="22">
        <f aca="true" t="shared" si="15" ref="D63:K63">D61+D62</f>
        <v>9937544911</v>
      </c>
      <c r="E63" s="22">
        <f t="shared" si="15"/>
        <v>2385953941</v>
      </c>
      <c r="F63" s="22">
        <f t="shared" si="15"/>
        <v>8001419418</v>
      </c>
      <c r="G63" s="22">
        <f t="shared" si="15"/>
        <v>3234920</v>
      </c>
      <c r="H63" s="22">
        <f t="shared" si="15"/>
        <v>1000000</v>
      </c>
      <c r="I63" s="22">
        <f t="shared" si="15"/>
        <v>88169879</v>
      </c>
      <c r="J63" s="22">
        <f t="shared" si="15"/>
        <v>126512180</v>
      </c>
      <c r="K63" s="22">
        <f t="shared" si="15"/>
        <v>20543835249</v>
      </c>
      <c r="L63" s="61" t="s">
        <v>99</v>
      </c>
      <c r="M63" s="61"/>
      <c r="N63" s="61"/>
      <c r="O63" s="22">
        <f aca="true" t="shared" si="16" ref="O63:V63">O61+O62</f>
        <v>9937544911</v>
      </c>
      <c r="P63" s="22">
        <f t="shared" si="16"/>
        <v>2385953941</v>
      </c>
      <c r="Q63" s="22">
        <f t="shared" si="16"/>
        <v>8001419418</v>
      </c>
      <c r="R63" s="22">
        <f t="shared" si="16"/>
        <v>3234920</v>
      </c>
      <c r="S63" s="22">
        <f t="shared" si="16"/>
        <v>1000000</v>
      </c>
      <c r="T63" s="22">
        <f t="shared" si="16"/>
        <v>88169879</v>
      </c>
      <c r="U63" s="22">
        <f t="shared" si="16"/>
        <v>126512180</v>
      </c>
      <c r="V63" s="22">
        <f t="shared" si="16"/>
        <v>20543835249</v>
      </c>
    </row>
    <row r="64" spans="1:22" s="2" customFormat="1" ht="15.75">
      <c r="A64" s="40" t="s">
        <v>100</v>
      </c>
      <c r="B64" s="40"/>
      <c r="C64" s="40"/>
      <c r="D64" s="41">
        <f>D63-D66</f>
        <v>9239160367</v>
      </c>
      <c r="E64" s="41">
        <f aca="true" t="shared" si="17" ref="E64:K64">E63-E66</f>
        <v>2227227191</v>
      </c>
      <c r="F64" s="41">
        <f t="shared" si="17"/>
        <v>7758469468</v>
      </c>
      <c r="G64" s="41">
        <f t="shared" si="17"/>
        <v>1234920</v>
      </c>
      <c r="H64" s="41">
        <f t="shared" si="17"/>
        <v>1000000</v>
      </c>
      <c r="I64" s="41">
        <f t="shared" si="17"/>
        <v>42644261</v>
      </c>
      <c r="J64" s="41">
        <f t="shared" si="17"/>
        <v>72447745</v>
      </c>
      <c r="K64" s="41">
        <f t="shared" si="17"/>
        <v>19342183952</v>
      </c>
      <c r="L64" s="40" t="s">
        <v>100</v>
      </c>
      <c r="M64" s="40"/>
      <c r="N64" s="40"/>
      <c r="O64" s="41">
        <f>O63-O66</f>
        <v>9239160367</v>
      </c>
      <c r="P64" s="41">
        <f aca="true" t="shared" si="18" ref="P64:V64">P63-P66</f>
        <v>2227227191</v>
      </c>
      <c r="Q64" s="41">
        <f t="shared" si="18"/>
        <v>7758469468</v>
      </c>
      <c r="R64" s="41">
        <f t="shared" si="18"/>
        <v>1234920</v>
      </c>
      <c r="S64" s="41">
        <f t="shared" si="18"/>
        <v>1000000</v>
      </c>
      <c r="T64" s="41">
        <f t="shared" si="18"/>
        <v>42644261</v>
      </c>
      <c r="U64" s="41">
        <f t="shared" si="18"/>
        <v>72447745</v>
      </c>
      <c r="V64" s="41">
        <f t="shared" si="18"/>
        <v>19342183952</v>
      </c>
    </row>
    <row r="65" spans="1:22" s="2" customFormat="1" ht="15.75">
      <c r="A65" s="40" t="s">
        <v>101</v>
      </c>
      <c r="B65" s="40"/>
      <c r="C65" s="40"/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0" t="s">
        <v>101</v>
      </c>
      <c r="M65" s="40"/>
      <c r="N65" s="40"/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</row>
    <row r="66" spans="1:22" s="2" customFormat="1" ht="15.75">
      <c r="A66" s="40" t="s">
        <v>102</v>
      </c>
      <c r="B66" s="40"/>
      <c r="C66" s="40"/>
      <c r="D66" s="41">
        <v>698384544</v>
      </c>
      <c r="E66" s="41">
        <v>158726750</v>
      </c>
      <c r="F66" s="41">
        <v>242949950</v>
      </c>
      <c r="G66" s="41">
        <v>2000000</v>
      </c>
      <c r="H66" s="41">
        <v>0</v>
      </c>
      <c r="I66" s="41">
        <v>45525618</v>
      </c>
      <c r="J66" s="41">
        <v>54064435</v>
      </c>
      <c r="K66" s="42">
        <f>SUM(D66:J66)</f>
        <v>1201651297</v>
      </c>
      <c r="L66" s="40" t="s">
        <v>102</v>
      </c>
      <c r="M66" s="40"/>
      <c r="N66" s="40"/>
      <c r="O66" s="41">
        <v>698384544</v>
      </c>
      <c r="P66" s="41">
        <v>158726750</v>
      </c>
      <c r="Q66" s="41">
        <v>242949950</v>
      </c>
      <c r="R66" s="41">
        <v>2000000</v>
      </c>
      <c r="S66" s="41">
        <v>0</v>
      </c>
      <c r="T66" s="41">
        <v>45525618</v>
      </c>
      <c r="U66" s="41">
        <v>54064435</v>
      </c>
      <c r="V66" s="42">
        <f>SUM(O66:U66)</f>
        <v>1201651297</v>
      </c>
    </row>
  </sheetData>
  <sheetProtection/>
  <mergeCells count="29">
    <mergeCell ref="D6:K6"/>
    <mergeCell ref="A60:C60"/>
    <mergeCell ref="B6:B8"/>
    <mergeCell ref="C6:C8"/>
    <mergeCell ref="A61:C61"/>
    <mergeCell ref="A2:V2"/>
    <mergeCell ref="A3:V3"/>
    <mergeCell ref="M6:M8"/>
    <mergeCell ref="N6:N8"/>
    <mergeCell ref="O6:V6"/>
    <mergeCell ref="A1:V1"/>
    <mergeCell ref="A63:C63"/>
    <mergeCell ref="A42:C42"/>
    <mergeCell ref="D7:H7"/>
    <mergeCell ref="I7:J7"/>
    <mergeCell ref="K7:K8"/>
    <mergeCell ref="A6:A8"/>
    <mergeCell ref="A48:C48"/>
    <mergeCell ref="A51:C51"/>
    <mergeCell ref="L6:L8"/>
    <mergeCell ref="L60:N60"/>
    <mergeCell ref="L61:N61"/>
    <mergeCell ref="L63:N63"/>
    <mergeCell ref="O7:S7"/>
    <mergeCell ref="T7:U7"/>
    <mergeCell ref="V7:V8"/>
    <mergeCell ref="L42:N42"/>
    <mergeCell ref="L48:N48"/>
    <mergeCell ref="L51:N51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view="pageBreakPreview" zoomScale="70" zoomScaleNormal="70" zoomScaleSheetLayoutView="70" zoomScalePageLayoutView="0" workbookViewId="0" topLeftCell="A1">
      <selection activeCell="A1" sqref="A1:X1"/>
    </sheetView>
  </sheetViews>
  <sheetFormatPr defaultColWidth="9.140625" defaultRowHeight="15"/>
  <cols>
    <col min="1" max="2" width="7.421875" style="4" customWidth="1"/>
    <col min="3" max="3" width="35.421875" style="4" customWidth="1"/>
    <col min="4" max="12" width="17.7109375" style="4" customWidth="1"/>
    <col min="13" max="14" width="7.421875" style="4" customWidth="1"/>
    <col min="15" max="15" width="35.421875" style="4" customWidth="1"/>
    <col min="16" max="24" width="17.7109375" style="4" customWidth="1"/>
    <col min="25" max="16384" width="9.140625" style="4" customWidth="1"/>
  </cols>
  <sheetData>
    <row r="1" spans="1:24" ht="18">
      <c r="A1" s="64" t="s">
        <v>163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6.5" customHeight="1">
      <c r="A2" s="71" t="s">
        <v>161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42.75" customHeight="1">
      <c r="A4" s="70" t="s">
        <v>105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 t="s">
        <v>133</v>
      </c>
    </row>
    <row r="6" spans="1:24" s="6" customFormat="1" ht="15.75">
      <c r="A6" s="10" t="s">
        <v>106</v>
      </c>
      <c r="B6" s="10" t="s">
        <v>107</v>
      </c>
      <c r="C6" s="10" t="s">
        <v>108</v>
      </c>
      <c r="D6" s="10" t="s">
        <v>109</v>
      </c>
      <c r="E6" s="10" t="s">
        <v>110</v>
      </c>
      <c r="F6" s="10" t="s">
        <v>111</v>
      </c>
      <c r="G6" s="10" t="s">
        <v>112</v>
      </c>
      <c r="H6" s="10" t="s">
        <v>113</v>
      </c>
      <c r="I6" s="10" t="s">
        <v>114</v>
      </c>
      <c r="J6" s="10" t="s">
        <v>115</v>
      </c>
      <c r="K6" s="10" t="s">
        <v>116</v>
      </c>
      <c r="L6" s="10" t="s">
        <v>117</v>
      </c>
      <c r="M6" s="10" t="s">
        <v>147</v>
      </c>
      <c r="N6" s="10" t="s">
        <v>157</v>
      </c>
      <c r="O6" s="10" t="s">
        <v>148</v>
      </c>
      <c r="P6" s="10" t="s">
        <v>150</v>
      </c>
      <c r="Q6" s="10" t="s">
        <v>151</v>
      </c>
      <c r="R6" s="10" t="s">
        <v>152</v>
      </c>
      <c r="S6" s="10" t="s">
        <v>153</v>
      </c>
      <c r="T6" s="10" t="s">
        <v>154</v>
      </c>
      <c r="U6" s="10" t="s">
        <v>155</v>
      </c>
      <c r="V6" s="10" t="s">
        <v>156</v>
      </c>
      <c r="W6" s="10" t="s">
        <v>158</v>
      </c>
      <c r="X6" s="10" t="s">
        <v>159</v>
      </c>
    </row>
    <row r="7" spans="1:24" s="6" customFormat="1" ht="15.75">
      <c r="A7" s="74" t="s">
        <v>118</v>
      </c>
      <c r="B7" s="74" t="s">
        <v>119</v>
      </c>
      <c r="C7" s="74" t="s">
        <v>120</v>
      </c>
      <c r="D7" s="74" t="s">
        <v>121</v>
      </c>
      <c r="E7" s="77" t="s">
        <v>104</v>
      </c>
      <c r="F7" s="78"/>
      <c r="G7" s="78"/>
      <c r="H7" s="78"/>
      <c r="I7" s="78"/>
      <c r="J7" s="78"/>
      <c r="K7" s="78"/>
      <c r="L7" s="79"/>
      <c r="M7" s="74" t="s">
        <v>118</v>
      </c>
      <c r="N7" s="74" t="s">
        <v>119</v>
      </c>
      <c r="O7" s="74" t="s">
        <v>120</v>
      </c>
      <c r="P7" s="74" t="s">
        <v>121</v>
      </c>
      <c r="Q7" s="77" t="s">
        <v>146</v>
      </c>
      <c r="R7" s="78"/>
      <c r="S7" s="78"/>
      <c r="T7" s="78"/>
      <c r="U7" s="78"/>
      <c r="V7" s="78"/>
      <c r="W7" s="78"/>
      <c r="X7" s="79"/>
    </row>
    <row r="8" spans="1:24" s="6" customFormat="1" ht="15.75">
      <c r="A8" s="75"/>
      <c r="B8" s="75"/>
      <c r="C8" s="75"/>
      <c r="D8" s="75"/>
      <c r="E8" s="77" t="s">
        <v>122</v>
      </c>
      <c r="F8" s="78"/>
      <c r="G8" s="78"/>
      <c r="H8" s="78"/>
      <c r="I8" s="78"/>
      <c r="J8" s="78"/>
      <c r="K8" s="78"/>
      <c r="L8" s="79"/>
      <c r="M8" s="75"/>
      <c r="N8" s="75"/>
      <c r="O8" s="75"/>
      <c r="P8" s="75"/>
      <c r="Q8" s="77" t="s">
        <v>122</v>
      </c>
      <c r="R8" s="78"/>
      <c r="S8" s="78"/>
      <c r="T8" s="78"/>
      <c r="U8" s="78"/>
      <c r="V8" s="78"/>
      <c r="W8" s="78"/>
      <c r="X8" s="79"/>
    </row>
    <row r="9" spans="1:24" s="6" customFormat="1" ht="31.5" customHeight="1">
      <c r="A9" s="76"/>
      <c r="B9" s="76"/>
      <c r="C9" s="76"/>
      <c r="D9" s="76"/>
      <c r="E9" s="11" t="s">
        <v>123</v>
      </c>
      <c r="F9" s="11" t="s">
        <v>124</v>
      </c>
      <c r="G9" s="11" t="s">
        <v>125</v>
      </c>
      <c r="H9" s="11" t="s">
        <v>126</v>
      </c>
      <c r="I9" s="11" t="s">
        <v>127</v>
      </c>
      <c r="J9" s="11" t="s">
        <v>128</v>
      </c>
      <c r="K9" s="11" t="s">
        <v>129</v>
      </c>
      <c r="L9" s="12" t="s">
        <v>0</v>
      </c>
      <c r="M9" s="76"/>
      <c r="N9" s="76"/>
      <c r="O9" s="76"/>
      <c r="P9" s="76"/>
      <c r="Q9" s="11" t="s">
        <v>123</v>
      </c>
      <c r="R9" s="11" t="s">
        <v>124</v>
      </c>
      <c r="S9" s="11" t="s">
        <v>125</v>
      </c>
      <c r="T9" s="11" t="s">
        <v>126</v>
      </c>
      <c r="U9" s="11" t="s">
        <v>127</v>
      </c>
      <c r="V9" s="11" t="s">
        <v>128</v>
      </c>
      <c r="W9" s="11" t="s">
        <v>129</v>
      </c>
      <c r="X9" s="12" t="s">
        <v>0</v>
      </c>
    </row>
    <row r="10" spans="1:24" ht="15">
      <c r="A10" s="23" t="s">
        <v>1</v>
      </c>
      <c r="B10" s="43"/>
      <c r="C10" s="18" t="s">
        <v>2</v>
      </c>
      <c r="D10" s="44">
        <f>'4. melléklet'!F9</f>
        <v>130976802</v>
      </c>
      <c r="E10" s="44">
        <v>60000</v>
      </c>
      <c r="F10" s="45">
        <v>0</v>
      </c>
      <c r="G10" s="45">
        <v>64314373</v>
      </c>
      <c r="H10" s="45">
        <v>2105490</v>
      </c>
      <c r="I10" s="45">
        <v>2202833</v>
      </c>
      <c r="J10" s="45">
        <v>7573681</v>
      </c>
      <c r="K10" s="45">
        <v>2027171</v>
      </c>
      <c r="L10" s="45">
        <f>SUM(E10:K10)</f>
        <v>78283548</v>
      </c>
      <c r="M10" s="23" t="s">
        <v>1</v>
      </c>
      <c r="N10" s="43"/>
      <c r="O10" s="18" t="s">
        <v>2</v>
      </c>
      <c r="P10" s="44">
        <f>'4. melléklet'!R9</f>
        <v>0</v>
      </c>
      <c r="Q10" s="44">
        <v>60000</v>
      </c>
      <c r="R10" s="45">
        <v>0</v>
      </c>
      <c r="S10" s="45">
        <v>64314373</v>
      </c>
      <c r="T10" s="45">
        <v>2105490</v>
      </c>
      <c r="U10" s="45">
        <v>2202833</v>
      </c>
      <c r="V10" s="45">
        <v>7573681</v>
      </c>
      <c r="W10" s="45">
        <v>2027171</v>
      </c>
      <c r="X10" s="45">
        <f>SUM(Q10:W10)</f>
        <v>78283548</v>
      </c>
    </row>
    <row r="11" spans="1:24" ht="15">
      <c r="A11" s="23" t="s">
        <v>3</v>
      </c>
      <c r="B11" s="43"/>
      <c r="C11" s="18" t="s">
        <v>4</v>
      </c>
      <c r="D11" s="44">
        <f>'4. melléklet'!F10</f>
        <v>53795738</v>
      </c>
      <c r="E11" s="44">
        <v>36000</v>
      </c>
      <c r="F11" s="45">
        <v>16241306</v>
      </c>
      <c r="G11" s="45">
        <v>3683768</v>
      </c>
      <c r="H11" s="45">
        <v>10832879</v>
      </c>
      <c r="I11" s="45">
        <v>1332986</v>
      </c>
      <c r="J11" s="45">
        <v>0</v>
      </c>
      <c r="K11" s="45">
        <v>768259</v>
      </c>
      <c r="L11" s="44">
        <f aca="true" t="shared" si="0" ref="L11:L63">SUM(E11:K11)</f>
        <v>32895198</v>
      </c>
      <c r="M11" s="23" t="s">
        <v>3</v>
      </c>
      <c r="N11" s="43"/>
      <c r="O11" s="18" t="s">
        <v>4</v>
      </c>
      <c r="P11" s="44">
        <f>'4. melléklet'!R10</f>
        <v>0</v>
      </c>
      <c r="Q11" s="44">
        <v>36000</v>
      </c>
      <c r="R11" s="45">
        <v>16241306</v>
      </c>
      <c r="S11" s="45">
        <v>3683768</v>
      </c>
      <c r="T11" s="45">
        <v>10832879</v>
      </c>
      <c r="U11" s="45">
        <v>1332986</v>
      </c>
      <c r="V11" s="45">
        <v>0</v>
      </c>
      <c r="W11" s="45">
        <v>768259</v>
      </c>
      <c r="X11" s="44">
        <f aca="true" t="shared" si="1" ref="X11:X42">SUM(Q11:W11)</f>
        <v>32895198</v>
      </c>
    </row>
    <row r="12" spans="1:24" ht="15">
      <c r="A12" s="23" t="s">
        <v>5</v>
      </c>
      <c r="B12" s="43"/>
      <c r="C12" s="18" t="s">
        <v>6</v>
      </c>
      <c r="D12" s="44">
        <f>'4. melléklet'!F11</f>
        <v>49309782</v>
      </c>
      <c r="E12" s="44">
        <v>36000</v>
      </c>
      <c r="F12" s="45">
        <v>0</v>
      </c>
      <c r="G12" s="45">
        <v>28019738</v>
      </c>
      <c r="H12" s="45">
        <v>2695056</v>
      </c>
      <c r="I12" s="45">
        <v>1015592</v>
      </c>
      <c r="J12" s="45">
        <v>0</v>
      </c>
      <c r="K12" s="45">
        <v>637065</v>
      </c>
      <c r="L12" s="44">
        <f t="shared" si="0"/>
        <v>32403451</v>
      </c>
      <c r="M12" s="23" t="s">
        <v>5</v>
      </c>
      <c r="N12" s="43"/>
      <c r="O12" s="18" t="s">
        <v>6</v>
      </c>
      <c r="P12" s="44">
        <f>'4. melléklet'!R11</f>
        <v>0</v>
      </c>
      <c r="Q12" s="44">
        <v>36000</v>
      </c>
      <c r="R12" s="45">
        <v>0</v>
      </c>
      <c r="S12" s="45">
        <v>28019738</v>
      </c>
      <c r="T12" s="45">
        <v>2695056</v>
      </c>
      <c r="U12" s="45">
        <v>1015592</v>
      </c>
      <c r="V12" s="45">
        <v>0</v>
      </c>
      <c r="W12" s="45">
        <v>637065</v>
      </c>
      <c r="X12" s="44">
        <f t="shared" si="1"/>
        <v>32403451</v>
      </c>
    </row>
    <row r="13" spans="1:24" ht="15">
      <c r="A13" s="23" t="s">
        <v>7</v>
      </c>
      <c r="B13" s="43"/>
      <c r="C13" s="18" t="s">
        <v>8</v>
      </c>
      <c r="D13" s="44">
        <f>'4. melléklet'!F12</f>
        <v>46877247</v>
      </c>
      <c r="E13" s="44">
        <v>12000</v>
      </c>
      <c r="F13" s="45">
        <v>0</v>
      </c>
      <c r="G13" s="45">
        <v>25446038</v>
      </c>
      <c r="H13" s="45">
        <v>22583</v>
      </c>
      <c r="I13" s="45">
        <v>441202</v>
      </c>
      <c r="J13" s="45">
        <v>5904200</v>
      </c>
      <c r="K13" s="45">
        <v>700951</v>
      </c>
      <c r="L13" s="44">
        <f t="shared" si="0"/>
        <v>32526974</v>
      </c>
      <c r="M13" s="23" t="s">
        <v>7</v>
      </c>
      <c r="N13" s="43"/>
      <c r="O13" s="18" t="s">
        <v>8</v>
      </c>
      <c r="P13" s="44">
        <f>'4. melléklet'!R12</f>
        <v>0</v>
      </c>
      <c r="Q13" s="44">
        <v>12000</v>
      </c>
      <c r="R13" s="45">
        <v>0</v>
      </c>
      <c r="S13" s="45">
        <v>25446038</v>
      </c>
      <c r="T13" s="45">
        <v>22583</v>
      </c>
      <c r="U13" s="45">
        <v>441202</v>
      </c>
      <c r="V13" s="45">
        <v>5904200</v>
      </c>
      <c r="W13" s="45">
        <v>700951</v>
      </c>
      <c r="X13" s="44">
        <f t="shared" si="1"/>
        <v>32526974</v>
      </c>
    </row>
    <row r="14" spans="1:24" ht="15">
      <c r="A14" s="23" t="s">
        <v>9</v>
      </c>
      <c r="B14" s="43"/>
      <c r="C14" s="18" t="s">
        <v>10</v>
      </c>
      <c r="D14" s="44">
        <f>'4. melléklet'!F13</f>
        <v>37989169</v>
      </c>
      <c r="E14" s="44">
        <v>0</v>
      </c>
      <c r="F14" s="45">
        <v>0</v>
      </c>
      <c r="G14" s="45">
        <v>19655666</v>
      </c>
      <c r="H14" s="45">
        <v>36000</v>
      </c>
      <c r="I14" s="45">
        <v>392817</v>
      </c>
      <c r="J14" s="45">
        <v>5821375</v>
      </c>
      <c r="K14" s="45">
        <v>601861</v>
      </c>
      <c r="L14" s="44">
        <f t="shared" si="0"/>
        <v>26507719</v>
      </c>
      <c r="M14" s="23" t="s">
        <v>9</v>
      </c>
      <c r="N14" s="43"/>
      <c r="O14" s="18" t="s">
        <v>10</v>
      </c>
      <c r="P14" s="44">
        <f>'4. melléklet'!R13</f>
        <v>0</v>
      </c>
      <c r="Q14" s="44">
        <v>0</v>
      </c>
      <c r="R14" s="45">
        <v>0</v>
      </c>
      <c r="S14" s="45">
        <v>19655666</v>
      </c>
      <c r="T14" s="45">
        <v>36000</v>
      </c>
      <c r="U14" s="45">
        <v>392817</v>
      </c>
      <c r="V14" s="45">
        <v>5821375</v>
      </c>
      <c r="W14" s="45">
        <v>601861</v>
      </c>
      <c r="X14" s="44">
        <f t="shared" si="1"/>
        <v>26507719</v>
      </c>
    </row>
    <row r="15" spans="1:24" ht="15">
      <c r="A15" s="23" t="s">
        <v>11</v>
      </c>
      <c r="B15" s="43"/>
      <c r="C15" s="18" t="s">
        <v>12</v>
      </c>
      <c r="D15" s="44">
        <f>'4. melléklet'!F14</f>
        <v>42240911</v>
      </c>
      <c r="E15" s="44">
        <v>0</v>
      </c>
      <c r="F15" s="45">
        <v>0</v>
      </c>
      <c r="G15" s="45">
        <v>17913375</v>
      </c>
      <c r="H15" s="45">
        <v>1641442</v>
      </c>
      <c r="I15" s="45">
        <v>562971</v>
      </c>
      <c r="J15" s="45">
        <v>2966328</v>
      </c>
      <c r="K15" s="45">
        <v>1243961</v>
      </c>
      <c r="L15" s="44">
        <f t="shared" si="0"/>
        <v>24328077</v>
      </c>
      <c r="M15" s="23" t="s">
        <v>11</v>
      </c>
      <c r="N15" s="43"/>
      <c r="O15" s="18" t="s">
        <v>12</v>
      </c>
      <c r="P15" s="44">
        <f>'4. melléklet'!R14</f>
        <v>0</v>
      </c>
      <c r="Q15" s="44">
        <v>0</v>
      </c>
      <c r="R15" s="45">
        <v>0</v>
      </c>
      <c r="S15" s="45">
        <v>17913375</v>
      </c>
      <c r="T15" s="45">
        <v>1641442</v>
      </c>
      <c r="U15" s="45">
        <v>562971</v>
      </c>
      <c r="V15" s="45">
        <v>2966328</v>
      </c>
      <c r="W15" s="45">
        <v>1243961</v>
      </c>
      <c r="X15" s="44">
        <f t="shared" si="1"/>
        <v>24328077</v>
      </c>
    </row>
    <row r="16" spans="1:24" ht="15">
      <c r="A16" s="23" t="s">
        <v>13</v>
      </c>
      <c r="B16" s="43"/>
      <c r="C16" s="18" t="s">
        <v>14</v>
      </c>
      <c r="D16" s="44">
        <f>'4. melléklet'!F15</f>
        <v>64322231</v>
      </c>
      <c r="E16" s="44">
        <v>24000</v>
      </c>
      <c r="F16" s="45">
        <v>0</v>
      </c>
      <c r="G16" s="45">
        <v>32756066</v>
      </c>
      <c r="H16" s="45">
        <v>35535</v>
      </c>
      <c r="I16" s="45">
        <v>516936</v>
      </c>
      <c r="J16" s="45">
        <v>4739817</v>
      </c>
      <c r="K16" s="45">
        <v>844094</v>
      </c>
      <c r="L16" s="44">
        <f t="shared" si="0"/>
        <v>38916448</v>
      </c>
      <c r="M16" s="23" t="s">
        <v>13</v>
      </c>
      <c r="N16" s="43"/>
      <c r="O16" s="18" t="s">
        <v>14</v>
      </c>
      <c r="P16" s="44">
        <f>'4. melléklet'!R15</f>
        <v>0</v>
      </c>
      <c r="Q16" s="44">
        <v>24000</v>
      </c>
      <c r="R16" s="45">
        <v>0</v>
      </c>
      <c r="S16" s="45">
        <v>32756066</v>
      </c>
      <c r="T16" s="45">
        <v>35535</v>
      </c>
      <c r="U16" s="45">
        <v>516936</v>
      </c>
      <c r="V16" s="45">
        <v>4739817</v>
      </c>
      <c r="W16" s="45">
        <v>844094</v>
      </c>
      <c r="X16" s="44">
        <f t="shared" si="1"/>
        <v>38916448</v>
      </c>
    </row>
    <row r="17" spans="1:24" ht="15">
      <c r="A17" s="23" t="s">
        <v>15</v>
      </c>
      <c r="B17" s="43"/>
      <c r="C17" s="18" t="s">
        <v>16</v>
      </c>
      <c r="D17" s="44">
        <f>'4. melléklet'!F16</f>
        <v>31852264</v>
      </c>
      <c r="E17" s="44">
        <v>12000</v>
      </c>
      <c r="F17" s="45">
        <v>0</v>
      </c>
      <c r="G17" s="45">
        <v>14995425</v>
      </c>
      <c r="H17" s="45">
        <v>2867796</v>
      </c>
      <c r="I17" s="45">
        <v>590026</v>
      </c>
      <c r="J17" s="45">
        <v>0</v>
      </c>
      <c r="K17" s="45">
        <v>540371</v>
      </c>
      <c r="L17" s="44">
        <f t="shared" si="0"/>
        <v>19005618</v>
      </c>
      <c r="M17" s="23" t="s">
        <v>15</v>
      </c>
      <c r="N17" s="43"/>
      <c r="O17" s="18" t="s">
        <v>16</v>
      </c>
      <c r="P17" s="44">
        <f>'4. melléklet'!R16</f>
        <v>0</v>
      </c>
      <c r="Q17" s="44">
        <v>12000</v>
      </c>
      <c r="R17" s="45">
        <v>0</v>
      </c>
      <c r="S17" s="45">
        <v>14995425</v>
      </c>
      <c r="T17" s="45">
        <v>2867796</v>
      </c>
      <c r="U17" s="45">
        <v>590026</v>
      </c>
      <c r="V17" s="45">
        <v>0</v>
      </c>
      <c r="W17" s="45">
        <v>540371</v>
      </c>
      <c r="X17" s="44">
        <f t="shared" si="1"/>
        <v>19005618</v>
      </c>
    </row>
    <row r="18" spans="1:24" ht="15">
      <c r="A18" s="23" t="s">
        <v>17</v>
      </c>
      <c r="B18" s="43"/>
      <c r="C18" s="18" t="s">
        <v>18</v>
      </c>
      <c r="D18" s="44">
        <f>'4. melléklet'!F17</f>
        <v>57100940</v>
      </c>
      <c r="E18" s="44">
        <v>24000</v>
      </c>
      <c r="F18" s="45">
        <v>0</v>
      </c>
      <c r="G18" s="45">
        <v>29705428</v>
      </c>
      <c r="H18" s="45">
        <v>6149471</v>
      </c>
      <c r="I18" s="45">
        <v>698573</v>
      </c>
      <c r="J18" s="45">
        <v>0</v>
      </c>
      <c r="K18" s="45">
        <v>675419</v>
      </c>
      <c r="L18" s="44">
        <f t="shared" si="0"/>
        <v>37252891</v>
      </c>
      <c r="M18" s="23" t="s">
        <v>17</v>
      </c>
      <c r="N18" s="43"/>
      <c r="O18" s="18" t="s">
        <v>18</v>
      </c>
      <c r="P18" s="44">
        <f>'4. melléklet'!R17</f>
        <v>0</v>
      </c>
      <c r="Q18" s="44">
        <v>24000</v>
      </c>
      <c r="R18" s="45">
        <v>0</v>
      </c>
      <c r="S18" s="45">
        <v>29705428</v>
      </c>
      <c r="T18" s="45">
        <v>6149471</v>
      </c>
      <c r="U18" s="45">
        <v>698573</v>
      </c>
      <c r="V18" s="45">
        <v>0</v>
      </c>
      <c r="W18" s="45">
        <v>675419</v>
      </c>
      <c r="X18" s="44">
        <f t="shared" si="1"/>
        <v>37252891</v>
      </c>
    </row>
    <row r="19" spans="1:24" ht="15">
      <c r="A19" s="23" t="s">
        <v>19</v>
      </c>
      <c r="B19" s="43"/>
      <c r="C19" s="18" t="s">
        <v>20</v>
      </c>
      <c r="D19" s="44">
        <f>'4. melléklet'!F18</f>
        <v>29933432</v>
      </c>
      <c r="E19" s="44">
        <v>12000</v>
      </c>
      <c r="F19" s="45">
        <v>0</v>
      </c>
      <c r="G19" s="45">
        <v>15585801</v>
      </c>
      <c r="H19" s="45">
        <v>25026</v>
      </c>
      <c r="I19" s="45">
        <v>280708</v>
      </c>
      <c r="J19" s="45">
        <v>3343402</v>
      </c>
      <c r="K19" s="45">
        <v>1062394</v>
      </c>
      <c r="L19" s="44">
        <f t="shared" si="0"/>
        <v>20309331</v>
      </c>
      <c r="M19" s="23" t="s">
        <v>19</v>
      </c>
      <c r="N19" s="43"/>
      <c r="O19" s="18" t="s">
        <v>20</v>
      </c>
      <c r="P19" s="44">
        <f>'4. melléklet'!R18</f>
        <v>0</v>
      </c>
      <c r="Q19" s="44">
        <v>12000</v>
      </c>
      <c r="R19" s="45">
        <v>0</v>
      </c>
      <c r="S19" s="45">
        <v>15585801</v>
      </c>
      <c r="T19" s="45">
        <v>25026</v>
      </c>
      <c r="U19" s="45">
        <v>280708</v>
      </c>
      <c r="V19" s="45">
        <v>3343402</v>
      </c>
      <c r="W19" s="45">
        <v>1062394</v>
      </c>
      <c r="X19" s="44">
        <f t="shared" si="1"/>
        <v>20309331</v>
      </c>
    </row>
    <row r="20" spans="1:24" ht="15">
      <c r="A20" s="23" t="s">
        <v>21</v>
      </c>
      <c r="B20" s="43"/>
      <c r="C20" s="18" t="s">
        <v>22</v>
      </c>
      <c r="D20" s="44">
        <f>'4. melléklet'!F19</f>
        <v>41137596</v>
      </c>
      <c r="E20" s="44">
        <v>12000</v>
      </c>
      <c r="F20" s="45">
        <v>0</v>
      </c>
      <c r="G20" s="45">
        <v>22841747</v>
      </c>
      <c r="H20" s="45">
        <v>3901286</v>
      </c>
      <c r="I20" s="45">
        <v>463043</v>
      </c>
      <c r="J20" s="45">
        <v>0</v>
      </c>
      <c r="K20" s="45">
        <v>587198</v>
      </c>
      <c r="L20" s="44">
        <f t="shared" si="0"/>
        <v>27805274</v>
      </c>
      <c r="M20" s="23" t="s">
        <v>21</v>
      </c>
      <c r="N20" s="43"/>
      <c r="O20" s="18" t="s">
        <v>22</v>
      </c>
      <c r="P20" s="44">
        <f>'4. melléklet'!R19</f>
        <v>0</v>
      </c>
      <c r="Q20" s="44">
        <v>12000</v>
      </c>
      <c r="R20" s="45">
        <v>0</v>
      </c>
      <c r="S20" s="45">
        <v>22841747</v>
      </c>
      <c r="T20" s="45">
        <v>3901286</v>
      </c>
      <c r="U20" s="45">
        <v>463043</v>
      </c>
      <c r="V20" s="45">
        <v>0</v>
      </c>
      <c r="W20" s="45">
        <v>587198</v>
      </c>
      <c r="X20" s="44">
        <f t="shared" si="1"/>
        <v>27805274</v>
      </c>
    </row>
    <row r="21" spans="1:24" ht="15">
      <c r="A21" s="23" t="s">
        <v>23</v>
      </c>
      <c r="B21" s="43"/>
      <c r="C21" s="18" t="s">
        <v>24</v>
      </c>
      <c r="D21" s="44">
        <f>'4. melléklet'!F20</f>
        <v>33804132</v>
      </c>
      <c r="E21" s="44">
        <v>12000</v>
      </c>
      <c r="F21" s="45">
        <v>0</v>
      </c>
      <c r="G21" s="45">
        <v>16770277</v>
      </c>
      <c r="H21" s="45">
        <v>3600378</v>
      </c>
      <c r="I21" s="45">
        <v>698340</v>
      </c>
      <c r="J21" s="45">
        <v>0</v>
      </c>
      <c r="K21" s="45">
        <v>574785</v>
      </c>
      <c r="L21" s="44">
        <f t="shared" si="0"/>
        <v>21655780</v>
      </c>
      <c r="M21" s="23" t="s">
        <v>23</v>
      </c>
      <c r="N21" s="43"/>
      <c r="O21" s="18" t="s">
        <v>24</v>
      </c>
      <c r="P21" s="44">
        <f>'4. melléklet'!R20</f>
        <v>0</v>
      </c>
      <c r="Q21" s="44">
        <v>12000</v>
      </c>
      <c r="R21" s="45">
        <v>0</v>
      </c>
      <c r="S21" s="45">
        <v>16770277</v>
      </c>
      <c r="T21" s="45">
        <v>3600378</v>
      </c>
      <c r="U21" s="45">
        <v>698340</v>
      </c>
      <c r="V21" s="45">
        <v>0</v>
      </c>
      <c r="W21" s="45">
        <v>574785</v>
      </c>
      <c r="X21" s="44">
        <f t="shared" si="1"/>
        <v>21655780</v>
      </c>
    </row>
    <row r="22" spans="1:24" ht="15">
      <c r="A22" s="23" t="s">
        <v>25</v>
      </c>
      <c r="B22" s="43"/>
      <c r="C22" s="18" t="s">
        <v>26</v>
      </c>
      <c r="D22" s="44">
        <f>'4. melléklet'!F21</f>
        <v>50834605</v>
      </c>
      <c r="E22" s="44">
        <v>12000</v>
      </c>
      <c r="F22" s="45">
        <v>0</v>
      </c>
      <c r="G22" s="45">
        <v>28389938</v>
      </c>
      <c r="H22" s="45">
        <v>5443671</v>
      </c>
      <c r="I22" s="45">
        <v>405949</v>
      </c>
      <c r="J22" s="45">
        <v>0</v>
      </c>
      <c r="K22" s="45">
        <v>681907</v>
      </c>
      <c r="L22" s="44">
        <f t="shared" si="0"/>
        <v>34933465</v>
      </c>
      <c r="M22" s="23" t="s">
        <v>25</v>
      </c>
      <c r="N22" s="43"/>
      <c r="O22" s="18" t="s">
        <v>26</v>
      </c>
      <c r="P22" s="44">
        <f>'4. melléklet'!R21</f>
        <v>0</v>
      </c>
      <c r="Q22" s="44">
        <v>12000</v>
      </c>
      <c r="R22" s="45">
        <v>0</v>
      </c>
      <c r="S22" s="45">
        <v>28389938</v>
      </c>
      <c r="T22" s="45">
        <v>5443671</v>
      </c>
      <c r="U22" s="45">
        <v>405949</v>
      </c>
      <c r="V22" s="45">
        <v>0</v>
      </c>
      <c r="W22" s="45">
        <v>681907</v>
      </c>
      <c r="X22" s="44">
        <f t="shared" si="1"/>
        <v>34933465</v>
      </c>
    </row>
    <row r="23" spans="1:24" ht="15">
      <c r="A23" s="23" t="s">
        <v>27</v>
      </c>
      <c r="B23" s="43"/>
      <c r="C23" s="18" t="s">
        <v>28</v>
      </c>
      <c r="D23" s="44">
        <f>'4. melléklet'!F22</f>
        <v>50459962</v>
      </c>
      <c r="E23" s="44">
        <v>24000</v>
      </c>
      <c r="F23" s="45">
        <v>0</v>
      </c>
      <c r="G23" s="45">
        <v>28305572</v>
      </c>
      <c r="H23" s="45">
        <v>1684215</v>
      </c>
      <c r="I23" s="45">
        <v>680835</v>
      </c>
      <c r="J23" s="45">
        <v>2739820</v>
      </c>
      <c r="K23" s="45">
        <v>970056</v>
      </c>
      <c r="L23" s="44">
        <f t="shared" si="0"/>
        <v>34404498</v>
      </c>
      <c r="M23" s="23" t="s">
        <v>27</v>
      </c>
      <c r="N23" s="43"/>
      <c r="O23" s="18" t="s">
        <v>28</v>
      </c>
      <c r="P23" s="44">
        <f>'4. melléklet'!R22</f>
        <v>0</v>
      </c>
      <c r="Q23" s="44">
        <v>24000</v>
      </c>
      <c r="R23" s="45">
        <v>0</v>
      </c>
      <c r="S23" s="45">
        <v>28305572</v>
      </c>
      <c r="T23" s="45">
        <v>1684215</v>
      </c>
      <c r="U23" s="45">
        <v>680835</v>
      </c>
      <c r="V23" s="45">
        <v>2739820</v>
      </c>
      <c r="W23" s="45">
        <v>970056</v>
      </c>
      <c r="X23" s="44">
        <f t="shared" si="1"/>
        <v>34404498</v>
      </c>
    </row>
    <row r="24" spans="1:24" ht="15">
      <c r="A24" s="23" t="s">
        <v>29</v>
      </c>
      <c r="B24" s="43"/>
      <c r="C24" s="18" t="s">
        <v>30</v>
      </c>
      <c r="D24" s="44">
        <f>'4. melléklet'!F23</f>
        <v>28017840</v>
      </c>
      <c r="E24" s="44">
        <v>12000</v>
      </c>
      <c r="F24" s="45">
        <v>0</v>
      </c>
      <c r="G24" s="45">
        <v>13308948</v>
      </c>
      <c r="H24" s="45">
        <v>64010</v>
      </c>
      <c r="I24" s="45">
        <v>370055</v>
      </c>
      <c r="J24" s="45">
        <v>4130161</v>
      </c>
      <c r="K24" s="45">
        <v>432219</v>
      </c>
      <c r="L24" s="44">
        <f t="shared" si="0"/>
        <v>18317393</v>
      </c>
      <c r="M24" s="23" t="s">
        <v>29</v>
      </c>
      <c r="N24" s="43"/>
      <c r="O24" s="18" t="s">
        <v>30</v>
      </c>
      <c r="P24" s="44">
        <f>'4. melléklet'!R23</f>
        <v>0</v>
      </c>
      <c r="Q24" s="44">
        <v>12000</v>
      </c>
      <c r="R24" s="45">
        <v>0</v>
      </c>
      <c r="S24" s="45">
        <v>13308948</v>
      </c>
      <c r="T24" s="45">
        <v>64010</v>
      </c>
      <c r="U24" s="45">
        <v>370055</v>
      </c>
      <c r="V24" s="45">
        <v>4130161</v>
      </c>
      <c r="W24" s="45">
        <v>432219</v>
      </c>
      <c r="X24" s="44">
        <f t="shared" si="1"/>
        <v>18317393</v>
      </c>
    </row>
    <row r="25" spans="1:24" ht="15">
      <c r="A25" s="23" t="s">
        <v>31</v>
      </c>
      <c r="B25" s="43"/>
      <c r="C25" s="18" t="s">
        <v>32</v>
      </c>
      <c r="D25" s="44">
        <f>'4. melléklet'!F24</f>
        <v>50259603</v>
      </c>
      <c r="E25" s="44">
        <v>36000</v>
      </c>
      <c r="F25" s="45">
        <v>0</v>
      </c>
      <c r="G25" s="45">
        <v>26453168</v>
      </c>
      <c r="H25" s="45">
        <v>3115973</v>
      </c>
      <c r="I25" s="45">
        <v>1028038</v>
      </c>
      <c r="J25" s="45">
        <v>0</v>
      </c>
      <c r="K25" s="45">
        <v>671660</v>
      </c>
      <c r="L25" s="44">
        <f t="shared" si="0"/>
        <v>31304839</v>
      </c>
      <c r="M25" s="23" t="s">
        <v>31</v>
      </c>
      <c r="N25" s="43"/>
      <c r="O25" s="18" t="s">
        <v>32</v>
      </c>
      <c r="P25" s="44">
        <f>'4. melléklet'!R24</f>
        <v>0</v>
      </c>
      <c r="Q25" s="44">
        <v>36000</v>
      </c>
      <c r="R25" s="45">
        <v>0</v>
      </c>
      <c r="S25" s="45">
        <v>26453168</v>
      </c>
      <c r="T25" s="45">
        <v>3115973</v>
      </c>
      <c r="U25" s="45">
        <v>1028038</v>
      </c>
      <c r="V25" s="45">
        <v>0</v>
      </c>
      <c r="W25" s="45">
        <v>671660</v>
      </c>
      <c r="X25" s="44">
        <f t="shared" si="1"/>
        <v>31304839</v>
      </c>
    </row>
    <row r="26" spans="1:24" ht="15">
      <c r="A26" s="23" t="s">
        <v>33</v>
      </c>
      <c r="B26" s="43"/>
      <c r="C26" s="18" t="s">
        <v>34</v>
      </c>
      <c r="D26" s="44">
        <f>'4. melléklet'!F25</f>
        <v>49986608</v>
      </c>
      <c r="E26" s="44">
        <v>24000</v>
      </c>
      <c r="F26" s="45">
        <v>0</v>
      </c>
      <c r="G26" s="45">
        <v>23617569</v>
      </c>
      <c r="H26" s="45">
        <v>4643751</v>
      </c>
      <c r="I26" s="45">
        <v>796367</v>
      </c>
      <c r="J26" s="45">
        <v>0</v>
      </c>
      <c r="K26" s="45">
        <v>574819</v>
      </c>
      <c r="L26" s="44">
        <f t="shared" si="0"/>
        <v>29656506</v>
      </c>
      <c r="M26" s="23" t="s">
        <v>33</v>
      </c>
      <c r="N26" s="43"/>
      <c r="O26" s="18" t="s">
        <v>34</v>
      </c>
      <c r="P26" s="44">
        <f>'4. melléklet'!R25</f>
        <v>0</v>
      </c>
      <c r="Q26" s="44">
        <v>24000</v>
      </c>
      <c r="R26" s="45">
        <v>0</v>
      </c>
      <c r="S26" s="45">
        <v>23617569</v>
      </c>
      <c r="T26" s="45">
        <v>4643751</v>
      </c>
      <c r="U26" s="45">
        <v>796367</v>
      </c>
      <c r="V26" s="45">
        <v>0</v>
      </c>
      <c r="W26" s="45">
        <v>574819</v>
      </c>
      <c r="X26" s="44">
        <f t="shared" si="1"/>
        <v>29656506</v>
      </c>
    </row>
    <row r="27" spans="1:24" ht="15">
      <c r="A27" s="23" t="s">
        <v>35</v>
      </c>
      <c r="B27" s="43"/>
      <c r="C27" s="18" t="s">
        <v>36</v>
      </c>
      <c r="D27" s="44">
        <f>'4. melléklet'!F26</f>
        <v>41856408</v>
      </c>
      <c r="E27" s="44">
        <v>12000</v>
      </c>
      <c r="F27" s="45">
        <v>0</v>
      </c>
      <c r="G27" s="45">
        <v>22011362</v>
      </c>
      <c r="H27" s="45">
        <v>4047171</v>
      </c>
      <c r="I27" s="45">
        <v>1168308</v>
      </c>
      <c r="J27" s="45">
        <v>0</v>
      </c>
      <c r="K27" s="45">
        <v>660071</v>
      </c>
      <c r="L27" s="44">
        <f t="shared" si="0"/>
        <v>27898912</v>
      </c>
      <c r="M27" s="23" t="s">
        <v>35</v>
      </c>
      <c r="N27" s="43"/>
      <c r="O27" s="18" t="s">
        <v>36</v>
      </c>
      <c r="P27" s="44">
        <f>'4. melléklet'!R26</f>
        <v>0</v>
      </c>
      <c r="Q27" s="44">
        <v>12000</v>
      </c>
      <c r="R27" s="45">
        <v>0</v>
      </c>
      <c r="S27" s="45">
        <v>22011362</v>
      </c>
      <c r="T27" s="45">
        <v>4047171</v>
      </c>
      <c r="U27" s="45">
        <v>1168308</v>
      </c>
      <c r="V27" s="45">
        <v>0</v>
      </c>
      <c r="W27" s="45">
        <v>660071</v>
      </c>
      <c r="X27" s="44">
        <f t="shared" si="1"/>
        <v>27898912</v>
      </c>
    </row>
    <row r="28" spans="1:24" ht="15">
      <c r="A28" s="23" t="s">
        <v>37</v>
      </c>
      <c r="B28" s="43"/>
      <c r="C28" s="18" t="s">
        <v>38</v>
      </c>
      <c r="D28" s="44">
        <f>'4. melléklet'!F27</f>
        <v>40024273</v>
      </c>
      <c r="E28" s="44">
        <v>12000</v>
      </c>
      <c r="F28" s="45">
        <v>0</v>
      </c>
      <c r="G28" s="45">
        <v>18493425</v>
      </c>
      <c r="H28" s="45">
        <v>5758071</v>
      </c>
      <c r="I28" s="45">
        <v>1280044</v>
      </c>
      <c r="J28" s="45">
        <v>0</v>
      </c>
      <c r="K28" s="45">
        <v>704124</v>
      </c>
      <c r="L28" s="44">
        <f t="shared" si="0"/>
        <v>26247664</v>
      </c>
      <c r="M28" s="23" t="s">
        <v>37</v>
      </c>
      <c r="N28" s="43"/>
      <c r="O28" s="18" t="s">
        <v>38</v>
      </c>
      <c r="P28" s="44">
        <f>'4. melléklet'!R27</f>
        <v>0</v>
      </c>
      <c r="Q28" s="44">
        <v>12000</v>
      </c>
      <c r="R28" s="45">
        <v>0</v>
      </c>
      <c r="S28" s="45">
        <v>18493425</v>
      </c>
      <c r="T28" s="45">
        <v>5758071</v>
      </c>
      <c r="U28" s="45">
        <v>1280044</v>
      </c>
      <c r="V28" s="45">
        <v>0</v>
      </c>
      <c r="W28" s="45">
        <v>704124</v>
      </c>
      <c r="X28" s="44">
        <f t="shared" si="1"/>
        <v>26247664</v>
      </c>
    </row>
    <row r="29" spans="1:24" ht="15">
      <c r="A29" s="23" t="s">
        <v>39</v>
      </c>
      <c r="B29" s="43"/>
      <c r="C29" s="18" t="s">
        <v>40</v>
      </c>
      <c r="D29" s="44">
        <f>'4. melléklet'!F28</f>
        <v>40955985</v>
      </c>
      <c r="E29" s="44">
        <v>12000</v>
      </c>
      <c r="F29" s="45">
        <v>0</v>
      </c>
      <c r="G29" s="45">
        <v>20451924</v>
      </c>
      <c r="H29" s="45">
        <v>4576462</v>
      </c>
      <c r="I29" s="45">
        <v>1165166</v>
      </c>
      <c r="J29" s="45">
        <v>0</v>
      </c>
      <c r="K29" s="45">
        <v>815149</v>
      </c>
      <c r="L29" s="44">
        <f t="shared" si="0"/>
        <v>27020701</v>
      </c>
      <c r="M29" s="23" t="s">
        <v>39</v>
      </c>
      <c r="N29" s="43"/>
      <c r="O29" s="18" t="s">
        <v>40</v>
      </c>
      <c r="P29" s="44">
        <f>'4. melléklet'!R28</f>
        <v>0</v>
      </c>
      <c r="Q29" s="44">
        <v>12000</v>
      </c>
      <c r="R29" s="45">
        <v>0</v>
      </c>
      <c r="S29" s="45">
        <v>20451924</v>
      </c>
      <c r="T29" s="45">
        <v>4576462</v>
      </c>
      <c r="U29" s="45">
        <v>1165166</v>
      </c>
      <c r="V29" s="45">
        <v>0</v>
      </c>
      <c r="W29" s="45">
        <v>815149</v>
      </c>
      <c r="X29" s="44">
        <f t="shared" si="1"/>
        <v>27020701</v>
      </c>
    </row>
    <row r="30" spans="1:24" ht="15">
      <c r="A30" s="23" t="s">
        <v>41</v>
      </c>
      <c r="B30" s="43"/>
      <c r="C30" s="18" t="s">
        <v>42</v>
      </c>
      <c r="D30" s="44">
        <f>'4. melléklet'!F29</f>
        <v>49316819</v>
      </c>
      <c r="E30" s="44">
        <v>12000</v>
      </c>
      <c r="F30" s="45">
        <v>0</v>
      </c>
      <c r="G30" s="45">
        <v>25763098</v>
      </c>
      <c r="H30" s="45">
        <v>4885038</v>
      </c>
      <c r="I30" s="45">
        <v>811321</v>
      </c>
      <c r="J30" s="45">
        <v>0</v>
      </c>
      <c r="K30" s="45">
        <v>1183515</v>
      </c>
      <c r="L30" s="44">
        <f t="shared" si="0"/>
        <v>32654972</v>
      </c>
      <c r="M30" s="23" t="s">
        <v>41</v>
      </c>
      <c r="N30" s="43"/>
      <c r="O30" s="18" t="s">
        <v>42</v>
      </c>
      <c r="P30" s="44">
        <f>'4. melléklet'!R29</f>
        <v>0</v>
      </c>
      <c r="Q30" s="44">
        <v>12000</v>
      </c>
      <c r="R30" s="45">
        <v>0</v>
      </c>
      <c r="S30" s="45">
        <v>25763098</v>
      </c>
      <c r="T30" s="45">
        <v>4885038</v>
      </c>
      <c r="U30" s="45">
        <v>811321</v>
      </c>
      <c r="V30" s="45">
        <v>0</v>
      </c>
      <c r="W30" s="45">
        <v>1183515</v>
      </c>
      <c r="X30" s="44">
        <f t="shared" si="1"/>
        <v>32654972</v>
      </c>
    </row>
    <row r="31" spans="1:24" ht="15">
      <c r="A31" s="23" t="s">
        <v>43</v>
      </c>
      <c r="B31" s="43"/>
      <c r="C31" s="18" t="s">
        <v>44</v>
      </c>
      <c r="D31" s="44">
        <f>'4. melléklet'!F30</f>
        <v>37494727</v>
      </c>
      <c r="E31" s="44">
        <v>12000</v>
      </c>
      <c r="F31" s="45">
        <v>0</v>
      </c>
      <c r="G31" s="45">
        <v>18338062</v>
      </c>
      <c r="H31" s="45">
        <v>24375</v>
      </c>
      <c r="I31" s="45">
        <v>808646</v>
      </c>
      <c r="J31" s="45">
        <v>5920799</v>
      </c>
      <c r="K31" s="45">
        <v>368162</v>
      </c>
      <c r="L31" s="44">
        <f t="shared" si="0"/>
        <v>25472044</v>
      </c>
      <c r="M31" s="23" t="s">
        <v>43</v>
      </c>
      <c r="N31" s="43"/>
      <c r="O31" s="18" t="s">
        <v>44</v>
      </c>
      <c r="P31" s="44">
        <f>'4. melléklet'!R30</f>
        <v>0</v>
      </c>
      <c r="Q31" s="44">
        <v>12000</v>
      </c>
      <c r="R31" s="45">
        <v>0</v>
      </c>
      <c r="S31" s="45">
        <v>18338062</v>
      </c>
      <c r="T31" s="45">
        <v>24375</v>
      </c>
      <c r="U31" s="45">
        <v>808646</v>
      </c>
      <c r="V31" s="45">
        <v>5920799</v>
      </c>
      <c r="W31" s="45">
        <v>368162</v>
      </c>
      <c r="X31" s="44">
        <f t="shared" si="1"/>
        <v>25472044</v>
      </c>
    </row>
    <row r="32" spans="1:24" ht="15">
      <c r="A32" s="23" t="s">
        <v>45</v>
      </c>
      <c r="B32" s="43"/>
      <c r="C32" s="18" t="s">
        <v>46</v>
      </c>
      <c r="D32" s="44">
        <f>'4. melléklet'!F31</f>
        <v>40955883</v>
      </c>
      <c r="E32" s="44">
        <v>24000</v>
      </c>
      <c r="F32" s="45">
        <v>0</v>
      </c>
      <c r="G32" s="45">
        <v>20638424</v>
      </c>
      <c r="H32" s="45">
        <v>5299669</v>
      </c>
      <c r="I32" s="45">
        <v>695102</v>
      </c>
      <c r="J32" s="45">
        <v>0</v>
      </c>
      <c r="K32" s="45">
        <v>650599</v>
      </c>
      <c r="L32" s="44">
        <f t="shared" si="0"/>
        <v>27307794</v>
      </c>
      <c r="M32" s="23" t="s">
        <v>45</v>
      </c>
      <c r="N32" s="43"/>
      <c r="O32" s="18" t="s">
        <v>46</v>
      </c>
      <c r="P32" s="44">
        <f>'4. melléklet'!R31</f>
        <v>0</v>
      </c>
      <c r="Q32" s="44">
        <v>24000</v>
      </c>
      <c r="R32" s="45">
        <v>0</v>
      </c>
      <c r="S32" s="45">
        <v>20638424</v>
      </c>
      <c r="T32" s="45">
        <v>5299669</v>
      </c>
      <c r="U32" s="45">
        <v>695102</v>
      </c>
      <c r="V32" s="45">
        <v>0</v>
      </c>
      <c r="W32" s="45">
        <v>650599</v>
      </c>
      <c r="X32" s="44">
        <f t="shared" si="1"/>
        <v>27307794</v>
      </c>
    </row>
    <row r="33" spans="1:24" ht="15">
      <c r="A33" s="23" t="s">
        <v>47</v>
      </c>
      <c r="B33" s="43"/>
      <c r="C33" s="18" t="s">
        <v>48</v>
      </c>
      <c r="D33" s="44">
        <f>'4. melléklet'!F32</f>
        <v>31465039</v>
      </c>
      <c r="E33" s="44">
        <v>24000</v>
      </c>
      <c r="F33" s="45">
        <v>0</v>
      </c>
      <c r="G33" s="45">
        <v>13625795</v>
      </c>
      <c r="H33" s="45">
        <v>3460552</v>
      </c>
      <c r="I33" s="45">
        <v>1196528</v>
      </c>
      <c r="J33" s="45">
        <v>0</v>
      </c>
      <c r="K33" s="45">
        <v>375102</v>
      </c>
      <c r="L33" s="44">
        <f t="shared" si="0"/>
        <v>18681977</v>
      </c>
      <c r="M33" s="23" t="s">
        <v>47</v>
      </c>
      <c r="N33" s="43"/>
      <c r="O33" s="18" t="s">
        <v>48</v>
      </c>
      <c r="P33" s="44">
        <f>'4. melléklet'!R32</f>
        <v>0</v>
      </c>
      <c r="Q33" s="44">
        <v>24000</v>
      </c>
      <c r="R33" s="45">
        <v>0</v>
      </c>
      <c r="S33" s="45">
        <v>13625795</v>
      </c>
      <c r="T33" s="45">
        <v>3460552</v>
      </c>
      <c r="U33" s="45">
        <v>1196528</v>
      </c>
      <c r="V33" s="45">
        <v>0</v>
      </c>
      <c r="W33" s="45">
        <v>375102</v>
      </c>
      <c r="X33" s="44">
        <f t="shared" si="1"/>
        <v>18681977</v>
      </c>
    </row>
    <row r="34" spans="1:24" ht="15">
      <c r="A34" s="23" t="s">
        <v>49</v>
      </c>
      <c r="B34" s="43"/>
      <c r="C34" s="18" t="s">
        <v>50</v>
      </c>
      <c r="D34" s="44">
        <f>'4. melléklet'!F33</f>
        <v>43317966</v>
      </c>
      <c r="E34" s="44">
        <v>12000</v>
      </c>
      <c r="F34" s="45">
        <v>0</v>
      </c>
      <c r="G34" s="45">
        <v>21572156</v>
      </c>
      <c r="H34" s="45">
        <v>23190</v>
      </c>
      <c r="I34" s="45">
        <v>392883</v>
      </c>
      <c r="J34" s="45">
        <v>5957333</v>
      </c>
      <c r="K34" s="45">
        <v>821814</v>
      </c>
      <c r="L34" s="44">
        <f t="shared" si="0"/>
        <v>28779376</v>
      </c>
      <c r="M34" s="23" t="s">
        <v>49</v>
      </c>
      <c r="N34" s="43"/>
      <c r="O34" s="18" t="s">
        <v>50</v>
      </c>
      <c r="P34" s="44">
        <f>'4. melléklet'!R33</f>
        <v>0</v>
      </c>
      <c r="Q34" s="44">
        <v>12000</v>
      </c>
      <c r="R34" s="45">
        <v>0</v>
      </c>
      <c r="S34" s="45">
        <v>21572156</v>
      </c>
      <c r="T34" s="45">
        <v>23190</v>
      </c>
      <c r="U34" s="45">
        <v>392883</v>
      </c>
      <c r="V34" s="45">
        <v>5957333</v>
      </c>
      <c r="W34" s="45">
        <v>821814</v>
      </c>
      <c r="X34" s="44">
        <f t="shared" si="1"/>
        <v>28779376</v>
      </c>
    </row>
    <row r="35" spans="1:24" ht="15">
      <c r="A35" s="23" t="s">
        <v>51</v>
      </c>
      <c r="B35" s="43"/>
      <c r="C35" s="18" t="s">
        <v>52</v>
      </c>
      <c r="D35" s="44">
        <f>'4. melléklet'!F34</f>
        <v>50215677</v>
      </c>
      <c r="E35" s="44">
        <v>12000</v>
      </c>
      <c r="F35" s="45">
        <v>0</v>
      </c>
      <c r="G35" s="45">
        <v>27095284</v>
      </c>
      <c r="H35" s="45">
        <v>23283</v>
      </c>
      <c r="I35" s="45">
        <v>1336550</v>
      </c>
      <c r="J35" s="45">
        <v>7916495</v>
      </c>
      <c r="K35" s="45">
        <v>1043545</v>
      </c>
      <c r="L35" s="44">
        <f t="shared" si="0"/>
        <v>37427157</v>
      </c>
      <c r="M35" s="23" t="s">
        <v>51</v>
      </c>
      <c r="N35" s="43"/>
      <c r="O35" s="18" t="s">
        <v>52</v>
      </c>
      <c r="P35" s="44">
        <f>'4. melléklet'!R34</f>
        <v>0</v>
      </c>
      <c r="Q35" s="44">
        <v>12000</v>
      </c>
      <c r="R35" s="45">
        <v>0</v>
      </c>
      <c r="S35" s="45">
        <v>27095284</v>
      </c>
      <c r="T35" s="45">
        <v>23283</v>
      </c>
      <c r="U35" s="45">
        <v>1336550</v>
      </c>
      <c r="V35" s="45">
        <v>7916495</v>
      </c>
      <c r="W35" s="45">
        <v>1043545</v>
      </c>
      <c r="X35" s="44">
        <f t="shared" si="1"/>
        <v>37427157</v>
      </c>
    </row>
    <row r="36" spans="1:24" ht="15">
      <c r="A36" s="23" t="s">
        <v>53</v>
      </c>
      <c r="B36" s="43"/>
      <c r="C36" s="18" t="s">
        <v>54</v>
      </c>
      <c r="D36" s="44">
        <f>'4. melléklet'!F35</f>
        <v>42650073</v>
      </c>
      <c r="E36" s="44">
        <v>12000</v>
      </c>
      <c r="F36" s="45">
        <v>0</v>
      </c>
      <c r="G36" s="45">
        <v>25063500</v>
      </c>
      <c r="H36" s="45">
        <v>0</v>
      </c>
      <c r="I36" s="45">
        <v>411612</v>
      </c>
      <c r="J36" s="45">
        <v>0</v>
      </c>
      <c r="K36" s="45">
        <v>0</v>
      </c>
      <c r="L36" s="44">
        <f t="shared" si="0"/>
        <v>25487112</v>
      </c>
      <c r="M36" s="23" t="s">
        <v>53</v>
      </c>
      <c r="N36" s="43"/>
      <c r="O36" s="18" t="s">
        <v>54</v>
      </c>
      <c r="P36" s="44">
        <f>'4. melléklet'!R35</f>
        <v>0</v>
      </c>
      <c r="Q36" s="44">
        <v>12000</v>
      </c>
      <c r="R36" s="45">
        <v>0</v>
      </c>
      <c r="S36" s="45">
        <v>25063500</v>
      </c>
      <c r="T36" s="45">
        <v>0</v>
      </c>
      <c r="U36" s="45">
        <v>411612</v>
      </c>
      <c r="V36" s="45">
        <v>0</v>
      </c>
      <c r="W36" s="45">
        <v>0</v>
      </c>
      <c r="X36" s="44">
        <f t="shared" si="1"/>
        <v>25487112</v>
      </c>
    </row>
    <row r="37" spans="1:24" ht="15">
      <c r="A37" s="23" t="s">
        <v>55</v>
      </c>
      <c r="B37" s="43"/>
      <c r="C37" s="18" t="s">
        <v>56</v>
      </c>
      <c r="D37" s="44">
        <f>'4. melléklet'!F36</f>
        <v>29719041</v>
      </c>
      <c r="E37" s="44">
        <v>12000</v>
      </c>
      <c r="F37" s="45">
        <v>0</v>
      </c>
      <c r="G37" s="45">
        <v>15489565</v>
      </c>
      <c r="H37" s="45">
        <v>3400504</v>
      </c>
      <c r="I37" s="45">
        <v>728802</v>
      </c>
      <c r="J37" s="45">
        <v>0</v>
      </c>
      <c r="K37" s="45">
        <v>316174</v>
      </c>
      <c r="L37" s="44">
        <f t="shared" si="0"/>
        <v>19947045</v>
      </c>
      <c r="M37" s="23" t="s">
        <v>55</v>
      </c>
      <c r="N37" s="43"/>
      <c r="O37" s="18" t="s">
        <v>56</v>
      </c>
      <c r="P37" s="44">
        <f>'4. melléklet'!R36</f>
        <v>0</v>
      </c>
      <c r="Q37" s="44">
        <v>12000</v>
      </c>
      <c r="R37" s="45">
        <v>0</v>
      </c>
      <c r="S37" s="45">
        <v>15489565</v>
      </c>
      <c r="T37" s="45">
        <v>3400504</v>
      </c>
      <c r="U37" s="45">
        <v>728802</v>
      </c>
      <c r="V37" s="45">
        <v>0</v>
      </c>
      <c r="W37" s="45">
        <v>316174</v>
      </c>
      <c r="X37" s="44">
        <f t="shared" si="1"/>
        <v>19947045</v>
      </c>
    </row>
    <row r="38" spans="1:24" ht="15">
      <c r="A38" s="23" t="s">
        <v>57</v>
      </c>
      <c r="B38" s="43"/>
      <c r="C38" s="18" t="s">
        <v>58</v>
      </c>
      <c r="D38" s="44">
        <f>'4. melléklet'!F37</f>
        <v>48972730</v>
      </c>
      <c r="E38" s="44">
        <v>12000</v>
      </c>
      <c r="F38" s="45">
        <v>0</v>
      </c>
      <c r="G38" s="45">
        <v>21924853</v>
      </c>
      <c r="H38" s="45">
        <v>17999</v>
      </c>
      <c r="I38" s="45">
        <v>0</v>
      </c>
      <c r="J38" s="45">
        <v>4407172</v>
      </c>
      <c r="K38" s="45">
        <v>538319</v>
      </c>
      <c r="L38" s="44">
        <f t="shared" si="0"/>
        <v>26900343</v>
      </c>
      <c r="M38" s="23" t="s">
        <v>57</v>
      </c>
      <c r="N38" s="43"/>
      <c r="O38" s="18" t="s">
        <v>58</v>
      </c>
      <c r="P38" s="44">
        <f>'4. melléklet'!R37</f>
        <v>0</v>
      </c>
      <c r="Q38" s="44">
        <v>12000</v>
      </c>
      <c r="R38" s="45">
        <v>0</v>
      </c>
      <c r="S38" s="45">
        <v>21924853</v>
      </c>
      <c r="T38" s="45">
        <v>17999</v>
      </c>
      <c r="U38" s="45">
        <v>0</v>
      </c>
      <c r="V38" s="45">
        <v>4407172</v>
      </c>
      <c r="W38" s="45">
        <v>538319</v>
      </c>
      <c r="X38" s="44">
        <f t="shared" si="1"/>
        <v>26900343</v>
      </c>
    </row>
    <row r="39" spans="1:24" ht="15">
      <c r="A39" s="23" t="s">
        <v>59</v>
      </c>
      <c r="B39" s="43"/>
      <c r="C39" s="18" t="s">
        <v>60</v>
      </c>
      <c r="D39" s="44">
        <f>'4. melléklet'!F38</f>
        <v>52183472</v>
      </c>
      <c r="E39" s="44">
        <v>12000</v>
      </c>
      <c r="F39" s="45">
        <v>0</v>
      </c>
      <c r="G39" s="45">
        <v>30342625</v>
      </c>
      <c r="H39" s="45">
        <v>20530</v>
      </c>
      <c r="I39" s="45">
        <v>0</v>
      </c>
      <c r="J39" s="45">
        <v>5084842</v>
      </c>
      <c r="K39" s="45">
        <v>690027</v>
      </c>
      <c r="L39" s="44">
        <f t="shared" si="0"/>
        <v>36150024</v>
      </c>
      <c r="M39" s="23" t="s">
        <v>59</v>
      </c>
      <c r="N39" s="43"/>
      <c r="O39" s="18" t="s">
        <v>60</v>
      </c>
      <c r="P39" s="44">
        <f>'4. melléklet'!R38</f>
        <v>0</v>
      </c>
      <c r="Q39" s="44">
        <v>12000</v>
      </c>
      <c r="R39" s="45">
        <v>0</v>
      </c>
      <c r="S39" s="45">
        <v>30342625</v>
      </c>
      <c r="T39" s="45">
        <v>20530</v>
      </c>
      <c r="U39" s="45">
        <v>0</v>
      </c>
      <c r="V39" s="45">
        <v>5084842</v>
      </c>
      <c r="W39" s="45">
        <v>690027</v>
      </c>
      <c r="X39" s="44">
        <f t="shared" si="1"/>
        <v>36150024</v>
      </c>
    </row>
    <row r="40" spans="1:24" ht="15">
      <c r="A40" s="23" t="s">
        <v>61</v>
      </c>
      <c r="B40" s="43"/>
      <c r="C40" s="18" t="s">
        <v>62</v>
      </c>
      <c r="D40" s="44">
        <f>'4. melléklet'!F39</f>
        <v>37172568</v>
      </c>
      <c r="E40" s="44">
        <v>12000</v>
      </c>
      <c r="F40" s="45">
        <v>0</v>
      </c>
      <c r="G40" s="45">
        <v>19973780</v>
      </c>
      <c r="H40" s="45">
        <v>0</v>
      </c>
      <c r="I40" s="45">
        <v>376947</v>
      </c>
      <c r="J40" s="45">
        <v>0</v>
      </c>
      <c r="K40" s="45">
        <v>421899</v>
      </c>
      <c r="L40" s="44">
        <f t="shared" si="0"/>
        <v>20784626</v>
      </c>
      <c r="M40" s="23" t="s">
        <v>61</v>
      </c>
      <c r="N40" s="43"/>
      <c r="O40" s="18" t="s">
        <v>62</v>
      </c>
      <c r="P40" s="44">
        <f>'4. melléklet'!R39</f>
        <v>0</v>
      </c>
      <c r="Q40" s="44">
        <v>12000</v>
      </c>
      <c r="R40" s="45">
        <v>0</v>
      </c>
      <c r="S40" s="45">
        <v>19973780</v>
      </c>
      <c r="T40" s="45">
        <v>0</v>
      </c>
      <c r="U40" s="45">
        <v>376947</v>
      </c>
      <c r="V40" s="45">
        <v>0</v>
      </c>
      <c r="W40" s="45">
        <v>421899</v>
      </c>
      <c r="X40" s="44">
        <f t="shared" si="1"/>
        <v>20784626</v>
      </c>
    </row>
    <row r="41" spans="1:24" ht="15">
      <c r="A41" s="23" t="s">
        <v>63</v>
      </c>
      <c r="B41" s="43"/>
      <c r="C41" s="18" t="s">
        <v>64</v>
      </c>
      <c r="D41" s="44">
        <f>'4. melléklet'!F40</f>
        <v>24919361</v>
      </c>
      <c r="E41" s="44">
        <v>12000</v>
      </c>
      <c r="F41" s="45">
        <v>0</v>
      </c>
      <c r="G41" s="45">
        <v>13363092</v>
      </c>
      <c r="H41" s="45">
        <v>1999998</v>
      </c>
      <c r="I41" s="45">
        <v>420199</v>
      </c>
      <c r="J41" s="45">
        <v>0</v>
      </c>
      <c r="K41" s="45">
        <v>266377</v>
      </c>
      <c r="L41" s="44">
        <f t="shared" si="0"/>
        <v>16061666</v>
      </c>
      <c r="M41" s="23" t="s">
        <v>63</v>
      </c>
      <c r="N41" s="43"/>
      <c r="O41" s="18" t="s">
        <v>64</v>
      </c>
      <c r="P41" s="44">
        <f>'4. melléklet'!R40</f>
        <v>0</v>
      </c>
      <c r="Q41" s="44">
        <v>12000</v>
      </c>
      <c r="R41" s="45">
        <v>0</v>
      </c>
      <c r="S41" s="45">
        <v>13363092</v>
      </c>
      <c r="T41" s="45">
        <v>1999998</v>
      </c>
      <c r="U41" s="45">
        <v>420199</v>
      </c>
      <c r="V41" s="45">
        <v>0</v>
      </c>
      <c r="W41" s="45">
        <v>266377</v>
      </c>
      <c r="X41" s="44">
        <f t="shared" si="1"/>
        <v>16061666</v>
      </c>
    </row>
    <row r="42" spans="1:24" ht="15">
      <c r="A42" s="23" t="s">
        <v>65</v>
      </c>
      <c r="B42" s="43"/>
      <c r="C42" s="18" t="s">
        <v>66</v>
      </c>
      <c r="D42" s="44">
        <f>'4. melléklet'!F41</f>
        <v>37691340</v>
      </c>
      <c r="E42" s="44">
        <v>12000</v>
      </c>
      <c r="F42" s="45">
        <v>0</v>
      </c>
      <c r="G42" s="45">
        <v>19565671</v>
      </c>
      <c r="H42" s="45">
        <v>27817</v>
      </c>
      <c r="I42" s="45">
        <v>579945</v>
      </c>
      <c r="J42" s="45">
        <v>5068480</v>
      </c>
      <c r="K42" s="45">
        <v>761890</v>
      </c>
      <c r="L42" s="44">
        <f t="shared" si="0"/>
        <v>26015803</v>
      </c>
      <c r="M42" s="23" t="s">
        <v>65</v>
      </c>
      <c r="N42" s="43"/>
      <c r="O42" s="18" t="s">
        <v>66</v>
      </c>
      <c r="P42" s="44">
        <f>'4. melléklet'!R41</f>
        <v>0</v>
      </c>
      <c r="Q42" s="44">
        <v>12000</v>
      </c>
      <c r="R42" s="45">
        <v>0</v>
      </c>
      <c r="S42" s="45">
        <v>19565671</v>
      </c>
      <c r="T42" s="45">
        <v>27817</v>
      </c>
      <c r="U42" s="45">
        <v>579945</v>
      </c>
      <c r="V42" s="45">
        <v>5068480</v>
      </c>
      <c r="W42" s="45">
        <v>761890</v>
      </c>
      <c r="X42" s="44">
        <f t="shared" si="1"/>
        <v>26015803</v>
      </c>
    </row>
    <row r="43" spans="1:24" ht="15.75">
      <c r="A43" s="72" t="s">
        <v>67</v>
      </c>
      <c r="B43" s="72"/>
      <c r="C43" s="72"/>
      <c r="D43" s="46">
        <f aca="true" t="shared" si="2" ref="D43:L43">SUM(D10:D42)</f>
        <v>1497810224</v>
      </c>
      <c r="E43" s="46">
        <f t="shared" si="2"/>
        <v>564000</v>
      </c>
      <c r="F43" s="46">
        <f t="shared" si="2"/>
        <v>16241306</v>
      </c>
      <c r="G43" s="46">
        <f t="shared" si="2"/>
        <v>745475513</v>
      </c>
      <c r="H43" s="46">
        <f t="shared" si="2"/>
        <v>82429221</v>
      </c>
      <c r="I43" s="46">
        <f t="shared" si="2"/>
        <v>23849324</v>
      </c>
      <c r="J43" s="46">
        <f t="shared" si="2"/>
        <v>71573905</v>
      </c>
      <c r="K43" s="46">
        <f t="shared" si="2"/>
        <v>23210957</v>
      </c>
      <c r="L43" s="46">
        <f t="shared" si="2"/>
        <v>963344226</v>
      </c>
      <c r="M43" s="72" t="s">
        <v>67</v>
      </c>
      <c r="N43" s="72"/>
      <c r="O43" s="72"/>
      <c r="P43" s="46">
        <f aca="true" t="shared" si="3" ref="P43:X43">SUM(P10:P42)</f>
        <v>0</v>
      </c>
      <c r="Q43" s="46">
        <f t="shared" si="3"/>
        <v>564000</v>
      </c>
      <c r="R43" s="46">
        <f t="shared" si="3"/>
        <v>16241306</v>
      </c>
      <c r="S43" s="46">
        <f t="shared" si="3"/>
        <v>745475513</v>
      </c>
      <c r="T43" s="46">
        <f t="shared" si="3"/>
        <v>82429221</v>
      </c>
      <c r="U43" s="46">
        <f t="shared" si="3"/>
        <v>23849324</v>
      </c>
      <c r="V43" s="46">
        <f t="shared" si="3"/>
        <v>71573905</v>
      </c>
      <c r="W43" s="46">
        <f t="shared" si="3"/>
        <v>23210957</v>
      </c>
      <c r="X43" s="46">
        <f t="shared" si="3"/>
        <v>963344226</v>
      </c>
    </row>
    <row r="44" spans="1:24" ht="31.5">
      <c r="A44" s="43" t="s">
        <v>68</v>
      </c>
      <c r="B44" s="43"/>
      <c r="C44" s="47" t="s">
        <v>69</v>
      </c>
      <c r="D44" s="46">
        <f>D45+D46</f>
        <v>138310000</v>
      </c>
      <c r="E44" s="46">
        <f aca="true" t="shared" si="4" ref="E44:L44">E45+E46</f>
        <v>30000</v>
      </c>
      <c r="F44" s="46">
        <f t="shared" si="4"/>
        <v>0</v>
      </c>
      <c r="G44" s="46">
        <f t="shared" si="4"/>
        <v>0</v>
      </c>
      <c r="H44" s="46">
        <f t="shared" si="4"/>
        <v>2700000</v>
      </c>
      <c r="I44" s="46">
        <f t="shared" si="4"/>
        <v>1120000</v>
      </c>
      <c r="J44" s="46">
        <f t="shared" si="4"/>
        <v>0</v>
      </c>
      <c r="K44" s="46">
        <f t="shared" si="4"/>
        <v>200000</v>
      </c>
      <c r="L44" s="46">
        <f t="shared" si="4"/>
        <v>4050000</v>
      </c>
      <c r="M44" s="43" t="s">
        <v>68</v>
      </c>
      <c r="N44" s="43"/>
      <c r="O44" s="47" t="s">
        <v>69</v>
      </c>
      <c r="P44" s="46">
        <f>P45+P46</f>
        <v>0</v>
      </c>
      <c r="Q44" s="46">
        <f aca="true" t="shared" si="5" ref="Q44:X44">Q45+Q46</f>
        <v>30000</v>
      </c>
      <c r="R44" s="46">
        <f t="shared" si="5"/>
        <v>0</v>
      </c>
      <c r="S44" s="46">
        <f t="shared" si="5"/>
        <v>0</v>
      </c>
      <c r="T44" s="46">
        <f t="shared" si="5"/>
        <v>2700000</v>
      </c>
      <c r="U44" s="46">
        <f t="shared" si="5"/>
        <v>1120000</v>
      </c>
      <c r="V44" s="46">
        <f t="shared" si="5"/>
        <v>0</v>
      </c>
      <c r="W44" s="46">
        <f t="shared" si="5"/>
        <v>200000</v>
      </c>
      <c r="X44" s="46">
        <f t="shared" si="5"/>
        <v>4050000</v>
      </c>
    </row>
    <row r="45" spans="1:24" ht="45">
      <c r="A45" s="43"/>
      <c r="B45" s="48" t="s">
        <v>130</v>
      </c>
      <c r="C45" s="49" t="s">
        <v>70</v>
      </c>
      <c r="D45" s="44">
        <f>'4. melléklet'!F44</f>
        <v>101566000</v>
      </c>
      <c r="E45" s="44">
        <v>20000</v>
      </c>
      <c r="F45" s="45">
        <v>0</v>
      </c>
      <c r="G45" s="45">
        <v>0</v>
      </c>
      <c r="H45" s="45">
        <v>1800000</v>
      </c>
      <c r="I45" s="45">
        <v>1000000</v>
      </c>
      <c r="J45" s="45">
        <v>0</v>
      </c>
      <c r="K45" s="45">
        <v>200000</v>
      </c>
      <c r="L45" s="44">
        <f t="shared" si="0"/>
        <v>3020000</v>
      </c>
      <c r="M45" s="43"/>
      <c r="N45" s="48" t="s">
        <v>130</v>
      </c>
      <c r="O45" s="49" t="s">
        <v>70</v>
      </c>
      <c r="P45" s="44">
        <f>'4. melléklet'!R44</f>
        <v>0</v>
      </c>
      <c r="Q45" s="44">
        <v>20000</v>
      </c>
      <c r="R45" s="45">
        <v>0</v>
      </c>
      <c r="S45" s="45">
        <v>0</v>
      </c>
      <c r="T45" s="45">
        <v>1800000</v>
      </c>
      <c r="U45" s="45">
        <v>1000000</v>
      </c>
      <c r="V45" s="45">
        <v>0</v>
      </c>
      <c r="W45" s="45">
        <v>200000</v>
      </c>
      <c r="X45" s="44">
        <f>SUM(Q45:W45)</f>
        <v>3020000</v>
      </c>
    </row>
    <row r="46" spans="1:24" ht="15">
      <c r="A46" s="43"/>
      <c r="B46" s="48" t="s">
        <v>131</v>
      </c>
      <c r="C46" s="49" t="s">
        <v>71</v>
      </c>
      <c r="D46" s="44">
        <f>'4. melléklet'!F45</f>
        <v>36744000</v>
      </c>
      <c r="E46" s="44">
        <v>10000</v>
      </c>
      <c r="F46" s="45">
        <v>0</v>
      </c>
      <c r="G46" s="45">
        <v>0</v>
      </c>
      <c r="H46" s="45">
        <v>900000</v>
      </c>
      <c r="I46" s="45">
        <v>120000</v>
      </c>
      <c r="J46" s="45">
        <v>0</v>
      </c>
      <c r="K46" s="45">
        <v>0</v>
      </c>
      <c r="L46" s="44">
        <f t="shared" si="0"/>
        <v>1030000</v>
      </c>
      <c r="M46" s="43"/>
      <c r="N46" s="48" t="s">
        <v>131</v>
      </c>
      <c r="O46" s="49" t="s">
        <v>71</v>
      </c>
      <c r="P46" s="44">
        <f>'4. melléklet'!R45</f>
        <v>0</v>
      </c>
      <c r="Q46" s="44">
        <v>10000</v>
      </c>
      <c r="R46" s="45">
        <v>0</v>
      </c>
      <c r="S46" s="45">
        <v>0</v>
      </c>
      <c r="T46" s="45">
        <v>900000</v>
      </c>
      <c r="U46" s="45">
        <v>120000</v>
      </c>
      <c r="V46" s="45">
        <v>0</v>
      </c>
      <c r="W46" s="45">
        <v>0</v>
      </c>
      <c r="X46" s="44">
        <f>SUM(Q46:W46)</f>
        <v>1030000</v>
      </c>
    </row>
    <row r="47" spans="1:24" ht="15">
      <c r="A47" s="43" t="s">
        <v>72</v>
      </c>
      <c r="B47" s="43"/>
      <c r="C47" s="50" t="s">
        <v>73</v>
      </c>
      <c r="D47" s="44">
        <f>'4. melléklet'!F46</f>
        <v>106703634</v>
      </c>
      <c r="E47" s="44">
        <v>50000</v>
      </c>
      <c r="F47" s="45">
        <v>86680</v>
      </c>
      <c r="G47" s="45">
        <v>0</v>
      </c>
      <c r="H47" s="45">
        <v>9363518</v>
      </c>
      <c r="I47" s="45">
        <v>9805211</v>
      </c>
      <c r="J47" s="45">
        <v>4759338</v>
      </c>
      <c r="K47" s="45">
        <v>991678</v>
      </c>
      <c r="L47" s="44">
        <f t="shared" si="0"/>
        <v>25056425</v>
      </c>
      <c r="M47" s="43" t="s">
        <v>72</v>
      </c>
      <c r="N47" s="43"/>
      <c r="O47" s="50" t="s">
        <v>73</v>
      </c>
      <c r="P47" s="44">
        <f>'4. melléklet'!R46</f>
        <v>0</v>
      </c>
      <c r="Q47" s="44">
        <v>50000</v>
      </c>
      <c r="R47" s="45">
        <v>86680</v>
      </c>
      <c r="S47" s="45">
        <v>0</v>
      </c>
      <c r="T47" s="45">
        <v>9363518</v>
      </c>
      <c r="U47" s="45">
        <v>9805211</v>
      </c>
      <c r="V47" s="45">
        <v>4759338</v>
      </c>
      <c r="W47" s="45">
        <v>991678</v>
      </c>
      <c r="X47" s="44">
        <f>SUM(Q47:W47)</f>
        <v>25056425</v>
      </c>
    </row>
    <row r="48" spans="1:24" ht="15">
      <c r="A48" s="43" t="s">
        <v>74</v>
      </c>
      <c r="B48" s="43"/>
      <c r="C48" s="50" t="s">
        <v>75</v>
      </c>
      <c r="D48" s="44">
        <f>'4. melléklet'!F47</f>
        <v>129147000</v>
      </c>
      <c r="E48" s="44">
        <v>230000</v>
      </c>
      <c r="F48" s="45">
        <v>0</v>
      </c>
      <c r="G48" s="45">
        <v>0</v>
      </c>
      <c r="H48" s="45">
        <v>8881274</v>
      </c>
      <c r="I48" s="45">
        <v>4368925</v>
      </c>
      <c r="J48" s="45">
        <v>3570000</v>
      </c>
      <c r="K48" s="45">
        <v>722115</v>
      </c>
      <c r="L48" s="44">
        <f t="shared" si="0"/>
        <v>17772314</v>
      </c>
      <c r="M48" s="43" t="s">
        <v>74</v>
      </c>
      <c r="N48" s="43"/>
      <c r="O48" s="50" t="s">
        <v>75</v>
      </c>
      <c r="P48" s="44">
        <f>'4. melléklet'!R47</f>
        <v>0</v>
      </c>
      <c r="Q48" s="44">
        <v>230000</v>
      </c>
      <c r="R48" s="45">
        <v>0</v>
      </c>
      <c r="S48" s="45">
        <v>0</v>
      </c>
      <c r="T48" s="45">
        <v>8881274</v>
      </c>
      <c r="U48" s="45">
        <v>4368925</v>
      </c>
      <c r="V48" s="45">
        <v>3570000</v>
      </c>
      <c r="W48" s="45">
        <v>722115</v>
      </c>
      <c r="X48" s="44">
        <f>SUM(Q48:W48)</f>
        <v>17772314</v>
      </c>
    </row>
    <row r="49" spans="1:24" ht="15.75">
      <c r="A49" s="73" t="s">
        <v>76</v>
      </c>
      <c r="B49" s="73"/>
      <c r="C49" s="73"/>
      <c r="D49" s="46">
        <f>D47+D48</f>
        <v>235850634</v>
      </c>
      <c r="E49" s="46">
        <f aca="true" t="shared" si="6" ref="E49:L49">E47+E48</f>
        <v>280000</v>
      </c>
      <c r="F49" s="46">
        <f t="shared" si="6"/>
        <v>86680</v>
      </c>
      <c r="G49" s="46">
        <f t="shared" si="6"/>
        <v>0</v>
      </c>
      <c r="H49" s="46">
        <f t="shared" si="6"/>
        <v>18244792</v>
      </c>
      <c r="I49" s="46">
        <f t="shared" si="6"/>
        <v>14174136</v>
      </c>
      <c r="J49" s="46">
        <f t="shared" si="6"/>
        <v>8329338</v>
      </c>
      <c r="K49" s="46">
        <f t="shared" si="6"/>
        <v>1713793</v>
      </c>
      <c r="L49" s="46">
        <f t="shared" si="6"/>
        <v>42828739</v>
      </c>
      <c r="M49" s="73" t="s">
        <v>76</v>
      </c>
      <c r="N49" s="73"/>
      <c r="O49" s="73"/>
      <c r="P49" s="46">
        <f>P47+P48</f>
        <v>0</v>
      </c>
      <c r="Q49" s="46">
        <f aca="true" t="shared" si="7" ref="Q49:X49">Q47+Q48</f>
        <v>280000</v>
      </c>
      <c r="R49" s="46">
        <f t="shared" si="7"/>
        <v>86680</v>
      </c>
      <c r="S49" s="46">
        <f t="shared" si="7"/>
        <v>0</v>
      </c>
      <c r="T49" s="46">
        <f t="shared" si="7"/>
        <v>18244792</v>
      </c>
      <c r="U49" s="46">
        <f t="shared" si="7"/>
        <v>14174136</v>
      </c>
      <c r="V49" s="46">
        <f t="shared" si="7"/>
        <v>8329338</v>
      </c>
      <c r="W49" s="46">
        <f t="shared" si="7"/>
        <v>1713793</v>
      </c>
      <c r="X49" s="46">
        <f t="shared" si="7"/>
        <v>42828739</v>
      </c>
    </row>
    <row r="50" spans="1:24" ht="15">
      <c r="A50" s="43" t="s">
        <v>77</v>
      </c>
      <c r="B50" s="43"/>
      <c r="C50" s="51" t="s">
        <v>78</v>
      </c>
      <c r="D50" s="44">
        <f>'4. melléklet'!F49</f>
        <v>476694500</v>
      </c>
      <c r="E50" s="44">
        <v>70000</v>
      </c>
      <c r="F50" s="45">
        <v>0</v>
      </c>
      <c r="G50" s="45">
        <v>0</v>
      </c>
      <c r="H50" s="45">
        <v>2500000</v>
      </c>
      <c r="I50" s="45">
        <v>11000000</v>
      </c>
      <c r="J50" s="45">
        <v>18000000</v>
      </c>
      <c r="K50" s="45">
        <v>2000000</v>
      </c>
      <c r="L50" s="44">
        <f t="shared" si="0"/>
        <v>33570000</v>
      </c>
      <c r="M50" s="43" t="s">
        <v>77</v>
      </c>
      <c r="N50" s="43"/>
      <c r="O50" s="51" t="s">
        <v>78</v>
      </c>
      <c r="P50" s="44">
        <f>'4. melléklet'!R49</f>
        <v>0</v>
      </c>
      <c r="Q50" s="44">
        <v>70000</v>
      </c>
      <c r="R50" s="45">
        <v>0</v>
      </c>
      <c r="S50" s="45">
        <v>0</v>
      </c>
      <c r="T50" s="45">
        <v>2500000</v>
      </c>
      <c r="U50" s="45">
        <v>11000000</v>
      </c>
      <c r="V50" s="45">
        <v>18000000</v>
      </c>
      <c r="W50" s="45">
        <v>2000000</v>
      </c>
      <c r="X50" s="44">
        <f>SUM(Q50:W50)</f>
        <v>33570000</v>
      </c>
    </row>
    <row r="51" spans="1:24" ht="15">
      <c r="A51" s="43" t="s">
        <v>79</v>
      </c>
      <c r="B51" s="43"/>
      <c r="C51" s="51" t="s">
        <v>80</v>
      </c>
      <c r="D51" s="44">
        <f>'4. melléklet'!F50</f>
        <v>84720000</v>
      </c>
      <c r="E51" s="44">
        <v>5000</v>
      </c>
      <c r="F51" s="45">
        <v>0</v>
      </c>
      <c r="G51" s="45">
        <v>0</v>
      </c>
      <c r="H51" s="45">
        <v>133000</v>
      </c>
      <c r="I51" s="45">
        <v>1996000</v>
      </c>
      <c r="J51" s="45">
        <v>4538000</v>
      </c>
      <c r="K51" s="45">
        <v>250000</v>
      </c>
      <c r="L51" s="44">
        <f t="shared" si="0"/>
        <v>6922000</v>
      </c>
      <c r="M51" s="43" t="s">
        <v>79</v>
      </c>
      <c r="N51" s="43"/>
      <c r="O51" s="51" t="s">
        <v>80</v>
      </c>
      <c r="P51" s="44">
        <f>'4. melléklet'!R50</f>
        <v>0</v>
      </c>
      <c r="Q51" s="44">
        <v>5000</v>
      </c>
      <c r="R51" s="45">
        <v>0</v>
      </c>
      <c r="S51" s="45">
        <v>0</v>
      </c>
      <c r="T51" s="45">
        <v>133000</v>
      </c>
      <c r="U51" s="45">
        <v>1996000</v>
      </c>
      <c r="V51" s="45">
        <v>4538000</v>
      </c>
      <c r="W51" s="45">
        <v>250000</v>
      </c>
      <c r="X51" s="44">
        <f>SUM(Q51:W51)</f>
        <v>6922000</v>
      </c>
    </row>
    <row r="52" spans="1:24" ht="15.75">
      <c r="A52" s="72" t="s">
        <v>81</v>
      </c>
      <c r="B52" s="72"/>
      <c r="C52" s="72"/>
      <c r="D52" s="46">
        <f>D50+D51</f>
        <v>561414500</v>
      </c>
      <c r="E52" s="46">
        <f aca="true" t="shared" si="8" ref="E52:L52">E50+E51</f>
        <v>75000</v>
      </c>
      <c r="F52" s="46">
        <f t="shared" si="8"/>
        <v>0</v>
      </c>
      <c r="G52" s="46">
        <f t="shared" si="8"/>
        <v>0</v>
      </c>
      <c r="H52" s="46">
        <f t="shared" si="8"/>
        <v>2633000</v>
      </c>
      <c r="I52" s="46">
        <f t="shared" si="8"/>
        <v>12996000</v>
      </c>
      <c r="J52" s="46">
        <f t="shared" si="8"/>
        <v>22538000</v>
      </c>
      <c r="K52" s="46">
        <f t="shared" si="8"/>
        <v>2250000</v>
      </c>
      <c r="L52" s="46">
        <f t="shared" si="8"/>
        <v>40492000</v>
      </c>
      <c r="M52" s="72" t="s">
        <v>81</v>
      </c>
      <c r="N52" s="72"/>
      <c r="O52" s="72"/>
      <c r="P52" s="46">
        <f>P50+P51</f>
        <v>0</v>
      </c>
      <c r="Q52" s="46">
        <f aca="true" t="shared" si="9" ref="Q52:X52">Q50+Q51</f>
        <v>75000</v>
      </c>
      <c r="R52" s="46">
        <f t="shared" si="9"/>
        <v>0</v>
      </c>
      <c r="S52" s="46">
        <f t="shared" si="9"/>
        <v>0</v>
      </c>
      <c r="T52" s="46">
        <f t="shared" si="9"/>
        <v>2633000</v>
      </c>
      <c r="U52" s="46">
        <f t="shared" si="9"/>
        <v>12996000</v>
      </c>
      <c r="V52" s="46">
        <f t="shared" si="9"/>
        <v>22538000</v>
      </c>
      <c r="W52" s="46">
        <f t="shared" si="9"/>
        <v>2250000</v>
      </c>
      <c r="X52" s="46">
        <f t="shared" si="9"/>
        <v>40492000</v>
      </c>
    </row>
    <row r="53" spans="1:24" ht="15.75">
      <c r="A53" s="52" t="s">
        <v>82</v>
      </c>
      <c r="B53" s="12"/>
      <c r="C53" s="53" t="s">
        <v>132</v>
      </c>
      <c r="D53" s="46">
        <f>'4. melléklet'!F52</f>
        <v>977435078</v>
      </c>
      <c r="E53" s="46">
        <v>400000</v>
      </c>
      <c r="F53" s="54">
        <v>0</v>
      </c>
      <c r="G53" s="54">
        <v>0</v>
      </c>
      <c r="H53" s="54">
        <v>7945892</v>
      </c>
      <c r="I53" s="54">
        <v>23552011</v>
      </c>
      <c r="J53" s="54">
        <v>36023466</v>
      </c>
      <c r="K53" s="54">
        <v>827008</v>
      </c>
      <c r="L53" s="46">
        <f t="shared" si="0"/>
        <v>68748377</v>
      </c>
      <c r="M53" s="52" t="s">
        <v>82</v>
      </c>
      <c r="N53" s="12"/>
      <c r="O53" s="53" t="s">
        <v>132</v>
      </c>
      <c r="P53" s="46">
        <f>'4. melléklet'!R52</f>
        <v>0</v>
      </c>
      <c r="Q53" s="46">
        <v>400000</v>
      </c>
      <c r="R53" s="54">
        <v>0</v>
      </c>
      <c r="S53" s="54">
        <v>0</v>
      </c>
      <c r="T53" s="54">
        <v>7945892</v>
      </c>
      <c r="U53" s="54">
        <v>23552011</v>
      </c>
      <c r="V53" s="54">
        <v>36023466</v>
      </c>
      <c r="W53" s="54">
        <v>827008</v>
      </c>
      <c r="X53" s="46">
        <f aca="true" t="shared" si="10" ref="X53:X60">SUM(Q53:W53)</f>
        <v>68748377</v>
      </c>
    </row>
    <row r="54" spans="1:24" ht="31.5">
      <c r="A54" s="12" t="s">
        <v>83</v>
      </c>
      <c r="B54" s="12"/>
      <c r="C54" s="55" t="s">
        <v>84</v>
      </c>
      <c r="D54" s="46">
        <f>'4. melléklet'!F53</f>
        <v>803244744</v>
      </c>
      <c r="E54" s="46">
        <v>904500</v>
      </c>
      <c r="F54" s="54">
        <v>0</v>
      </c>
      <c r="G54" s="54">
        <v>1270000</v>
      </c>
      <c r="H54" s="54">
        <v>1492940</v>
      </c>
      <c r="I54" s="54">
        <v>37314000</v>
      </c>
      <c r="J54" s="54">
        <v>9393300</v>
      </c>
      <c r="K54" s="54">
        <v>3710800</v>
      </c>
      <c r="L54" s="46">
        <f t="shared" si="0"/>
        <v>54085540</v>
      </c>
      <c r="M54" s="12" t="s">
        <v>83</v>
      </c>
      <c r="N54" s="12"/>
      <c r="O54" s="55" t="s">
        <v>84</v>
      </c>
      <c r="P54" s="46">
        <f>'4. melléklet'!R53</f>
        <v>0</v>
      </c>
      <c r="Q54" s="46">
        <v>904500</v>
      </c>
      <c r="R54" s="54">
        <v>0</v>
      </c>
      <c r="S54" s="54">
        <v>1270000</v>
      </c>
      <c r="T54" s="54">
        <v>1492940</v>
      </c>
      <c r="U54" s="54">
        <v>37314000</v>
      </c>
      <c r="V54" s="54">
        <v>9393300</v>
      </c>
      <c r="W54" s="54">
        <v>3710800</v>
      </c>
      <c r="X54" s="46">
        <f t="shared" si="10"/>
        <v>54085540</v>
      </c>
    </row>
    <row r="55" spans="1:24" ht="30">
      <c r="A55" s="43" t="s">
        <v>85</v>
      </c>
      <c r="B55" s="43"/>
      <c r="C55" s="56" t="s">
        <v>144</v>
      </c>
      <c r="D55" s="44">
        <f>'4. melléklet'!F54</f>
        <v>2526506258</v>
      </c>
      <c r="E55" s="44">
        <v>50000</v>
      </c>
      <c r="F55" s="45">
        <v>0</v>
      </c>
      <c r="G55" s="45">
        <v>1419334187</v>
      </c>
      <c r="H55" s="45">
        <v>47717000</v>
      </c>
      <c r="I55" s="45">
        <v>46670000</v>
      </c>
      <c r="J55" s="45">
        <v>164904000</v>
      </c>
      <c r="K55" s="45">
        <v>27229000</v>
      </c>
      <c r="L55" s="44">
        <f t="shared" si="0"/>
        <v>1705904187</v>
      </c>
      <c r="M55" s="43" t="s">
        <v>85</v>
      </c>
      <c r="N55" s="43"/>
      <c r="O55" s="56" t="s">
        <v>144</v>
      </c>
      <c r="P55" s="44">
        <f>'4. melléklet'!R54</f>
        <v>0</v>
      </c>
      <c r="Q55" s="44">
        <v>50000</v>
      </c>
      <c r="R55" s="45">
        <v>0</v>
      </c>
      <c r="S55" s="45">
        <v>1419334187</v>
      </c>
      <c r="T55" s="45">
        <v>47717000</v>
      </c>
      <c r="U55" s="45">
        <v>46670000</v>
      </c>
      <c r="V55" s="45">
        <v>164904000</v>
      </c>
      <c r="W55" s="45">
        <v>27229000</v>
      </c>
      <c r="X55" s="44">
        <f t="shared" si="10"/>
        <v>1705904187</v>
      </c>
    </row>
    <row r="56" spans="1:24" ht="15">
      <c r="A56" s="43" t="s">
        <v>86</v>
      </c>
      <c r="B56" s="43"/>
      <c r="C56" s="57" t="s">
        <v>87</v>
      </c>
      <c r="D56" s="44">
        <f>'4. melléklet'!F55</f>
        <v>268720915</v>
      </c>
      <c r="E56" s="44">
        <v>15150000</v>
      </c>
      <c r="F56" s="45">
        <v>0</v>
      </c>
      <c r="G56" s="45">
        <v>146358640</v>
      </c>
      <c r="H56" s="45">
        <v>0</v>
      </c>
      <c r="I56" s="45">
        <v>0</v>
      </c>
      <c r="J56" s="45">
        <v>0</v>
      </c>
      <c r="K56" s="45">
        <v>0</v>
      </c>
      <c r="L56" s="44">
        <f t="shared" si="0"/>
        <v>161508640</v>
      </c>
      <c r="M56" s="43" t="s">
        <v>86</v>
      </c>
      <c r="N56" s="43"/>
      <c r="O56" s="57" t="s">
        <v>87</v>
      </c>
      <c r="P56" s="44">
        <f>'4. melléklet'!R55</f>
        <v>820800</v>
      </c>
      <c r="Q56" s="44">
        <v>15150000</v>
      </c>
      <c r="R56" s="45">
        <v>0</v>
      </c>
      <c r="S56" s="45">
        <v>146358640</v>
      </c>
      <c r="T56" s="45">
        <v>0</v>
      </c>
      <c r="U56" s="45">
        <v>0</v>
      </c>
      <c r="V56" s="45">
        <v>0</v>
      </c>
      <c r="W56" s="45">
        <v>0</v>
      </c>
      <c r="X56" s="44">
        <f t="shared" si="10"/>
        <v>161508640</v>
      </c>
    </row>
    <row r="57" spans="1:24" ht="15">
      <c r="A57" s="43" t="s">
        <v>88</v>
      </c>
      <c r="B57" s="43"/>
      <c r="C57" s="58" t="s">
        <v>89</v>
      </c>
      <c r="D57" s="44">
        <f>'4. melléklet'!F56</f>
        <v>94877811</v>
      </c>
      <c r="E57" s="44">
        <v>0</v>
      </c>
      <c r="F57" s="45">
        <v>0</v>
      </c>
      <c r="G57" s="45">
        <v>58104043</v>
      </c>
      <c r="H57" s="45">
        <v>0</v>
      </c>
      <c r="I57" s="45">
        <v>0</v>
      </c>
      <c r="J57" s="45">
        <v>0</v>
      </c>
      <c r="K57" s="45">
        <v>0</v>
      </c>
      <c r="L57" s="44">
        <f t="shared" si="0"/>
        <v>58104043</v>
      </c>
      <c r="M57" s="43" t="s">
        <v>88</v>
      </c>
      <c r="N57" s="43"/>
      <c r="O57" s="58" t="s">
        <v>89</v>
      </c>
      <c r="P57" s="44">
        <f>'4. melléklet'!R56</f>
        <v>0</v>
      </c>
      <c r="Q57" s="44">
        <v>0</v>
      </c>
      <c r="R57" s="45">
        <v>0</v>
      </c>
      <c r="S57" s="45">
        <v>58104043</v>
      </c>
      <c r="T57" s="45">
        <v>0</v>
      </c>
      <c r="U57" s="45">
        <v>0</v>
      </c>
      <c r="V57" s="45">
        <v>0</v>
      </c>
      <c r="W57" s="45">
        <v>0</v>
      </c>
      <c r="X57" s="44">
        <f t="shared" si="10"/>
        <v>58104043</v>
      </c>
    </row>
    <row r="58" spans="1:24" ht="30">
      <c r="A58" s="43" t="s">
        <v>90</v>
      </c>
      <c r="B58" s="43"/>
      <c r="C58" s="59" t="s">
        <v>91</v>
      </c>
      <c r="D58" s="44">
        <f>'4. melléklet'!F57</f>
        <v>164756614</v>
      </c>
      <c r="E58" s="44">
        <v>65000</v>
      </c>
      <c r="F58" s="45">
        <v>80945510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4">
        <f t="shared" si="0"/>
        <v>81010510</v>
      </c>
      <c r="M58" s="43" t="s">
        <v>90</v>
      </c>
      <c r="N58" s="43"/>
      <c r="O58" s="59" t="s">
        <v>91</v>
      </c>
      <c r="P58" s="44">
        <f>'4. melléklet'!R57</f>
        <v>0</v>
      </c>
      <c r="Q58" s="44">
        <v>65000</v>
      </c>
      <c r="R58" s="45">
        <v>80945510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4">
        <f t="shared" si="10"/>
        <v>81010510</v>
      </c>
    </row>
    <row r="59" spans="1:24" ht="30">
      <c r="A59" s="43" t="s">
        <v>92</v>
      </c>
      <c r="B59" s="43"/>
      <c r="C59" s="59" t="s">
        <v>93</v>
      </c>
      <c r="D59" s="44">
        <f>'4. melléklet'!F58</f>
        <v>21809556</v>
      </c>
      <c r="E59" s="44">
        <v>326000</v>
      </c>
      <c r="F59" s="45">
        <v>3570170</v>
      </c>
      <c r="G59" s="45">
        <v>1322876</v>
      </c>
      <c r="H59" s="45">
        <v>0</v>
      </c>
      <c r="I59" s="45">
        <v>0</v>
      </c>
      <c r="J59" s="45">
        <v>0</v>
      </c>
      <c r="K59" s="45">
        <v>0</v>
      </c>
      <c r="L59" s="44">
        <f t="shared" si="0"/>
        <v>5219046</v>
      </c>
      <c r="M59" s="43" t="s">
        <v>92</v>
      </c>
      <c r="N59" s="43"/>
      <c r="O59" s="59" t="s">
        <v>93</v>
      </c>
      <c r="P59" s="44">
        <f>'4. melléklet'!R58</f>
        <v>414120</v>
      </c>
      <c r="Q59" s="44">
        <v>326000</v>
      </c>
      <c r="R59" s="45">
        <v>3570170</v>
      </c>
      <c r="S59" s="45">
        <v>1322876</v>
      </c>
      <c r="T59" s="45">
        <v>0</v>
      </c>
      <c r="U59" s="45">
        <v>0</v>
      </c>
      <c r="V59" s="45">
        <v>0</v>
      </c>
      <c r="W59" s="45">
        <v>0</v>
      </c>
      <c r="X59" s="44">
        <f t="shared" si="10"/>
        <v>5219046</v>
      </c>
    </row>
    <row r="60" spans="1:24" ht="30">
      <c r="A60" s="43" t="s">
        <v>94</v>
      </c>
      <c r="B60" s="43"/>
      <c r="C60" s="37" t="s">
        <v>145</v>
      </c>
      <c r="D60" s="44">
        <f>'4. melléklet'!F59</f>
        <v>56926008</v>
      </c>
      <c r="E60" s="44">
        <v>60000</v>
      </c>
      <c r="F60" s="45">
        <v>0</v>
      </c>
      <c r="G60" s="45">
        <v>1728480</v>
      </c>
      <c r="H60" s="45">
        <v>0</v>
      </c>
      <c r="I60" s="45">
        <v>88512</v>
      </c>
      <c r="J60" s="45">
        <v>0</v>
      </c>
      <c r="K60" s="45">
        <v>0</v>
      </c>
      <c r="L60" s="44">
        <f t="shared" si="0"/>
        <v>1876992</v>
      </c>
      <c r="M60" s="43" t="s">
        <v>94</v>
      </c>
      <c r="N60" s="43"/>
      <c r="O60" s="37" t="s">
        <v>145</v>
      </c>
      <c r="P60" s="44">
        <f>'4. melléklet'!R59</f>
        <v>0</v>
      </c>
      <c r="Q60" s="44">
        <v>60000</v>
      </c>
      <c r="R60" s="45">
        <v>0</v>
      </c>
      <c r="S60" s="45">
        <v>1728480</v>
      </c>
      <c r="T60" s="45">
        <v>0</v>
      </c>
      <c r="U60" s="45">
        <v>88512</v>
      </c>
      <c r="V60" s="45">
        <v>0</v>
      </c>
      <c r="W60" s="45">
        <v>0</v>
      </c>
      <c r="X60" s="44">
        <f t="shared" si="10"/>
        <v>1876992</v>
      </c>
    </row>
    <row r="61" spans="1:24" ht="15.75">
      <c r="A61" s="73" t="s">
        <v>95</v>
      </c>
      <c r="B61" s="73"/>
      <c r="C61" s="73"/>
      <c r="D61" s="46">
        <f>SUM(D55:D60)</f>
        <v>3133597162</v>
      </c>
      <c r="E61" s="46">
        <f>SUM(E55:E60)</f>
        <v>15651000</v>
      </c>
      <c r="F61" s="46">
        <f aca="true" t="shared" si="11" ref="F61:L61">SUM(F55:F60)</f>
        <v>84515680</v>
      </c>
      <c r="G61" s="46">
        <f t="shared" si="11"/>
        <v>1626848226</v>
      </c>
      <c r="H61" s="46">
        <f t="shared" si="11"/>
        <v>47717000</v>
      </c>
      <c r="I61" s="46">
        <f t="shared" si="11"/>
        <v>46758512</v>
      </c>
      <c r="J61" s="46">
        <f t="shared" si="11"/>
        <v>164904000</v>
      </c>
      <c r="K61" s="46">
        <f t="shared" si="11"/>
        <v>27229000</v>
      </c>
      <c r="L61" s="46">
        <f t="shared" si="11"/>
        <v>2013623418</v>
      </c>
      <c r="M61" s="73" t="s">
        <v>95</v>
      </c>
      <c r="N61" s="73"/>
      <c r="O61" s="73"/>
      <c r="P61" s="46">
        <f>SUM(P55:P60)</f>
        <v>1234920</v>
      </c>
      <c r="Q61" s="46">
        <f>SUM(Q55:Q60)</f>
        <v>15651000</v>
      </c>
      <c r="R61" s="46">
        <f aca="true" t="shared" si="12" ref="R61:X61">SUM(R55:R60)</f>
        <v>84515680</v>
      </c>
      <c r="S61" s="46">
        <f t="shared" si="12"/>
        <v>1626848226</v>
      </c>
      <c r="T61" s="46">
        <f t="shared" si="12"/>
        <v>47717000</v>
      </c>
      <c r="U61" s="46">
        <f t="shared" si="12"/>
        <v>46758512</v>
      </c>
      <c r="V61" s="46">
        <f t="shared" si="12"/>
        <v>164904000</v>
      </c>
      <c r="W61" s="46">
        <f t="shared" si="12"/>
        <v>27229000</v>
      </c>
      <c r="X61" s="46">
        <f t="shared" si="12"/>
        <v>2013623418</v>
      </c>
    </row>
    <row r="62" spans="1:24" ht="15.75">
      <c r="A62" s="72" t="s">
        <v>96</v>
      </c>
      <c r="B62" s="72"/>
      <c r="C62" s="72"/>
      <c r="D62" s="46">
        <f aca="true" t="shared" si="13" ref="D62:L62">D61+D54+D53+D52+D49+D44+D43</f>
        <v>7347662342</v>
      </c>
      <c r="E62" s="46">
        <f t="shared" si="13"/>
        <v>17904500</v>
      </c>
      <c r="F62" s="46">
        <f t="shared" si="13"/>
        <v>100843666</v>
      </c>
      <c r="G62" s="46">
        <f t="shared" si="13"/>
        <v>2373593739</v>
      </c>
      <c r="H62" s="46">
        <f t="shared" si="13"/>
        <v>163162845</v>
      </c>
      <c r="I62" s="46">
        <f t="shared" si="13"/>
        <v>159763983</v>
      </c>
      <c r="J62" s="46">
        <f t="shared" si="13"/>
        <v>312762009</v>
      </c>
      <c r="K62" s="46">
        <f t="shared" si="13"/>
        <v>59141558</v>
      </c>
      <c r="L62" s="46">
        <f t="shared" si="13"/>
        <v>3187172300</v>
      </c>
      <c r="M62" s="72" t="s">
        <v>96</v>
      </c>
      <c r="N62" s="72"/>
      <c r="O62" s="72"/>
      <c r="P62" s="46">
        <f aca="true" t="shared" si="14" ref="P62:X62">P61+P54+P53+P52+P49+P44+P43</f>
        <v>1234920</v>
      </c>
      <c r="Q62" s="46">
        <f t="shared" si="14"/>
        <v>17904500</v>
      </c>
      <c r="R62" s="46">
        <f t="shared" si="14"/>
        <v>100843666</v>
      </c>
      <c r="S62" s="46">
        <f t="shared" si="14"/>
        <v>2373593739</v>
      </c>
      <c r="T62" s="46">
        <f t="shared" si="14"/>
        <v>163162845</v>
      </c>
      <c r="U62" s="46">
        <f t="shared" si="14"/>
        <v>159763983</v>
      </c>
      <c r="V62" s="46">
        <f t="shared" si="14"/>
        <v>312762009</v>
      </c>
      <c r="W62" s="46">
        <f t="shared" si="14"/>
        <v>59141558</v>
      </c>
      <c r="X62" s="46">
        <f t="shared" si="14"/>
        <v>3187172300</v>
      </c>
    </row>
    <row r="63" spans="1:24" ht="15.75">
      <c r="A63" s="12" t="s">
        <v>97</v>
      </c>
      <c r="B63" s="12"/>
      <c r="C63" s="55" t="s">
        <v>98</v>
      </c>
      <c r="D63" s="46">
        <f>'4. melléklet'!F62</f>
        <v>653757076</v>
      </c>
      <c r="E63" s="46">
        <v>13333</v>
      </c>
      <c r="F63" s="54">
        <v>0</v>
      </c>
      <c r="G63" s="54">
        <v>0</v>
      </c>
      <c r="H63" s="54">
        <v>3228346</v>
      </c>
      <c r="I63" s="54">
        <v>20552997</v>
      </c>
      <c r="J63" s="54">
        <v>29604099</v>
      </c>
      <c r="K63" s="54">
        <v>4135634</v>
      </c>
      <c r="L63" s="46">
        <f t="shared" si="0"/>
        <v>57534409</v>
      </c>
      <c r="M63" s="12" t="s">
        <v>97</v>
      </c>
      <c r="N63" s="12"/>
      <c r="O63" s="55" t="s">
        <v>98</v>
      </c>
      <c r="P63" s="46">
        <f>'4. melléklet'!R62</f>
        <v>2000000</v>
      </c>
      <c r="Q63" s="46">
        <v>13333</v>
      </c>
      <c r="R63" s="54">
        <v>0</v>
      </c>
      <c r="S63" s="54">
        <v>0</v>
      </c>
      <c r="T63" s="54">
        <v>3228346</v>
      </c>
      <c r="U63" s="54">
        <v>20552997</v>
      </c>
      <c r="V63" s="54">
        <v>29604099</v>
      </c>
      <c r="W63" s="54">
        <v>4135634</v>
      </c>
      <c r="X63" s="46">
        <f>SUM(Q63:W63)</f>
        <v>57534409</v>
      </c>
    </row>
    <row r="64" spans="1:24" ht="15.75">
      <c r="A64" s="72" t="s">
        <v>99</v>
      </c>
      <c r="B64" s="72"/>
      <c r="C64" s="72"/>
      <c r="D64" s="46">
        <f>D62+D63</f>
        <v>8001419418</v>
      </c>
      <c r="E64" s="46">
        <f aca="true" t="shared" si="15" ref="E64:L64">E62+E63</f>
        <v>17917833</v>
      </c>
      <c r="F64" s="46">
        <f t="shared" si="15"/>
        <v>100843666</v>
      </c>
      <c r="G64" s="46">
        <f t="shared" si="15"/>
        <v>2373593739</v>
      </c>
      <c r="H64" s="46">
        <f t="shared" si="15"/>
        <v>166391191</v>
      </c>
      <c r="I64" s="46">
        <f t="shared" si="15"/>
        <v>180316980</v>
      </c>
      <c r="J64" s="46">
        <f t="shared" si="15"/>
        <v>342366108</v>
      </c>
      <c r="K64" s="46">
        <f t="shared" si="15"/>
        <v>63277192</v>
      </c>
      <c r="L64" s="46">
        <f t="shared" si="15"/>
        <v>3244706709</v>
      </c>
      <c r="M64" s="72" t="s">
        <v>99</v>
      </c>
      <c r="N64" s="72"/>
      <c r="O64" s="72"/>
      <c r="P64" s="46">
        <f>P62+P63</f>
        <v>3234920</v>
      </c>
      <c r="Q64" s="46">
        <f aca="true" t="shared" si="16" ref="Q64:X64">Q62+Q63</f>
        <v>17917833</v>
      </c>
      <c r="R64" s="46">
        <f t="shared" si="16"/>
        <v>100843666</v>
      </c>
      <c r="S64" s="46">
        <f t="shared" si="16"/>
        <v>2373593739</v>
      </c>
      <c r="T64" s="46">
        <f t="shared" si="16"/>
        <v>166391191</v>
      </c>
      <c r="U64" s="46">
        <f t="shared" si="16"/>
        <v>180316980</v>
      </c>
      <c r="V64" s="46">
        <f t="shared" si="16"/>
        <v>342366108</v>
      </c>
      <c r="W64" s="46">
        <f t="shared" si="16"/>
        <v>63277192</v>
      </c>
      <c r="X64" s="46">
        <f t="shared" si="16"/>
        <v>3244706709</v>
      </c>
    </row>
    <row r="65" spans="1:24" ht="15">
      <c r="A65" s="69" t="s">
        <v>100</v>
      </c>
      <c r="B65" s="69"/>
      <c r="C65" s="69"/>
      <c r="D65" s="44">
        <f>D64-D67</f>
        <v>7758469468</v>
      </c>
      <c r="E65" s="44">
        <f aca="true" t="shared" si="17" ref="E65:L65">E64-E67</f>
        <v>17913061</v>
      </c>
      <c r="F65" s="44">
        <f t="shared" si="17"/>
        <v>100843666</v>
      </c>
      <c r="G65" s="44">
        <f t="shared" si="17"/>
        <v>2373593739</v>
      </c>
      <c r="H65" s="44">
        <f t="shared" si="17"/>
        <v>165235658</v>
      </c>
      <c r="I65" s="44">
        <f t="shared" si="17"/>
        <v>172960372</v>
      </c>
      <c r="J65" s="44">
        <f t="shared" si="17"/>
        <v>331769807</v>
      </c>
      <c r="K65" s="44">
        <f t="shared" si="17"/>
        <v>61796910</v>
      </c>
      <c r="L65" s="44">
        <f t="shared" si="17"/>
        <v>3224113213</v>
      </c>
      <c r="M65" s="69" t="s">
        <v>100</v>
      </c>
      <c r="N65" s="69"/>
      <c r="O65" s="69"/>
      <c r="P65" s="44">
        <f>P64-P67</f>
        <v>1234920</v>
      </c>
      <c r="Q65" s="44">
        <f aca="true" t="shared" si="18" ref="Q65:X65">Q64-Q67</f>
        <v>17913061</v>
      </c>
      <c r="R65" s="44">
        <f t="shared" si="18"/>
        <v>100843666</v>
      </c>
      <c r="S65" s="44">
        <f t="shared" si="18"/>
        <v>2373593739</v>
      </c>
      <c r="T65" s="44">
        <f t="shared" si="18"/>
        <v>165235658</v>
      </c>
      <c r="U65" s="44">
        <f t="shared" si="18"/>
        <v>172960372</v>
      </c>
      <c r="V65" s="44">
        <f t="shared" si="18"/>
        <v>331769807</v>
      </c>
      <c r="W65" s="44">
        <f t="shared" si="18"/>
        <v>61796910</v>
      </c>
      <c r="X65" s="44">
        <f t="shared" si="18"/>
        <v>3224113213</v>
      </c>
    </row>
    <row r="66" spans="1:24" ht="15">
      <c r="A66" s="69" t="s">
        <v>101</v>
      </c>
      <c r="B66" s="69"/>
      <c r="C66" s="69"/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69" t="s">
        <v>101</v>
      </c>
      <c r="N66" s="69"/>
      <c r="O66" s="69"/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</row>
    <row r="67" spans="1:24" ht="15">
      <c r="A67" s="69" t="s">
        <v>102</v>
      </c>
      <c r="B67" s="69"/>
      <c r="C67" s="69"/>
      <c r="D67" s="44">
        <f>'4. melléklet'!F66</f>
        <v>242949950</v>
      </c>
      <c r="E67" s="44">
        <v>4772</v>
      </c>
      <c r="F67" s="44">
        <v>0</v>
      </c>
      <c r="G67" s="44">
        <v>0</v>
      </c>
      <c r="H67" s="44">
        <v>1155533</v>
      </c>
      <c r="I67" s="44">
        <v>7356608</v>
      </c>
      <c r="J67" s="44">
        <v>10596301</v>
      </c>
      <c r="K67" s="44">
        <v>1480282</v>
      </c>
      <c r="L67" s="44">
        <f>SUM(E67:K67)</f>
        <v>20593496</v>
      </c>
      <c r="M67" s="69" t="s">
        <v>102</v>
      </c>
      <c r="N67" s="69"/>
      <c r="O67" s="69"/>
      <c r="P67" s="44">
        <f>'4. melléklet'!R66</f>
        <v>2000000</v>
      </c>
      <c r="Q67" s="44">
        <v>4772</v>
      </c>
      <c r="R67" s="44">
        <v>0</v>
      </c>
      <c r="S67" s="44">
        <v>0</v>
      </c>
      <c r="T67" s="44">
        <v>1155533</v>
      </c>
      <c r="U67" s="44">
        <v>7356608</v>
      </c>
      <c r="V67" s="44">
        <v>10596301</v>
      </c>
      <c r="W67" s="44">
        <v>1480282</v>
      </c>
      <c r="X67" s="44">
        <f>SUM(Q67:W67)</f>
        <v>20593496</v>
      </c>
    </row>
  </sheetData>
  <sheetProtection/>
  <mergeCells count="33">
    <mergeCell ref="A65:C65"/>
    <mergeCell ref="A66:C66"/>
    <mergeCell ref="A67:C67"/>
    <mergeCell ref="A43:C43"/>
    <mergeCell ref="A49:C49"/>
    <mergeCell ref="A52:C52"/>
    <mergeCell ref="A61:C61"/>
    <mergeCell ref="A62:C62"/>
    <mergeCell ref="A64:C64"/>
    <mergeCell ref="Q7:X7"/>
    <mergeCell ref="Q8:X8"/>
    <mergeCell ref="A7:A9"/>
    <mergeCell ref="B7:B9"/>
    <mergeCell ref="C7:C9"/>
    <mergeCell ref="D7:D9"/>
    <mergeCell ref="E7:L7"/>
    <mergeCell ref="E8:L8"/>
    <mergeCell ref="M62:O62"/>
    <mergeCell ref="M64:O64"/>
    <mergeCell ref="M7:M9"/>
    <mergeCell ref="N7:N9"/>
    <mergeCell ref="O7:O9"/>
    <mergeCell ref="P7:P9"/>
    <mergeCell ref="M65:O65"/>
    <mergeCell ref="M66:O66"/>
    <mergeCell ref="M67:O67"/>
    <mergeCell ref="A4:X4"/>
    <mergeCell ref="A2:X2"/>
    <mergeCell ref="A1:X1"/>
    <mergeCell ref="M43:O43"/>
    <mergeCell ref="M49:O49"/>
    <mergeCell ref="M52:O52"/>
    <mergeCell ref="M61:O6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2017-04-18T09:41:05Z</cp:lastPrinted>
  <dcterms:created xsi:type="dcterms:W3CDTF">2016-11-30T14:13:18Z</dcterms:created>
  <dcterms:modified xsi:type="dcterms:W3CDTF">2017-05-02T07:50:56Z</dcterms:modified>
  <cp:category/>
  <cp:version/>
  <cp:contentType/>
  <cp:contentStatus/>
</cp:coreProperties>
</file>