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Kornisné Kp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 sz. mell Kornisné Kp.'!$1:$6</definedName>
  </definedNames>
  <calcPr fullCalcOnLoad="1"/>
</workbook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<sst xmlns="http://schemas.openxmlformats.org/spreadsheetml/2006/main" count="114" uniqueCount="100">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</sst>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6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6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8" fillId="0" borderId="0" xfId="0" applyFont="1" applyFill="1" applyAlignment="1" applyProtection="1">
      <alignment horizontal="right" vertical="center" wrapText="1" indent="1"/>
      <protection/>
    </xf>
    <xf numFmtId="0" fontId="25" fillId="0" borderId="25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165" fontId="6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3" fontId="6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26" xfId="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vertical="center" wrapText="1"/>
      <protection/>
    </xf>
    <xf numFmtId="0" fontId="68" fillId="0" borderId="0" xfId="0" applyFont="1" applyFill="1" applyAlignment="1" applyProtection="1">
      <alignment vertical="center" wrapText="1"/>
      <protection/>
    </xf>
    <xf numFmtId="0" fontId="68" fillId="0" borderId="26" xfId="0" applyFont="1" applyFill="1" applyBorder="1" applyAlignment="1" applyProtection="1">
      <alignment horizontal="left" vertical="center" wrapText="1"/>
      <protection/>
    </xf>
    <xf numFmtId="0" fontId="68" fillId="0" borderId="27" xfId="0" applyFont="1" applyFill="1" applyBorder="1" applyAlignment="1" applyProtection="1">
      <alignment horizontal="left" vertical="center" wrapText="1"/>
      <protection/>
    </xf>
    <xf numFmtId="0" fontId="68" fillId="0" borderId="40" xfId="0" applyFont="1" applyFill="1" applyBorder="1" applyAlignment="1" applyProtection="1">
      <alignment horizontal="left" vertical="center" wrapText="1"/>
      <protection/>
    </xf>
    <xf numFmtId="0" fontId="68" fillId="0" borderId="14" xfId="0" applyFont="1" applyFill="1" applyBorder="1" applyAlignment="1" applyProtection="1">
      <alignment horizontal="left" vertical="center" wrapText="1"/>
      <protection/>
    </xf>
    <xf numFmtId="166" fontId="68" fillId="0" borderId="36" xfId="51" applyNumberFormat="1" applyFont="1" applyFill="1" applyBorder="1" applyAlignment="1" applyProtection="1">
      <alignment horizontal="right" vertical="center" wrapText="1" inden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tabSelected="1"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81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194989138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24562736-4705056-1200000+490000</f>
        <v>19147680</v>
      </c>
    </row>
    <row r="11" spans="1:3" s="28" customFormat="1" ht="12" customHeight="1">
      <c r="A11" s="32" t="s">
        <v>20</v>
      </c>
      <c r="B11" s="33" t="s">
        <v>21</v>
      </c>
      <c r="C11" s="34">
        <v>10500000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f>3217536+3804538-1221150+132300</f>
        <v>5933224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416514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27807178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5485000+374405+5445044+16502729</f>
        <v>27807178</v>
      </c>
    </row>
    <row r="24" spans="1:3" s="37" customFormat="1" ht="12" customHeight="1" thickBot="1">
      <c r="A24" s="32" t="s">
        <v>46</v>
      </c>
      <c r="B24" s="33" t="s">
        <v>47</v>
      </c>
      <c r="C24" s="34">
        <f>374405+16502729</f>
        <v>16877134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5095118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f>2665000+2430118</f>
        <v>5095118</v>
      </c>
    </row>
    <row r="29" spans="1:3" s="37" customFormat="1" ht="12" customHeight="1" thickBot="1">
      <c r="A29" s="32" t="s">
        <v>55</v>
      </c>
      <c r="B29" s="48" t="s">
        <v>56</v>
      </c>
      <c r="C29" s="49">
        <v>2430118</v>
      </c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250000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>
        <v>250000</v>
      </c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1200000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229341434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455301887</v>
      </c>
    </row>
    <row r="38" spans="1:3" s="28" customFormat="1" ht="12" customHeight="1">
      <c r="A38" s="43" t="s">
        <v>73</v>
      </c>
      <c r="B38" s="44" t="s">
        <v>74</v>
      </c>
      <c r="C38" s="45">
        <v>418046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373234311+10002440+50810206+1956276+3921310+310040-1200000+11446758+3087000+115500+1200000</f>
        <v>454883841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684643321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64"/>
    </row>
    <row r="45" spans="1:3" s="65" customFormat="1" ht="12" customHeight="1" thickBot="1">
      <c r="A45" s="40" t="s">
        <v>14</v>
      </c>
      <c r="B45" s="41" t="s">
        <v>82</v>
      </c>
      <c r="C45" s="27">
        <f>SUM(C46:C50)</f>
        <v>673817817</v>
      </c>
    </row>
    <row r="46" spans="1:3" ht="12" customHeight="1">
      <c r="A46" s="32" t="s">
        <v>16</v>
      </c>
      <c r="B46" s="39" t="s">
        <v>83</v>
      </c>
      <c r="C46" s="66">
        <f>312180187+7690498+41704739+3188310+416250+3193542+6730000-1000000</f>
        <v>374103526</v>
      </c>
    </row>
    <row r="47" spans="1:3" ht="12" customHeight="1">
      <c r="A47" s="32" t="s">
        <v>18</v>
      </c>
      <c r="B47" s="33" t="s">
        <v>84</v>
      </c>
      <c r="C47" s="67">
        <f>72296262+1676942+8976967+693000-41845+761502+1460052+633000+1000000</f>
        <v>87455880</v>
      </c>
    </row>
    <row r="48" spans="1:3" ht="12" customHeight="1">
      <c r="A48" s="32" t="s">
        <v>20</v>
      </c>
      <c r="B48" s="33" t="s">
        <v>85</v>
      </c>
      <c r="C48" s="67">
        <f>188712640+635000-59900+128500+977900+254400-29210+1490000-170000-1221150+9140000+215900+485640+8729191+2454000+400000+115500</f>
        <v>212258411</v>
      </c>
    </row>
    <row r="49" spans="1:3" ht="12" customHeight="1">
      <c r="A49" s="32" t="s">
        <v>22</v>
      </c>
      <c r="B49" s="33" t="s">
        <v>86</v>
      </c>
      <c r="C49" s="68"/>
    </row>
    <row r="50" spans="1:3" ht="12" customHeight="1" thickBot="1">
      <c r="A50" s="32" t="s">
        <v>24</v>
      </c>
      <c r="B50" s="33" t="s">
        <v>87</v>
      </c>
      <c r="C50" s="68"/>
    </row>
    <row r="51" spans="1:3" ht="12" customHeight="1" thickBot="1">
      <c r="A51" s="40" t="s">
        <v>38</v>
      </c>
      <c r="B51" s="41" t="s">
        <v>88</v>
      </c>
      <c r="C51" s="27">
        <f>SUM(C52:C54)</f>
        <v>10825504</v>
      </c>
    </row>
    <row r="52" spans="1:3" s="65" customFormat="1" ht="12" customHeight="1">
      <c r="A52" s="32" t="s">
        <v>40</v>
      </c>
      <c r="B52" s="39" t="s">
        <v>89</v>
      </c>
      <c r="C52" s="66">
        <f>3220260+59900+973976+40000+29210+310040+2665000+170000+127000+2430118-400000+1200000</f>
        <v>10825504</v>
      </c>
    </row>
    <row r="53" spans="1:3" ht="12" customHeight="1">
      <c r="A53" s="32" t="s">
        <v>42</v>
      </c>
      <c r="B53" s="33" t="s">
        <v>90</v>
      </c>
      <c r="C53" s="68"/>
    </row>
    <row r="54" spans="1:3" ht="12" customHeight="1">
      <c r="A54" s="32" t="s">
        <v>44</v>
      </c>
      <c r="B54" s="33" t="s">
        <v>91</v>
      </c>
      <c r="C54" s="68"/>
    </row>
    <row r="55" spans="1:3" ht="12" customHeight="1" thickBot="1">
      <c r="A55" s="32" t="s">
        <v>46</v>
      </c>
      <c r="B55" s="33" t="s">
        <v>92</v>
      </c>
      <c r="C55" s="68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9" t="s">
        <v>94</v>
      </c>
      <c r="C57" s="70">
        <f>+C45+C51+C56</f>
        <v>684643321</v>
      </c>
    </row>
    <row r="58" ht="15" customHeight="1" thickBot="1">
      <c r="C58" s="72"/>
    </row>
    <row r="59" spans="1:3" ht="14.25" customHeight="1">
      <c r="A59" s="73" t="s">
        <v>95</v>
      </c>
      <c r="B59" s="74"/>
      <c r="C59" s="75">
        <v>142.8</v>
      </c>
    </row>
    <row r="60" spans="1:3" ht="12.75">
      <c r="A60" s="76" t="s">
        <v>96</v>
      </c>
      <c r="B60" s="77"/>
      <c r="C60" s="78">
        <v>4</v>
      </c>
    </row>
    <row r="61" spans="1:3" s="81" customFormat="1" ht="12.75">
      <c r="A61" s="79" t="s">
        <v>97</v>
      </c>
      <c r="B61" s="80"/>
      <c r="C61" s="78">
        <v>61</v>
      </c>
    </row>
    <row r="62" spans="1:3" s="81" customFormat="1" ht="12.75">
      <c r="A62" s="82" t="s">
        <v>98</v>
      </c>
      <c r="B62" s="83"/>
      <c r="C62" s="78">
        <v>5</v>
      </c>
    </row>
    <row r="63" spans="1:3" s="81" customFormat="1" ht="19.5" customHeight="1" thickBot="1">
      <c r="A63" s="84" t="s">
        <v>99</v>
      </c>
      <c r="B63" s="85"/>
      <c r="C63" s="86">
        <v>2</v>
      </c>
    </row>
  </sheetData>
  <sheetProtection formatCells="0"/>
  <mergeCells count="2">
    <mergeCell ref="A62:B62"/>
    <mergeCell ref="A63:B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2017-10-30T08:17:45Z</dcterms:created>
  <dcterms:modified xsi:type="dcterms:W3CDTF">2017-10-30T08:17:46Z</dcterms:modified>
  <cp:category/>
  <cp:version/>
  <cp:contentType/>
  <cp:contentStatus/>
</cp:coreProperties>
</file>