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firstSheet="13" activeTab="19"/>
  </bookViews>
  <sheets>
    <sheet name="Címrend" sheetId="1" r:id="rId1"/>
    <sheet name="2.sz.mell." sheetId="2" r:id="rId2"/>
    <sheet name="3.sz.mell." sheetId="3" r:id="rId3"/>
    <sheet name="4.sz.mell." sheetId="4" r:id="rId4"/>
    <sheet name="5.sz.mell." sheetId="5" r:id="rId5"/>
    <sheet name="6.sz.mell." sheetId="6" r:id="rId6"/>
    <sheet name="7.sz.mell." sheetId="7" r:id="rId7"/>
    <sheet name="8.sz.mell." sheetId="8" r:id="rId8"/>
    <sheet name="9.sz.mell." sheetId="9" r:id="rId9"/>
    <sheet name="10.sz.mell." sheetId="10" r:id="rId10"/>
    <sheet name="11.sz.mell." sheetId="11" r:id="rId11"/>
    <sheet name="12.sz.mell." sheetId="12" r:id="rId12"/>
    <sheet name="13.sz.mell" sheetId="13" r:id="rId13"/>
    <sheet name="14.sz.mell." sheetId="14" r:id="rId14"/>
    <sheet name="15. sz.mell." sheetId="15" r:id="rId15"/>
    <sheet name="16.sz.mell." sheetId="16" r:id="rId16"/>
    <sheet name="17.sz.m" sheetId="17" r:id="rId17"/>
    <sheet name="18.sz.m." sheetId="18" r:id="rId18"/>
    <sheet name="19.sz.m." sheetId="19" r:id="rId19"/>
    <sheet name="20.sz.mell" sheetId="20" r:id="rId20"/>
  </sheets>
  <definedNames>
    <definedName name="_xlnm.Print_Area" localSheetId="14">'15. sz.mell.'!$A$1:$N$23</definedName>
    <definedName name="_xlnm.Print_Area" localSheetId="16">'17.sz.m'!$A$1:$D$41</definedName>
    <definedName name="_xlnm.Print_Area" localSheetId="17">'18.sz.m.'!$A$1:$H$35</definedName>
    <definedName name="_xlnm.Print_Area" localSheetId="1">'2.sz.mell.'!$A$1:$D$79</definedName>
    <definedName name="_xlnm.Print_Area" localSheetId="19">'20.sz.mell'!$A$1:$H$26</definedName>
    <definedName name="_xlnm.Print_Area" localSheetId="2">'3.sz.mell.'!$A$1:$E$45</definedName>
    <definedName name="_xlnm.Print_Area" localSheetId="3">'4.sz.mell.'!$A$1:$R$28</definedName>
    <definedName name="_xlnm.Print_Area" localSheetId="4">'5.sz.mell.'!$A$1:$N$51</definedName>
    <definedName name="_xlnm.Print_Area" localSheetId="5">'6.sz.mell.'!$A$1:$E$47</definedName>
    <definedName name="_xlnm.Print_Area" localSheetId="7">'8.sz.mell.'!$A$1:$D$26</definedName>
  </definedNames>
  <calcPr fullCalcOnLoad="1"/>
</workbook>
</file>

<file path=xl/comments5.xml><?xml version="1.0" encoding="utf-8"?>
<comments xmlns="http://schemas.openxmlformats.org/spreadsheetml/2006/main">
  <authors>
    <author>Kadark?t PM. Hivatal</author>
  </authors>
  <commentList>
    <comment ref="A37" authorId="0">
      <text>
        <r>
          <rPr>
            <b/>
            <sz val="8"/>
            <rFont val="Tahoma"/>
            <family val="2"/>
          </rPr>
          <t>Kadarkút PM. Hivatal: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<sst xmlns="http://schemas.openxmlformats.org/spreadsheetml/2006/main" count="659" uniqueCount="500">
  <si>
    <t xml:space="preserve">Bevételi előirányzatok </t>
  </si>
  <si>
    <t>Kiemelt előirányzatok</t>
  </si>
  <si>
    <t>Működési célú saját bevétel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</si>
  <si>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</si>
  <si>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</si>
  <si>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</si>
  <si>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</si>
  <si>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</si>
  <si>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</si>
  <si>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</si>
  <si>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</si>
  <si>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</si>
  <si>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</si>
  <si>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</si>
  <si>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</si>
  <si>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</si>
  <si>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</si>
  <si>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</si>
  <si>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</si>
  <si>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</si>
  <si>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</si>
  <si>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</si>
  <si>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</si>
  <si>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</si>
  <si>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</si>
  <si>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</si>
  <si>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</si>
  <si>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</si>
  <si>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</si>
  <si>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</si>
  <si>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</si>
  <si>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</si>
  <si>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</si>
  <si>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HITELFELVÉTEL</t>
  </si>
  <si>
    <t>ÖSSZES        BEVÉTEL</t>
  </si>
  <si>
    <t>EGYÉB MŰKÖDÉSI KIADÁSOK</t>
  </si>
  <si>
    <t>ELLÁTOTTAK PÉNZBENI JUTTATÁSAI</t>
  </si>
  <si>
    <t>TARTALÉK</t>
  </si>
  <si>
    <t>ÖSSZES KIADÁS</t>
  </si>
  <si>
    <t>Cím</t>
  </si>
  <si>
    <t xml:space="preserve">Eredeti ei. </t>
  </si>
  <si>
    <t>I.</t>
  </si>
  <si>
    <t>II.</t>
  </si>
  <si>
    <t>Kadarkúti Közös Önkormányzati  Hivatal</t>
  </si>
  <si>
    <t>III.</t>
  </si>
  <si>
    <t>id.Kapoli Antal Művelődési Ház</t>
  </si>
  <si>
    <t>IV.</t>
  </si>
  <si>
    <t>ÖSSZESEN</t>
  </si>
  <si>
    <t>3.sz. melléklet</t>
  </si>
  <si>
    <t>CÍM</t>
  </si>
  <si>
    <t>MEGNEVEZÉS</t>
  </si>
  <si>
    <t>LÉTSZÁM (FŐ)</t>
  </si>
  <si>
    <t>Közvilágítás</t>
  </si>
  <si>
    <t>Védőnői szolgálat</t>
  </si>
  <si>
    <t>Temetési segély</t>
  </si>
  <si>
    <t>Köztemetés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</si>
  <si>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</si>
  <si>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</si>
  <si>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</si>
  <si>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</si>
  <si>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</si>
  <si>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Saját bevételek</t>
  </si>
  <si>
    <t>Összesen:</t>
  </si>
  <si>
    <t>Lakossági kamatmentes kölcsön</t>
  </si>
  <si>
    <t>MINDÖSSZESEN:</t>
  </si>
  <si>
    <t>Felhalmozási kiadások</t>
  </si>
  <si>
    <t>Európai Uniós forrásból</t>
  </si>
  <si>
    <t>Nem Európai Uniós forrásból</t>
  </si>
  <si>
    <t>Védőnői szolgálat kisértékű eszközbeszerzés</t>
  </si>
  <si>
    <t>KIMUTATÁS</t>
  </si>
  <si>
    <t>Szakfeladat</t>
  </si>
  <si>
    <t>Megnevezés</t>
  </si>
  <si>
    <t>Igazgatás (polgármester)</t>
  </si>
  <si>
    <t>Étkeztetés</t>
  </si>
  <si>
    <t>LÉTSZÁMKERET ÖSSZESEN</t>
  </si>
  <si>
    <t>Kadarkút Város Önkormányzat Európai Uniós támogatással megvalósuló programok, projektek bevételeiről és kiadásairól</t>
  </si>
  <si>
    <t>Kadarkút Város Önkormányzata által tervezett saját bevételek összegei és kezességvállalásokból származó kötelezettségei</t>
  </si>
  <si>
    <t>Bevétel megnevezése</t>
  </si>
  <si>
    <t>Mindösszesen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</si>
  <si>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</si>
  <si>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</si>
  <si>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</si>
  <si>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</si>
  <si>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</si>
  <si>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</si>
  <si>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</si>
  <si>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</si>
  <si>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</si>
  <si>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</si>
  <si>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</si>
  <si>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</si>
  <si>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</si>
  <si>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</si>
  <si>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</si>
  <si>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</si>
  <si>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</si>
  <si>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</si>
  <si>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Helyi adókból származó bevétel</t>
  </si>
  <si>
    <t>Bírság, pótlék- és díjbevétel</t>
  </si>
  <si>
    <t>Összesen</t>
  </si>
  <si>
    <r>
      <t>Kezességvállalásokból fennálló  kötelezettségek</t>
    </r>
    <r>
      <rPr>
        <b/>
        <u val="single"/>
        <sz val="11"/>
        <rFont val="Arial"/>
        <family val="2"/>
      </rPr>
      <t>:</t>
    </r>
    <r>
      <rPr>
        <b/>
        <sz val="11"/>
        <rFont val="Arial"/>
        <family val="2"/>
      </rPr>
      <t xml:space="preserve">
A Kaposmenti Hulladékgazdálkodási Önkormányzati Társulás által a "Sikeres Magyarországért" Önkormányzati Infrastruktúrafejlesztési Hitelprogram keretén belül felvett hitelhez való önkormányzati készfizető kezességvállalás</t>
    </r>
  </si>
  <si>
    <t>Céltartalék összesen</t>
  </si>
  <si>
    <t>Önkormányzat rendkívüli helyzet esetére</t>
  </si>
  <si>
    <t>Kadarkút Város Önkormányzatának 
többéves kihatással járó kiadásairól</t>
  </si>
  <si>
    <t>Nemleges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</si>
  <si>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</si>
  <si>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</si>
  <si>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</si>
  <si>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</si>
  <si>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</si>
  <si>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</si>
  <si>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</si>
  <si>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</si>
  <si>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</si>
  <si>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</si>
  <si>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</si>
  <si>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</si>
  <si>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Közhatalmi bevételek</t>
  </si>
  <si>
    <t>Működési bevételek</t>
  </si>
  <si>
    <t>Felh.c.átvett pénzeszközök</t>
  </si>
  <si>
    <t>BEVÉTELEK ÖSSZESEN</t>
  </si>
  <si>
    <t>Munkaadói járulék</t>
  </si>
  <si>
    <t>Dologi kiadás</t>
  </si>
  <si>
    <t>Egyéb működési kiadások</t>
  </si>
  <si>
    <t>Tartalékok</t>
  </si>
  <si>
    <t>KIADÁSOK ÖSSZESEN</t>
  </si>
  <si>
    <t>BEV-KIAD. EGYENLEGE</t>
  </si>
  <si>
    <t>Ellátottak pénzbeni juttatása</t>
  </si>
  <si>
    <t>Működési c.támogatások Áht.belülről</t>
  </si>
  <si>
    <t>MŰKÖDÉSI ÁTADÁS</t>
  </si>
  <si>
    <t>Kötelező feladatokhoz támogatás</t>
  </si>
  <si>
    <t>Fogászati  és hétvégi ügyelet</t>
  </si>
  <si>
    <t>Hulladékkezelési rekultivációs program</t>
  </si>
  <si>
    <t>Vizitársulatoknak átadás</t>
  </si>
  <si>
    <t>Nem kötelező feladatokhoz támogatás</t>
  </si>
  <si>
    <t>MINDÖSSZESEN :</t>
  </si>
  <si>
    <t>Ellátottak térítési díjának, ill. kártérítésének méltányossági alapon történő elengedése:</t>
  </si>
  <si>
    <t xml:space="preserve">Intézményi ellátási díjak </t>
  </si>
  <si>
    <t>Tervezett bevétel összesen:</t>
  </si>
  <si>
    <t>Térítési díj támogatás</t>
  </si>
  <si>
    <t>Közvetett támogatás összesen:</t>
  </si>
  <si>
    <t>Lakosság részére lakásépítéshez, lakásfelújításhoz nyújtott kölcsönök elengedése:</t>
  </si>
  <si>
    <t>Helyi adónál, gépjárműadónál biztosított kedvezmény, mentesség összege adónemenként:</t>
  </si>
  <si>
    <t>Kedvezmények miatti csökkentés:</t>
  </si>
  <si>
    <t>Gépjárműadó</t>
  </si>
  <si>
    <t>Kedvezmények miatti csökkentés</t>
  </si>
  <si>
    <t>Mentességek miatti csökkentés:</t>
  </si>
  <si>
    <t>Helyiségek, eszközök hasznosításából származó bevételből nyújtott kedvezmény, mentesség:</t>
  </si>
  <si>
    <t>Helyiségek bérbeadása, hasznosítása (………... ingatlanok):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</si>
  <si>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</si>
  <si>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</si>
  <si>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</si>
  <si>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</si>
  <si>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Jogszabály alapján alanyi jogon járó, illetve normatív támogatások:</t>
  </si>
  <si>
    <t>Jogszabály alapján folyósított támogatás összesen:</t>
  </si>
  <si>
    <t>Helyi önkormányzati rendelet alapján folyósított támogatások:</t>
  </si>
  <si>
    <t>Helyi önkormányzati rendelet alapján folyósított tám. összesen:</t>
  </si>
  <si>
    <t>I.+II.MINDÖSSZESEN:</t>
  </si>
  <si>
    <t>A fentiekből:</t>
  </si>
  <si>
    <t xml:space="preserve"> - állami (államigazgatási) feladatok kiadása:                              </t>
  </si>
  <si>
    <t xml:space="preserve"> - önként vállalt feladatok kiadása:                                                     </t>
  </si>
  <si>
    <t>"ÖSSZESÍTŐ"</t>
  </si>
  <si>
    <t>KSH kód:</t>
  </si>
  <si>
    <t>Helyi önkormányzat: Kadarkút</t>
  </si>
  <si>
    <t>Többcélú kistérségi társulás:</t>
  </si>
  <si>
    <t>Jogcím</t>
  </si>
  <si>
    <t>Összeg</t>
  </si>
  <si>
    <t>száma</t>
  </si>
  <si>
    <t>Támogatás (Ft)</t>
  </si>
  <si>
    <t>I.1.a)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</si>
  <si>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</si>
  <si>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</si>
  <si>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</si>
  <si>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</si>
  <si>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</si>
  <si>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</si>
  <si>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</si>
  <si>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</si>
  <si>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</si>
  <si>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</si>
  <si>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</si>
  <si>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Egyéb önkormányzati feladtok támogatása</t>
  </si>
  <si>
    <t>I.1.d)</t>
  </si>
  <si>
    <t>Lakott külterület támogatás</t>
  </si>
  <si>
    <t>kiegészítés I.1. jogcímekhez kapcsolódó kiegészítés</t>
  </si>
  <si>
    <t>I. ÁLTALÁNOS FELADATOK TÁMOGATÁSA ÖSSZESEN</t>
  </si>
  <si>
    <t>Gyerekétkeztetés üzemeltetési támogatása</t>
  </si>
  <si>
    <t>III.3.</t>
  </si>
  <si>
    <t>III.3. Egyes szociális és gyermekjóléti feladatok támogatása</t>
  </si>
  <si>
    <r>
      <t xml:space="preserve">Könyvtári, közművelődési és múzeumi feladatok támogatása </t>
    </r>
    <r>
      <rPr>
        <i/>
        <sz val="10"/>
        <rFont val="Times New Roman CE"/>
        <family val="1"/>
      </rPr>
      <t>(2.sz. melléklet IV.1. pontja)</t>
    </r>
  </si>
  <si>
    <t>IV. A TELEPÜLÉSI ÖNKORMÁNYZATOK KULTURÁLIS FELADATAINAK TÁMOGATÁSA ÖSSZESEN</t>
  </si>
  <si>
    <t>BEVÉTELEK</t>
  </si>
  <si>
    <t>Kiegészítés I. jogcímekhez</t>
  </si>
  <si>
    <t>Szociális és gyerekjóléti feladatok</t>
  </si>
  <si>
    <t>Gyermekétkeztetési feladatok támogatása</t>
  </si>
  <si>
    <t>Gyermekétkeztetés üzemeltetési támogatása</t>
  </si>
  <si>
    <t>Közművelődési feladatok támogatása</t>
  </si>
  <si>
    <t>Önkormányzatok működési támogatása:</t>
  </si>
  <si>
    <t>Működési bevétel TB alapoktól</t>
  </si>
  <si>
    <t>Működési bevétel Munkaügyi Központtól</t>
  </si>
  <si>
    <t>Működési bevétel Megyei Könyvtártól</t>
  </si>
  <si>
    <t>Működési célú támogatás Áht.-n belülről:</t>
  </si>
  <si>
    <t>Pótlékok és bírságok</t>
  </si>
  <si>
    <t>Gépjárműadó 40%</t>
  </si>
  <si>
    <t>Egyéb közhatalmi bevételek (ig.szolg.-i díj)</t>
  </si>
  <si>
    <t>Közhatalmi bevételek összesen:</t>
  </si>
  <si>
    <t>Készletértékesítés</t>
  </si>
  <si>
    <t>Szolgáltatások bevétele</t>
  </si>
  <si>
    <t>Intézményi ellátási díjak</t>
  </si>
  <si>
    <t>Egyéb működési bevétel</t>
  </si>
  <si>
    <t>Tulajdonosi bevételek</t>
  </si>
  <si>
    <t>Kiszámlázott áfa bevétel</t>
  </si>
  <si>
    <t>Áfa visszatérítése</t>
  </si>
  <si>
    <t>Kamatbevételek</t>
  </si>
  <si>
    <t>Közvetített szolgáltatások bevétele</t>
  </si>
  <si>
    <t>Működési bevételek összesen:</t>
  </si>
  <si>
    <t>Lakossági kölcsöntörlesztés</t>
  </si>
  <si>
    <t>Költségvetési maradvány összesen:</t>
  </si>
  <si>
    <t>BEVÉTELEK ÖSSZESEN:</t>
  </si>
  <si>
    <t>KIADÁSOK</t>
  </si>
  <si>
    <t>Munkáltatót terhelő járulékok</t>
  </si>
  <si>
    <t>Ellátottak pénzbeni juttatásai</t>
  </si>
  <si>
    <t xml:space="preserve">Műk.célú pénzeszk átadás Áht kivűlre </t>
  </si>
  <si>
    <t xml:space="preserve">Műk.célú pénzeszk átadás Áht belülre </t>
  </si>
  <si>
    <t>Működési kiadások összesen:</t>
  </si>
  <si>
    <t>Tartalékok összesen:</t>
  </si>
  <si>
    <t>Beruházás</t>
  </si>
  <si>
    <t>Felhalmozási kiadások:</t>
  </si>
  <si>
    <t>KIADÁSOK ÖSSZESEN:</t>
  </si>
  <si>
    <t>Kadarkút Város Önkormányzatának címrendje</t>
  </si>
  <si>
    <t>Kadarkút Város Önkormányzata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</si>
  <si>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</si>
  <si>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</si>
  <si>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</si>
  <si>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</si>
  <si>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</si>
  <si>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</si>
  <si>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16 fő</t>
  </si>
  <si>
    <t>Saját bevételek és az adósságot keletkeztető ügyletekből és kezességvállalásokból fenálló kötelezettségek aránya</t>
  </si>
  <si>
    <t>Helyi adóból származó bevételek</t>
  </si>
  <si>
    <t>Önkormányzati vagyon és az önk.-ot megillető vagyoni jog értékesitéséből és hasznositásából származó bevétel</t>
  </si>
  <si>
    <t>Osztalék,koncessziós dij és hozambevétel</t>
  </si>
  <si>
    <t>Tárgyi eszközök,imm.javak,részvény,részesedés, vállalat értr.ből vagy privatizációból származó bevétel</t>
  </si>
  <si>
    <t>Bírság-, pótlék- és díjbevétel</t>
  </si>
  <si>
    <t>Kezességvállalással kapcsolatos megtérülés</t>
  </si>
  <si>
    <t xml:space="preserve">Összesen: </t>
  </si>
  <si>
    <t>Adósságot keletkeztető ügyletek</t>
  </si>
  <si>
    <t>Felvett, átvállalt hitel, kölcsön</t>
  </si>
  <si>
    <t>Hitelviszonyt megtestesítő értékpapír</t>
  </si>
  <si>
    <t>Váltó</t>
  </si>
  <si>
    <t>Pénzügyi lízing</t>
  </si>
  <si>
    <t>Adásvételi szerződés megkötése a visszavásárlási kötelezettség kikötésével</t>
  </si>
  <si>
    <t>Halasztott fizetés, részletfizetés, és a még ki nem fizetett ellenérték</t>
  </si>
  <si>
    <t>Kezességvállalásból eredő fizetési kötelezettség</t>
  </si>
  <si>
    <t>V.</t>
  </si>
  <si>
    <t xml:space="preserve">Kadarkút Város Önkormányzatának költségvetési évet követő 3 évre vonatkozó előirányzatai </t>
  </si>
  <si>
    <t>Cím száma</t>
  </si>
  <si>
    <t>Cím megnevezése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</si>
  <si>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</si>
  <si>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</si>
  <si>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</si>
  <si>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</si>
  <si>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</si>
  <si>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Kadarkúti Szociális Alapszolgáltatási Központ</t>
  </si>
  <si>
    <t>011130</t>
  </si>
  <si>
    <t>Zöldterület-kezelés</t>
  </si>
  <si>
    <t>066010</t>
  </si>
  <si>
    <t>066020</t>
  </si>
  <si>
    <t>Városgazd.egyéb szolg.(brigád)</t>
  </si>
  <si>
    <t>074031</t>
  </si>
  <si>
    <t>096015</t>
  </si>
  <si>
    <t>Biztos Kezdet Gyerekház</t>
  </si>
  <si>
    <t>Id. Kapoli Antal Művelődési Ház összesen:</t>
  </si>
  <si>
    <t>Bokor József Városi Könyvtár összesen:</t>
  </si>
  <si>
    <t>Kadarkúti Közös Önkormányzati Hivatal összesen:</t>
  </si>
  <si>
    <t>Önkormányzat (inzézmények nélkül) összesen:</t>
  </si>
  <si>
    <t>TARTALÉK ÖSSZESEN</t>
  </si>
  <si>
    <t>Ápolási díj</t>
  </si>
  <si>
    <t>BURSA támogatás</t>
  </si>
  <si>
    <t>Kadarkúti Közös Önkormányzati Hivatal</t>
  </si>
  <si>
    <t>2016. évi eredeti előirányzat</t>
  </si>
  <si>
    <t>Id. Kapoli Antal Művelődési Központ</t>
  </si>
  <si>
    <t>IRÁNYÍTÓ SZERVI TÁMOGATÁS</t>
  </si>
  <si>
    <t>IRÁNYÍTÓ SZERVI TÁMOGATÁS FOLYÓSÍTÁSA</t>
  </si>
  <si>
    <t>Eredeti ei.</t>
  </si>
  <si>
    <t>ÖSSZES BEVÉTEL (IRÁNYÍTÓ SZERVI TÁMOGATÁS NÉLKÜL)</t>
  </si>
  <si>
    <t>Eredei ei.</t>
  </si>
  <si>
    <t>ÖSSZES KIADÁS (IRÁNYÍTÓ SZERVI TÁMOGATÁS NÉLKÜL)</t>
  </si>
  <si>
    <t>Felújítás</t>
  </si>
  <si>
    <t>Egyéb felhalmozási célú kiadások</t>
  </si>
  <si>
    <t>Önkormányzati hivatal működési támogatása</t>
  </si>
  <si>
    <t>Zöldterület-gazdálkodással kapcsoaltos feladatok</t>
  </si>
  <si>
    <t>Közvilágítás fenntartásának támogatása</t>
  </si>
  <si>
    <t>Köztemető fenntartással kapcsoaltos feladatok támogatása</t>
  </si>
  <si>
    <t>Közutak fenntartásának támogatása</t>
  </si>
  <si>
    <t>Egyéb önkormányzati feladatok támogatása</t>
  </si>
  <si>
    <t>A rászoruló gyermekek intézményen kívüli szünidei étkeztetésének támogatása</t>
  </si>
  <si>
    <t>Rendkívüli önkormányzati támogatás</t>
  </si>
  <si>
    <t>Működési bevétel helyi önkormányzatoktól</t>
  </si>
  <si>
    <t>Magánszemélyek kommunális adója</t>
  </si>
  <si>
    <t>Talajterhelési díj</t>
  </si>
  <si>
    <t>Műk. célú kölcsön törlesztése háztartástól</t>
  </si>
  <si>
    <t>Műk. célú átvett pénzeszközök összesen: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</si>
  <si>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</si>
  <si>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</si>
  <si>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</si>
  <si>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</si>
  <si>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</si>
  <si>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</si>
  <si>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</si>
  <si>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</si>
  <si>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</si>
  <si>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</si>
  <si>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</si>
  <si>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</si>
  <si>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</si>
  <si>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</si>
  <si>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096025</t>
  </si>
  <si>
    <t>104037</t>
  </si>
  <si>
    <t>104044</t>
  </si>
  <si>
    <t>106010</t>
  </si>
  <si>
    <t>107060</t>
  </si>
  <si>
    <t>Önk.jogalkotó és ált.igazgat.tev.</t>
  </si>
  <si>
    <t>Vagyongazdálkodás</t>
  </si>
  <si>
    <t>Kiemelt önkormányzati rendezvények</t>
  </si>
  <si>
    <t>Hosszabb időtartamú közfoglalkoztatás</t>
  </si>
  <si>
    <t>Közfoglalkoztatási mintaprogram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</si>
  <si>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</si>
  <si>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</si>
  <si>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</si>
  <si>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</si>
  <si>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</si>
  <si>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</si>
  <si>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</si>
  <si>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</si>
  <si>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</si>
  <si>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Lakóing. szoc. célú bérbead., üzemelt.</t>
  </si>
  <si>
    <t>Egyéb szoc. pénzbeli és term. ellátások</t>
  </si>
  <si>
    <t>BERUHÁZÁS</t>
  </si>
  <si>
    <t>FELÚJÍTÁS</t>
  </si>
  <si>
    <t>SZEMÉLYI JUTTATÁS</t>
  </si>
  <si>
    <t xml:space="preserve"> MUNK. TERH. JÁRULÉK</t>
  </si>
  <si>
    <t xml:space="preserve"> DOLOGI KIADÁS</t>
  </si>
  <si>
    <t>MŰKÖDÉSI C. ÁTADOTT PÉNZESZK.</t>
  </si>
  <si>
    <t>ELLÁTOTTAK PÉNZBENI PÉNZBENI  JUTTATÁSAI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</si>
  <si>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</si>
  <si>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</si>
  <si>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</si>
  <si>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</si>
  <si>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</si>
  <si>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</si>
  <si>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</si>
  <si>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</si>
  <si>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</si>
  <si>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</si>
  <si>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</si>
  <si>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</si>
  <si>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</si>
  <si>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</si>
  <si>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</si>
  <si>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</si>
  <si>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szoc. pénzbeli és term. ellátások (BURSA)</t>
  </si>
  <si>
    <t>Városgazd. egyéb szolg. (Ipari park)</t>
  </si>
  <si>
    <t>Felhalmozási célúpénzeszközátadás</t>
  </si>
  <si>
    <t>Beruházás - áfával</t>
  </si>
  <si>
    <t>Óvodapedagógusok elismert létszáma (pótlólagos összeg)</t>
  </si>
  <si>
    <t>Alapfokozatú végzettségű pedagógus II. kategóriába sorolt óvodapedagógus kiegészítő támogatása</t>
  </si>
  <si>
    <t>II. TELEPÜLÉSI ÖNKORMÁNYZATOK EGYES KÖZNEVELÉSI FELADATAINAK TÁMOGATÁSA ÖSSZESEN</t>
  </si>
  <si>
    <t>A települési önkormányzatok szociális feladatainak egyéb támogatása</t>
  </si>
  <si>
    <t>Család- és gyermekjóléti szolgálat</t>
  </si>
  <si>
    <t>Működési célú költségvetési támogatások és kiegészítő támogatások</t>
  </si>
  <si>
    <t>ÖSSZEG</t>
  </si>
  <si>
    <t>Kadarkúti Közös Önkormányzati Hivatal eszközbeszerzés</t>
  </si>
  <si>
    <t>Kiemelt előir. megnevezése</t>
  </si>
  <si>
    <t>beruházás</t>
  </si>
  <si>
    <t>felújítás</t>
  </si>
  <si>
    <t>2035.</t>
  </si>
  <si>
    <t>Osztalék, koncessziós díj, hozambevétel</t>
  </si>
  <si>
    <t>Költségvetési maradvány</t>
  </si>
  <si>
    <t>Tűzoltóegyesület támogatása</t>
  </si>
  <si>
    <t>Somogy TV támogatása</t>
  </si>
  <si>
    <t>Lakosság részére kamatmentes kölcsön nyújtása</t>
  </si>
  <si>
    <t>Óvoda társulás támogatása</t>
  </si>
  <si>
    <t>Id. Kapoli Antal Művelődési Ház</t>
  </si>
  <si>
    <t>Kadarkúti Szociális Alapszolgáltatási Központ összesen:</t>
  </si>
  <si>
    <t>Fejlesztési cél megnevezése</t>
  </si>
  <si>
    <t>Id. Kapoli Antal Művelődési Ház  eszközbeszerzés</t>
  </si>
  <si>
    <t>Kormányzati funkció</t>
  </si>
  <si>
    <t>Működési célú költségvetési támogatás</t>
  </si>
  <si>
    <t xml:space="preserve"> Ft-ban</t>
  </si>
  <si>
    <t>2017. évi eredeti előirányzat</t>
  </si>
  <si>
    <t>ÁHT-n belüli megelőlegezés visszafizetése</t>
  </si>
  <si>
    <t>Kadarkút Város Önkormányzat 2017 . évi bevételei és kiadásai alakulásáról</t>
  </si>
  <si>
    <t>Kadarkút Város Önkormányzat 2017. évi bevételei és kiadásai alakulásáról</t>
  </si>
  <si>
    <t>A települési önkormányzatok egyes köznevelési feladatainak támogatása</t>
  </si>
  <si>
    <t>Szociális összevont ágazati pótlék támogatása</t>
  </si>
  <si>
    <t>Működési célú önkormányzati támogatás (REKI)</t>
  </si>
  <si>
    <t>Biztos Kezdet Gyerekház támogatása</t>
  </si>
  <si>
    <t>Állandó jelleggel végzett tevékenység után fizetendő iparűzési adó</t>
  </si>
  <si>
    <t>Útfelújítás támogatás (ÁHT-n belül)</t>
  </si>
  <si>
    <t>Építési telek értékesítése</t>
  </si>
  <si>
    <t>Kadarkút Város Önkormányzatának 
összevont mérlege  2015., 2016., 2017. években</t>
  </si>
  <si>
    <t>2017. évi
 eredeti előirányzat</t>
  </si>
  <si>
    <t>2015. évi tény</t>
  </si>
  <si>
    <t>Ellátottak pénzbeli juttatásai</t>
  </si>
  <si>
    <t>Államháztartáson belüli megelőlegezés visszafizetése</t>
  </si>
  <si>
    <t>Közhatalmi bevétel</t>
  </si>
  <si>
    <t>Ft-ban</t>
  </si>
  <si>
    <t>Működési célú átvett pénzeszköz, kölcsöntörl.</t>
  </si>
  <si>
    <t>Kadarkút Város Önkormányzatának működési bevételei és kiadásai 2017. évben</t>
  </si>
  <si>
    <t>Kadarkút Város Önkormányzat 2017. évi kiadásai kormányzati funkciók szerinti bontásban</t>
  </si>
  <si>
    <t>A helyi önkormányzatok központilag szabályzott bevételei 2017. évben</t>
  </si>
  <si>
    <t>Lakos 2016. jan.1.</t>
  </si>
  <si>
    <t>I.1.a) Önkormányzati hivatal működésének támogatása 15,46 fő</t>
  </si>
  <si>
    <t xml:space="preserve">          Kadarkút Város Önkormányzatának 2017. évi felhalmozási bevételei</t>
  </si>
  <si>
    <t>Útfelújítás támogatása</t>
  </si>
  <si>
    <t>Kadarkút Város Önkormányzatának 
2017. évi felhalmozási kiadásai</t>
  </si>
  <si>
    <t>Bokor József Városi könyvtár eszközbeszerzése</t>
  </si>
  <si>
    <t>Kadarkúti Szociális Alapszolgáltatási Központ eszközbeszerzése</t>
  </si>
  <si>
    <t>Közművelődési érdekeltségnövelő pályázat 2016.</t>
  </si>
  <si>
    <t>Közművelődési érdekeltségnövelő pályázat 2017.</t>
  </si>
  <si>
    <t>Park kialakítása</t>
  </si>
  <si>
    <t>Iparterület vásárlás</t>
  </si>
  <si>
    <t>Pavilon vásárlás (közfoglalkoztatáshoz)</t>
  </si>
  <si>
    <t>Jelzőlámpák beszerzése (gyalogátkelőhelyhez)</t>
  </si>
  <si>
    <t>"Kis-Rákóczi" utcai út felújítása</t>
  </si>
  <si>
    <t>Útfelújítás</t>
  </si>
  <si>
    <t>Tornaterem felújítás</t>
  </si>
  <si>
    <t>Járdafelújítás</t>
  </si>
  <si>
    <t>2017. évi engedélyezett létszám ( fő)</t>
  </si>
  <si>
    <t>Kadarkút Város Önkormányzat 2017. évi létszámkerete kormányzati funkció szerinti bontásban</t>
  </si>
  <si>
    <t>Kadarkút Város Önkormányzat 2017. évi közfoglalkoztatási létszámkerete</t>
  </si>
  <si>
    <t>2036.</t>
  </si>
  <si>
    <t>Kadarkút Város Önkormányzat 2017. évi tartaléka</t>
  </si>
  <si>
    <t xml:space="preserve"> Forintban</t>
  </si>
  <si>
    <r>
      <t xml:space="preserve">Az Önkormányzat 2017. évi </t>
    </r>
    <r>
      <rPr>
        <b/>
        <sz val="12"/>
        <rFont val="Times New Roman"/>
        <family val="1"/>
      </rPr>
      <t>általános tartaléka</t>
    </r>
    <r>
      <rPr>
        <sz val="12"/>
        <rFont val="Times New Roman"/>
        <family val="1"/>
      </rPr>
      <t xml:space="preserve"> </t>
    </r>
  </si>
  <si>
    <t>Kadarkút Város Önkormányzatának előirányzat felhasználási és likviditási ütemterve 2017. évben</t>
  </si>
  <si>
    <t>Kadarkút Város Önkormányzat által biztosított közvetlen támogatások 2017. évben</t>
  </si>
  <si>
    <t>Kadarkút Város Önkormányzata által nyújtott közvetett támogatásokról 2017. évben</t>
  </si>
  <si>
    <r>
      <t>Kadarkút Város</t>
    </r>
    <r>
      <rPr>
        <b/>
        <i/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Önkormányzata által a lakosságnak 2017. évben folyósítandó támogatások, szociális, rászorultság jellegű ellátások</t>
    </r>
    <r>
      <rPr>
        <b/>
        <u val="single"/>
        <sz val="14"/>
        <rFont val="Times New Roman"/>
        <family val="1"/>
      </rPr>
      <t xml:space="preserve"> </t>
    </r>
  </si>
  <si>
    <t>Felhalmozási költségvetési maradvány igénybevétele</t>
  </si>
  <si>
    <t>ÁLLAMHÁZTAR- TÁSON BELÜLI MEGELŐLEGEZÉS VISSZAFIZETÉSE</t>
  </si>
  <si>
    <t>Köztemető fenntartás</t>
  </si>
  <si>
    <t>Közutak üzemeltetése</t>
  </si>
  <si>
    <t>Települési hulladékkezelés</t>
  </si>
  <si>
    <t>018030</t>
  </si>
  <si>
    <t>018010</t>
  </si>
  <si>
    <t>Áht-n belüli megelőlegezés visszafiz.</t>
  </si>
  <si>
    <t>Munkahelyi vendéglátás</t>
  </si>
  <si>
    <t>Köznevelési intézményen kívüli gyermekétk.</t>
  </si>
  <si>
    <t>A hozzájárulások és támogatások összesítése:</t>
  </si>
  <si>
    <t>Óvodapedagógusok 8 havi támogatása 7,3 fő</t>
  </si>
  <si>
    <t>Segítők 8 havi támogatása5 fő</t>
  </si>
  <si>
    <t>Segítők 4 havi támogatása 5 fő</t>
  </si>
  <si>
    <t>Óvodapedagógusok 4 havi támogatása 8,0 fő</t>
  </si>
  <si>
    <t>Óvodaműködtetési támogatás - 8 hónap 74 fő</t>
  </si>
  <si>
    <t>Óvodaműködtetési támogatás - 4 hónap 82 fő</t>
  </si>
  <si>
    <t>Szociális étkeztetés 105 fő</t>
  </si>
  <si>
    <t>Házi segytségnyújtás-szociális segítés 14 fő</t>
  </si>
  <si>
    <t>Házi segítségnyújtás-személyi gondozás 20 fő  35 fő</t>
  </si>
  <si>
    <t>Időskorúak nappali intézményi ellátása 17 fő</t>
  </si>
  <si>
    <t>A finanszirozás szemp.elismert dolgozók bértámogatása 10,72 fő</t>
  </si>
  <si>
    <t>A rászoruló gyermekek  szünidei étkeztetésének támogatása</t>
  </si>
  <si>
    <t>Szociális összevont ágazati pótlék</t>
  </si>
  <si>
    <t>Helyi önkormányzatok és többcélú kistérségi társulások egyes költségvetési kapcsolatokból számított bevételei összesen</t>
  </si>
  <si>
    <t>Sportegyesület támogatása (labdarúgó,kézilabda)</t>
  </si>
  <si>
    <t>DRV (szennyvízcsatorna díj kompenzáció)</t>
  </si>
  <si>
    <t>Zselici Lámpások támogatása</t>
  </si>
  <si>
    <t>TÖOSZ támogatása</t>
  </si>
  <si>
    <t>Kisvárosok Szövetségének támogatása</t>
  </si>
  <si>
    <t>Polgárőrség támogatása</t>
  </si>
  <si>
    <t>Települési támogatás</t>
  </si>
  <si>
    <t xml:space="preserve">Államháztartáson belüli megelőlegezés </t>
  </si>
  <si>
    <t>SZASZK munka-és tűzvédelmi társulás tám.</t>
  </si>
  <si>
    <t>Ilyen kedvezmény nyújtását a 2017. évi költségvetésben nem terveztük.</t>
  </si>
  <si>
    <t xml:space="preserve">Járási startmunka mintaprogram </t>
  </si>
  <si>
    <t>3 fő</t>
  </si>
  <si>
    <t>19 fő</t>
  </si>
  <si>
    <t>Felh. és tőkejellegű bevétel</t>
  </si>
  <si>
    <t>Áht-n belüli megelőleg.visszafiz.</t>
  </si>
  <si>
    <t>1. melléklet az 1/2017.(II.13.) önkormányzati rendelethez</t>
  </si>
  <si>
    <t>2. melléklet az 1/2017.(II.13.) önkormányzati rendelethez</t>
  </si>
  <si>
    <t>3. melléklet az 1/2017.(II.13. ) önkormányzati rendelethez</t>
  </si>
  <si>
    <t>4. melléklet az 1/2017.(II.13.) önkormányzati rendelethez</t>
  </si>
  <si>
    <t>5.  melléklet az 1/2017.(II.13.) önkormányzati rendelethez</t>
  </si>
  <si>
    <t>6. melléklet az 1/2017.(II.13.) önkormányzati rendelethez</t>
  </si>
  <si>
    <t>7.  melléklet az 1/2017.(II.13.) önkormányzati rendelethez</t>
  </si>
  <si>
    <t>8. melléklet az 1/2017.(II.13. )önkormányzati rendelethez</t>
  </si>
  <si>
    <t>9. melléklet az 1/2017.(II.13.) önkormányzati rendelethez</t>
  </si>
  <si>
    <t>10.  melléklet az 1/2017.(II.13.) önkormányzati rendelethez</t>
  </si>
  <si>
    <t>11. melléklet az 1/2017.(II.13.) önkormányzati rendelethez</t>
  </si>
  <si>
    <t>12. melléklet az 1/2017.(II.13.) önkormányzati rendelethez</t>
  </si>
  <si>
    <t>13. melléklet az 1/2017.(II.13.) önkormányzati rendelethez</t>
  </si>
  <si>
    <t>14. melléklet az 1/2017.(II.13.) önkormányzati rendelethez</t>
  </si>
  <si>
    <t>15. melléklet az 1/2017.(II.13.) önkormányzati rendelethez</t>
  </si>
  <si>
    <t>16. melléklet az 1/2017.(II.13.) önkormányzati rendelethez</t>
  </si>
  <si>
    <t>17. melléklet az 1/2017.(II.13.) önkormányzati rendelethez</t>
  </si>
  <si>
    <t>18. melléklet az 1/2017.(II.13.) önkormányzati rendelethez</t>
  </si>
  <si>
    <t>19. melléklet az 1/2017.(II.13.) önkormányzati rendelethez</t>
  </si>
  <si>
    <t>20. melléklet az 1/2017.(II.13.)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</si>
</sst>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.000"/>
    <numFmt numFmtId="166" formatCode="#,##0.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i/>
      <sz val="12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1"/>
      <name val="Times New Roman"/>
      <family val="1"/>
    </font>
    <font>
      <sz val="11"/>
      <name val="Arial C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b/>
      <i/>
      <sz val="14"/>
      <name val="Times New Roman CE"/>
      <family val="0"/>
    </font>
    <font>
      <b/>
      <i/>
      <sz val="10"/>
      <name val="Arial CE"/>
      <family val="0"/>
    </font>
    <font>
      <b/>
      <i/>
      <sz val="10"/>
      <name val="Times New Roman CE"/>
      <family val="1"/>
    </font>
    <font>
      <i/>
      <sz val="10"/>
      <name val="Arial CE"/>
      <family val="0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16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 CE"/>
      <family val="1"/>
    </font>
    <font>
      <sz val="72"/>
      <name val="Arial CE"/>
      <family val="0"/>
    </font>
    <font>
      <b/>
      <sz val="18"/>
      <name val="Times New Roman CE"/>
      <family val="1"/>
    </font>
    <font>
      <b/>
      <sz val="10"/>
      <name val="Arial"/>
      <family val="2"/>
    </font>
    <font>
      <b/>
      <sz val="20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sz val="10"/>
      <name val="Cambria"/>
      <family val="1"/>
    </font>
    <font>
      <b/>
      <u val="single"/>
      <sz val="11"/>
      <name val="Times New Roman"/>
      <family val="1"/>
    </font>
    <font>
      <b/>
      <sz val="14"/>
      <name val="Times New Roman CE"/>
      <family val="1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8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>
        <color indexed="63"/>
      </bottom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1" fillId="22" borderId="7" applyNumberFormat="0" applyFont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91" fillId="29" borderId="0" applyNumberFormat="0" applyBorder="0" applyAlignment="0" applyProtection="0"/>
    <xf numFmtId="0" fontId="92" fillId="30" borderId="8" applyNumberFormat="0" applyAlignment="0" applyProtection="0"/>
    <xf numFmtId="0" fontId="6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9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5" fillId="31" borderId="0" applyNumberFormat="0" applyBorder="0" applyAlignment="0" applyProtection="0"/>
    <xf numFmtId="0" fontId="96" fillId="32" borderId="0" applyNumberFormat="0" applyBorder="0" applyAlignment="0" applyProtection="0"/>
    <xf numFmtId="0" fontId="97" fillId="30" borderId="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12">
    <xf numFmtId="0" fontId="0" fillId="0" borderId="0" xfId="0" applyFont="1" applyAlignment="1">
      <alignment/>
    </xf>
    <xf numFmtId="0" fontId="3" fillId="0" borderId="0" xfId="56" applyFont="1" applyAlignment="1">
      <alignment horizontal="right"/>
      <protection/>
    </xf>
    <xf numFmtId="0" fontId="4" fillId="0" borderId="0" xfId="56" applyFont="1">
      <alignment/>
      <protection/>
    </xf>
    <xf numFmtId="0" fontId="3" fillId="0" borderId="0" xfId="56" applyFont="1">
      <alignment/>
      <protection/>
    </xf>
    <xf numFmtId="0" fontId="6" fillId="0" borderId="0" xfId="56" applyFont="1">
      <alignment/>
      <protection/>
    </xf>
    <xf numFmtId="0" fontId="6" fillId="0" borderId="0" xfId="56" applyFont="1" applyFill="1">
      <alignment/>
      <protection/>
    </xf>
    <xf numFmtId="0" fontId="6" fillId="0" borderId="10" xfId="56" applyFont="1" applyFill="1" applyBorder="1">
      <alignment/>
      <protection/>
    </xf>
    <xf numFmtId="0" fontId="6" fillId="0" borderId="11" xfId="56" applyFont="1" applyFill="1" applyBorder="1">
      <alignment/>
      <protection/>
    </xf>
    <xf numFmtId="0" fontId="6" fillId="0" borderId="12" xfId="56" applyFont="1" applyFill="1" applyBorder="1">
      <alignment/>
      <protection/>
    </xf>
    <xf numFmtId="0" fontId="6" fillId="0" borderId="13" xfId="56" applyFont="1" applyFill="1" applyBorder="1">
      <alignment/>
      <protection/>
    </xf>
    <xf numFmtId="0" fontId="7" fillId="0" borderId="0" xfId="56" applyFont="1" applyFill="1">
      <alignment/>
      <protection/>
    </xf>
    <xf numFmtId="0" fontId="7" fillId="0" borderId="14" xfId="56" applyFont="1" applyFill="1" applyBorder="1">
      <alignment/>
      <protection/>
    </xf>
    <xf numFmtId="0" fontId="6" fillId="0" borderId="15" xfId="56" applyFont="1" applyFill="1" applyBorder="1">
      <alignment/>
      <protection/>
    </xf>
    <xf numFmtId="0" fontId="7" fillId="0" borderId="16" xfId="56" applyFont="1" applyFill="1" applyBorder="1">
      <alignment/>
      <protection/>
    </xf>
    <xf numFmtId="0" fontId="6" fillId="0" borderId="10" xfId="56" applyFont="1" applyBorder="1">
      <alignment/>
      <protection/>
    </xf>
    <xf numFmtId="0" fontId="6" fillId="0" borderId="12" xfId="56" applyFont="1" applyBorder="1">
      <alignment/>
      <protection/>
    </xf>
    <xf numFmtId="0" fontId="6" fillId="0" borderId="13" xfId="56" applyFont="1" applyBorder="1">
      <alignment/>
      <protection/>
    </xf>
    <xf numFmtId="0" fontId="7" fillId="0" borderId="14" xfId="56" applyFont="1" applyBorder="1">
      <alignment/>
      <protection/>
    </xf>
    <xf numFmtId="0" fontId="7" fillId="0" borderId="16" xfId="56" applyFont="1" applyBorder="1">
      <alignment/>
      <protection/>
    </xf>
    <xf numFmtId="0" fontId="7" fillId="0" borderId="0" xfId="56" applyFont="1">
      <alignment/>
      <protection/>
    </xf>
    <xf numFmtId="0" fontId="8" fillId="0" borderId="0" xfId="56" applyFont="1" applyAlignment="1">
      <alignment wrapText="1"/>
      <protection/>
    </xf>
    <xf numFmtId="0" fontId="9" fillId="0" borderId="0" xfId="56" applyFont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vertical="center"/>
      <protection/>
    </xf>
    <xf numFmtId="0" fontId="11" fillId="0" borderId="0" xfId="56" applyFont="1" applyFill="1" applyBorder="1" applyAlignment="1">
      <alignment horizontal="left"/>
      <protection/>
    </xf>
    <xf numFmtId="0" fontId="11" fillId="0" borderId="0" xfId="56" applyFont="1" applyFill="1" applyBorder="1" applyAlignment="1">
      <alignment/>
      <protection/>
    </xf>
    <xf numFmtId="3" fontId="11" fillId="0" borderId="0" xfId="56" applyNumberFormat="1" applyFont="1" applyFill="1" applyBorder="1" applyAlignment="1">
      <alignment/>
      <protection/>
    </xf>
    <xf numFmtId="3" fontId="12" fillId="0" borderId="0" xfId="56" applyNumberFormat="1" applyFont="1">
      <alignment/>
      <protection/>
    </xf>
    <xf numFmtId="3" fontId="12" fillId="0" borderId="0" xfId="56" applyNumberFormat="1" applyFont="1" applyFill="1" applyBorder="1" applyAlignment="1">
      <alignment horizontal="center" vertical="center" wrapText="1"/>
      <protection/>
    </xf>
    <xf numFmtId="3" fontId="12" fillId="0" borderId="0" xfId="56" applyNumberFormat="1" applyFont="1" applyFill="1" applyBorder="1" applyAlignment="1">
      <alignment vertical="center"/>
      <protection/>
    </xf>
    <xf numFmtId="3" fontId="11" fillId="0" borderId="0" xfId="56" applyNumberFormat="1" applyFont="1" applyFill="1" applyBorder="1" applyAlignment="1">
      <alignment horizontal="center" vertical="center" textRotation="90" wrapText="1"/>
      <protection/>
    </xf>
    <xf numFmtId="3" fontId="11" fillId="0" borderId="0" xfId="56" applyNumberFormat="1" applyFont="1" applyBorder="1" applyAlignment="1">
      <alignment vertical="center"/>
      <protection/>
    </xf>
    <xf numFmtId="3" fontId="12" fillId="0" borderId="0" xfId="56" applyNumberFormat="1" applyFont="1" applyBorder="1">
      <alignment/>
      <protection/>
    </xf>
    <xf numFmtId="3" fontId="11" fillId="0" borderId="0" xfId="56" applyNumberFormat="1" applyFont="1" applyFill="1" applyBorder="1" applyAlignment="1">
      <alignment vertical="center" wrapText="1"/>
      <protection/>
    </xf>
    <xf numFmtId="0" fontId="12" fillId="0" borderId="0" xfId="56" applyFont="1">
      <alignment/>
      <protection/>
    </xf>
    <xf numFmtId="0" fontId="7" fillId="0" borderId="17" xfId="56" applyFont="1" applyFill="1" applyBorder="1">
      <alignment/>
      <protection/>
    </xf>
    <xf numFmtId="0" fontId="3" fillId="0" borderId="0" xfId="56" applyFont="1" applyAlignment="1">
      <alignment horizontal="right" vertical="center"/>
      <protection/>
    </xf>
    <xf numFmtId="0" fontId="3" fillId="0" borderId="0" xfId="56" applyFont="1" applyAlignment="1">
      <alignment vertical="center"/>
      <protection/>
    </xf>
    <xf numFmtId="0" fontId="2" fillId="0" borderId="0" xfId="56">
      <alignment/>
      <protection/>
    </xf>
    <xf numFmtId="0" fontId="13" fillId="0" borderId="0" xfId="56" applyFont="1" applyAlignment="1">
      <alignment vertical="center"/>
      <protection/>
    </xf>
    <xf numFmtId="0" fontId="2" fillId="0" borderId="0" xfId="56" applyAlignment="1">
      <alignment vertical="center"/>
      <protection/>
    </xf>
    <xf numFmtId="0" fontId="14" fillId="0" borderId="0" xfId="56" applyFont="1" applyAlignment="1">
      <alignment vertical="center"/>
      <protection/>
    </xf>
    <xf numFmtId="3" fontId="14" fillId="0" borderId="0" xfId="56" applyNumberFormat="1" applyFont="1" applyAlignment="1">
      <alignment horizontal="right" vertical="center"/>
      <protection/>
    </xf>
    <xf numFmtId="3" fontId="15" fillId="0" borderId="0" xfId="56" applyNumberFormat="1" applyFont="1" applyAlignment="1">
      <alignment horizontal="right" vertical="center"/>
      <protection/>
    </xf>
    <xf numFmtId="3" fontId="15" fillId="0" borderId="0" xfId="56" applyNumberFormat="1" applyFont="1" applyAlignment="1">
      <alignment horizontal="center" vertical="center"/>
      <protection/>
    </xf>
    <xf numFmtId="3" fontId="2" fillId="0" borderId="0" xfId="56" applyNumberFormat="1" applyAlignment="1">
      <alignment vertical="center"/>
      <protection/>
    </xf>
    <xf numFmtId="0" fontId="2" fillId="0" borderId="0" xfId="56" applyAlignment="1">
      <alignment horizontal="center" vertical="center"/>
      <protection/>
    </xf>
    <xf numFmtId="0" fontId="20" fillId="0" borderId="0" xfId="56" applyFont="1" applyFill="1">
      <alignment/>
      <protection/>
    </xf>
    <xf numFmtId="0" fontId="16" fillId="0" borderId="0" xfId="56" applyFont="1" applyFill="1" applyBorder="1" applyAlignment="1">
      <alignment horizontal="center"/>
      <protection/>
    </xf>
    <xf numFmtId="0" fontId="16" fillId="0" borderId="0" xfId="56" applyFont="1" applyFill="1" applyAlignment="1">
      <alignment horizontal="center"/>
      <protection/>
    </xf>
    <xf numFmtId="0" fontId="10" fillId="33" borderId="18" xfId="56" applyFont="1" applyFill="1" applyBorder="1" applyAlignment="1">
      <alignment horizontal="left"/>
      <protection/>
    </xf>
    <xf numFmtId="0" fontId="19" fillId="0" borderId="18" xfId="56" applyFont="1" applyFill="1" applyBorder="1" applyAlignment="1">
      <alignment/>
      <protection/>
    </xf>
    <xf numFmtId="0" fontId="16" fillId="0" borderId="0" xfId="56" applyFont="1" applyFill="1">
      <alignment/>
      <protection/>
    </xf>
    <xf numFmtId="0" fontId="10" fillId="33" borderId="18" xfId="56" applyFont="1" applyFill="1" applyBorder="1" applyAlignment="1">
      <alignment/>
      <protection/>
    </xf>
    <xf numFmtId="3" fontId="10" fillId="33" borderId="18" xfId="56" applyNumberFormat="1" applyFont="1" applyFill="1" applyBorder="1" applyAlignment="1">
      <alignment horizontal="right"/>
      <protection/>
    </xf>
    <xf numFmtId="0" fontId="19" fillId="0" borderId="18" xfId="56" applyFont="1" applyFill="1" applyBorder="1" applyAlignment="1">
      <alignment horizontal="left"/>
      <protection/>
    </xf>
    <xf numFmtId="0" fontId="22" fillId="0" borderId="0" xfId="56" applyFont="1" applyFill="1">
      <alignment/>
      <protection/>
    </xf>
    <xf numFmtId="0" fontId="19" fillId="0" borderId="18" xfId="56" applyFont="1" applyFill="1" applyBorder="1">
      <alignment/>
      <protection/>
    </xf>
    <xf numFmtId="0" fontId="10" fillId="33" borderId="18" xfId="56" applyFont="1" applyFill="1" applyBorder="1">
      <alignment/>
      <protection/>
    </xf>
    <xf numFmtId="0" fontId="10" fillId="0" borderId="0" xfId="56" applyFont="1" applyFill="1" applyAlignment="1">
      <alignment horizontal="center"/>
      <protection/>
    </xf>
    <xf numFmtId="0" fontId="19" fillId="0" borderId="0" xfId="56" applyFont="1" applyFill="1" applyAlignment="1">
      <alignment horizontal="right"/>
      <protection/>
    </xf>
    <xf numFmtId="0" fontId="10" fillId="34" borderId="18" xfId="56" applyFont="1" applyFill="1" applyBorder="1">
      <alignment/>
      <protection/>
    </xf>
    <xf numFmtId="0" fontId="10" fillId="0" borderId="18" xfId="56" applyFont="1" applyFill="1" applyBorder="1">
      <alignment/>
      <protection/>
    </xf>
    <xf numFmtId="0" fontId="10" fillId="0" borderId="0" xfId="56" applyFont="1" applyFill="1">
      <alignment/>
      <protection/>
    </xf>
    <xf numFmtId="3" fontId="10" fillId="0" borderId="0" xfId="56" applyNumberFormat="1" applyFont="1" applyFill="1">
      <alignment/>
      <protection/>
    </xf>
    <xf numFmtId="0" fontId="19" fillId="0" borderId="0" xfId="56" applyFont="1" applyFill="1">
      <alignment/>
      <protection/>
    </xf>
    <xf numFmtId="0" fontId="19" fillId="0" borderId="0" xfId="56" applyFont="1" applyFill="1" applyAlignment="1">
      <alignment/>
      <protection/>
    </xf>
    <xf numFmtId="3" fontId="19" fillId="0" borderId="0" xfId="56" applyNumberFormat="1" applyFont="1" applyFill="1" applyAlignment="1">
      <alignment/>
      <protection/>
    </xf>
    <xf numFmtId="0" fontId="26" fillId="0" borderId="0" xfId="56" applyFont="1" applyFill="1">
      <alignment/>
      <protection/>
    </xf>
    <xf numFmtId="3" fontId="10" fillId="0" borderId="0" xfId="56" applyNumberFormat="1" applyFont="1" applyFill="1" applyAlignment="1">
      <alignment horizontal="right"/>
      <protection/>
    </xf>
    <xf numFmtId="3" fontId="19" fillId="0" borderId="0" xfId="56" applyNumberFormat="1" applyFont="1" applyFill="1" applyAlignment="1">
      <alignment horizontal="right"/>
      <protection/>
    </xf>
    <xf numFmtId="3" fontId="19" fillId="0" borderId="0" xfId="56" applyNumberFormat="1" applyFont="1" applyFill="1">
      <alignment/>
      <protection/>
    </xf>
    <xf numFmtId="0" fontId="19" fillId="0" borderId="0" xfId="56" applyFont="1" applyFill="1" applyAlignment="1">
      <alignment horizontal="left"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horizontal="center" vertical="center"/>
      <protection/>
    </xf>
    <xf numFmtId="0" fontId="19" fillId="0" borderId="0" xfId="56" applyFont="1" applyAlignment="1">
      <alignment horizontal="center"/>
      <protection/>
    </xf>
    <xf numFmtId="0" fontId="10" fillId="0" borderId="0" xfId="56" applyFont="1" applyAlignment="1">
      <alignment wrapText="1"/>
      <protection/>
    </xf>
    <xf numFmtId="3" fontId="19" fillId="0" borderId="0" xfId="56" applyNumberFormat="1" applyFont="1" applyAlignment="1">
      <alignment horizontal="center"/>
      <protection/>
    </xf>
    <xf numFmtId="3" fontId="19" fillId="0" borderId="0" xfId="56" applyNumberFormat="1" applyFont="1">
      <alignment/>
      <protection/>
    </xf>
    <xf numFmtId="0" fontId="19" fillId="0" borderId="0" xfId="56" applyFont="1">
      <alignment/>
      <protection/>
    </xf>
    <xf numFmtId="0" fontId="10" fillId="0" borderId="0" xfId="56" applyFont="1" applyAlignment="1">
      <alignment vertical="center" wrapText="1"/>
      <protection/>
    </xf>
    <xf numFmtId="0" fontId="10" fillId="0" borderId="0" xfId="56" applyFont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10" fillId="33" borderId="18" xfId="56" applyFont="1" applyFill="1" applyBorder="1" applyAlignment="1">
      <alignment horizontal="center" vertical="center"/>
      <protection/>
    </xf>
    <xf numFmtId="0" fontId="10" fillId="0" borderId="0" xfId="56" applyFont="1" applyAlignment="1">
      <alignment horizontal="center" vertical="center"/>
      <protection/>
    </xf>
    <xf numFmtId="0" fontId="19" fillId="0" borderId="18" xfId="56" applyFont="1" applyFill="1" applyBorder="1" applyAlignment="1">
      <alignment horizontal="center" vertical="center" wrapText="1"/>
      <protection/>
    </xf>
    <xf numFmtId="0" fontId="19" fillId="0" borderId="18" xfId="56" applyFont="1" applyBorder="1" applyAlignment="1">
      <alignment horizontal="center"/>
      <protection/>
    </xf>
    <xf numFmtId="0" fontId="19" fillId="0" borderId="18" xfId="56" applyFont="1" applyBorder="1">
      <alignment/>
      <protection/>
    </xf>
    <xf numFmtId="0" fontId="19" fillId="0" borderId="19" xfId="56" applyFont="1" applyBorder="1" applyAlignment="1">
      <alignment horizontal="center"/>
      <protection/>
    </xf>
    <xf numFmtId="0" fontId="19" fillId="0" borderId="18" xfId="56" applyFont="1" applyFill="1" applyBorder="1" applyAlignment="1">
      <alignment horizontal="left" vertical="center"/>
      <protection/>
    </xf>
    <xf numFmtId="0" fontId="10" fillId="33" borderId="19" xfId="56" applyFont="1" applyFill="1" applyBorder="1" applyAlignment="1">
      <alignment vertical="center"/>
      <protection/>
    </xf>
    <xf numFmtId="0" fontId="10" fillId="33" borderId="20" xfId="56" applyFont="1" applyFill="1" applyBorder="1" applyAlignment="1">
      <alignment vertical="center"/>
      <protection/>
    </xf>
    <xf numFmtId="0" fontId="10" fillId="33" borderId="18" xfId="56" applyFont="1" applyFill="1" applyBorder="1" applyAlignment="1">
      <alignment horizontal="center"/>
      <protection/>
    </xf>
    <xf numFmtId="0" fontId="21" fillId="33" borderId="18" xfId="56" applyFont="1" applyFill="1" applyBorder="1" applyAlignment="1">
      <alignment horizontal="center" vertical="center"/>
      <protection/>
    </xf>
    <xf numFmtId="0" fontId="2" fillId="0" borderId="0" xfId="56" applyAlignment="1">
      <alignment horizontal="center"/>
      <protection/>
    </xf>
    <xf numFmtId="0" fontId="10" fillId="0" borderId="0" xfId="56" applyFont="1">
      <alignment/>
      <protection/>
    </xf>
    <xf numFmtId="0" fontId="20" fillId="0" borderId="0" xfId="56" applyFont="1" applyAlignment="1">
      <alignment vertic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vertical="center" wrapText="1"/>
      <protection/>
    </xf>
    <xf numFmtId="3" fontId="19" fillId="0" borderId="0" xfId="56" applyNumberFormat="1" applyFont="1" applyAlignment="1">
      <alignment vertical="center"/>
      <protection/>
    </xf>
    <xf numFmtId="3" fontId="20" fillId="0" borderId="0" xfId="56" applyNumberFormat="1" applyFont="1" applyAlignment="1">
      <alignment vertical="center"/>
      <protection/>
    </xf>
    <xf numFmtId="0" fontId="19" fillId="0" borderId="0" xfId="56" applyFont="1" applyAlignment="1">
      <alignment vertical="center" wrapText="1"/>
      <protection/>
    </xf>
    <xf numFmtId="3" fontId="10" fillId="0" borderId="0" xfId="56" applyNumberFormat="1" applyFont="1" applyAlignment="1">
      <alignment horizontal="center" vertical="center"/>
      <protection/>
    </xf>
    <xf numFmtId="3" fontId="10" fillId="0" borderId="0" xfId="56" applyNumberFormat="1" applyFont="1" applyAlignment="1">
      <alignment horizontal="right" vertical="center"/>
      <protection/>
    </xf>
    <xf numFmtId="0" fontId="30" fillId="0" borderId="0" xfId="56" applyFont="1" applyAlignment="1">
      <alignment vertical="center" wrapText="1"/>
      <protection/>
    </xf>
    <xf numFmtId="0" fontId="2" fillId="0" borderId="0" xfId="56" applyAlignment="1">
      <alignment vertical="center" wrapText="1"/>
      <protection/>
    </xf>
    <xf numFmtId="0" fontId="16" fillId="0" borderId="0" xfId="56" applyFont="1" applyAlignment="1">
      <alignment vertical="center"/>
      <protection/>
    </xf>
    <xf numFmtId="0" fontId="16" fillId="0" borderId="0" xfId="56" applyFont="1">
      <alignment/>
      <protection/>
    </xf>
    <xf numFmtId="3" fontId="16" fillId="0" borderId="0" xfId="56" applyNumberFormat="1" applyFont="1" applyAlignment="1">
      <alignment vertical="center"/>
      <protection/>
    </xf>
    <xf numFmtId="3" fontId="10" fillId="0" borderId="0" xfId="56" applyNumberFormat="1" applyFont="1" applyAlignment="1">
      <alignment vertical="center"/>
      <protection/>
    </xf>
    <xf numFmtId="3" fontId="19" fillId="0" borderId="0" xfId="56" applyNumberFormat="1" applyFont="1" applyAlignment="1">
      <alignment horizontal="right" vertical="center"/>
      <protection/>
    </xf>
    <xf numFmtId="0" fontId="22" fillId="0" borderId="0" xfId="56" applyFont="1" applyAlignment="1">
      <alignment vertical="center"/>
      <protection/>
    </xf>
    <xf numFmtId="3" fontId="25" fillId="0" borderId="0" xfId="56" applyNumberFormat="1" applyFont="1" applyAlignment="1">
      <alignment horizontal="right" vertical="center"/>
      <protection/>
    </xf>
    <xf numFmtId="3" fontId="25" fillId="0" borderId="0" xfId="56" applyNumberFormat="1" applyFont="1" applyAlignment="1">
      <alignment vertical="center"/>
      <protection/>
    </xf>
    <xf numFmtId="3" fontId="22" fillId="0" borderId="0" xfId="56" applyNumberFormat="1" applyFont="1" applyAlignment="1">
      <alignment vertical="center"/>
      <protection/>
    </xf>
    <xf numFmtId="0" fontId="22" fillId="0" borderId="0" xfId="56" applyFont="1">
      <alignment/>
      <protection/>
    </xf>
    <xf numFmtId="0" fontId="32" fillId="0" borderId="0" xfId="56" applyFont="1" applyAlignment="1">
      <alignment horizontal="right"/>
      <protection/>
    </xf>
    <xf numFmtId="0" fontId="34" fillId="0" borderId="0" xfId="56" applyFont="1">
      <alignment/>
      <protection/>
    </xf>
    <xf numFmtId="0" fontId="35" fillId="0" borderId="0" xfId="56" applyFont="1" applyAlignment="1">
      <alignment horizontal="right"/>
      <protection/>
    </xf>
    <xf numFmtId="0" fontId="33" fillId="0" borderId="21" xfId="56" applyFont="1" applyBorder="1" applyAlignment="1">
      <alignment horizontal="center"/>
      <protection/>
    </xf>
    <xf numFmtId="0" fontId="33" fillId="0" borderId="22" xfId="56" applyFont="1" applyBorder="1" applyAlignment="1">
      <alignment horizontal="center" vertical="center" wrapText="1"/>
      <protection/>
    </xf>
    <xf numFmtId="0" fontId="33" fillId="0" borderId="23" xfId="56" applyFont="1" applyBorder="1" applyAlignment="1">
      <alignment horizontal="center" vertical="center" wrapText="1"/>
      <protection/>
    </xf>
    <xf numFmtId="0" fontId="33" fillId="0" borderId="24" xfId="56" applyFont="1" applyBorder="1" applyAlignment="1">
      <alignment horizontal="center" vertical="center" wrapText="1"/>
      <protection/>
    </xf>
    <xf numFmtId="0" fontId="33" fillId="0" borderId="25" xfId="56" applyFont="1" applyBorder="1" applyAlignment="1">
      <alignment horizontal="center" vertical="center" wrapText="1"/>
      <protection/>
    </xf>
    <xf numFmtId="0" fontId="36" fillId="0" borderId="26" xfId="56" applyFont="1" applyBorder="1" applyAlignment="1">
      <alignment horizontal="center" vertical="center" wrapText="1"/>
      <protection/>
    </xf>
    <xf numFmtId="0" fontId="33" fillId="0" borderId="27" xfId="56" applyFont="1" applyBorder="1" applyAlignment="1">
      <alignment horizontal="center"/>
      <protection/>
    </xf>
    <xf numFmtId="0" fontId="33" fillId="0" borderId="28" xfId="56" applyFont="1" applyBorder="1" applyAlignment="1">
      <alignment horizontal="center"/>
      <protection/>
    </xf>
    <xf numFmtId="0" fontId="39" fillId="0" borderId="0" xfId="56" applyFont="1">
      <alignment/>
      <protection/>
    </xf>
    <xf numFmtId="0" fontId="19" fillId="0" borderId="0" xfId="56" applyFont="1" applyAlignment="1">
      <alignment horizontal="right"/>
      <protection/>
    </xf>
    <xf numFmtId="0" fontId="19" fillId="0" borderId="0" xfId="56" applyFont="1" applyAlignment="1">
      <alignment vertical="center"/>
      <protection/>
    </xf>
    <xf numFmtId="0" fontId="39" fillId="0" borderId="0" xfId="56" applyFont="1" applyAlignment="1">
      <alignment vertical="center"/>
      <protection/>
    </xf>
    <xf numFmtId="0" fontId="10" fillId="0" borderId="0" xfId="56" applyFont="1" applyAlignment="1">
      <alignment vertical="center"/>
      <protection/>
    </xf>
    <xf numFmtId="0" fontId="19" fillId="0" borderId="0" xfId="56" applyFont="1" applyAlignment="1">
      <alignment horizontal="right" vertical="center"/>
      <protection/>
    </xf>
    <xf numFmtId="0" fontId="20" fillId="0" borderId="0" xfId="57" applyFont="1" applyFill="1">
      <alignment/>
      <protection/>
    </xf>
    <xf numFmtId="165" fontId="20" fillId="0" borderId="0" xfId="57" applyNumberFormat="1" applyFont="1" applyFill="1">
      <alignment/>
      <protection/>
    </xf>
    <xf numFmtId="0" fontId="21" fillId="0" borderId="0" xfId="57" applyFont="1" applyFill="1" applyAlignment="1">
      <alignment horizontal="center" vertical="center"/>
      <protection/>
    </xf>
    <xf numFmtId="0" fontId="19" fillId="0" borderId="0" xfId="57" applyFont="1" applyFill="1" applyBorder="1">
      <alignment/>
      <protection/>
    </xf>
    <xf numFmtId="165" fontId="19" fillId="0" borderId="0" xfId="57" applyNumberFormat="1" applyFont="1" applyFill="1" applyBorder="1">
      <alignment/>
      <protection/>
    </xf>
    <xf numFmtId="0" fontId="19" fillId="0" borderId="0" xfId="57" applyFont="1" applyFill="1" applyAlignment="1">
      <alignment vertical="center"/>
      <protection/>
    </xf>
    <xf numFmtId="0" fontId="19" fillId="0" borderId="0" xfId="57" applyFont="1" applyFill="1" applyAlignment="1">
      <alignment horizontal="right" vertical="center"/>
      <protection/>
    </xf>
    <xf numFmtId="0" fontId="19" fillId="0" borderId="0" xfId="57" applyFont="1" applyFill="1" applyAlignment="1">
      <alignment horizontal="right"/>
      <protection/>
    </xf>
    <xf numFmtId="0" fontId="19" fillId="0" borderId="18" xfId="57" applyFont="1" applyFill="1" applyBorder="1" applyAlignment="1">
      <alignment horizontal="center" vertical="center"/>
      <protection/>
    </xf>
    <xf numFmtId="0" fontId="10" fillId="0" borderId="18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20" fillId="0" borderId="0" xfId="57" applyFont="1" applyFill="1" applyAlignment="1">
      <alignment horizontal="center" vertical="center"/>
      <protection/>
    </xf>
    <xf numFmtId="165" fontId="20" fillId="0" borderId="0" xfId="57" applyNumberFormat="1" applyFont="1" applyFill="1" applyAlignment="1">
      <alignment horizontal="center" vertical="center"/>
      <protection/>
    </xf>
    <xf numFmtId="0" fontId="19" fillId="0" borderId="18" xfId="57" applyFont="1" applyFill="1" applyBorder="1" applyAlignment="1">
      <alignment vertical="center"/>
      <protection/>
    </xf>
    <xf numFmtId="3" fontId="10" fillId="0" borderId="0" xfId="57" applyNumberFormat="1" applyFont="1" applyFill="1" applyBorder="1">
      <alignment/>
      <protection/>
    </xf>
    <xf numFmtId="3" fontId="20" fillId="0" borderId="0" xfId="57" applyNumberFormat="1" applyFont="1" applyFill="1">
      <alignment/>
      <protection/>
    </xf>
    <xf numFmtId="0" fontId="10" fillId="0" borderId="18" xfId="57" applyFont="1" applyFill="1" applyBorder="1" applyAlignment="1">
      <alignment vertical="center"/>
      <protection/>
    </xf>
    <xf numFmtId="0" fontId="10" fillId="0" borderId="19" xfId="57" applyFont="1" applyFill="1" applyBorder="1" applyAlignment="1">
      <alignment vertical="center"/>
      <protection/>
    </xf>
    <xf numFmtId="0" fontId="16" fillId="0" borderId="0" xfId="57" applyFont="1" applyFill="1">
      <alignment/>
      <protection/>
    </xf>
    <xf numFmtId="165" fontId="16" fillId="0" borderId="0" xfId="57" applyNumberFormat="1" applyFont="1" applyFill="1">
      <alignment/>
      <protection/>
    </xf>
    <xf numFmtId="0" fontId="10" fillId="0" borderId="0" xfId="57" applyFont="1" applyFill="1" applyAlignment="1">
      <alignment vertical="center"/>
      <protection/>
    </xf>
    <xf numFmtId="0" fontId="10" fillId="0" borderId="0" xfId="57" applyFont="1" applyFill="1">
      <alignment/>
      <protection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25" fillId="0" borderId="0" xfId="56" applyFont="1" applyAlignment="1">
      <alignment vertical="center"/>
      <protection/>
    </xf>
    <xf numFmtId="3" fontId="39" fillId="0" borderId="0" xfId="56" applyNumberFormat="1" applyFont="1" applyAlignment="1">
      <alignment vertical="center"/>
      <protection/>
    </xf>
    <xf numFmtId="0" fontId="10" fillId="0" borderId="0" xfId="56" applyFont="1" applyFill="1" applyBorder="1" applyAlignment="1">
      <alignment vertical="center"/>
      <protection/>
    </xf>
    <xf numFmtId="0" fontId="10" fillId="33" borderId="18" xfId="56" applyFont="1" applyFill="1" applyBorder="1" applyAlignment="1">
      <alignment horizontal="right" vertical="center"/>
      <protection/>
    </xf>
    <xf numFmtId="0" fontId="10" fillId="0" borderId="29" xfId="56" applyFont="1" applyFill="1" applyBorder="1" applyAlignment="1">
      <alignment horizontal="left" vertical="center"/>
      <protection/>
    </xf>
    <xf numFmtId="0" fontId="10" fillId="33" borderId="18" xfId="56" applyFont="1" applyFill="1" applyBorder="1" applyAlignment="1">
      <alignment horizontal="left" vertical="center"/>
      <protection/>
    </xf>
    <xf numFmtId="0" fontId="39" fillId="0" borderId="30" xfId="56" applyFont="1" applyBorder="1" applyAlignment="1">
      <alignment vertical="center"/>
      <protection/>
    </xf>
    <xf numFmtId="0" fontId="10" fillId="33" borderId="18" xfId="56" applyFont="1" applyFill="1" applyBorder="1" applyAlignment="1">
      <alignment vertical="center" wrapText="1"/>
      <protection/>
    </xf>
    <xf numFmtId="3" fontId="19" fillId="0" borderId="0" xfId="56" applyNumberFormat="1" applyFont="1" applyAlignment="1">
      <alignment horizontal="right"/>
      <protection/>
    </xf>
    <xf numFmtId="0" fontId="42" fillId="0" borderId="0" xfId="56" applyFont="1" applyAlignment="1">
      <alignment wrapText="1"/>
      <protection/>
    </xf>
    <xf numFmtId="0" fontId="42" fillId="0" borderId="0" xfId="56" applyFont="1">
      <alignment/>
      <protection/>
    </xf>
    <xf numFmtId="3" fontId="10" fillId="0" borderId="0" xfId="56" applyNumberFormat="1" applyFont="1" applyAlignment="1">
      <alignment/>
      <protection/>
    </xf>
    <xf numFmtId="3" fontId="10" fillId="0" borderId="0" xfId="56" applyNumberFormat="1" applyFont="1" applyAlignment="1">
      <alignment horizontal="right"/>
      <protection/>
    </xf>
    <xf numFmtId="0" fontId="19" fillId="0" borderId="0" xfId="56" applyFont="1" applyAlignment="1">
      <alignment wrapText="1"/>
      <protection/>
    </xf>
    <xf numFmtId="0" fontId="20" fillId="0" borderId="0" xfId="56" applyFont="1" applyAlignment="1">
      <alignment/>
      <protection/>
    </xf>
    <xf numFmtId="0" fontId="10" fillId="33" borderId="18" xfId="56" applyFont="1" applyFill="1" applyBorder="1" applyAlignment="1">
      <alignment wrapText="1"/>
      <protection/>
    </xf>
    <xf numFmtId="0" fontId="10" fillId="33" borderId="18" xfId="56" applyFont="1" applyFill="1" applyBorder="1" applyAlignment="1">
      <alignment horizontal="right"/>
      <protection/>
    </xf>
    <xf numFmtId="0" fontId="10" fillId="0" borderId="0" xfId="56" applyFont="1" applyAlignment="1">
      <alignment/>
      <protection/>
    </xf>
    <xf numFmtId="0" fontId="19" fillId="0" borderId="18" xfId="56" applyFont="1" applyBorder="1" applyAlignment="1">
      <alignment vertical="center"/>
      <protection/>
    </xf>
    <xf numFmtId="3" fontId="19" fillId="0" borderId="18" xfId="56" applyNumberFormat="1" applyFont="1" applyBorder="1" applyAlignment="1">
      <alignment horizontal="right" vertical="center"/>
      <protection/>
    </xf>
    <xf numFmtId="3" fontId="19" fillId="0" borderId="0" xfId="56" applyNumberFormat="1" applyFont="1" applyAlignment="1">
      <alignment/>
      <protection/>
    </xf>
    <xf numFmtId="0" fontId="19" fillId="0" borderId="18" xfId="56" applyFont="1" applyBorder="1" applyAlignment="1">
      <alignment/>
      <protection/>
    </xf>
    <xf numFmtId="3" fontId="10" fillId="0" borderId="18" xfId="56" applyNumberFormat="1" applyFont="1" applyBorder="1" applyAlignment="1">
      <alignment horizontal="right"/>
      <protection/>
    </xf>
    <xf numFmtId="3" fontId="19" fillId="0" borderId="18" xfId="56" applyNumberFormat="1" applyFont="1" applyBorder="1" applyAlignment="1">
      <alignment horizontal="right"/>
      <protection/>
    </xf>
    <xf numFmtId="0" fontId="10" fillId="0" borderId="18" xfId="56" applyFont="1" applyBorder="1" applyAlignment="1">
      <alignment/>
      <protection/>
    </xf>
    <xf numFmtId="0" fontId="10" fillId="0" borderId="18" xfId="56" applyFont="1" applyBorder="1" applyAlignment="1">
      <alignment horizontal="right"/>
      <protection/>
    </xf>
    <xf numFmtId="0" fontId="19" fillId="33" borderId="18" xfId="56" applyFont="1" applyFill="1" applyBorder="1" applyAlignment="1">
      <alignment horizontal="right"/>
      <protection/>
    </xf>
    <xf numFmtId="0" fontId="19" fillId="0" borderId="18" xfId="56" applyFont="1" applyBorder="1" applyAlignment="1">
      <alignment horizontal="right"/>
      <protection/>
    </xf>
    <xf numFmtId="0" fontId="25" fillId="33" borderId="18" xfId="56" applyFont="1" applyFill="1" applyBorder="1" applyAlignment="1">
      <alignment horizontal="right"/>
      <protection/>
    </xf>
    <xf numFmtId="0" fontId="25" fillId="0" borderId="0" xfId="56" applyFont="1" applyAlignment="1">
      <alignment/>
      <protection/>
    </xf>
    <xf numFmtId="0" fontId="16" fillId="0" borderId="0" xfId="56" applyFont="1" applyAlignment="1">
      <alignment/>
      <protection/>
    </xf>
    <xf numFmtId="3" fontId="19" fillId="0" borderId="0" xfId="56" applyNumberFormat="1" applyFont="1" applyBorder="1" applyAlignment="1">
      <alignment/>
      <protection/>
    </xf>
    <xf numFmtId="0" fontId="19" fillId="0" borderId="0" xfId="56" applyFont="1" applyBorder="1" applyAlignment="1">
      <alignment/>
      <protection/>
    </xf>
    <xf numFmtId="0" fontId="20" fillId="0" borderId="0" xfId="56" applyFont="1" applyBorder="1" applyAlignment="1">
      <alignment/>
      <protection/>
    </xf>
    <xf numFmtId="3" fontId="19" fillId="33" borderId="18" xfId="56" applyNumberFormat="1" applyFont="1" applyFill="1" applyBorder="1" applyAlignment="1">
      <alignment horizontal="right"/>
      <protection/>
    </xf>
    <xf numFmtId="0" fontId="22" fillId="0" borderId="0" xfId="56" applyFont="1" applyAlignment="1">
      <alignment/>
      <protection/>
    </xf>
    <xf numFmtId="0" fontId="19" fillId="0" borderId="18" xfId="56" applyFont="1" applyBorder="1" applyAlignment="1">
      <alignment wrapText="1"/>
      <protection/>
    </xf>
    <xf numFmtId="3" fontId="10" fillId="0" borderId="0" xfId="56" applyNumberFormat="1" applyFont="1">
      <alignment/>
      <protection/>
    </xf>
    <xf numFmtId="3" fontId="2" fillId="0" borderId="0" xfId="56" applyNumberFormat="1">
      <alignment/>
      <protection/>
    </xf>
    <xf numFmtId="3" fontId="20" fillId="34" borderId="0" xfId="56" applyNumberFormat="1" applyFont="1" applyFill="1" applyAlignment="1">
      <alignment horizontal="center"/>
      <protection/>
    </xf>
    <xf numFmtId="0" fontId="10" fillId="34" borderId="0" xfId="56" applyFont="1" applyFill="1">
      <alignment/>
      <protection/>
    </xf>
    <xf numFmtId="3" fontId="10" fillId="34" borderId="0" xfId="56" applyNumberFormat="1" applyFont="1" applyFill="1">
      <alignment/>
      <protection/>
    </xf>
    <xf numFmtId="0" fontId="19" fillId="34" borderId="0" xfId="56" applyFont="1" applyFill="1">
      <alignment/>
      <protection/>
    </xf>
    <xf numFmtId="3" fontId="19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 horizontal="right"/>
      <protection/>
    </xf>
    <xf numFmtId="0" fontId="19" fillId="34" borderId="0" xfId="56" applyFont="1" applyFill="1" applyAlignment="1">
      <alignment horizontal="center"/>
      <protection/>
    </xf>
    <xf numFmtId="3" fontId="19" fillId="34" borderId="0" xfId="56" applyNumberFormat="1" applyFont="1" applyFill="1">
      <alignment/>
      <protection/>
    </xf>
    <xf numFmtId="0" fontId="14" fillId="0" borderId="0" xfId="56" applyFont="1" applyAlignment="1">
      <alignment horizontal="justify"/>
      <protection/>
    </xf>
    <xf numFmtId="0" fontId="14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0" fontId="47" fillId="0" borderId="0" xfId="56" applyFont="1" applyAlignment="1">
      <alignment vertical="center"/>
      <protection/>
    </xf>
    <xf numFmtId="0" fontId="49" fillId="0" borderId="0" xfId="56" applyFont="1" applyAlignment="1">
      <alignment horizontal="left" vertical="center"/>
      <protection/>
    </xf>
    <xf numFmtId="0" fontId="50" fillId="0" borderId="0" xfId="56" applyFont="1" applyAlignment="1">
      <alignment horizontal="center" vertical="center"/>
      <protection/>
    </xf>
    <xf numFmtId="0" fontId="7" fillId="0" borderId="0" xfId="56" applyFont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/>
      <protection/>
    </xf>
    <xf numFmtId="0" fontId="5" fillId="0" borderId="0" xfId="56" applyFont="1" applyAlignment="1">
      <alignment horizontal="left" vertical="center"/>
      <protection/>
    </xf>
    <xf numFmtId="0" fontId="5" fillId="0" borderId="0" xfId="56" applyFont="1" applyBorder="1" applyAlignment="1">
      <alignment horizontal="left" vertical="center"/>
      <protection/>
    </xf>
    <xf numFmtId="0" fontId="6" fillId="0" borderId="0" xfId="56" applyFont="1" applyAlignment="1">
      <alignment horizontal="center" vertical="center"/>
      <protection/>
    </xf>
    <xf numFmtId="0" fontId="6" fillId="0" borderId="18" xfId="56" applyFont="1" applyBorder="1" applyAlignment="1">
      <alignment vertical="center"/>
      <protection/>
    </xf>
    <xf numFmtId="0" fontId="46" fillId="0" borderId="0" xfId="56" applyFont="1" applyAlignment="1">
      <alignment horizontal="center" vertical="center"/>
      <protection/>
    </xf>
    <xf numFmtId="0" fontId="46" fillId="0" borderId="0" xfId="56" applyFont="1" applyBorder="1" applyAlignment="1">
      <alignment horizontal="center" vertical="center"/>
      <protection/>
    </xf>
    <xf numFmtId="0" fontId="51" fillId="0" borderId="29" xfId="56" applyFont="1" applyBorder="1" applyAlignment="1">
      <alignment horizontal="left" vertical="center"/>
      <protection/>
    </xf>
    <xf numFmtId="0" fontId="6" fillId="0" borderId="0" xfId="56" applyFont="1" applyAlignment="1">
      <alignment vertical="center"/>
      <protection/>
    </xf>
    <xf numFmtId="0" fontId="7" fillId="0" borderId="18" xfId="56" applyFont="1" applyBorder="1" applyAlignment="1">
      <alignment horizontal="left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7" fillId="0" borderId="30" xfId="56" applyFont="1" applyBorder="1" applyAlignment="1">
      <alignment horizontal="center" vertical="center"/>
      <protection/>
    </xf>
    <xf numFmtId="0" fontId="7" fillId="0" borderId="18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vertical="center"/>
      <protection/>
    </xf>
    <xf numFmtId="0" fontId="7" fillId="0" borderId="30" xfId="56" applyFont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7" fillId="0" borderId="30" xfId="56" applyFont="1" applyBorder="1" applyAlignment="1">
      <alignment vertical="center" wrapText="1"/>
      <protection/>
    </xf>
    <xf numFmtId="0" fontId="6" fillId="0" borderId="30" xfId="56" applyFont="1" applyBorder="1" applyAlignment="1">
      <alignment vertical="center" wrapText="1"/>
      <protection/>
    </xf>
    <xf numFmtId="0" fontId="3" fillId="0" borderId="0" xfId="56" applyFont="1" applyAlignment="1">
      <alignment/>
      <protection/>
    </xf>
    <xf numFmtId="0" fontId="53" fillId="0" borderId="0" xfId="56" applyFont="1">
      <alignment/>
      <protection/>
    </xf>
    <xf numFmtId="0" fontId="24" fillId="0" borderId="0" xfId="56" applyFont="1" applyBorder="1" applyAlignment="1">
      <alignment vertical="center" wrapText="1"/>
      <protection/>
    </xf>
    <xf numFmtId="0" fontId="54" fillId="0" borderId="0" xfId="56" applyFont="1" applyBorder="1" applyAlignment="1">
      <alignment horizontal="center" vertical="center" wrapText="1"/>
      <protection/>
    </xf>
    <xf numFmtId="0" fontId="2" fillId="0" borderId="0" xfId="56" applyAlignment="1">
      <alignment/>
      <protection/>
    </xf>
    <xf numFmtId="0" fontId="2" fillId="0" borderId="0" xfId="56" applyBorder="1" applyAlignment="1">
      <alignment/>
      <protection/>
    </xf>
    <xf numFmtId="3" fontId="16" fillId="0" borderId="31" xfId="56" applyNumberFormat="1" applyFont="1" applyBorder="1" applyAlignment="1">
      <alignment horizontal="center" vertical="center" wrapText="1"/>
      <protection/>
    </xf>
    <xf numFmtId="3" fontId="16" fillId="0" borderId="0" xfId="56" applyNumberFormat="1" applyFont="1" applyFill="1" applyBorder="1">
      <alignment/>
      <protection/>
    </xf>
    <xf numFmtId="0" fontId="16" fillId="0" borderId="0" xfId="56" applyFont="1" applyBorder="1" applyAlignment="1">
      <alignment horizontal="center" vertical="center" wrapText="1"/>
      <protection/>
    </xf>
    <xf numFmtId="0" fontId="20" fillId="0" borderId="0" xfId="56" applyFont="1" applyBorder="1">
      <alignment/>
      <protection/>
    </xf>
    <xf numFmtId="0" fontId="20" fillId="0" borderId="11" xfId="56" applyFont="1" applyBorder="1" applyAlignment="1">
      <alignment horizontal="left" vertical="center"/>
      <protection/>
    </xf>
    <xf numFmtId="0" fontId="16" fillId="0" borderId="0" xfId="56" applyFont="1" applyBorder="1">
      <alignment/>
      <protection/>
    </xf>
    <xf numFmtId="0" fontId="53" fillId="0" borderId="0" xfId="56" applyFont="1" applyBorder="1">
      <alignment/>
      <protection/>
    </xf>
    <xf numFmtId="0" fontId="20" fillId="0" borderId="17" xfId="56" applyFont="1" applyBorder="1" applyAlignment="1">
      <alignment horizontal="left" vertical="center"/>
      <protection/>
    </xf>
    <xf numFmtId="0" fontId="16" fillId="33" borderId="16" xfId="56" applyFont="1" applyFill="1" applyBorder="1" applyAlignment="1">
      <alignment horizontal="left" vertical="center"/>
      <protection/>
    </xf>
    <xf numFmtId="0" fontId="16" fillId="0" borderId="0" xfId="56" applyFont="1" applyBorder="1" applyAlignment="1">
      <alignment horizontal="left"/>
      <protection/>
    </xf>
    <xf numFmtId="0" fontId="20" fillId="0" borderId="0" xfId="56" applyFont="1" applyBorder="1" applyAlignment="1">
      <alignment horizontal="left"/>
      <protection/>
    </xf>
    <xf numFmtId="0" fontId="26" fillId="0" borderId="0" xfId="56" applyFont="1" applyBorder="1" applyAlignment="1">
      <alignment horizontal="right"/>
      <protection/>
    </xf>
    <xf numFmtId="0" fontId="16" fillId="0" borderId="0" xfId="56" applyFont="1" applyFill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right"/>
      <protection/>
    </xf>
    <xf numFmtId="9" fontId="20" fillId="0" borderId="0" xfId="65" applyFont="1" applyBorder="1" applyAlignment="1">
      <alignment/>
    </xf>
    <xf numFmtId="0" fontId="16" fillId="0" borderId="0" xfId="56" applyFont="1" applyBorder="1" applyAlignment="1">
      <alignment horizontal="right"/>
      <protection/>
    </xf>
    <xf numFmtId="3" fontId="16" fillId="0" borderId="0" xfId="56" applyNumberFormat="1" applyFont="1">
      <alignment/>
      <protection/>
    </xf>
    <xf numFmtId="3" fontId="20" fillId="0" borderId="0" xfId="56" applyNumberFormat="1" applyFont="1">
      <alignment/>
      <protection/>
    </xf>
    <xf numFmtId="0" fontId="32" fillId="0" borderId="0" xfId="56" applyFont="1" applyAlignment="1">
      <alignment horizontal="right" vertical="center"/>
      <protection/>
    </xf>
    <xf numFmtId="0" fontId="5" fillId="0" borderId="0" xfId="56" applyFont="1" applyAlignment="1">
      <alignment horizontal="center" vertical="center"/>
      <protection/>
    </xf>
    <xf numFmtId="0" fontId="4" fillId="0" borderId="0" xfId="56" applyFont="1" applyAlignment="1">
      <alignment vertical="center"/>
      <protection/>
    </xf>
    <xf numFmtId="0" fontId="7" fillId="0" borderId="0" xfId="56" applyFont="1" applyAlignment="1">
      <alignment horizontal="left" vertical="center"/>
      <protection/>
    </xf>
    <xf numFmtId="0" fontId="16" fillId="0" borderId="0" xfId="56" applyFont="1" applyAlignment="1">
      <alignment horizontal="left" vertical="center" wrapText="1"/>
      <protection/>
    </xf>
    <xf numFmtId="0" fontId="5" fillId="0" borderId="0" xfId="56" applyNumberFormat="1" applyFont="1" applyAlignment="1">
      <alignment horizontal="left" vertical="center"/>
      <protection/>
    </xf>
    <xf numFmtId="0" fontId="41" fillId="0" borderId="0" xfId="0" applyFont="1" applyAlignment="1">
      <alignment horizontal="center"/>
    </xf>
    <xf numFmtId="0" fontId="2" fillId="0" borderId="0" xfId="56" applyBorder="1">
      <alignment/>
      <protection/>
    </xf>
    <xf numFmtId="3" fontId="2" fillId="0" borderId="0" xfId="56" applyNumberFormat="1" applyBorder="1">
      <alignment/>
      <protection/>
    </xf>
    <xf numFmtId="0" fontId="23" fillId="0" borderId="0" xfId="56" applyFont="1" applyBorder="1">
      <alignment/>
      <protection/>
    </xf>
    <xf numFmtId="3" fontId="23" fillId="0" borderId="0" xfId="56" applyNumberFormat="1" applyFont="1" applyBorder="1">
      <alignment/>
      <protection/>
    </xf>
    <xf numFmtId="0" fontId="0" fillId="0" borderId="10" xfId="0" applyBorder="1" applyAlignment="1">
      <alignment/>
    </xf>
    <xf numFmtId="164" fontId="1" fillId="0" borderId="32" xfId="40" applyNumberFormat="1" applyFont="1" applyBorder="1" applyAlignment="1">
      <alignment/>
    </xf>
    <xf numFmtId="164" fontId="1" fillId="0" borderId="31" xfId="40" applyNumberFormat="1" applyFont="1" applyBorder="1" applyAlignment="1">
      <alignment/>
    </xf>
    <xf numFmtId="0" fontId="0" fillId="0" borderId="12" xfId="0" applyBorder="1" applyAlignment="1">
      <alignment wrapText="1"/>
    </xf>
    <xf numFmtId="164" fontId="1" fillId="0" borderId="18" xfId="40" applyNumberFormat="1" applyFont="1" applyBorder="1" applyAlignment="1">
      <alignment/>
    </xf>
    <xf numFmtId="164" fontId="1" fillId="0" borderId="33" xfId="4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164" fontId="1" fillId="0" borderId="21" xfId="40" applyNumberFormat="1" applyFont="1" applyBorder="1" applyAlignment="1">
      <alignment/>
    </xf>
    <xf numFmtId="164" fontId="1" fillId="0" borderId="35" xfId="40" applyNumberFormat="1" applyFont="1" applyBorder="1" applyAlignment="1">
      <alignment/>
    </xf>
    <xf numFmtId="0" fontId="0" fillId="0" borderId="14" xfId="0" applyBorder="1" applyAlignment="1">
      <alignment/>
    </xf>
    <xf numFmtId="164" fontId="1" fillId="0" borderId="36" xfId="40" applyNumberFormat="1" applyFont="1" applyBorder="1" applyAlignment="1">
      <alignment/>
    </xf>
    <xf numFmtId="164" fontId="1" fillId="0" borderId="37" xfId="40" applyNumberFormat="1" applyFont="1" applyBorder="1" applyAlignment="1">
      <alignment/>
    </xf>
    <xf numFmtId="0" fontId="20" fillId="0" borderId="38" xfId="56" applyFont="1" applyBorder="1" applyAlignment="1">
      <alignment horizontal="left" vertical="center"/>
      <protection/>
    </xf>
    <xf numFmtId="0" fontId="20" fillId="0" borderId="39" xfId="56" applyFont="1" applyBorder="1" applyAlignment="1">
      <alignment horizontal="left" vertical="center"/>
      <protection/>
    </xf>
    <xf numFmtId="0" fontId="24" fillId="0" borderId="0" xfId="56" applyFont="1" applyBorder="1" applyAlignment="1">
      <alignment horizontal="center" vertical="center" wrapText="1"/>
      <protection/>
    </xf>
    <xf numFmtId="3" fontId="20" fillId="0" borderId="0" xfId="56" applyNumberFormat="1" applyFont="1" applyBorder="1" applyAlignment="1">
      <alignment horizontal="right"/>
      <protection/>
    </xf>
    <xf numFmtId="0" fontId="20" fillId="0" borderId="13" xfId="56" applyFont="1" applyBorder="1" applyAlignment="1">
      <alignment horizontal="left" vertical="center"/>
      <protection/>
    </xf>
    <xf numFmtId="0" fontId="20" fillId="0" borderId="12" xfId="56" applyFont="1" applyBorder="1" applyAlignment="1">
      <alignment horizontal="left" vertical="center"/>
      <protection/>
    </xf>
    <xf numFmtId="0" fontId="5" fillId="0" borderId="0" xfId="56" applyFont="1" applyAlignment="1">
      <alignment horizontal="center" vertical="center" wrapText="1"/>
      <protection/>
    </xf>
    <xf numFmtId="0" fontId="13" fillId="0" borderId="0" xfId="56" applyFont="1" applyAlignment="1">
      <alignment horizontal="center" vertical="center"/>
      <protection/>
    </xf>
    <xf numFmtId="0" fontId="10" fillId="0" borderId="40" xfId="56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1" fillId="0" borderId="26" xfId="56" applyFont="1" applyFill="1" applyBorder="1" applyAlignment="1">
      <alignment horizontal="center" vertical="center" textRotation="90"/>
      <protection/>
    </xf>
    <xf numFmtId="0" fontId="11" fillId="0" borderId="26" xfId="56" applyFont="1" applyFill="1" applyBorder="1" applyAlignment="1">
      <alignment horizontal="left" vertical="center"/>
      <protection/>
    </xf>
    <xf numFmtId="0" fontId="11" fillId="0" borderId="26" xfId="56" applyFont="1" applyFill="1" applyBorder="1" applyAlignment="1">
      <alignment vertical="center"/>
      <protection/>
    </xf>
    <xf numFmtId="0" fontId="12" fillId="0" borderId="26" xfId="56" applyFont="1" applyFill="1" applyBorder="1" applyAlignment="1">
      <alignment horizontal="left" vertical="center"/>
      <protection/>
    </xf>
    <xf numFmtId="0" fontId="12" fillId="0" borderId="26" xfId="56" applyFont="1" applyBorder="1" applyAlignment="1">
      <alignment vertical="center"/>
      <protection/>
    </xf>
    <xf numFmtId="0" fontId="14" fillId="0" borderId="26" xfId="56" applyFont="1" applyBorder="1" applyAlignment="1">
      <alignment vertical="center"/>
      <protection/>
    </xf>
    <xf numFmtId="3" fontId="14" fillId="0" borderId="26" xfId="56" applyNumberFormat="1" applyFont="1" applyBorder="1" applyAlignment="1">
      <alignment horizontal="center"/>
      <protection/>
    </xf>
    <xf numFmtId="0" fontId="14" fillId="0" borderId="26" xfId="56" applyFont="1" applyBorder="1" applyAlignment="1">
      <alignment horizontal="left" vertical="center"/>
      <protection/>
    </xf>
    <xf numFmtId="0" fontId="10" fillId="33" borderId="26" xfId="56" applyFont="1" applyFill="1" applyBorder="1" applyAlignment="1">
      <alignment vertical="center"/>
      <protection/>
    </xf>
    <xf numFmtId="3" fontId="15" fillId="33" borderId="26" xfId="56" applyNumberFormat="1" applyFont="1" applyFill="1" applyBorder="1" applyAlignment="1">
      <alignment horizontal="center"/>
      <protection/>
    </xf>
    <xf numFmtId="3" fontId="14" fillId="0" borderId="26" xfId="56" applyNumberFormat="1" applyFont="1" applyBorder="1" applyAlignment="1">
      <alignment horizontal="center" vertical="center"/>
      <protection/>
    </xf>
    <xf numFmtId="3" fontId="15" fillId="33" borderId="26" xfId="56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0" fillId="0" borderId="18" xfId="0" applyBorder="1" applyAlignment="1">
      <alignment/>
    </xf>
    <xf numFmtId="0" fontId="27" fillId="0" borderId="18" xfId="0" applyFont="1" applyBorder="1" applyAlignment="1">
      <alignment/>
    </xf>
    <xf numFmtId="0" fontId="0" fillId="0" borderId="18" xfId="0" applyBorder="1" applyAlignment="1">
      <alignment wrapText="1"/>
    </xf>
    <xf numFmtId="0" fontId="27" fillId="0" borderId="18" xfId="0" applyFont="1" applyBorder="1" applyAlignment="1">
      <alignment wrapText="1"/>
    </xf>
    <xf numFmtId="0" fontId="0" fillId="0" borderId="0" xfId="0" applyAlignment="1">
      <alignment horizontal="center" wrapText="1"/>
    </xf>
    <xf numFmtId="0" fontId="28" fillId="0" borderId="0" xfId="56" applyFont="1" applyAlignment="1">
      <alignment horizontal="center" vertical="center"/>
      <protection/>
    </xf>
    <xf numFmtId="0" fontId="5" fillId="0" borderId="26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2" xfId="56" applyFont="1" applyBorder="1" applyAlignment="1">
      <alignment horizontal="center" vertical="center"/>
      <protection/>
    </xf>
    <xf numFmtId="0" fontId="5" fillId="0" borderId="34" xfId="56" applyFont="1" applyBorder="1" applyAlignment="1">
      <alignment horizontal="center" vertical="center"/>
      <protection/>
    </xf>
    <xf numFmtId="0" fontId="20" fillId="0" borderId="0" xfId="56" applyFont="1" applyFill="1" applyAlignment="1">
      <alignment horizontal="right"/>
      <protection/>
    </xf>
    <xf numFmtId="0" fontId="10" fillId="33" borderId="18" xfId="56" applyFont="1" applyFill="1" applyBorder="1" applyAlignment="1">
      <alignment horizontal="center" vertical="center" wrapText="1"/>
      <protection/>
    </xf>
    <xf numFmtId="0" fontId="10" fillId="0" borderId="41" xfId="56" applyFont="1" applyFill="1" applyBorder="1" applyAlignment="1">
      <alignment vertical="center"/>
      <protection/>
    </xf>
    <xf numFmtId="0" fontId="10" fillId="0" borderId="42" xfId="56" applyFont="1" applyFill="1" applyBorder="1" applyAlignment="1">
      <alignment vertical="center"/>
      <protection/>
    </xf>
    <xf numFmtId="49" fontId="19" fillId="0" borderId="18" xfId="56" applyNumberFormat="1" applyFont="1" applyBorder="1" applyAlignment="1">
      <alignment horizontal="center"/>
      <protection/>
    </xf>
    <xf numFmtId="49" fontId="19" fillId="0" borderId="19" xfId="56" applyNumberFormat="1" applyFont="1" applyBorder="1" applyAlignment="1">
      <alignment horizontal="center"/>
      <protection/>
    </xf>
    <xf numFmtId="49" fontId="19" fillId="0" borderId="18" xfId="56" applyNumberFormat="1" applyFont="1" applyFill="1" applyBorder="1" applyAlignment="1">
      <alignment horizontal="center" vertical="center"/>
      <protection/>
    </xf>
    <xf numFmtId="0" fontId="10" fillId="0" borderId="40" xfId="56" applyFont="1" applyFill="1" applyBorder="1" applyAlignment="1">
      <alignment vertical="center"/>
      <protection/>
    </xf>
    <xf numFmtId="0" fontId="10" fillId="0" borderId="18" xfId="56" applyFont="1" applyFill="1" applyBorder="1" applyAlignment="1">
      <alignment horizontal="center" vertical="center"/>
      <protection/>
    </xf>
    <xf numFmtId="0" fontId="10" fillId="0" borderId="18" xfId="56" applyFont="1" applyFill="1" applyBorder="1" applyAlignment="1">
      <alignment vertical="center"/>
      <protection/>
    </xf>
    <xf numFmtId="0" fontId="10" fillId="33" borderId="18" xfId="56" applyFont="1" applyFill="1" applyBorder="1" applyAlignment="1">
      <alignment horizontal="center" vertical="center" textRotation="90"/>
      <protection/>
    </xf>
    <xf numFmtId="3" fontId="10" fillId="0" borderId="0" xfId="56" applyNumberFormat="1" applyFont="1" applyBorder="1" applyAlignment="1">
      <alignment horizontal="center" vertical="center" wrapText="1"/>
      <protection/>
    </xf>
    <xf numFmtId="3" fontId="10" fillId="0" borderId="0" xfId="56" applyNumberFormat="1" applyFont="1" applyBorder="1" applyAlignment="1">
      <alignment horizontal="center" vertical="center"/>
      <protection/>
    </xf>
    <xf numFmtId="0" fontId="19" fillId="0" borderId="0" xfId="56" applyFont="1" applyBorder="1" applyAlignment="1">
      <alignment vertical="center" wrapText="1"/>
      <protection/>
    </xf>
    <xf numFmtId="3" fontId="19" fillId="0" borderId="0" xfId="56" applyNumberFormat="1" applyFont="1" applyBorder="1" applyAlignment="1">
      <alignment vertical="center" wrapText="1"/>
      <protection/>
    </xf>
    <xf numFmtId="3" fontId="19" fillId="0" borderId="0" xfId="56" applyNumberFormat="1" applyFont="1" applyBorder="1" applyAlignment="1">
      <alignment horizontal="center" vertical="center" wrapText="1"/>
      <protection/>
    </xf>
    <xf numFmtId="0" fontId="10" fillId="0" borderId="0" xfId="56" applyFont="1" applyBorder="1" applyAlignment="1">
      <alignment vertical="center" wrapText="1"/>
      <protection/>
    </xf>
    <xf numFmtId="3" fontId="10" fillId="0" borderId="0" xfId="56" applyNumberFormat="1" applyFont="1" applyBorder="1" applyAlignment="1">
      <alignment horizontal="right" vertical="center"/>
      <protection/>
    </xf>
    <xf numFmtId="0" fontId="2" fillId="0" borderId="0" xfId="56" applyFont="1" applyBorder="1" applyAlignment="1">
      <alignment vertical="center" wrapText="1"/>
      <protection/>
    </xf>
    <xf numFmtId="0" fontId="2" fillId="0" borderId="0" xfId="56" applyBorder="1" applyAlignment="1">
      <alignment vertical="center" wrapText="1"/>
      <protection/>
    </xf>
    <xf numFmtId="3" fontId="10" fillId="0" borderId="0" xfId="56" applyNumberFormat="1" applyFont="1" applyBorder="1" applyAlignment="1">
      <alignment vertical="center"/>
      <protection/>
    </xf>
    <xf numFmtId="0" fontId="10" fillId="0" borderId="18" xfId="56" applyFont="1" applyBorder="1">
      <alignment/>
      <protection/>
    </xf>
    <xf numFmtId="0" fontId="10" fillId="0" borderId="40" xfId="56" applyFont="1" applyBorder="1" applyAlignment="1">
      <alignment vertical="center"/>
      <protection/>
    </xf>
    <xf numFmtId="0" fontId="19" fillId="0" borderId="42" xfId="56" applyFont="1" applyBorder="1">
      <alignment/>
      <protection/>
    </xf>
    <xf numFmtId="0" fontId="19" fillId="0" borderId="43" xfId="56" applyFont="1" applyBorder="1">
      <alignment/>
      <protection/>
    </xf>
    <xf numFmtId="0" fontId="19" fillId="0" borderId="44" xfId="56" applyFont="1" applyBorder="1">
      <alignment/>
      <protection/>
    </xf>
    <xf numFmtId="0" fontId="19" fillId="0" borderId="19" xfId="56" applyFont="1" applyBorder="1">
      <alignment/>
      <protection/>
    </xf>
    <xf numFmtId="0" fontId="28" fillId="0" borderId="0" xfId="56" applyFont="1" applyAlignment="1">
      <alignment vertical="center"/>
      <protection/>
    </xf>
    <xf numFmtId="3" fontId="11" fillId="0" borderId="45" xfId="56" applyNumberFormat="1" applyFont="1" applyFill="1" applyBorder="1" applyAlignment="1">
      <alignment vertical="center" wrapText="1"/>
      <protection/>
    </xf>
    <xf numFmtId="3" fontId="11" fillId="0" borderId="45" xfId="56" applyNumberFormat="1" applyFont="1" applyFill="1" applyBorder="1" applyAlignment="1">
      <alignment horizontal="center" vertical="center" wrapText="1"/>
      <protection/>
    </xf>
    <xf numFmtId="3" fontId="12" fillId="0" borderId="45" xfId="56" applyNumberFormat="1" applyFont="1" applyFill="1" applyBorder="1" applyAlignment="1">
      <alignment horizontal="center" vertical="center" wrapText="1"/>
      <protection/>
    </xf>
    <xf numFmtId="3" fontId="12" fillId="0" borderId="26" xfId="56" applyNumberFormat="1" applyFont="1" applyBorder="1" applyAlignment="1">
      <alignment horizontal="center" vertical="center"/>
      <protection/>
    </xf>
    <xf numFmtId="3" fontId="11" fillId="0" borderId="26" xfId="56" applyNumberFormat="1" applyFont="1" applyBorder="1" applyAlignment="1">
      <alignment horizontal="center" vertical="center" wrapText="1"/>
      <protection/>
    </xf>
    <xf numFmtId="0" fontId="20" fillId="0" borderId="34" xfId="56" applyFont="1" applyBorder="1" applyAlignment="1">
      <alignment horizontal="left" vertical="center"/>
      <protection/>
    </xf>
    <xf numFmtId="3" fontId="11" fillId="33" borderId="37" xfId="56" applyNumberFormat="1" applyFont="1" applyFill="1" applyBorder="1" applyAlignment="1">
      <alignment horizontal="right" vertical="center" indent="4"/>
      <protection/>
    </xf>
    <xf numFmtId="3" fontId="10" fillId="33" borderId="46" xfId="56" applyNumberFormat="1" applyFont="1" applyFill="1" applyBorder="1" applyAlignment="1">
      <alignment horizontal="right" vertical="center" indent="4"/>
      <protection/>
    </xf>
    <xf numFmtId="3" fontId="11" fillId="33" borderId="37" xfId="56" applyNumberFormat="1" applyFont="1" applyFill="1" applyBorder="1" applyAlignment="1">
      <alignment horizontal="right" vertical="center" indent="5"/>
      <protection/>
    </xf>
    <xf numFmtId="3" fontId="10" fillId="33" borderId="46" xfId="56" applyNumberFormat="1" applyFont="1" applyFill="1" applyBorder="1" applyAlignment="1">
      <alignment horizontal="right" vertical="center" indent="5"/>
      <protection/>
    </xf>
    <xf numFmtId="3" fontId="61" fillId="0" borderId="26" xfId="56" applyNumberFormat="1" applyFont="1" applyFill="1" applyBorder="1" applyAlignment="1">
      <alignment horizontal="center" vertical="center" wrapText="1"/>
      <protection/>
    </xf>
    <xf numFmtId="3" fontId="62" fillId="0" borderId="26" xfId="56" applyNumberFormat="1" applyFont="1" applyFill="1" applyBorder="1" applyAlignment="1">
      <alignment horizontal="center" vertical="center" wrapText="1"/>
      <protection/>
    </xf>
    <xf numFmtId="3" fontId="17" fillId="0" borderId="45" xfId="56" applyNumberFormat="1" applyFont="1" applyBorder="1" applyAlignment="1">
      <alignment horizontal="center" vertical="center" wrapText="1"/>
      <protection/>
    </xf>
    <xf numFmtId="49" fontId="14" fillId="0" borderId="26" xfId="56" applyNumberFormat="1" applyFont="1" applyBorder="1" applyAlignment="1">
      <alignment vertical="center"/>
      <protection/>
    </xf>
    <xf numFmtId="49" fontId="14" fillId="0" borderId="47" xfId="56" applyNumberFormat="1" applyFont="1" applyBorder="1" applyAlignment="1">
      <alignment vertical="center"/>
      <protection/>
    </xf>
    <xf numFmtId="49" fontId="14" fillId="0" borderId="48" xfId="56" applyNumberFormat="1" applyFont="1" applyBorder="1" applyAlignment="1">
      <alignment vertical="center"/>
      <protection/>
    </xf>
    <xf numFmtId="49" fontId="14" fillId="0" borderId="26" xfId="56" applyNumberFormat="1" applyFont="1" applyBorder="1" applyAlignment="1">
      <alignment horizontal="left" vertical="center"/>
      <protection/>
    </xf>
    <xf numFmtId="49" fontId="19" fillId="34" borderId="26" xfId="56" applyNumberFormat="1" applyFont="1" applyFill="1" applyBorder="1" applyAlignment="1">
      <alignment horizontal="left" vertical="center"/>
      <protection/>
    </xf>
    <xf numFmtId="0" fontId="19" fillId="34" borderId="49" xfId="56" applyFont="1" applyFill="1" applyBorder="1" applyAlignment="1">
      <alignment horizontal="left" vertical="center"/>
      <protection/>
    </xf>
    <xf numFmtId="3" fontId="15" fillId="34" borderId="26" xfId="56" applyNumberFormat="1" applyFont="1" applyFill="1" applyBorder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 vertical="top"/>
      <protection/>
    </xf>
    <xf numFmtId="0" fontId="6" fillId="0" borderId="18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vertical="center"/>
      <protection/>
    </xf>
    <xf numFmtId="0" fontId="21" fillId="0" borderId="0" xfId="56" applyFont="1" applyFill="1" applyBorder="1" applyAlignment="1">
      <alignment vertical="center" wrapText="1"/>
      <protection/>
    </xf>
    <xf numFmtId="0" fontId="3" fillId="0" borderId="0" xfId="56" applyFont="1" applyAlignment="1">
      <alignment vertical="top"/>
      <protection/>
    </xf>
    <xf numFmtId="0" fontId="10" fillId="0" borderId="49" xfId="56" applyFont="1" applyFill="1" applyBorder="1" applyAlignment="1">
      <alignment horizontal="center" vertical="center"/>
      <protection/>
    </xf>
    <xf numFmtId="0" fontId="10" fillId="0" borderId="26" xfId="56" applyFont="1" applyFill="1" applyBorder="1" applyAlignment="1">
      <alignment horizontal="center" vertical="center"/>
      <protection/>
    </xf>
    <xf numFmtId="0" fontId="10" fillId="0" borderId="26" xfId="56" applyFont="1" applyFill="1" applyBorder="1" applyAlignment="1">
      <alignment horizontal="center" vertical="center" wrapText="1"/>
      <protection/>
    </xf>
    <xf numFmtId="0" fontId="19" fillId="0" borderId="18" xfId="56" applyFont="1" applyFill="1" applyBorder="1" applyAlignment="1">
      <alignment horizontal="center"/>
      <protection/>
    </xf>
    <xf numFmtId="3" fontId="10" fillId="34" borderId="18" xfId="56" applyNumberFormat="1" applyFont="1" applyFill="1" applyBorder="1" applyAlignment="1">
      <alignment horizontal="right" indent="2"/>
      <protection/>
    </xf>
    <xf numFmtId="3" fontId="14" fillId="0" borderId="26" xfId="56" applyNumberFormat="1" applyFont="1" applyBorder="1" applyAlignment="1">
      <alignment horizontal="right" vertical="center" indent="2"/>
      <protection/>
    </xf>
    <xf numFmtId="3" fontId="15" fillId="33" borderId="26" xfId="56" applyNumberFormat="1" applyFont="1" applyFill="1" applyBorder="1" applyAlignment="1">
      <alignment horizontal="right" vertical="center" indent="2"/>
      <protection/>
    </xf>
    <xf numFmtId="3" fontId="10" fillId="33" borderId="26" xfId="56" applyNumberFormat="1" applyFont="1" applyFill="1" applyBorder="1" applyAlignment="1">
      <alignment horizontal="right" vertical="center" indent="2"/>
      <protection/>
    </xf>
    <xf numFmtId="3" fontId="14" fillId="34" borderId="26" xfId="56" applyNumberFormat="1" applyFont="1" applyFill="1" applyBorder="1" applyAlignment="1">
      <alignment horizontal="right" vertical="center" indent="2"/>
      <protection/>
    </xf>
    <xf numFmtId="3" fontId="12" fillId="0" borderId="45" xfId="56" applyNumberFormat="1" applyFont="1" applyFill="1" applyBorder="1" applyAlignment="1">
      <alignment horizontal="right" vertical="center" indent="4"/>
      <protection/>
    </xf>
    <xf numFmtId="3" fontId="62" fillId="0" borderId="45" xfId="56" applyNumberFormat="1" applyFont="1" applyFill="1" applyBorder="1" applyAlignment="1">
      <alignment horizontal="right" vertical="center" indent="4"/>
      <protection/>
    </xf>
    <xf numFmtId="3" fontId="21" fillId="0" borderId="26" xfId="56" applyNumberFormat="1" applyFont="1" applyBorder="1" applyAlignment="1">
      <alignment horizontal="right" indent="5"/>
      <protection/>
    </xf>
    <xf numFmtId="0" fontId="56" fillId="0" borderId="0" xfId="56" applyFont="1" applyAlignment="1">
      <alignment wrapText="1"/>
      <protection/>
    </xf>
    <xf numFmtId="0" fontId="19" fillId="0" borderId="18" xfId="56" applyFont="1" applyFill="1" applyBorder="1" applyAlignment="1">
      <alignment horizontal="left" vertical="center" wrapText="1"/>
      <protection/>
    </xf>
    <xf numFmtId="3" fontId="19" fillId="0" borderId="18" xfId="56" applyNumberFormat="1" applyFont="1" applyFill="1" applyBorder="1" applyAlignment="1">
      <alignment horizontal="right" vertical="center" indent="1"/>
      <protection/>
    </xf>
    <xf numFmtId="3" fontId="10" fillId="33" borderId="18" xfId="56" applyNumberFormat="1" applyFont="1" applyFill="1" applyBorder="1" applyAlignment="1">
      <alignment horizontal="right" vertical="center" indent="1"/>
      <protection/>
    </xf>
    <xf numFmtId="3" fontId="10" fillId="0" borderId="29" xfId="56" applyNumberFormat="1" applyFont="1" applyFill="1" applyBorder="1" applyAlignment="1">
      <alignment horizontal="right" vertical="center" indent="1"/>
      <protection/>
    </xf>
    <xf numFmtId="3" fontId="19" fillId="33" borderId="18" xfId="56" applyNumberFormat="1" applyFont="1" applyFill="1" applyBorder="1" applyAlignment="1">
      <alignment horizontal="right" vertical="center" indent="1"/>
      <protection/>
    </xf>
    <xf numFmtId="3" fontId="39" fillId="0" borderId="30" xfId="56" applyNumberFormat="1" applyFont="1" applyBorder="1" applyAlignment="1">
      <alignment horizontal="right" vertical="center" indent="1"/>
      <protection/>
    </xf>
    <xf numFmtId="0" fontId="7" fillId="0" borderId="0" xfId="56" applyFont="1" applyFill="1" applyBorder="1">
      <alignment/>
      <protection/>
    </xf>
    <xf numFmtId="3" fontId="7" fillId="0" borderId="0" xfId="56" applyNumberFormat="1" applyFont="1" applyFill="1" applyBorder="1" applyAlignment="1">
      <alignment horizontal="right" indent="2"/>
      <protection/>
    </xf>
    <xf numFmtId="0" fontId="6" fillId="0" borderId="0" xfId="56" applyFont="1" applyFill="1" applyBorder="1">
      <alignment/>
      <protection/>
    </xf>
    <xf numFmtId="0" fontId="7" fillId="0" borderId="16" xfId="56" applyFont="1" applyBorder="1" applyAlignment="1">
      <alignment horizontal="center" vertical="center"/>
      <protection/>
    </xf>
    <xf numFmtId="0" fontId="7" fillId="0" borderId="46" xfId="56" applyFont="1" applyBorder="1" applyAlignment="1">
      <alignment horizontal="center" vertical="center" wrapText="1"/>
      <protection/>
    </xf>
    <xf numFmtId="0" fontId="7" fillId="0" borderId="50" xfId="56" applyFont="1" applyBorder="1" applyAlignment="1">
      <alignment horizontal="center" vertical="center" wrapText="1"/>
      <protection/>
    </xf>
    <xf numFmtId="0" fontId="6" fillId="0" borderId="0" xfId="56" applyFont="1" applyBorder="1">
      <alignment/>
      <protection/>
    </xf>
    <xf numFmtId="0" fontId="27" fillId="0" borderId="18" xfId="0" applyFont="1" applyBorder="1" applyAlignment="1">
      <alignment horizontal="center"/>
    </xf>
    <xf numFmtId="0" fontId="27" fillId="0" borderId="26" xfId="0" applyFont="1" applyBorder="1" applyAlignment="1">
      <alignment horizontal="center" vertical="center"/>
    </xf>
    <xf numFmtId="0" fontId="19" fillId="33" borderId="18" xfId="56" applyFont="1" applyFill="1" applyBorder="1">
      <alignment/>
      <protection/>
    </xf>
    <xf numFmtId="3" fontId="11" fillId="0" borderId="26" xfId="56" applyNumberFormat="1" applyFont="1" applyFill="1" applyBorder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3" fontId="11" fillId="0" borderId="0" xfId="56" applyNumberFormat="1" applyFont="1" applyFill="1" applyBorder="1" applyAlignment="1">
      <alignment horizontal="right"/>
      <protection/>
    </xf>
    <xf numFmtId="0" fontId="2" fillId="0" borderId="0" xfId="56" applyFont="1" applyAlignment="1">
      <alignment horizontal="right" vertical="center"/>
      <protection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34" borderId="15" xfId="56" applyFont="1" applyFill="1" applyBorder="1" applyAlignment="1">
      <alignment horizontal="left" vertical="center"/>
      <protection/>
    </xf>
    <xf numFmtId="3" fontId="12" fillId="34" borderId="51" xfId="56" applyNumberFormat="1" applyFont="1" applyFill="1" applyBorder="1" applyAlignment="1">
      <alignment horizontal="right" vertical="center" indent="5"/>
      <protection/>
    </xf>
    <xf numFmtId="0" fontId="20" fillId="35" borderId="10" xfId="56" applyFont="1" applyFill="1" applyBorder="1" applyAlignment="1">
      <alignment horizontal="left" vertical="center"/>
      <protection/>
    </xf>
    <xf numFmtId="3" fontId="12" fillId="35" borderId="31" xfId="56" applyNumberFormat="1" applyFont="1" applyFill="1" applyBorder="1" applyAlignment="1">
      <alignment horizontal="right" vertical="center" indent="5"/>
      <protection/>
    </xf>
    <xf numFmtId="0" fontId="20" fillId="35" borderId="12" xfId="56" applyFont="1" applyFill="1" applyBorder="1" applyAlignment="1">
      <alignment horizontal="left" vertical="center"/>
      <protection/>
    </xf>
    <xf numFmtId="3" fontId="12" fillId="35" borderId="33" xfId="56" applyNumberFormat="1" applyFont="1" applyFill="1" applyBorder="1" applyAlignment="1">
      <alignment horizontal="right" vertical="center" indent="5"/>
      <protection/>
    </xf>
    <xf numFmtId="3" fontId="12" fillId="0" borderId="52" xfId="56" applyNumberFormat="1" applyFont="1" applyBorder="1" applyAlignment="1">
      <alignment horizontal="right" vertical="center" indent="5"/>
      <protection/>
    </xf>
    <xf numFmtId="3" fontId="12" fillId="0" borderId="33" xfId="56" applyNumberFormat="1" applyFont="1" applyBorder="1" applyAlignment="1">
      <alignment horizontal="right" vertical="center" indent="4"/>
      <protection/>
    </xf>
    <xf numFmtId="3" fontId="12" fillId="0" borderId="53" xfId="56" applyNumberFormat="1" applyFont="1" applyFill="1" applyBorder="1" applyAlignment="1">
      <alignment horizontal="right" vertical="center" indent="4"/>
      <protection/>
    </xf>
    <xf numFmtId="3" fontId="12" fillId="0" borderId="33" xfId="56" applyNumberFormat="1" applyFont="1" applyFill="1" applyBorder="1" applyAlignment="1">
      <alignment horizontal="right" vertical="center" indent="4"/>
      <protection/>
    </xf>
    <xf numFmtId="3" fontId="12" fillId="0" borderId="33" xfId="56" applyNumberFormat="1" applyFont="1" applyBorder="1" applyAlignment="1">
      <alignment horizontal="right" vertical="center" wrapText="1" indent="5"/>
      <protection/>
    </xf>
    <xf numFmtId="3" fontId="12" fillId="0" borderId="33" xfId="56" applyNumberFormat="1" applyFont="1" applyBorder="1" applyAlignment="1">
      <alignment horizontal="right" vertical="center" indent="5"/>
      <protection/>
    </xf>
    <xf numFmtId="3" fontId="12" fillId="0" borderId="35" xfId="56" applyNumberFormat="1" applyFont="1" applyBorder="1" applyAlignment="1">
      <alignment horizontal="right" vertical="center" indent="5"/>
      <protection/>
    </xf>
    <xf numFmtId="3" fontId="12" fillId="0" borderId="54" xfId="56" applyNumberFormat="1" applyFont="1" applyBorder="1" applyAlignment="1">
      <alignment horizontal="right" vertical="center" indent="5"/>
      <protection/>
    </xf>
    <xf numFmtId="3" fontId="12" fillId="0" borderId="53" xfId="56" applyNumberFormat="1" applyFont="1" applyBorder="1" applyAlignment="1">
      <alignment horizontal="right" vertical="center" indent="5"/>
      <protection/>
    </xf>
    <xf numFmtId="3" fontId="6" fillId="0" borderId="55" xfId="56" applyNumberFormat="1" applyFont="1" applyFill="1" applyBorder="1" applyAlignment="1">
      <alignment horizontal="right" indent="1"/>
      <protection/>
    </xf>
    <xf numFmtId="3" fontId="6" fillId="0" borderId="56" xfId="56" applyNumberFormat="1" applyFont="1" applyFill="1" applyBorder="1" applyAlignment="1">
      <alignment horizontal="right" indent="1"/>
      <protection/>
    </xf>
    <xf numFmtId="3" fontId="6" fillId="0" borderId="57" xfId="56" applyNumberFormat="1" applyFont="1" applyFill="1" applyBorder="1" applyAlignment="1">
      <alignment horizontal="right" indent="1"/>
      <protection/>
    </xf>
    <xf numFmtId="3" fontId="6" fillId="0" borderId="58" xfId="56" applyNumberFormat="1" applyFont="1" applyFill="1" applyBorder="1" applyAlignment="1">
      <alignment horizontal="right" indent="1"/>
      <protection/>
    </xf>
    <xf numFmtId="3" fontId="7" fillId="0" borderId="26" xfId="56" applyNumberFormat="1" applyFont="1" applyFill="1" applyBorder="1" applyAlignment="1">
      <alignment horizontal="right" indent="1"/>
      <protection/>
    </xf>
    <xf numFmtId="3" fontId="7" fillId="0" borderId="59" xfId="56" applyNumberFormat="1" applyFont="1" applyFill="1" applyBorder="1" applyAlignment="1">
      <alignment horizontal="right" indent="1"/>
      <protection/>
    </xf>
    <xf numFmtId="3" fontId="7" fillId="0" borderId="46" xfId="56" applyNumberFormat="1" applyFont="1" applyFill="1" applyBorder="1" applyAlignment="1">
      <alignment horizontal="right" indent="1"/>
      <protection/>
    </xf>
    <xf numFmtId="3" fontId="6" fillId="0" borderId="31" xfId="56" applyNumberFormat="1" applyFont="1" applyFill="1" applyBorder="1" applyAlignment="1">
      <alignment horizontal="right" indent="1"/>
      <protection/>
    </xf>
    <xf numFmtId="3" fontId="6" fillId="0" borderId="33" xfId="56" applyNumberFormat="1" applyFont="1" applyFill="1" applyBorder="1" applyAlignment="1">
      <alignment horizontal="right" indent="1"/>
      <protection/>
    </xf>
    <xf numFmtId="3" fontId="6" fillId="0" borderId="53" xfId="56" applyNumberFormat="1" applyFont="1" applyFill="1" applyBorder="1" applyAlignment="1">
      <alignment horizontal="right" indent="1"/>
      <protection/>
    </xf>
    <xf numFmtId="3" fontId="7" fillId="0" borderId="37" xfId="56" applyNumberFormat="1" applyFont="1" applyFill="1" applyBorder="1" applyAlignment="1">
      <alignment horizontal="right" indent="1"/>
      <protection/>
    </xf>
    <xf numFmtId="3" fontId="6" fillId="0" borderId="54" xfId="56" applyNumberFormat="1" applyFont="1" applyFill="1" applyBorder="1" applyAlignment="1">
      <alignment horizontal="right" indent="1"/>
      <protection/>
    </xf>
    <xf numFmtId="3" fontId="6" fillId="0" borderId="31" xfId="56" applyNumberFormat="1" applyFont="1" applyBorder="1" applyAlignment="1">
      <alignment horizontal="right" indent="1"/>
      <protection/>
    </xf>
    <xf numFmtId="3" fontId="6" fillId="0" borderId="33" xfId="56" applyNumberFormat="1" applyFont="1" applyBorder="1" applyAlignment="1">
      <alignment horizontal="right" indent="1"/>
      <protection/>
    </xf>
    <xf numFmtId="3" fontId="6" fillId="0" borderId="53" xfId="56" applyNumberFormat="1" applyFont="1" applyBorder="1" applyAlignment="1">
      <alignment horizontal="right" indent="1"/>
      <protection/>
    </xf>
    <xf numFmtId="3" fontId="6" fillId="0" borderId="35" xfId="56" applyNumberFormat="1" applyFont="1" applyBorder="1" applyAlignment="1">
      <alignment horizontal="right" indent="1"/>
      <protection/>
    </xf>
    <xf numFmtId="3" fontId="7" fillId="0" borderId="37" xfId="56" applyNumberFormat="1" applyFont="1" applyBorder="1" applyAlignment="1">
      <alignment horizontal="right" indent="1"/>
      <protection/>
    </xf>
    <xf numFmtId="3" fontId="7" fillId="0" borderId="46" xfId="56" applyNumberFormat="1" applyFont="1" applyBorder="1" applyAlignment="1">
      <alignment horizontal="right" indent="1"/>
      <protection/>
    </xf>
    <xf numFmtId="3" fontId="12" fillId="0" borderId="45" xfId="56" applyNumberFormat="1" applyFont="1" applyFill="1" applyBorder="1" applyAlignment="1">
      <alignment horizontal="right" vertical="center" indent="3"/>
      <protection/>
    </xf>
    <xf numFmtId="3" fontId="11" fillId="0" borderId="45" xfId="56" applyNumberFormat="1" applyFont="1" applyFill="1" applyBorder="1" applyAlignment="1">
      <alignment horizontal="right" vertical="center" wrapText="1" indent="3"/>
      <protection/>
    </xf>
    <xf numFmtId="3" fontId="62" fillId="0" borderId="26" xfId="56" applyNumberFormat="1" applyFont="1" applyFill="1" applyBorder="1" applyAlignment="1">
      <alignment horizontal="right" vertical="center" indent="3"/>
      <protection/>
    </xf>
    <xf numFmtId="3" fontId="61" fillId="0" borderId="45" xfId="56" applyNumberFormat="1" applyFont="1" applyFill="1" applyBorder="1" applyAlignment="1">
      <alignment horizontal="right" vertical="center" wrapText="1" indent="3"/>
      <protection/>
    </xf>
    <xf numFmtId="3" fontId="12" fillId="0" borderId="59" xfId="56" applyNumberFormat="1" applyFont="1" applyFill="1" applyBorder="1" applyAlignment="1">
      <alignment horizontal="center" vertical="center" wrapText="1"/>
      <protection/>
    </xf>
    <xf numFmtId="3" fontId="12" fillId="0" borderId="59" xfId="56" applyNumberFormat="1" applyFont="1" applyFill="1" applyBorder="1" applyAlignment="1">
      <alignment horizontal="right" vertical="center" indent="3"/>
      <protection/>
    </xf>
    <xf numFmtId="3" fontId="11" fillId="0" borderId="59" xfId="56" applyNumberFormat="1" applyFont="1" applyFill="1" applyBorder="1" applyAlignment="1">
      <alignment horizontal="right" vertical="center" wrapText="1" indent="3"/>
      <protection/>
    </xf>
    <xf numFmtId="0" fontId="11" fillId="0" borderId="17" xfId="56" applyFont="1" applyFill="1" applyBorder="1" applyAlignment="1">
      <alignment vertical="center"/>
      <protection/>
    </xf>
    <xf numFmtId="3" fontId="11" fillId="0" borderId="17" xfId="56" applyNumberFormat="1" applyFont="1" applyBorder="1" applyAlignment="1">
      <alignment horizontal="center" vertical="center" wrapText="1"/>
      <protection/>
    </xf>
    <xf numFmtId="3" fontId="12" fillId="0" borderId="17" xfId="56" applyNumberFormat="1" applyFont="1" applyBorder="1" applyAlignment="1">
      <alignment horizontal="center" vertical="center"/>
      <protection/>
    </xf>
    <xf numFmtId="3" fontId="21" fillId="0" borderId="17" xfId="56" applyNumberFormat="1" applyFont="1" applyBorder="1" applyAlignment="1">
      <alignment horizontal="right" indent="4"/>
      <protection/>
    </xf>
    <xf numFmtId="3" fontId="21" fillId="0" borderId="26" xfId="56" applyNumberFormat="1" applyFont="1" applyBorder="1" applyAlignment="1">
      <alignment horizontal="right" indent="3"/>
      <protection/>
    </xf>
    <xf numFmtId="3" fontId="19" fillId="0" borderId="18" xfId="56" applyNumberFormat="1" applyFont="1" applyFill="1" applyBorder="1" applyAlignment="1">
      <alignment horizontal="right" indent="1"/>
      <protection/>
    </xf>
    <xf numFmtId="3" fontId="10" fillId="33" borderId="18" xfId="56" applyNumberFormat="1" applyFont="1" applyFill="1" applyBorder="1" applyAlignment="1">
      <alignment horizontal="right" indent="1"/>
      <protection/>
    </xf>
    <xf numFmtId="3" fontId="10" fillId="0" borderId="18" xfId="56" applyNumberFormat="1" applyFont="1" applyFill="1" applyBorder="1" applyAlignment="1">
      <alignment horizontal="right" indent="1"/>
      <protection/>
    </xf>
    <xf numFmtId="3" fontId="19" fillId="0" borderId="18" xfId="56" applyNumberFormat="1" applyFont="1" applyBorder="1" applyAlignment="1">
      <alignment vertical="center"/>
      <protection/>
    </xf>
    <xf numFmtId="3" fontId="10" fillId="0" borderId="40" xfId="56" applyNumberFormat="1" applyFont="1" applyBorder="1" applyAlignment="1">
      <alignment vertical="center"/>
      <protection/>
    </xf>
    <xf numFmtId="3" fontId="19" fillId="0" borderId="60" xfId="56" applyNumberFormat="1" applyFont="1" applyBorder="1">
      <alignment/>
      <protection/>
    </xf>
    <xf numFmtId="3" fontId="19" fillId="0" borderId="61" xfId="56" applyNumberFormat="1" applyFont="1" applyBorder="1">
      <alignment/>
      <protection/>
    </xf>
    <xf numFmtId="3" fontId="10" fillId="0" borderId="42" xfId="56" applyNumberFormat="1" applyFont="1" applyBorder="1">
      <alignment/>
      <protection/>
    </xf>
    <xf numFmtId="3" fontId="19" fillId="0" borderId="20" xfId="56" applyNumberFormat="1" applyFont="1" applyBorder="1">
      <alignment/>
      <protection/>
    </xf>
    <xf numFmtId="3" fontId="19" fillId="0" borderId="18" xfId="56" applyNumberFormat="1" applyFont="1" applyBorder="1">
      <alignment/>
      <protection/>
    </xf>
    <xf numFmtId="0" fontId="27" fillId="0" borderId="0" xfId="0" applyFont="1" applyAlignment="1">
      <alignment horizontal="right"/>
    </xf>
    <xf numFmtId="0" fontId="16" fillId="33" borderId="45" xfId="56" applyFont="1" applyFill="1" applyBorder="1" applyAlignment="1">
      <alignment horizontal="left" vertical="center"/>
      <protection/>
    </xf>
    <xf numFmtId="0" fontId="10" fillId="0" borderId="62" xfId="56" applyFont="1" applyBorder="1" applyAlignment="1">
      <alignment horizontal="center" vertical="center"/>
      <protection/>
    </xf>
    <xf numFmtId="0" fontId="16" fillId="33" borderId="14" xfId="56" applyFont="1" applyFill="1" applyBorder="1" applyAlignment="1">
      <alignment horizontal="left" vertical="center"/>
      <protection/>
    </xf>
    <xf numFmtId="0" fontId="16" fillId="33" borderId="63" xfId="56" applyFont="1" applyFill="1" applyBorder="1" applyAlignment="1">
      <alignment horizontal="left" vertical="center"/>
      <protection/>
    </xf>
    <xf numFmtId="3" fontId="14" fillId="0" borderId="26" xfId="56" applyNumberFormat="1" applyFont="1" applyBorder="1" applyAlignment="1">
      <alignment horizontal="right" vertical="center" indent="1"/>
      <protection/>
    </xf>
    <xf numFmtId="3" fontId="15" fillId="33" borderId="26" xfId="56" applyNumberFormat="1" applyFont="1" applyFill="1" applyBorder="1" applyAlignment="1">
      <alignment horizontal="right" vertical="center" indent="1"/>
      <protection/>
    </xf>
    <xf numFmtId="3" fontId="14" fillId="34" borderId="26" xfId="56" applyNumberFormat="1" applyFont="1" applyFill="1" applyBorder="1" applyAlignment="1">
      <alignment horizontal="right" vertical="center" indent="1"/>
      <protection/>
    </xf>
    <xf numFmtId="3" fontId="10" fillId="33" borderId="26" xfId="56" applyNumberFormat="1" applyFont="1" applyFill="1" applyBorder="1" applyAlignment="1">
      <alignment horizontal="right" vertical="center" indent="1"/>
      <protection/>
    </xf>
    <xf numFmtId="3" fontId="15" fillId="34" borderId="26" xfId="56" applyNumberFormat="1" applyFont="1" applyFill="1" applyBorder="1" applyAlignment="1">
      <alignment horizontal="right" vertical="center" indent="1"/>
      <protection/>
    </xf>
    <xf numFmtId="3" fontId="10" fillId="33" borderId="26" xfId="56" applyNumberFormat="1" applyFont="1" applyFill="1" applyBorder="1" applyAlignment="1">
      <alignment horizontal="center" vertical="center"/>
      <protection/>
    </xf>
    <xf numFmtId="3" fontId="6" fillId="0" borderId="18" xfId="56" applyNumberFormat="1" applyFont="1" applyFill="1" applyBorder="1" applyAlignment="1">
      <alignment horizontal="right" vertical="center" indent="2"/>
      <protection/>
    </xf>
    <xf numFmtId="3" fontId="7" fillId="0" borderId="18" xfId="56" applyNumberFormat="1" applyFont="1" applyFill="1" applyBorder="1" applyAlignment="1">
      <alignment horizontal="right" vertical="center" indent="2"/>
      <protection/>
    </xf>
    <xf numFmtId="3" fontId="6" fillId="0" borderId="18" xfId="56" applyNumberFormat="1" applyFont="1" applyBorder="1" applyAlignment="1">
      <alignment horizontal="right" vertical="center" indent="2"/>
      <protection/>
    </xf>
    <xf numFmtId="3" fontId="7" fillId="0" borderId="18" xfId="56" applyNumberFormat="1" applyFont="1" applyBorder="1" applyAlignment="1">
      <alignment horizontal="right" vertical="center" indent="2"/>
      <protection/>
    </xf>
    <xf numFmtId="3" fontId="6" fillId="0" borderId="18" xfId="56" applyNumberFormat="1" applyFont="1" applyBorder="1" applyAlignment="1">
      <alignment horizontal="right" vertical="center" indent="2"/>
      <protection/>
    </xf>
    <xf numFmtId="164" fontId="34" fillId="0" borderId="61" xfId="40" applyNumberFormat="1" applyFont="1" applyBorder="1" applyAlignment="1">
      <alignment horizontal="right" vertical="center" wrapText="1" indent="3"/>
    </xf>
    <xf numFmtId="164" fontId="66" fillId="0" borderId="22" xfId="40" applyNumberFormat="1" applyFont="1" applyBorder="1" applyAlignment="1">
      <alignment horizontal="right" vertical="center"/>
    </xf>
    <xf numFmtId="164" fontId="34" fillId="0" borderId="18" xfId="40" applyNumberFormat="1" applyFont="1" applyBorder="1" applyAlignment="1">
      <alignment horizontal="right" vertical="center"/>
    </xf>
    <xf numFmtId="164" fontId="34" fillId="0" borderId="64" xfId="40" applyNumberFormat="1" applyFont="1" applyBorder="1" applyAlignment="1">
      <alignment horizontal="right" vertical="center"/>
    </xf>
    <xf numFmtId="164" fontId="66" fillId="0" borderId="65" xfId="40" applyNumberFormat="1" applyFont="1" applyBorder="1" applyAlignment="1">
      <alignment horizontal="right" vertical="center"/>
    </xf>
    <xf numFmtId="164" fontId="66" fillId="0" borderId="36" xfId="40" applyNumberFormat="1" applyFont="1" applyBorder="1" applyAlignment="1">
      <alignment horizontal="right" vertical="center"/>
    </xf>
    <xf numFmtId="3" fontId="12" fillId="34" borderId="0" xfId="56" applyNumberFormat="1" applyFont="1" applyFill="1" applyAlignment="1">
      <alignment horizontal="right" wrapText="1"/>
      <protection/>
    </xf>
    <xf numFmtId="0" fontId="21" fillId="0" borderId="0" xfId="56" applyFont="1" applyAlignment="1">
      <alignment horizontal="center" vertical="center" wrapText="1"/>
      <protection/>
    </xf>
    <xf numFmtId="3" fontId="10" fillId="33" borderId="18" xfId="56" applyNumberFormat="1" applyFont="1" applyFill="1" applyBorder="1" applyAlignment="1">
      <alignment horizontal="right" wrapText="1"/>
      <protection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vertical="center"/>
    </xf>
    <xf numFmtId="164" fontId="1" fillId="0" borderId="32" xfId="40" applyNumberFormat="1" applyFont="1" applyBorder="1" applyAlignment="1">
      <alignment horizontal="left" indent="1"/>
    </xf>
    <xf numFmtId="164" fontId="1" fillId="0" borderId="18" xfId="40" applyNumberFormat="1" applyFont="1" applyBorder="1" applyAlignment="1">
      <alignment horizontal="left" indent="1"/>
    </xf>
    <xf numFmtId="164" fontId="1" fillId="0" borderId="21" xfId="40" applyNumberFormat="1" applyFont="1" applyBorder="1" applyAlignment="1">
      <alignment horizontal="left" indent="1"/>
    </xf>
    <xf numFmtId="164" fontId="1" fillId="0" borderId="36" xfId="40" applyNumberFormat="1" applyFont="1" applyBorder="1" applyAlignment="1">
      <alignment horizontal="left" indent="1"/>
    </xf>
    <xf numFmtId="164" fontId="1" fillId="0" borderId="32" xfId="40" applyNumberFormat="1" applyFont="1" applyBorder="1" applyAlignment="1">
      <alignment horizontal="left"/>
    </xf>
    <xf numFmtId="164" fontId="1" fillId="0" borderId="18" xfId="40" applyNumberFormat="1" applyFont="1" applyBorder="1" applyAlignment="1">
      <alignment horizontal="left"/>
    </xf>
    <xf numFmtId="164" fontId="1" fillId="0" borderId="21" xfId="40" applyNumberFormat="1" applyFont="1" applyBorder="1" applyAlignment="1">
      <alignment horizontal="left"/>
    </xf>
    <xf numFmtId="164" fontId="1" fillId="0" borderId="36" xfId="40" applyNumberFormat="1" applyFont="1" applyBorder="1" applyAlignment="1">
      <alignment horizontal="left"/>
    </xf>
    <xf numFmtId="164" fontId="1" fillId="0" borderId="32" xfId="40" applyNumberFormat="1" applyFont="1" applyBorder="1" applyAlignment="1">
      <alignment horizontal="right"/>
    </xf>
    <xf numFmtId="164" fontId="1" fillId="0" borderId="18" xfId="40" applyNumberFormat="1" applyFont="1" applyBorder="1" applyAlignment="1">
      <alignment horizontal="right"/>
    </xf>
    <xf numFmtId="164" fontId="1" fillId="0" borderId="21" xfId="40" applyNumberFormat="1" applyFont="1" applyBorder="1" applyAlignment="1">
      <alignment horizontal="right"/>
    </xf>
    <xf numFmtId="164" fontId="1" fillId="0" borderId="36" xfId="40" applyNumberFormat="1" applyFont="1" applyBorder="1" applyAlignment="1">
      <alignment horizontal="right"/>
    </xf>
    <xf numFmtId="164" fontId="1" fillId="0" borderId="31" xfId="40" applyNumberFormat="1" applyFont="1" applyBorder="1" applyAlignment="1">
      <alignment horizontal="left" indent="1"/>
    </xf>
    <xf numFmtId="164" fontId="1" fillId="0" borderId="33" xfId="40" applyNumberFormat="1" applyFont="1" applyBorder="1" applyAlignment="1">
      <alignment horizontal="left" indent="1"/>
    </xf>
    <xf numFmtId="164" fontId="1" fillId="0" borderId="35" xfId="40" applyNumberFormat="1" applyFont="1" applyBorder="1" applyAlignment="1">
      <alignment horizontal="left" indent="1"/>
    </xf>
    <xf numFmtId="164" fontId="1" fillId="0" borderId="37" xfId="40" applyNumberFormat="1" applyFont="1" applyBorder="1" applyAlignment="1">
      <alignment horizontal="left" indent="1"/>
    </xf>
    <xf numFmtId="3" fontId="16" fillId="0" borderId="18" xfId="57" applyNumberFormat="1" applyFont="1" applyFill="1" applyBorder="1" applyAlignment="1">
      <alignment horizontal="right" vertical="center" indent="1"/>
      <protection/>
    </xf>
    <xf numFmtId="3" fontId="16" fillId="0" borderId="30" xfId="57" applyNumberFormat="1" applyFont="1" applyFill="1" applyBorder="1" applyAlignment="1">
      <alignment horizontal="right" vertical="center" indent="1"/>
      <protection/>
    </xf>
    <xf numFmtId="3" fontId="16" fillId="0" borderId="20" xfId="57" applyNumberFormat="1" applyFont="1" applyFill="1" applyBorder="1" applyAlignment="1">
      <alignment horizontal="right" vertical="center" indent="1"/>
      <protection/>
    </xf>
    <xf numFmtId="3" fontId="20" fillId="0" borderId="18" xfId="57" applyNumberFormat="1" applyFont="1" applyFill="1" applyBorder="1" applyAlignment="1">
      <alignment horizontal="right" vertical="center"/>
      <protection/>
    </xf>
    <xf numFmtId="0" fontId="20" fillId="0" borderId="18" xfId="57" applyFont="1" applyFill="1" applyBorder="1" applyAlignment="1">
      <alignment horizontal="right" vertical="center"/>
      <protection/>
    </xf>
    <xf numFmtId="3" fontId="16" fillId="0" borderId="18" xfId="57" applyNumberFormat="1" applyFont="1" applyFill="1" applyBorder="1" applyAlignment="1">
      <alignment horizontal="right" vertical="center"/>
      <protection/>
    </xf>
    <xf numFmtId="0" fontId="10" fillId="0" borderId="18" xfId="56" applyFont="1" applyBorder="1" applyAlignment="1">
      <alignment horizontal="left" vertical="center"/>
      <protection/>
    </xf>
    <xf numFmtId="0" fontId="10" fillId="0" borderId="33" xfId="56" applyFont="1" applyBorder="1" applyAlignment="1">
      <alignment horizontal="left" vertical="center"/>
      <protection/>
    </xf>
    <xf numFmtId="0" fontId="5" fillId="0" borderId="21" xfId="56" applyFont="1" applyBorder="1" applyAlignment="1">
      <alignment horizontal="left" vertical="center"/>
      <protection/>
    </xf>
    <xf numFmtId="0" fontId="5" fillId="0" borderId="35" xfId="56" applyFont="1" applyBorder="1" applyAlignment="1">
      <alignment horizontal="left" vertical="center"/>
      <protection/>
    </xf>
    <xf numFmtId="0" fontId="3" fillId="0" borderId="0" xfId="56" applyFont="1" applyAlignment="1">
      <alignment horizontal="center" vertical="center"/>
      <protection/>
    </xf>
    <xf numFmtId="0" fontId="55" fillId="0" borderId="0" xfId="56" applyFont="1" applyAlignment="1">
      <alignment horizontal="center" vertical="center"/>
      <protection/>
    </xf>
    <xf numFmtId="0" fontId="5" fillId="0" borderId="26" xfId="56" applyFont="1" applyBorder="1" applyAlignment="1">
      <alignment horizontal="center" vertical="center"/>
      <protection/>
    </xf>
    <xf numFmtId="0" fontId="5" fillId="0" borderId="32" xfId="56" applyFont="1" applyBorder="1" applyAlignment="1">
      <alignment horizontal="left" vertical="center"/>
      <protection/>
    </xf>
    <xf numFmtId="0" fontId="5" fillId="0" borderId="31" xfId="56" applyFont="1" applyBorder="1" applyAlignment="1">
      <alignment horizontal="left" vertical="center"/>
      <protection/>
    </xf>
    <xf numFmtId="0" fontId="5" fillId="0" borderId="18" xfId="56" applyFont="1" applyBorder="1" applyAlignment="1">
      <alignment horizontal="left" vertical="center"/>
      <protection/>
    </xf>
    <xf numFmtId="0" fontId="5" fillId="0" borderId="33" xfId="56" applyFont="1" applyBorder="1" applyAlignment="1">
      <alignment horizontal="left" vertical="center"/>
      <protection/>
    </xf>
    <xf numFmtId="0" fontId="10" fillId="0" borderId="18" xfId="56" applyFont="1" applyBorder="1" applyAlignment="1">
      <alignment horizontal="left" vertical="center" wrapText="1"/>
      <protection/>
    </xf>
    <xf numFmtId="0" fontId="10" fillId="0" borderId="33" xfId="56" applyFont="1" applyBorder="1" applyAlignment="1">
      <alignment horizontal="left" vertical="center" wrapText="1"/>
      <protection/>
    </xf>
    <xf numFmtId="0" fontId="24" fillId="0" borderId="0" xfId="56" applyFont="1" applyBorder="1" applyAlignment="1">
      <alignment horizontal="center" vertical="center" wrapText="1"/>
      <protection/>
    </xf>
    <xf numFmtId="3" fontId="20" fillId="0" borderId="66" xfId="56" applyNumberFormat="1" applyFont="1" applyBorder="1" applyAlignment="1">
      <alignment horizontal="right"/>
      <protection/>
    </xf>
    <xf numFmtId="0" fontId="28" fillId="0" borderId="0" xfId="56" applyFont="1" applyAlignment="1">
      <alignment horizontal="center" vertical="center"/>
      <protection/>
    </xf>
    <xf numFmtId="3" fontId="19" fillId="0" borderId="66" xfId="56" applyNumberFormat="1" applyFont="1" applyBorder="1" applyAlignment="1">
      <alignment horizontal="right"/>
      <protection/>
    </xf>
    <xf numFmtId="0" fontId="7" fillId="0" borderId="45" xfId="56" applyFont="1" applyBorder="1" applyAlignment="1">
      <alignment horizontal="center" vertical="center"/>
      <protection/>
    </xf>
    <xf numFmtId="0" fontId="7" fillId="0" borderId="59" xfId="56" applyFont="1" applyBorder="1" applyAlignment="1">
      <alignment horizontal="center" vertical="center"/>
      <protection/>
    </xf>
    <xf numFmtId="0" fontId="7" fillId="0" borderId="49" xfId="56" applyFont="1" applyBorder="1" applyAlignment="1">
      <alignment horizontal="center" vertic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Border="1" applyAlignment="1">
      <alignment horizontal="right"/>
      <protection/>
    </xf>
    <xf numFmtId="0" fontId="5" fillId="0" borderId="0" xfId="56" applyFont="1" applyAlignment="1">
      <alignment horizontal="center" vertical="center" wrapText="1"/>
      <protection/>
    </xf>
    <xf numFmtId="3" fontId="12" fillId="0" borderId="26" xfId="56" applyNumberFormat="1" applyFont="1" applyFill="1" applyBorder="1" applyAlignment="1">
      <alignment horizontal="right" vertical="center" indent="4"/>
      <protection/>
    </xf>
    <xf numFmtId="3" fontId="11" fillId="0" borderId="26" xfId="56" applyNumberFormat="1" applyFont="1" applyFill="1" applyBorder="1" applyAlignment="1">
      <alignment horizontal="right" vertical="center" wrapText="1" indent="4"/>
      <protection/>
    </xf>
    <xf numFmtId="0" fontId="11" fillId="0" borderId="45" xfId="56" applyFont="1" applyFill="1" applyBorder="1" applyAlignment="1">
      <alignment horizontal="center" vertical="center"/>
      <protection/>
    </xf>
    <xf numFmtId="0" fontId="11" fillId="0" borderId="59" xfId="56" applyFont="1" applyFill="1" applyBorder="1" applyAlignment="1">
      <alignment horizontal="center" vertical="center"/>
      <protection/>
    </xf>
    <xf numFmtId="0" fontId="11" fillId="0" borderId="49" xfId="56" applyFont="1" applyFill="1" applyBorder="1" applyAlignment="1">
      <alignment horizontal="center" vertical="center"/>
      <protection/>
    </xf>
    <xf numFmtId="3" fontId="11" fillId="0" borderId="0" xfId="56" applyNumberFormat="1" applyFont="1" applyFill="1" applyBorder="1" applyAlignment="1">
      <alignment horizontal="center" vertical="center" wrapText="1"/>
      <protection/>
    </xf>
    <xf numFmtId="3" fontId="12" fillId="0" borderId="26" xfId="56" applyNumberFormat="1" applyFont="1" applyFill="1" applyBorder="1" applyAlignment="1">
      <alignment horizontal="center" vertical="center" wrapText="1"/>
      <protection/>
    </xf>
    <xf numFmtId="3" fontId="11" fillId="0" borderId="26" xfId="5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0" fillId="0" borderId="0" xfId="56" applyFont="1" applyFill="1" applyBorder="1" applyAlignment="1">
      <alignment horizontal="center" vertical="center"/>
      <protection/>
    </xf>
    <xf numFmtId="0" fontId="11" fillId="0" borderId="26" xfId="56" applyFont="1" applyFill="1" applyBorder="1" applyAlignment="1">
      <alignment horizontal="left" vertical="center" wrapText="1"/>
      <protection/>
    </xf>
    <xf numFmtId="0" fontId="11" fillId="0" borderId="26" xfId="56" applyFont="1" applyFill="1" applyBorder="1" applyAlignment="1">
      <alignment horizontal="center" vertical="center" wrapText="1"/>
      <protection/>
    </xf>
    <xf numFmtId="3" fontId="11" fillId="0" borderId="26" xfId="56" applyNumberFormat="1" applyFont="1" applyFill="1" applyBorder="1" applyAlignment="1">
      <alignment horizontal="right" vertical="center" indent="4"/>
      <protection/>
    </xf>
    <xf numFmtId="3" fontId="12" fillId="0" borderId="45" xfId="56" applyNumberFormat="1" applyFont="1" applyFill="1" applyBorder="1" applyAlignment="1">
      <alignment horizontal="right" vertical="center" indent="3"/>
      <protection/>
    </xf>
    <xf numFmtId="3" fontId="12" fillId="0" borderId="49" xfId="56" applyNumberFormat="1" applyFont="1" applyFill="1" applyBorder="1" applyAlignment="1">
      <alignment horizontal="right" vertical="center" indent="3"/>
      <protection/>
    </xf>
    <xf numFmtId="3" fontId="12" fillId="0" borderId="45" xfId="56" applyNumberFormat="1" applyFont="1" applyFill="1" applyBorder="1" applyAlignment="1">
      <alignment horizontal="center" vertical="center" wrapText="1"/>
      <protection/>
    </xf>
    <xf numFmtId="3" fontId="12" fillId="0" borderId="49" xfId="56" applyNumberFormat="1" applyFont="1" applyFill="1" applyBorder="1" applyAlignment="1">
      <alignment horizontal="center" vertical="center" wrapText="1"/>
      <protection/>
    </xf>
    <xf numFmtId="3" fontId="11" fillId="0" borderId="45" xfId="56" applyNumberFormat="1" applyFont="1" applyFill="1" applyBorder="1" applyAlignment="1">
      <alignment horizontal="right" vertical="center" wrapText="1" indent="3"/>
      <protection/>
    </xf>
    <xf numFmtId="3" fontId="11" fillId="0" borderId="49" xfId="56" applyNumberFormat="1" applyFont="1" applyFill="1" applyBorder="1" applyAlignment="1">
      <alignment horizontal="right" vertical="center" wrapText="1" indent="3"/>
      <protection/>
    </xf>
    <xf numFmtId="3" fontId="11" fillId="0" borderId="45" xfId="56" applyNumberFormat="1" applyFont="1" applyFill="1" applyBorder="1" applyAlignment="1">
      <alignment horizontal="right" vertical="center" indent="5"/>
      <protection/>
    </xf>
    <xf numFmtId="3" fontId="11" fillId="0" borderId="49" xfId="56" applyNumberFormat="1" applyFont="1" applyFill="1" applyBorder="1" applyAlignment="1">
      <alignment horizontal="right" vertical="center" indent="5"/>
      <protection/>
    </xf>
    <xf numFmtId="0" fontId="10" fillId="33" borderId="45" xfId="56" applyFont="1" applyFill="1" applyBorder="1" applyAlignment="1">
      <alignment horizontal="center" vertical="center"/>
      <protection/>
    </xf>
    <xf numFmtId="0" fontId="10" fillId="33" borderId="49" xfId="56" applyFont="1" applyFill="1" applyBorder="1" applyAlignment="1">
      <alignment horizontal="center" vertical="center"/>
      <protection/>
    </xf>
    <xf numFmtId="49" fontId="10" fillId="33" borderId="45" xfId="56" applyNumberFormat="1" applyFont="1" applyFill="1" applyBorder="1" applyAlignment="1">
      <alignment horizontal="center" vertical="center" wrapText="1"/>
      <protection/>
    </xf>
    <xf numFmtId="49" fontId="10" fillId="33" borderId="49" xfId="56" applyNumberFormat="1" applyFont="1" applyFill="1" applyBorder="1" applyAlignment="1">
      <alignment horizontal="center" vertical="center" wrapText="1"/>
      <protection/>
    </xf>
    <xf numFmtId="0" fontId="18" fillId="0" borderId="26" xfId="56" applyFont="1" applyBorder="1" applyAlignment="1">
      <alignment horizontal="center" vertical="center"/>
      <protection/>
    </xf>
    <xf numFmtId="0" fontId="18" fillId="34" borderId="25" xfId="56" applyFont="1" applyFill="1" applyBorder="1" applyAlignment="1">
      <alignment horizontal="center" vertical="center"/>
      <protection/>
    </xf>
    <xf numFmtId="0" fontId="18" fillId="34" borderId="47" xfId="56" applyFont="1" applyFill="1" applyBorder="1" applyAlignment="1">
      <alignment horizontal="center" vertical="center"/>
      <protection/>
    </xf>
    <xf numFmtId="0" fontId="18" fillId="34" borderId="48" xfId="56" applyFont="1" applyFill="1" applyBorder="1" applyAlignment="1">
      <alignment horizontal="center" vertical="center"/>
      <protection/>
    </xf>
    <xf numFmtId="0" fontId="10" fillId="33" borderId="26" xfId="56" applyFont="1" applyFill="1" applyBorder="1" applyAlignment="1">
      <alignment horizontal="left" vertical="center"/>
      <protection/>
    </xf>
    <xf numFmtId="0" fontId="63" fillId="0" borderId="0" xfId="56" applyFont="1" applyAlignment="1">
      <alignment horizontal="center" vertical="center"/>
      <protection/>
    </xf>
    <xf numFmtId="0" fontId="16" fillId="0" borderId="25" xfId="56" applyFont="1" applyBorder="1" applyAlignment="1">
      <alignment horizontal="center" vertical="center"/>
      <protection/>
    </xf>
    <xf numFmtId="0" fontId="16" fillId="0" borderId="47" xfId="56" applyFont="1" applyBorder="1" applyAlignment="1">
      <alignment horizontal="center" vertical="center"/>
      <protection/>
    </xf>
    <xf numFmtId="0" fontId="17" fillId="0" borderId="25" xfId="56" applyFont="1" applyBorder="1" applyAlignment="1">
      <alignment horizontal="center" vertical="center" textRotation="90"/>
      <protection/>
    </xf>
    <xf numFmtId="0" fontId="17" fillId="0" borderId="48" xfId="56" applyFont="1" applyBorder="1" applyAlignment="1">
      <alignment horizontal="center" vertical="center" textRotation="90"/>
      <protection/>
    </xf>
    <xf numFmtId="0" fontId="17" fillId="0" borderId="28" xfId="56" applyFont="1" applyBorder="1" applyAlignment="1">
      <alignment horizontal="center" vertical="center"/>
      <protection/>
    </xf>
    <xf numFmtId="0" fontId="17" fillId="0" borderId="67" xfId="56" applyFont="1" applyBorder="1" applyAlignment="1">
      <alignment horizontal="center" vertical="center"/>
      <protection/>
    </xf>
    <xf numFmtId="3" fontId="15" fillId="0" borderId="68" xfId="56" applyNumberFormat="1" applyFont="1" applyBorder="1" applyAlignment="1">
      <alignment horizontal="center" vertical="center"/>
      <protection/>
    </xf>
    <xf numFmtId="3" fontId="15" fillId="0" borderId="27" xfId="56" applyNumberFormat="1" applyFont="1" applyBorder="1" applyAlignment="1">
      <alignment horizontal="center" vertical="center"/>
      <protection/>
    </xf>
    <xf numFmtId="3" fontId="17" fillId="33" borderId="68" xfId="56" applyNumberFormat="1" applyFont="1" applyFill="1" applyBorder="1" applyAlignment="1">
      <alignment horizontal="center" vertical="center" wrapText="1"/>
      <protection/>
    </xf>
    <xf numFmtId="3" fontId="17" fillId="33" borderId="69" xfId="56" applyNumberFormat="1" applyFont="1" applyFill="1" applyBorder="1" applyAlignment="1">
      <alignment horizontal="center" vertical="center" wrapText="1"/>
      <protection/>
    </xf>
    <xf numFmtId="3" fontId="17" fillId="0" borderId="25" xfId="56" applyNumberFormat="1" applyFont="1" applyBorder="1" applyAlignment="1">
      <alignment horizontal="center" vertical="center" wrapText="1"/>
      <protection/>
    </xf>
    <xf numFmtId="3" fontId="17" fillId="0" borderId="48" xfId="56" applyNumberFormat="1" applyFont="1" applyBorder="1" applyAlignment="1">
      <alignment horizontal="center" vertical="center" wrapText="1"/>
      <protection/>
    </xf>
    <xf numFmtId="0" fontId="15" fillId="33" borderId="45" xfId="56" applyFont="1" applyFill="1" applyBorder="1" applyAlignment="1">
      <alignment horizontal="center" vertical="center"/>
      <protection/>
    </xf>
    <xf numFmtId="0" fontId="15" fillId="33" borderId="49" xfId="56" applyFont="1" applyFill="1" applyBorder="1" applyAlignment="1">
      <alignment horizontal="center" vertical="center"/>
      <protection/>
    </xf>
    <xf numFmtId="0" fontId="7" fillId="0" borderId="0" xfId="56" applyFont="1" applyAlignment="1">
      <alignment horizontal="left" vertical="center"/>
      <protection/>
    </xf>
    <xf numFmtId="0" fontId="5" fillId="0" borderId="0" xfId="56" applyFont="1" applyAlignment="1">
      <alignment horizontal="center" vertical="center"/>
      <protection/>
    </xf>
    <xf numFmtId="0" fontId="48" fillId="0" borderId="0" xfId="56" applyFont="1" applyAlignment="1">
      <alignment horizontal="center" vertical="center"/>
      <protection/>
    </xf>
    <xf numFmtId="0" fontId="21" fillId="0" borderId="0" xfId="56" applyFont="1" applyFill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top"/>
      <protection/>
    </xf>
    <xf numFmtId="0" fontId="21" fillId="0" borderId="0" xfId="56" applyFont="1" applyFill="1" applyAlignment="1">
      <alignment horizontal="center" vertical="center" wrapText="1"/>
      <protection/>
    </xf>
    <xf numFmtId="0" fontId="21" fillId="33" borderId="19" xfId="56" applyFont="1" applyFill="1" applyBorder="1" applyAlignment="1">
      <alignment horizontal="left" vertical="center"/>
      <protection/>
    </xf>
    <xf numFmtId="0" fontId="21" fillId="33" borderId="30" xfId="56" applyFont="1" applyFill="1" applyBorder="1" applyAlignment="1">
      <alignment horizontal="left" vertical="center"/>
      <protection/>
    </xf>
    <xf numFmtId="0" fontId="21" fillId="33" borderId="20" xfId="56" applyFont="1" applyFill="1" applyBorder="1" applyAlignment="1">
      <alignment horizontal="left" vertical="center"/>
      <protection/>
    </xf>
    <xf numFmtId="0" fontId="21" fillId="0" borderId="0" xfId="56" applyFont="1" applyAlignment="1">
      <alignment horizontal="center" vertical="center" wrapText="1"/>
      <protection/>
    </xf>
    <xf numFmtId="0" fontId="28" fillId="0" borderId="0" xfId="56" applyFont="1" applyAlignment="1">
      <alignment horizontal="center"/>
      <protection/>
    </xf>
    <xf numFmtId="0" fontId="29" fillId="0" borderId="0" xfId="56" applyFont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/>
      <protection/>
    </xf>
    <xf numFmtId="0" fontId="10" fillId="0" borderId="0" xfId="56" applyFont="1" applyAlignment="1">
      <alignment horizontal="center" vertical="center" wrapText="1"/>
      <protection/>
    </xf>
    <xf numFmtId="0" fontId="19" fillId="0" borderId="0" xfId="56" applyFont="1" applyAlignment="1">
      <alignment vertical="center" wrapText="1"/>
      <protection/>
    </xf>
    <xf numFmtId="0" fontId="25" fillId="0" borderId="0" xfId="56" applyFont="1" applyAlignment="1">
      <alignment vertical="center" wrapText="1"/>
      <protection/>
    </xf>
    <xf numFmtId="0" fontId="10" fillId="0" borderId="0" xfId="56" applyFont="1" applyAlignment="1">
      <alignment vertical="center" wrapText="1"/>
      <protection/>
    </xf>
    <xf numFmtId="0" fontId="2" fillId="0" borderId="0" xfId="56" applyAlignment="1">
      <alignment vertical="center"/>
      <protection/>
    </xf>
    <xf numFmtId="0" fontId="31" fillId="0" borderId="0" xfId="56" applyFont="1" applyAlignment="1">
      <alignment vertical="center" wrapText="1"/>
      <protection/>
    </xf>
    <xf numFmtId="0" fontId="30" fillId="0" borderId="0" xfId="56" applyFont="1" applyAlignment="1">
      <alignment vertical="center" wrapText="1"/>
      <protection/>
    </xf>
    <xf numFmtId="0" fontId="40" fillId="0" borderId="0" xfId="56" applyFont="1" applyAlignment="1">
      <alignment horizontal="center" vertical="center"/>
      <protection/>
    </xf>
    <xf numFmtId="0" fontId="56" fillId="0" borderId="0" xfId="56" applyFont="1" applyAlignment="1">
      <alignment horizontal="center" wrapText="1"/>
      <protection/>
    </xf>
    <xf numFmtId="0" fontId="33" fillId="0" borderId="25" xfId="56" applyFont="1" applyBorder="1" applyAlignment="1">
      <alignment horizontal="center" vertical="center"/>
      <protection/>
    </xf>
    <xf numFmtId="0" fontId="33" fillId="0" borderId="48" xfId="56" applyFont="1" applyBorder="1" applyAlignment="1">
      <alignment horizontal="center" vertical="center"/>
      <protection/>
    </xf>
    <xf numFmtId="0" fontId="28" fillId="0" borderId="0" xfId="56" applyFont="1" applyAlignment="1">
      <alignment horizontal="right" vertical="center"/>
      <protection/>
    </xf>
    <xf numFmtId="0" fontId="4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0" xfId="57" applyFont="1" applyFill="1" applyAlignment="1">
      <alignment horizontal="center" vertical="center"/>
      <protection/>
    </xf>
    <xf numFmtId="0" fontId="25" fillId="0" borderId="0" xfId="56" applyFont="1" applyFill="1" applyBorder="1" applyAlignment="1">
      <alignment horizontal="center" vertical="center"/>
      <protection/>
    </xf>
    <xf numFmtId="0" fontId="10" fillId="33" borderId="19" xfId="56" applyFont="1" applyFill="1" applyBorder="1" applyAlignment="1">
      <alignment horizontal="left" vertical="center"/>
      <protection/>
    </xf>
    <xf numFmtId="0" fontId="10" fillId="33" borderId="20" xfId="56" applyFont="1" applyFill="1" applyBorder="1" applyAlignment="1">
      <alignment horizontal="left" vertical="center"/>
      <protection/>
    </xf>
    <xf numFmtId="0" fontId="16" fillId="34" borderId="0" xfId="56" applyFont="1" applyFill="1" applyAlignment="1">
      <alignment horizontal="center"/>
      <protection/>
    </xf>
    <xf numFmtId="0" fontId="43" fillId="0" borderId="0" xfId="56" applyFont="1" applyAlignment="1">
      <alignment horizontal="center" vertical="center" wrapText="1"/>
      <protection/>
    </xf>
    <xf numFmtId="0" fontId="14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Munkafüzet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7.8515625" style="96" customWidth="1"/>
    <col min="2" max="2" width="8.421875" style="84" customWidth="1"/>
    <col min="3" max="3" width="42.421875" style="129" bestFit="1" customWidth="1"/>
    <col min="4" max="4" width="12.140625" style="96" customWidth="1"/>
    <col min="5" max="5" width="9.140625" style="96" customWidth="1"/>
    <col min="6" max="6" width="12.7109375" style="97" customWidth="1"/>
    <col min="7" max="16384" width="9.140625" style="97" customWidth="1"/>
  </cols>
  <sheetData>
    <row r="1" spans="1:10" ht="23.25" customHeight="1">
      <c r="A1" s="507" t="s">
        <v>480</v>
      </c>
      <c r="B1" s="507"/>
      <c r="C1" s="507"/>
      <c r="D1" s="507"/>
      <c r="E1" s="507"/>
      <c r="J1" s="107"/>
    </row>
    <row r="2" spans="1:10" ht="23.25" customHeight="1">
      <c r="A2" s="36"/>
      <c r="B2" s="36"/>
      <c r="C2" s="36"/>
      <c r="D2" s="36"/>
      <c r="E2" s="36"/>
      <c r="F2" s="253"/>
      <c r="J2" s="107"/>
    </row>
    <row r="3" spans="1:7" ht="31.5" customHeight="1">
      <c r="A3" s="508" t="s">
        <v>229</v>
      </c>
      <c r="B3" s="508"/>
      <c r="C3" s="508"/>
      <c r="D3" s="508"/>
      <c r="E3" s="508"/>
      <c r="F3" s="171"/>
      <c r="G3" s="171"/>
    </row>
    <row r="4" spans="2:5" ht="15.75">
      <c r="B4" s="254"/>
      <c r="C4" s="255"/>
      <c r="D4" s="219"/>
      <c r="E4" s="219"/>
    </row>
    <row r="5" spans="2:5" ht="27.75" customHeight="1" thickBot="1">
      <c r="B5" s="254"/>
      <c r="C5" s="255"/>
      <c r="D5" s="219"/>
      <c r="E5" s="219"/>
    </row>
    <row r="6" spans="2:5" ht="72" customHeight="1" thickBot="1">
      <c r="B6" s="306" t="s">
        <v>256</v>
      </c>
      <c r="C6" s="509" t="s">
        <v>257</v>
      </c>
      <c r="D6" s="509"/>
      <c r="E6" s="219"/>
    </row>
    <row r="7" spans="2:5" ht="30" customHeight="1">
      <c r="B7" s="307" t="s">
        <v>41</v>
      </c>
      <c r="C7" s="510" t="s">
        <v>230</v>
      </c>
      <c r="D7" s="511"/>
      <c r="E7" s="256"/>
    </row>
    <row r="8" spans="2:5" ht="30" customHeight="1">
      <c r="B8" s="308" t="s">
        <v>42</v>
      </c>
      <c r="C8" s="512" t="s">
        <v>279</v>
      </c>
      <c r="D8" s="513"/>
      <c r="E8" s="256"/>
    </row>
    <row r="9" spans="2:5" ht="30" customHeight="1">
      <c r="B9" s="308" t="s">
        <v>44</v>
      </c>
      <c r="C9" s="514" t="s">
        <v>281</v>
      </c>
      <c r="D9" s="515"/>
      <c r="E9" s="80"/>
    </row>
    <row r="10" spans="2:5" ht="30" customHeight="1">
      <c r="B10" s="308" t="s">
        <v>46</v>
      </c>
      <c r="C10" s="503" t="s">
        <v>259</v>
      </c>
      <c r="D10" s="504"/>
      <c r="E10" s="257"/>
    </row>
    <row r="11" spans="2:5" ht="30" customHeight="1" thickBot="1">
      <c r="B11" s="309" t="s">
        <v>254</v>
      </c>
      <c r="C11" s="505" t="s">
        <v>263</v>
      </c>
      <c r="D11" s="506"/>
      <c r="E11" s="256"/>
    </row>
    <row r="12" spans="2:5" ht="30" customHeight="1">
      <c r="B12" s="254"/>
      <c r="C12" s="258"/>
      <c r="D12" s="256"/>
      <c r="E12" s="256"/>
    </row>
    <row r="13" spans="2:5" ht="30" customHeight="1">
      <c r="B13" s="219"/>
      <c r="C13" s="219"/>
      <c r="D13" s="97"/>
      <c r="E13" s="97"/>
    </row>
    <row r="14" spans="2:5" ht="30" customHeight="1">
      <c r="B14" s="219"/>
      <c r="C14" s="219"/>
      <c r="D14" s="97"/>
      <c r="E14" s="97"/>
    </row>
    <row r="15" spans="2:5" ht="30" customHeight="1">
      <c r="B15" s="219"/>
      <c r="C15" s="219"/>
      <c r="D15" s="97"/>
      <c r="E15" s="97"/>
    </row>
    <row r="16" spans="2:5" ht="30" customHeight="1">
      <c r="B16" s="219"/>
      <c r="C16" s="219"/>
      <c r="D16" s="97"/>
      <c r="E16" s="97"/>
    </row>
    <row r="17" spans="2:5" ht="30" customHeight="1">
      <c r="B17" s="219"/>
      <c r="C17" s="219"/>
      <c r="D17" s="97"/>
      <c r="E17" s="97"/>
    </row>
    <row r="18" spans="2:5" ht="30" customHeight="1">
      <c r="B18" s="219"/>
      <c r="C18" s="219"/>
      <c r="D18" s="97"/>
      <c r="E18" s="97"/>
    </row>
    <row r="19" spans="2:5" ht="30" customHeight="1">
      <c r="B19" s="219"/>
      <c r="C19" s="219"/>
      <c r="D19" s="97"/>
      <c r="E19" s="97"/>
    </row>
    <row r="20" spans="2:5" ht="30" customHeight="1">
      <c r="B20" s="219"/>
      <c r="C20" s="219"/>
      <c r="D20" s="97"/>
      <c r="E20" s="97"/>
    </row>
    <row r="21" spans="2:5" ht="30" customHeight="1">
      <c r="B21" s="219"/>
      <c r="C21" s="219"/>
      <c r="D21" s="97"/>
      <c r="E21" s="97"/>
    </row>
    <row r="22" spans="2:5" ht="30" customHeight="1">
      <c r="B22" s="219"/>
      <c r="C22" s="219"/>
      <c r="D22" s="97"/>
      <c r="E22" s="97"/>
    </row>
    <row r="23" spans="2:5" ht="30" customHeight="1">
      <c r="B23" s="254"/>
      <c r="C23" s="255"/>
      <c r="D23" s="219"/>
      <c r="E23" s="219"/>
    </row>
    <row r="24" spans="2:5" ht="30" customHeight="1">
      <c r="B24" s="254"/>
      <c r="C24" s="212"/>
      <c r="D24" s="219"/>
      <c r="E24" s="219"/>
    </row>
    <row r="25" spans="2:5" ht="15.75">
      <c r="B25" s="254"/>
      <c r="C25" s="255"/>
      <c r="D25" s="219"/>
      <c r="E25" s="219"/>
    </row>
    <row r="26" spans="2:5" ht="15.75">
      <c r="B26" s="254"/>
      <c r="C26" s="255"/>
      <c r="D26" s="219"/>
      <c r="E26" s="219"/>
    </row>
    <row r="27" spans="2:5" ht="15.75">
      <c r="B27" s="254"/>
      <c r="C27" s="255"/>
      <c r="D27" s="219"/>
      <c r="E27" s="219"/>
    </row>
    <row r="28" spans="2:5" ht="15.75">
      <c r="B28" s="254"/>
      <c r="C28" s="255"/>
      <c r="D28" s="219"/>
      <c r="E28" s="219"/>
    </row>
    <row r="29" spans="2:5" ht="15.75">
      <c r="B29" s="254"/>
      <c r="C29" s="255"/>
      <c r="D29" s="219"/>
      <c r="E29" s="219"/>
    </row>
    <row r="30" spans="2:5" ht="15.75">
      <c r="B30" s="254"/>
      <c r="C30" s="255"/>
      <c r="D30" s="219"/>
      <c r="E30" s="219"/>
    </row>
    <row r="31" spans="2:5" ht="15.75">
      <c r="B31" s="254"/>
      <c r="C31" s="255"/>
      <c r="D31" s="219"/>
      <c r="E31" s="219"/>
    </row>
    <row r="32" spans="2:5" ht="15.75">
      <c r="B32" s="254"/>
      <c r="C32" s="255"/>
      <c r="D32" s="219"/>
      <c r="E32" s="219"/>
    </row>
    <row r="33" spans="2:5" ht="15.75">
      <c r="B33" s="254"/>
      <c r="C33" s="255"/>
      <c r="D33" s="219"/>
      <c r="E33" s="219"/>
    </row>
    <row r="34" spans="2:5" ht="15.75">
      <c r="B34" s="254"/>
      <c r="C34" s="255"/>
      <c r="D34" s="219"/>
      <c r="E34" s="219"/>
    </row>
    <row r="35" spans="2:5" ht="15.75">
      <c r="B35" s="254"/>
      <c r="C35" s="255"/>
      <c r="D35" s="219"/>
      <c r="E35" s="219"/>
    </row>
    <row r="36" spans="2:5" ht="15.75">
      <c r="B36" s="254"/>
      <c r="C36" s="255"/>
      <c r="D36" s="219"/>
      <c r="E36" s="219"/>
    </row>
    <row r="37" spans="2:5" ht="15.75">
      <c r="B37" s="254"/>
      <c r="C37" s="255"/>
      <c r="D37" s="219"/>
      <c r="E37" s="219"/>
    </row>
    <row r="38" spans="2:5" ht="15.75">
      <c r="B38" s="254"/>
      <c r="C38" s="255"/>
      <c r="D38" s="219"/>
      <c r="E38" s="219"/>
    </row>
    <row r="39" spans="2:5" ht="15.75">
      <c r="B39" s="254"/>
      <c r="C39" s="255"/>
      <c r="D39" s="219"/>
      <c r="E39" s="219"/>
    </row>
    <row r="40" spans="2:5" ht="15.75">
      <c r="B40" s="254"/>
      <c r="C40" s="255"/>
      <c r="D40" s="219"/>
      <c r="E40" s="219"/>
    </row>
    <row r="41" spans="2:5" ht="15.75">
      <c r="B41" s="254"/>
      <c r="C41" s="255"/>
      <c r="D41" s="219"/>
      <c r="E41" s="219"/>
    </row>
    <row r="42" spans="2:5" ht="15.75">
      <c r="B42" s="254"/>
      <c r="C42" s="255"/>
      <c r="D42" s="219"/>
      <c r="E42" s="219"/>
    </row>
    <row r="43" spans="2:5" ht="15.75">
      <c r="B43" s="254"/>
      <c r="C43" s="255"/>
      <c r="D43" s="219"/>
      <c r="E43" s="219"/>
    </row>
    <row r="44" spans="2:5" ht="15.75">
      <c r="B44" s="254"/>
      <c r="C44" s="255"/>
      <c r="D44" s="219"/>
      <c r="E44" s="219"/>
    </row>
    <row r="45" spans="2:5" ht="15.75">
      <c r="B45" s="254"/>
      <c r="C45" s="255"/>
      <c r="D45" s="219"/>
      <c r="E45" s="219"/>
    </row>
    <row r="46" spans="2:5" ht="15.75">
      <c r="B46" s="254"/>
      <c r="C46" s="255"/>
      <c r="D46" s="219"/>
      <c r="E46" s="219"/>
    </row>
    <row r="47" spans="2:5" ht="15.75">
      <c r="B47" s="254"/>
      <c r="C47" s="255"/>
      <c r="D47" s="219"/>
      <c r="E47" s="219"/>
    </row>
    <row r="48" spans="2:5" ht="15.75">
      <c r="B48" s="254"/>
      <c r="C48" s="255"/>
      <c r="D48" s="219"/>
      <c r="E48" s="219"/>
    </row>
    <row r="49" spans="2:5" ht="15.75">
      <c r="B49" s="254"/>
      <c r="C49" s="255"/>
      <c r="D49" s="219"/>
      <c r="E49" s="219"/>
    </row>
    <row r="50" spans="2:5" ht="15.75">
      <c r="B50" s="254"/>
      <c r="C50" s="255"/>
      <c r="D50" s="219"/>
      <c r="E50" s="219"/>
    </row>
    <row r="51" spans="2:5" ht="15.75">
      <c r="B51" s="254"/>
      <c r="C51" s="255"/>
      <c r="D51" s="219"/>
      <c r="E51" s="219"/>
    </row>
    <row r="52" spans="2:5" ht="15.75">
      <c r="B52" s="254"/>
      <c r="C52" s="255"/>
      <c r="D52" s="219"/>
      <c r="E52" s="219"/>
    </row>
    <row r="53" spans="2:5" ht="15.75">
      <c r="B53" s="254"/>
      <c r="C53" s="255"/>
      <c r="D53" s="219"/>
      <c r="E53" s="219"/>
    </row>
    <row r="54" spans="2:5" ht="15.75">
      <c r="B54" s="254"/>
      <c r="C54" s="255"/>
      <c r="D54" s="219"/>
      <c r="E54" s="219"/>
    </row>
    <row r="55" spans="2:5" ht="15.75">
      <c r="B55" s="254"/>
      <c r="C55" s="255"/>
      <c r="D55" s="219"/>
      <c r="E55" s="219"/>
    </row>
    <row r="56" spans="2:5" ht="15.75">
      <c r="B56" s="254"/>
      <c r="C56" s="255"/>
      <c r="D56" s="219"/>
      <c r="E56" s="219"/>
    </row>
    <row r="57" spans="2:5" ht="15.75">
      <c r="B57" s="254"/>
      <c r="C57" s="255"/>
      <c r="D57" s="219"/>
      <c r="E57" s="219"/>
    </row>
    <row r="58" spans="2:5" ht="15.75">
      <c r="B58" s="254"/>
      <c r="C58" s="255"/>
      <c r="D58" s="219"/>
      <c r="E58" s="219"/>
    </row>
    <row r="59" spans="2:5" ht="15.75">
      <c r="B59" s="254"/>
      <c r="C59" s="255"/>
      <c r="D59" s="219"/>
      <c r="E59" s="219"/>
    </row>
    <row r="60" spans="2:5" ht="15.75">
      <c r="B60" s="254"/>
      <c r="C60" s="255"/>
      <c r="D60" s="219"/>
      <c r="E60" s="219"/>
    </row>
    <row r="61" spans="2:5" ht="15.75">
      <c r="B61" s="254"/>
      <c r="C61" s="255"/>
      <c r="D61" s="219"/>
      <c r="E61" s="219"/>
    </row>
    <row r="62" spans="2:5" ht="15.75">
      <c r="B62" s="254"/>
      <c r="C62" s="255"/>
      <c r="D62" s="219"/>
      <c r="E62" s="219"/>
    </row>
    <row r="63" spans="2:5" ht="15.75">
      <c r="B63" s="254"/>
      <c r="C63" s="255"/>
      <c r="D63" s="219"/>
      <c r="E63" s="219"/>
    </row>
    <row r="64" spans="2:5" ht="15.75">
      <c r="B64" s="254"/>
      <c r="C64" s="255"/>
      <c r="D64" s="219"/>
      <c r="E64" s="219"/>
    </row>
    <row r="65" spans="2:5" ht="15.75">
      <c r="B65" s="254"/>
      <c r="C65" s="255"/>
      <c r="D65" s="219"/>
      <c r="E65" s="219"/>
    </row>
    <row r="66" spans="2:5" ht="15.75">
      <c r="B66" s="254"/>
      <c r="C66" s="255"/>
      <c r="D66" s="219"/>
      <c r="E66" s="219"/>
    </row>
    <row r="67" spans="2:5" ht="15.75">
      <c r="B67" s="254"/>
      <c r="C67" s="255"/>
      <c r="D67" s="219"/>
      <c r="E67" s="219"/>
    </row>
  </sheetData>
  <sheetProtection/>
  <mergeCells count="8">
    <mergeCell ref="C10:D10"/>
    <mergeCell ref="C11:D11"/>
    <mergeCell ref="A1:E1"/>
    <mergeCell ref="A3:E3"/>
    <mergeCell ref="C6:D6"/>
    <mergeCell ref="C7:D7"/>
    <mergeCell ref="C8:D8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6" sqref="I6"/>
    </sheetView>
  </sheetViews>
  <sheetFormatPr defaultColWidth="8.8515625" defaultRowHeight="15"/>
  <cols>
    <col min="1" max="2" width="8.8515625" style="38" customWidth="1"/>
    <col min="3" max="3" width="8.8515625" style="79" customWidth="1"/>
    <col min="4" max="4" width="38.421875" style="79" customWidth="1"/>
    <col min="5" max="5" width="9.140625" style="75" hidden="1" customWidth="1"/>
    <col min="6" max="6" width="9.140625" style="79" hidden="1" customWidth="1"/>
    <col min="7" max="12" width="8.8515625" style="79" customWidth="1"/>
    <col min="13" max="16384" width="8.8515625" style="38" customWidth="1"/>
  </cols>
  <sheetData>
    <row r="1" spans="1:9" ht="15.75">
      <c r="A1" s="581" t="s">
        <v>489</v>
      </c>
      <c r="B1" s="581"/>
      <c r="C1" s="581"/>
      <c r="D1" s="581"/>
      <c r="E1" s="581"/>
      <c r="F1" s="581"/>
      <c r="G1" s="581"/>
      <c r="H1" s="581"/>
      <c r="I1" s="581"/>
    </row>
    <row r="4" spans="1:9" ht="37.5" customHeight="1">
      <c r="A4" s="580" t="s">
        <v>431</v>
      </c>
      <c r="B4" s="580"/>
      <c r="C4" s="580"/>
      <c r="D4" s="580"/>
      <c r="E4" s="580"/>
      <c r="F4" s="580"/>
      <c r="G4" s="580"/>
      <c r="H4" s="580"/>
      <c r="I4" s="580"/>
    </row>
    <row r="5" spans="2:9" ht="37.5" customHeight="1">
      <c r="B5" s="477"/>
      <c r="C5" s="477"/>
      <c r="D5" s="477"/>
      <c r="E5" s="477"/>
      <c r="F5" s="477"/>
      <c r="G5" s="477"/>
      <c r="H5" s="477"/>
      <c r="I5" s="477"/>
    </row>
    <row r="7" spans="3:7" ht="15.75">
      <c r="C7" s="79" t="s">
        <v>325</v>
      </c>
      <c r="G7" s="79" t="s">
        <v>237</v>
      </c>
    </row>
    <row r="10" spans="3:7" ht="15.75">
      <c r="C10" s="79" t="s">
        <v>475</v>
      </c>
      <c r="G10" s="79" t="s">
        <v>476</v>
      </c>
    </row>
    <row r="14" spans="4:7" ht="15.75">
      <c r="D14" s="79" t="s">
        <v>47</v>
      </c>
      <c r="G14" s="79" t="s">
        <v>477</v>
      </c>
    </row>
    <row r="16" ht="13.5" customHeight="1"/>
    <row r="19" ht="18" customHeight="1"/>
  </sheetData>
  <sheetProtection/>
  <mergeCells count="2">
    <mergeCell ref="A1:I1"/>
    <mergeCell ref="A4:I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zoomScalePageLayoutView="0" workbookViewId="0" topLeftCell="A1">
      <selection activeCell="A3" sqref="A3:G3"/>
    </sheetView>
  </sheetViews>
  <sheetFormatPr defaultColWidth="9.140625" defaultRowHeight="15"/>
  <cols>
    <col min="1" max="1" width="13.28125" style="96" customWidth="1"/>
    <col min="2" max="2" width="19.8515625" style="101" customWidth="1"/>
    <col min="3" max="3" width="11.8515625" style="99" customWidth="1"/>
    <col min="4" max="5" width="12.57421875" style="99" customWidth="1"/>
    <col min="6" max="6" width="10.8515625" style="99" customWidth="1"/>
    <col min="7" max="7" width="10.421875" style="100" bestFit="1" customWidth="1"/>
    <col min="8" max="16384" width="9.140625" style="97" customWidth="1"/>
  </cols>
  <sheetData>
    <row r="1" spans="1:7" ht="21" customHeight="1">
      <c r="A1" s="518" t="s">
        <v>490</v>
      </c>
      <c r="B1" s="518"/>
      <c r="C1" s="518"/>
      <c r="D1" s="518"/>
      <c r="E1" s="518"/>
      <c r="F1" s="518"/>
      <c r="G1" s="518"/>
    </row>
    <row r="2" ht="15.75">
      <c r="B2" s="98"/>
    </row>
    <row r="3" spans="1:7" ht="27.75" customHeight="1">
      <c r="A3" s="582" t="s">
        <v>69</v>
      </c>
      <c r="B3" s="582"/>
      <c r="C3" s="582"/>
      <c r="D3" s="582"/>
      <c r="E3" s="582"/>
      <c r="F3" s="582"/>
      <c r="G3" s="582"/>
    </row>
    <row r="4" spans="1:7" ht="42.75" customHeight="1">
      <c r="A4" s="525" t="s">
        <v>75</v>
      </c>
      <c r="B4" s="525"/>
      <c r="C4" s="525"/>
      <c r="D4" s="525"/>
      <c r="E4" s="525"/>
      <c r="F4" s="525"/>
      <c r="G4" s="525"/>
    </row>
    <row r="5" spans="1:7" ht="30" customHeight="1">
      <c r="A5" s="583"/>
      <c r="B5" s="583"/>
      <c r="C5" s="583"/>
      <c r="D5" s="583"/>
      <c r="E5" s="583"/>
      <c r="F5" s="583"/>
      <c r="G5" s="583"/>
    </row>
    <row r="6" spans="3:6" ht="15.75">
      <c r="C6" s="102"/>
      <c r="D6" s="102"/>
      <c r="E6" s="102"/>
      <c r="F6" s="103"/>
    </row>
    <row r="7" spans="1:7" ht="21" customHeight="1">
      <c r="A7" s="584" t="s">
        <v>104</v>
      </c>
      <c r="B7" s="584"/>
      <c r="C7" s="584"/>
      <c r="D7" s="584"/>
      <c r="E7" s="584"/>
      <c r="F7" s="584"/>
      <c r="G7" s="584"/>
    </row>
    <row r="8" spans="2:7" ht="25.5" customHeight="1">
      <c r="B8" s="326"/>
      <c r="C8" s="326"/>
      <c r="D8" s="326"/>
      <c r="E8" s="326"/>
      <c r="F8" s="326"/>
      <c r="G8" s="105"/>
    </row>
    <row r="9" spans="2:7" ht="22.5" customHeight="1">
      <c r="B9" s="328"/>
      <c r="C9" s="326"/>
      <c r="D9" s="329"/>
      <c r="E9" s="330"/>
      <c r="F9" s="330"/>
      <c r="G9" s="105"/>
    </row>
    <row r="10" spans="2:6" ht="38.25" customHeight="1">
      <c r="B10" s="328"/>
      <c r="C10" s="321"/>
      <c r="D10" s="322"/>
      <c r="E10" s="322"/>
      <c r="F10" s="322"/>
    </row>
    <row r="11" spans="1:7" s="107" customFormat="1" ht="49.5" customHeight="1">
      <c r="A11" s="106"/>
      <c r="B11" s="323"/>
      <c r="C11" s="324"/>
      <c r="D11" s="325"/>
      <c r="E11" s="325"/>
      <c r="F11" s="325"/>
      <c r="G11" s="104"/>
    </row>
    <row r="12" spans="1:7" s="107" customFormat="1" ht="49.5" customHeight="1">
      <c r="A12" s="106"/>
      <c r="B12" s="326"/>
      <c r="C12" s="327"/>
      <c r="D12" s="322"/>
      <c r="E12" s="322"/>
      <c r="F12" s="322"/>
      <c r="G12" s="108"/>
    </row>
    <row r="13" spans="1:7" s="107" customFormat="1" ht="15.75">
      <c r="A13" s="106"/>
      <c r="B13" s="80"/>
      <c r="C13" s="103"/>
      <c r="D13" s="103"/>
      <c r="E13" s="103"/>
      <c r="F13" s="109"/>
      <c r="G13" s="108"/>
    </row>
    <row r="14" spans="3:5" ht="9.75" customHeight="1">
      <c r="C14" s="110"/>
      <c r="D14" s="110"/>
      <c r="E14" s="110"/>
    </row>
    <row r="15" spans="2:5" ht="15.75">
      <c r="B15" s="80"/>
      <c r="C15" s="110"/>
      <c r="D15" s="110"/>
      <c r="E15" s="110"/>
    </row>
    <row r="16" spans="2:6" ht="15.75">
      <c r="B16" s="585"/>
      <c r="C16" s="588"/>
      <c r="D16" s="588"/>
      <c r="E16" s="588"/>
      <c r="F16" s="588"/>
    </row>
    <row r="17" spans="3:5" ht="15.75">
      <c r="C17" s="110"/>
      <c r="D17" s="110"/>
      <c r="E17" s="110"/>
    </row>
    <row r="18" spans="1:7" s="115" customFormat="1" ht="15.75">
      <c r="A18" s="111"/>
      <c r="B18" s="80"/>
      <c r="C18" s="112"/>
      <c r="D18" s="112"/>
      <c r="E18" s="112"/>
      <c r="F18" s="113"/>
      <c r="G18" s="114"/>
    </row>
    <row r="20" spans="2:6" ht="15.75">
      <c r="B20" s="586"/>
      <c r="C20" s="586"/>
      <c r="F20" s="113"/>
    </row>
    <row r="22" spans="2:7" ht="15.75">
      <c r="B22" s="98"/>
      <c r="C22" s="101"/>
      <c r="D22" s="101"/>
      <c r="E22" s="101"/>
      <c r="F22" s="101"/>
      <c r="G22" s="105"/>
    </row>
    <row r="23" spans="2:4" ht="27" customHeight="1">
      <c r="B23" s="585"/>
      <c r="C23" s="585"/>
      <c r="D23" s="101"/>
    </row>
    <row r="24" spans="2:5" ht="15.75">
      <c r="B24" s="585"/>
      <c r="C24" s="585"/>
      <c r="D24" s="585"/>
      <c r="E24" s="585"/>
    </row>
    <row r="26" spans="2:6" ht="15.75">
      <c r="B26" s="586"/>
      <c r="C26" s="586"/>
      <c r="F26" s="113"/>
    </row>
    <row r="28" spans="2:7" ht="13.5">
      <c r="B28" s="589"/>
      <c r="C28" s="590"/>
      <c r="D28" s="590"/>
      <c r="E28" s="590"/>
      <c r="F28" s="590"/>
      <c r="G28" s="590"/>
    </row>
    <row r="29" spans="2:4" ht="15.75">
      <c r="B29" s="585"/>
      <c r="C29" s="585"/>
      <c r="D29" s="101"/>
    </row>
    <row r="30" spans="3:5" ht="15.75">
      <c r="C30" s="110"/>
      <c r="D30" s="110"/>
      <c r="E30" s="110"/>
    </row>
    <row r="31" spans="1:7" s="115" customFormat="1" ht="15.75">
      <c r="A31" s="111"/>
      <c r="B31" s="80"/>
      <c r="C31" s="112"/>
      <c r="D31" s="112"/>
      <c r="E31" s="112"/>
      <c r="F31" s="109"/>
      <c r="G31" s="114"/>
    </row>
    <row r="33" spans="2:6" ht="15.75">
      <c r="B33" s="586"/>
      <c r="C33" s="586"/>
      <c r="F33" s="113"/>
    </row>
    <row r="36" spans="1:7" s="107" customFormat="1" ht="15.75">
      <c r="A36" s="106"/>
      <c r="B36" s="587"/>
      <c r="C36" s="587"/>
      <c r="D36" s="80"/>
      <c r="E36" s="109"/>
      <c r="F36" s="109"/>
      <c r="G36" s="108"/>
    </row>
  </sheetData>
  <sheetProtection/>
  <mergeCells count="14">
    <mergeCell ref="B33:C33"/>
    <mergeCell ref="B36:C36"/>
    <mergeCell ref="B16:F16"/>
    <mergeCell ref="B20:C20"/>
    <mergeCell ref="B23:C23"/>
    <mergeCell ref="B24:E24"/>
    <mergeCell ref="B26:C26"/>
    <mergeCell ref="B28:G28"/>
    <mergeCell ref="A1:G1"/>
    <mergeCell ref="A3:G3"/>
    <mergeCell ref="A4:G4"/>
    <mergeCell ref="A5:G5"/>
    <mergeCell ref="A7:G7"/>
    <mergeCell ref="B29:C29"/>
  </mergeCells>
  <printOptions horizontalCentered="1"/>
  <pageMargins left="0.2755905511811024" right="0.15748031496062992" top="0.3937007874015748" bottom="0.43307086614173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B1">
      <selection activeCell="A4" sqref="A4:J4"/>
    </sheetView>
  </sheetViews>
  <sheetFormatPr defaultColWidth="8.8515625" defaultRowHeight="15"/>
  <cols>
    <col min="1" max="1" width="12.28125" style="38" hidden="1" customWidth="1"/>
    <col min="2" max="4" width="9.140625" style="38" customWidth="1"/>
    <col min="5" max="5" width="48.421875" style="79" customWidth="1"/>
    <col min="6" max="6" width="14.140625" style="79" customWidth="1"/>
    <col min="7" max="7" width="8.8515625" style="79" customWidth="1"/>
    <col min="8" max="10" width="9.140625" style="79" customWidth="1"/>
    <col min="11" max="12" width="8.8515625" style="127" customWidth="1"/>
    <col min="13" max="16384" width="8.8515625" style="38" customWidth="1"/>
  </cols>
  <sheetData>
    <row r="1" spans="1:10" ht="15.75">
      <c r="A1" s="518" t="s">
        <v>491</v>
      </c>
      <c r="B1" s="518"/>
      <c r="C1" s="518"/>
      <c r="D1" s="518"/>
      <c r="E1" s="518"/>
      <c r="F1" s="518"/>
      <c r="G1" s="518"/>
      <c r="H1" s="518"/>
      <c r="I1" s="518"/>
      <c r="J1" s="518"/>
    </row>
    <row r="4" spans="1:10" ht="38.25" customHeight="1">
      <c r="A4" s="591" t="s">
        <v>433</v>
      </c>
      <c r="B4" s="591"/>
      <c r="C4" s="591"/>
      <c r="D4" s="591"/>
      <c r="E4" s="591"/>
      <c r="F4" s="591"/>
      <c r="G4" s="591"/>
      <c r="H4" s="591"/>
      <c r="I4" s="591"/>
      <c r="J4" s="591"/>
    </row>
    <row r="6" ht="15.75">
      <c r="F6" s="128" t="s">
        <v>434</v>
      </c>
    </row>
    <row r="7" spans="5:12" s="40" customFormat="1" ht="34.5" customHeight="1">
      <c r="E7" s="175" t="s">
        <v>102</v>
      </c>
      <c r="F7" s="447">
        <v>1000867</v>
      </c>
      <c r="G7" s="129"/>
      <c r="H7" s="129"/>
      <c r="I7" s="129"/>
      <c r="J7" s="129"/>
      <c r="K7" s="130"/>
      <c r="L7" s="130"/>
    </row>
    <row r="8" spans="5:12" s="40" customFormat="1" ht="34.5" customHeight="1">
      <c r="E8" s="332" t="s">
        <v>101</v>
      </c>
      <c r="F8" s="448">
        <f>SUM(F7)</f>
        <v>1000867</v>
      </c>
      <c r="G8" s="131"/>
      <c r="H8" s="129"/>
      <c r="I8" s="129"/>
      <c r="J8" s="129"/>
      <c r="K8" s="130"/>
      <c r="L8" s="130"/>
    </row>
    <row r="9" spans="5:6" ht="15.75">
      <c r="E9" s="334"/>
      <c r="F9" s="449"/>
    </row>
    <row r="10" spans="5:6" ht="15.75">
      <c r="E10" s="335"/>
      <c r="F10" s="450"/>
    </row>
    <row r="11" spans="5:7" ht="15.75">
      <c r="E11" s="333" t="s">
        <v>435</v>
      </c>
      <c r="F11" s="451">
        <v>2000000</v>
      </c>
      <c r="G11" s="95"/>
    </row>
    <row r="12" spans="5:6" ht="15.75">
      <c r="E12" s="336"/>
      <c r="F12" s="452"/>
    </row>
    <row r="13" spans="5:6" ht="15.75">
      <c r="E13" s="331" t="s">
        <v>276</v>
      </c>
      <c r="F13" s="453">
        <f>SUM(F8,F11)</f>
        <v>3000867</v>
      </c>
    </row>
  </sheetData>
  <sheetProtection/>
  <mergeCells count="2">
    <mergeCell ref="A1:J1"/>
    <mergeCell ref="A4:J4"/>
  </mergeCells>
  <printOptions/>
  <pageMargins left="0.57" right="0.28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A2" sqref="A2:V2"/>
    </sheetView>
  </sheetViews>
  <sheetFormatPr defaultColWidth="8.8515625" defaultRowHeight="15"/>
  <cols>
    <col min="1" max="1" width="29.28125" style="38" customWidth="1"/>
    <col min="2" max="2" width="21.28125" style="38" customWidth="1"/>
    <col min="3" max="21" width="19.7109375" style="38" bestFit="1" customWidth="1"/>
    <col min="22" max="22" width="19.28125" style="38" bestFit="1" customWidth="1"/>
    <col min="23" max="23" width="10.421875" style="38" customWidth="1"/>
    <col min="24" max="16384" width="8.8515625" style="38" customWidth="1"/>
  </cols>
  <sheetData>
    <row r="1" spans="1:23" ht="15.75">
      <c r="A1" s="595" t="s">
        <v>492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116"/>
    </row>
    <row r="2" spans="1:23" ht="20.25" customHeight="1">
      <c r="A2" s="592" t="s">
        <v>76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376"/>
    </row>
    <row r="3" spans="1:23" ht="15.75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118"/>
      <c r="O3" s="118"/>
      <c r="P3" s="118"/>
      <c r="Q3" s="118"/>
      <c r="R3" s="118"/>
      <c r="S3" s="118"/>
      <c r="T3" s="118"/>
      <c r="U3" s="118"/>
      <c r="V3" s="118" t="s">
        <v>389</v>
      </c>
      <c r="W3" s="117"/>
    </row>
    <row r="4" spans="1:22" ht="18">
      <c r="A4" s="593" t="s">
        <v>77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6"/>
      <c r="V4" s="593" t="s">
        <v>78</v>
      </c>
    </row>
    <row r="5" spans="1:22" ht="18.75" thickBot="1">
      <c r="A5" s="594"/>
      <c r="B5" s="119" t="s">
        <v>79</v>
      </c>
      <c r="C5" s="119" t="s">
        <v>80</v>
      </c>
      <c r="D5" s="119" t="s">
        <v>81</v>
      </c>
      <c r="E5" s="119" t="s">
        <v>82</v>
      </c>
      <c r="F5" s="119" t="s">
        <v>83</v>
      </c>
      <c r="G5" s="119" t="s">
        <v>84</v>
      </c>
      <c r="H5" s="119" t="s">
        <v>85</v>
      </c>
      <c r="I5" s="119" t="s">
        <v>86</v>
      </c>
      <c r="J5" s="119" t="s">
        <v>87</v>
      </c>
      <c r="K5" s="119" t="s">
        <v>88</v>
      </c>
      <c r="L5" s="119" t="s">
        <v>89</v>
      </c>
      <c r="M5" s="119" t="s">
        <v>90</v>
      </c>
      <c r="N5" s="119" t="s">
        <v>91</v>
      </c>
      <c r="O5" s="119" t="s">
        <v>92</v>
      </c>
      <c r="P5" s="119" t="s">
        <v>93</v>
      </c>
      <c r="Q5" s="119" t="s">
        <v>94</v>
      </c>
      <c r="R5" s="119" t="s">
        <v>95</v>
      </c>
      <c r="S5" s="119" t="s">
        <v>96</v>
      </c>
      <c r="T5" s="119" t="s">
        <v>376</v>
      </c>
      <c r="U5" s="119" t="s">
        <v>432</v>
      </c>
      <c r="V5" s="594"/>
    </row>
    <row r="6" spans="1:22" ht="36">
      <c r="A6" s="120" t="s">
        <v>97</v>
      </c>
      <c r="B6" s="470">
        <v>33000000</v>
      </c>
      <c r="C6" s="470">
        <v>33000000</v>
      </c>
      <c r="D6" s="470">
        <v>33000000</v>
      </c>
      <c r="E6" s="470">
        <v>33000000</v>
      </c>
      <c r="F6" s="470">
        <v>33000000</v>
      </c>
      <c r="G6" s="470">
        <v>33000000</v>
      </c>
      <c r="H6" s="470">
        <v>33000000</v>
      </c>
      <c r="I6" s="470">
        <v>33000000</v>
      </c>
      <c r="J6" s="470">
        <v>33000000</v>
      </c>
      <c r="K6" s="470">
        <v>33000000</v>
      </c>
      <c r="L6" s="470">
        <v>33000000</v>
      </c>
      <c r="M6" s="470">
        <v>33000000</v>
      </c>
      <c r="N6" s="470">
        <v>33000000</v>
      </c>
      <c r="O6" s="470">
        <v>33000000</v>
      </c>
      <c r="P6" s="470">
        <v>33000000</v>
      </c>
      <c r="Q6" s="470">
        <v>33000000</v>
      </c>
      <c r="R6" s="470">
        <v>33000000</v>
      </c>
      <c r="S6" s="470">
        <v>33000000</v>
      </c>
      <c r="T6" s="470">
        <v>33000000</v>
      </c>
      <c r="U6" s="470">
        <v>33000000</v>
      </c>
      <c r="V6" s="471">
        <f>SUM(B6:U6)</f>
        <v>660000000</v>
      </c>
    </row>
    <row r="7" spans="1:22" ht="54">
      <c r="A7" s="121" t="s">
        <v>377</v>
      </c>
      <c r="B7" s="470">
        <v>5007000</v>
      </c>
      <c r="C7" s="472">
        <v>5000000</v>
      </c>
      <c r="D7" s="472">
        <v>5000000</v>
      </c>
      <c r="E7" s="472">
        <v>5000000</v>
      </c>
      <c r="F7" s="472">
        <v>5000000</v>
      </c>
      <c r="G7" s="472">
        <v>5000000</v>
      </c>
      <c r="H7" s="472">
        <v>5000000</v>
      </c>
      <c r="I7" s="472">
        <v>5000000</v>
      </c>
      <c r="J7" s="472">
        <v>5000000</v>
      </c>
      <c r="K7" s="472">
        <v>5000000</v>
      </c>
      <c r="L7" s="472">
        <v>5000000</v>
      </c>
      <c r="M7" s="472">
        <v>5000000</v>
      </c>
      <c r="N7" s="472">
        <v>5000000</v>
      </c>
      <c r="O7" s="472">
        <v>5000000</v>
      </c>
      <c r="P7" s="472">
        <v>5000000</v>
      </c>
      <c r="Q7" s="472">
        <v>5000000</v>
      </c>
      <c r="R7" s="472">
        <v>5000000</v>
      </c>
      <c r="S7" s="472">
        <v>5000000</v>
      </c>
      <c r="T7" s="472">
        <v>5000000</v>
      </c>
      <c r="U7" s="472">
        <v>5000000</v>
      </c>
      <c r="V7" s="471">
        <f>SUM(B7:U7)</f>
        <v>100007000</v>
      </c>
    </row>
    <row r="8" spans="1:22" ht="36.75" thickBot="1">
      <c r="A8" s="122" t="s">
        <v>98</v>
      </c>
      <c r="B8" s="473">
        <v>1000000</v>
      </c>
      <c r="C8" s="473">
        <v>500000</v>
      </c>
      <c r="D8" s="473">
        <v>500000</v>
      </c>
      <c r="E8" s="473">
        <v>500000</v>
      </c>
      <c r="F8" s="473">
        <v>500000</v>
      </c>
      <c r="G8" s="473">
        <v>500000</v>
      </c>
      <c r="H8" s="473">
        <v>500000</v>
      </c>
      <c r="I8" s="473">
        <v>500000</v>
      </c>
      <c r="J8" s="473">
        <v>500000</v>
      </c>
      <c r="K8" s="473">
        <v>500000</v>
      </c>
      <c r="L8" s="473">
        <v>500000</v>
      </c>
      <c r="M8" s="473">
        <v>500000</v>
      </c>
      <c r="N8" s="473">
        <v>500000</v>
      </c>
      <c r="O8" s="473">
        <v>500000</v>
      </c>
      <c r="P8" s="473">
        <v>500000</v>
      </c>
      <c r="Q8" s="473">
        <v>500000</v>
      </c>
      <c r="R8" s="473">
        <v>500000</v>
      </c>
      <c r="S8" s="473">
        <v>500000</v>
      </c>
      <c r="T8" s="473">
        <v>500000</v>
      </c>
      <c r="U8" s="473">
        <v>500000</v>
      </c>
      <c r="V8" s="471">
        <f>SUM(B8:U8)</f>
        <v>10500000</v>
      </c>
    </row>
    <row r="9" spans="1:22" ht="18.75" thickBot="1">
      <c r="A9" s="123" t="s">
        <v>99</v>
      </c>
      <c r="B9" s="474">
        <f aca="true" t="shared" si="0" ref="B9:U9">SUM(B6:B8)</f>
        <v>39007000</v>
      </c>
      <c r="C9" s="474">
        <f t="shared" si="0"/>
        <v>38500000</v>
      </c>
      <c r="D9" s="474">
        <f t="shared" si="0"/>
        <v>38500000</v>
      </c>
      <c r="E9" s="474">
        <f t="shared" si="0"/>
        <v>38500000</v>
      </c>
      <c r="F9" s="474">
        <f t="shared" si="0"/>
        <v>38500000</v>
      </c>
      <c r="G9" s="474">
        <f t="shared" si="0"/>
        <v>38500000</v>
      </c>
      <c r="H9" s="474">
        <f t="shared" si="0"/>
        <v>38500000</v>
      </c>
      <c r="I9" s="474">
        <f t="shared" si="0"/>
        <v>38500000</v>
      </c>
      <c r="J9" s="474">
        <f t="shared" si="0"/>
        <v>38500000</v>
      </c>
      <c r="K9" s="474">
        <f t="shared" si="0"/>
        <v>38500000</v>
      </c>
      <c r="L9" s="474">
        <f t="shared" si="0"/>
        <v>38500000</v>
      </c>
      <c r="M9" s="474">
        <f t="shared" si="0"/>
        <v>38500000</v>
      </c>
      <c r="N9" s="474">
        <f t="shared" si="0"/>
        <v>38500000</v>
      </c>
      <c r="O9" s="474">
        <f t="shared" si="0"/>
        <v>38500000</v>
      </c>
      <c r="P9" s="474">
        <f t="shared" si="0"/>
        <v>38500000</v>
      </c>
      <c r="Q9" s="474">
        <f t="shared" si="0"/>
        <v>38500000</v>
      </c>
      <c r="R9" s="474">
        <f t="shared" si="0"/>
        <v>38500000</v>
      </c>
      <c r="S9" s="474">
        <f t="shared" si="0"/>
        <v>38500000</v>
      </c>
      <c r="T9" s="474">
        <f t="shared" si="0"/>
        <v>38500000</v>
      </c>
      <c r="U9" s="474">
        <f t="shared" si="0"/>
        <v>38500000</v>
      </c>
      <c r="V9" s="471">
        <f>SUM(B9:U9)</f>
        <v>770507000</v>
      </c>
    </row>
    <row r="10" spans="1:22" ht="228" thickBot="1">
      <c r="A10" s="124" t="s">
        <v>100</v>
      </c>
      <c r="B10" s="475">
        <v>2003000</v>
      </c>
      <c r="C10" s="475">
        <v>1956000</v>
      </c>
      <c r="D10" s="475">
        <v>1908000</v>
      </c>
      <c r="E10" s="475">
        <v>1900000</v>
      </c>
      <c r="F10" s="475">
        <v>1850000</v>
      </c>
      <c r="G10" s="475">
        <v>1800000</v>
      </c>
      <c r="H10" s="475">
        <v>1750000</v>
      </c>
      <c r="I10" s="475">
        <v>1700000</v>
      </c>
      <c r="J10" s="475">
        <v>1650000</v>
      </c>
      <c r="K10" s="475">
        <v>1600000</v>
      </c>
      <c r="L10" s="475">
        <v>1550000</v>
      </c>
      <c r="M10" s="475">
        <v>1500000</v>
      </c>
      <c r="N10" s="475">
        <v>1450000</v>
      </c>
      <c r="O10" s="475">
        <v>1400000</v>
      </c>
      <c r="P10" s="475">
        <v>1350000</v>
      </c>
      <c r="Q10" s="475">
        <v>1300000</v>
      </c>
      <c r="R10" s="475">
        <v>1250000</v>
      </c>
      <c r="S10" s="475">
        <v>1200000</v>
      </c>
      <c r="T10" s="475">
        <v>1150000</v>
      </c>
      <c r="U10" s="475">
        <v>1100000</v>
      </c>
      <c r="V10" s="471">
        <f>SUM(B10:U10)</f>
        <v>31367000</v>
      </c>
    </row>
  </sheetData>
  <sheetProtection/>
  <mergeCells count="4">
    <mergeCell ref="A2:V2"/>
    <mergeCell ref="A4:A5"/>
    <mergeCell ref="V4:V5"/>
    <mergeCell ref="A1:V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8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J6" sqref="J6"/>
    </sheetView>
  </sheetViews>
  <sheetFormatPr defaultColWidth="9.140625" defaultRowHeight="15"/>
  <cols>
    <col min="3" max="3" width="10.8515625" style="0" customWidth="1"/>
  </cols>
  <sheetData>
    <row r="1" spans="1:10" ht="15.75">
      <c r="A1" s="596" t="s">
        <v>493</v>
      </c>
      <c r="B1" s="596"/>
      <c r="C1" s="596"/>
      <c r="D1" s="596"/>
      <c r="E1" s="596"/>
      <c r="F1" s="596"/>
      <c r="G1" s="596"/>
      <c r="H1" s="596"/>
      <c r="I1" s="596"/>
      <c r="J1" s="155"/>
    </row>
    <row r="2" spans="1:10" ht="15.75">
      <c r="A2" s="156"/>
      <c r="B2" s="156"/>
      <c r="C2" s="156"/>
      <c r="D2" s="156"/>
      <c r="E2" s="156"/>
      <c r="F2" s="156"/>
      <c r="G2" s="156"/>
      <c r="H2" s="156"/>
      <c r="I2" s="156"/>
      <c r="J2" s="155"/>
    </row>
    <row r="3" spans="1:9" ht="15">
      <c r="A3" s="597" t="s">
        <v>69</v>
      </c>
      <c r="B3" s="597"/>
      <c r="C3" s="597"/>
      <c r="D3" s="597"/>
      <c r="E3" s="597"/>
      <c r="F3" s="597"/>
      <c r="G3" s="597"/>
      <c r="H3" s="597"/>
      <c r="I3" s="597"/>
    </row>
    <row r="4" spans="1:9" ht="41.25" customHeight="1">
      <c r="A4" s="598" t="s">
        <v>103</v>
      </c>
      <c r="B4" s="598"/>
      <c r="C4" s="598"/>
      <c r="D4" s="598"/>
      <c r="E4" s="598"/>
      <c r="F4" s="598"/>
      <c r="G4" s="598"/>
      <c r="H4" s="598"/>
      <c r="I4" s="598"/>
    </row>
    <row r="7" spans="1:9" ht="15.75">
      <c r="A7" s="599" t="s">
        <v>104</v>
      </c>
      <c r="B7" s="599"/>
      <c r="C7" s="599"/>
      <c r="D7" s="599"/>
      <c r="E7" s="599"/>
      <c r="F7" s="599"/>
      <c r="G7" s="599"/>
      <c r="H7" s="599"/>
      <c r="I7" s="599"/>
    </row>
  </sheetData>
  <sheetProtection/>
  <mergeCells count="4">
    <mergeCell ref="A1:I1"/>
    <mergeCell ref="A3:I3"/>
    <mergeCell ref="A4:I4"/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2"/>
  <sheetViews>
    <sheetView zoomScale="80" zoomScaleNormal="80" zoomScaleSheetLayoutView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8" sqref="Q8"/>
    </sheetView>
  </sheetViews>
  <sheetFormatPr defaultColWidth="9.140625" defaultRowHeight="15"/>
  <cols>
    <col min="1" max="1" width="36.8515625" style="138" customWidth="1"/>
    <col min="2" max="2" width="12.57421875" style="138" customWidth="1"/>
    <col min="3" max="5" width="10.7109375" style="138" customWidth="1"/>
    <col min="6" max="6" width="11.57421875" style="138" customWidth="1"/>
    <col min="7" max="7" width="10.7109375" style="138" customWidth="1"/>
    <col min="8" max="8" width="11.8515625" style="138" customWidth="1"/>
    <col min="9" max="13" width="12.28125" style="138" customWidth="1"/>
    <col min="14" max="14" width="14.140625" style="153" customWidth="1"/>
    <col min="15" max="15" width="10.28125" style="154" customWidth="1"/>
    <col min="16" max="16" width="20.8515625" style="133" customWidth="1"/>
    <col min="17" max="17" width="12.8515625" style="134" customWidth="1"/>
    <col min="18" max="16384" width="9.140625" style="133" customWidth="1"/>
  </cols>
  <sheetData>
    <row r="1" spans="1:15" ht="15.75">
      <c r="A1" s="600" t="s">
        <v>494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132"/>
    </row>
    <row r="2" spans="1:17" s="136" customFormat="1" ht="28.5" customHeight="1">
      <c r="A2" s="601" t="s">
        <v>436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135"/>
      <c r="Q2" s="137"/>
    </row>
    <row r="3" spans="14:15" ht="26.25" customHeight="1">
      <c r="N3" s="139" t="s">
        <v>389</v>
      </c>
      <c r="O3" s="140"/>
    </row>
    <row r="4" spans="1:17" s="144" customFormat="1" ht="24.75" customHeight="1">
      <c r="A4" s="141"/>
      <c r="B4" s="142" t="s">
        <v>105</v>
      </c>
      <c r="C4" s="142" t="s">
        <v>106</v>
      </c>
      <c r="D4" s="142" t="s">
        <v>107</v>
      </c>
      <c r="E4" s="142" t="s">
        <v>108</v>
      </c>
      <c r="F4" s="142" t="s">
        <v>109</v>
      </c>
      <c r="G4" s="142" t="s">
        <v>110</v>
      </c>
      <c r="H4" s="142" t="s">
        <v>111</v>
      </c>
      <c r="I4" s="142" t="s">
        <v>112</v>
      </c>
      <c r="J4" s="142" t="s">
        <v>113</v>
      </c>
      <c r="K4" s="142" t="s">
        <v>114</v>
      </c>
      <c r="L4" s="142" t="s">
        <v>115</v>
      </c>
      <c r="M4" s="142" t="s">
        <v>116</v>
      </c>
      <c r="N4" s="142" t="s">
        <v>99</v>
      </c>
      <c r="O4" s="143"/>
      <c r="Q4" s="145"/>
    </row>
    <row r="5" spans="1:15" ht="24.75" customHeight="1">
      <c r="A5" s="146" t="s">
        <v>128</v>
      </c>
      <c r="B5" s="500">
        <v>25850000</v>
      </c>
      <c r="C5" s="500">
        <v>25850000</v>
      </c>
      <c r="D5" s="500">
        <v>25850000</v>
      </c>
      <c r="E5" s="500">
        <v>25850000</v>
      </c>
      <c r="F5" s="500">
        <v>25850000</v>
      </c>
      <c r="G5" s="500">
        <v>25850000</v>
      </c>
      <c r="H5" s="500">
        <v>25850000</v>
      </c>
      <c r="I5" s="500">
        <v>25850000</v>
      </c>
      <c r="J5" s="500">
        <v>25850000</v>
      </c>
      <c r="K5" s="500">
        <v>25850000</v>
      </c>
      <c r="L5" s="500">
        <v>25850000</v>
      </c>
      <c r="M5" s="500">
        <v>25859800</v>
      </c>
      <c r="N5" s="497">
        <f aca="true" t="shared" si="0" ref="N5:N11">SUM(B5:M5)</f>
        <v>310209800</v>
      </c>
      <c r="O5" s="147"/>
    </row>
    <row r="6" spans="1:15" ht="24.75" customHeight="1">
      <c r="A6" s="146" t="s">
        <v>117</v>
      </c>
      <c r="B6" s="500">
        <v>50000</v>
      </c>
      <c r="C6" s="500">
        <v>50000</v>
      </c>
      <c r="D6" s="500">
        <v>4000000</v>
      </c>
      <c r="E6" s="500">
        <v>720000</v>
      </c>
      <c r="F6" s="500">
        <v>17250000</v>
      </c>
      <c r="G6" s="500">
        <v>720000</v>
      </c>
      <c r="H6" s="500">
        <v>720000</v>
      </c>
      <c r="I6" s="500">
        <v>720000</v>
      </c>
      <c r="J6" s="500">
        <v>4000000</v>
      </c>
      <c r="K6" s="500">
        <v>720000</v>
      </c>
      <c r="L6" s="500">
        <v>720000</v>
      </c>
      <c r="M6" s="500">
        <v>13180000</v>
      </c>
      <c r="N6" s="502">
        <f t="shared" si="0"/>
        <v>42850000</v>
      </c>
      <c r="O6" s="147"/>
    </row>
    <row r="7" spans="1:16" ht="24.75" customHeight="1">
      <c r="A7" s="146" t="s">
        <v>118</v>
      </c>
      <c r="B7" s="500">
        <v>3170000</v>
      </c>
      <c r="C7" s="500">
        <v>3170000</v>
      </c>
      <c r="D7" s="500">
        <v>3170000</v>
      </c>
      <c r="E7" s="500">
        <v>3170000</v>
      </c>
      <c r="F7" s="500">
        <v>3170000</v>
      </c>
      <c r="G7" s="500">
        <v>3170000</v>
      </c>
      <c r="H7" s="500">
        <v>3229000</v>
      </c>
      <c r="I7" s="500">
        <v>3170000</v>
      </c>
      <c r="J7" s="500">
        <v>3170000</v>
      </c>
      <c r="K7" s="500">
        <v>3170000</v>
      </c>
      <c r="L7" s="500">
        <v>3170000</v>
      </c>
      <c r="M7" s="500">
        <v>3170000</v>
      </c>
      <c r="N7" s="502">
        <f t="shared" si="0"/>
        <v>38099000</v>
      </c>
      <c r="O7" s="147"/>
      <c r="P7" s="148"/>
    </row>
    <row r="8" spans="1:15" ht="24.75" customHeight="1">
      <c r="A8" s="146" t="s">
        <v>119</v>
      </c>
      <c r="B8" s="500">
        <v>20000</v>
      </c>
      <c r="C8" s="500">
        <v>20000</v>
      </c>
      <c r="D8" s="500">
        <v>20000</v>
      </c>
      <c r="E8" s="500">
        <v>20000</v>
      </c>
      <c r="F8" s="500">
        <v>60200000</v>
      </c>
      <c r="G8" s="500">
        <v>20000</v>
      </c>
      <c r="H8" s="500">
        <v>20000</v>
      </c>
      <c r="I8" s="500">
        <v>20000</v>
      </c>
      <c r="J8" s="500">
        <v>20000</v>
      </c>
      <c r="K8" s="500">
        <v>20000</v>
      </c>
      <c r="L8" s="500">
        <v>10000</v>
      </c>
      <c r="M8" s="500">
        <v>10000</v>
      </c>
      <c r="N8" s="502">
        <f t="shared" si="0"/>
        <v>60400000</v>
      </c>
      <c r="O8" s="147"/>
    </row>
    <row r="9" spans="1:15" ht="24.75" customHeight="1">
      <c r="A9" s="146" t="s">
        <v>478</v>
      </c>
      <c r="B9" s="500">
        <v>0</v>
      </c>
      <c r="C9" s="500">
        <v>0</v>
      </c>
      <c r="D9" s="500">
        <v>0</v>
      </c>
      <c r="E9" s="500">
        <v>0</v>
      </c>
      <c r="F9" s="500">
        <v>1000000</v>
      </c>
      <c r="G9" s="500">
        <v>500000</v>
      </c>
      <c r="H9" s="500">
        <v>0</v>
      </c>
      <c r="I9" s="500">
        <v>0</v>
      </c>
      <c r="J9" s="500">
        <v>0</v>
      </c>
      <c r="K9" s="500">
        <v>0</v>
      </c>
      <c r="L9" s="500">
        <v>0</v>
      </c>
      <c r="M9" s="500">
        <v>0</v>
      </c>
      <c r="N9" s="502">
        <f t="shared" si="0"/>
        <v>1500000</v>
      </c>
      <c r="O9" s="147"/>
    </row>
    <row r="10" spans="1:15" ht="24.75" customHeight="1">
      <c r="A10" s="146" t="s">
        <v>378</v>
      </c>
      <c r="B10" s="500">
        <v>0</v>
      </c>
      <c r="C10" s="501">
        <v>0</v>
      </c>
      <c r="D10" s="500">
        <v>0</v>
      </c>
      <c r="E10" s="501">
        <v>0</v>
      </c>
      <c r="F10" s="500">
        <v>71003000</v>
      </c>
      <c r="G10" s="500">
        <v>0</v>
      </c>
      <c r="H10" s="500">
        <v>0</v>
      </c>
      <c r="I10" s="500">
        <v>0</v>
      </c>
      <c r="J10" s="500">
        <v>0</v>
      </c>
      <c r="K10" s="500">
        <v>0</v>
      </c>
      <c r="L10" s="501">
        <v>0</v>
      </c>
      <c r="M10" s="501">
        <v>0</v>
      </c>
      <c r="N10" s="502">
        <f t="shared" si="0"/>
        <v>71003000</v>
      </c>
      <c r="O10" s="147"/>
    </row>
    <row r="11" spans="1:16" ht="24.75" customHeight="1">
      <c r="A11" s="149" t="s">
        <v>120</v>
      </c>
      <c r="B11" s="502">
        <f>SUM(B5:B10)</f>
        <v>29090000</v>
      </c>
      <c r="C11" s="502">
        <f aca="true" t="shared" si="1" ref="C11:M11">SUM(C5:C10)</f>
        <v>29090000</v>
      </c>
      <c r="D11" s="502">
        <f t="shared" si="1"/>
        <v>33040000</v>
      </c>
      <c r="E11" s="502">
        <f t="shared" si="1"/>
        <v>29760000</v>
      </c>
      <c r="F11" s="502">
        <f t="shared" si="1"/>
        <v>178473000</v>
      </c>
      <c r="G11" s="502">
        <f t="shared" si="1"/>
        <v>30260000</v>
      </c>
      <c r="H11" s="502">
        <f t="shared" si="1"/>
        <v>29819000</v>
      </c>
      <c r="I11" s="502">
        <f t="shared" si="1"/>
        <v>29760000</v>
      </c>
      <c r="J11" s="502">
        <f t="shared" si="1"/>
        <v>33040000</v>
      </c>
      <c r="K11" s="502">
        <f t="shared" si="1"/>
        <v>29760000</v>
      </c>
      <c r="L11" s="502">
        <f t="shared" si="1"/>
        <v>29750000</v>
      </c>
      <c r="M11" s="502">
        <f t="shared" si="1"/>
        <v>42219800</v>
      </c>
      <c r="N11" s="502">
        <f t="shared" si="0"/>
        <v>524061800</v>
      </c>
      <c r="O11" s="147"/>
      <c r="P11" s="148"/>
    </row>
    <row r="12" spans="1:15" ht="24.75" customHeight="1">
      <c r="A12" s="150"/>
      <c r="B12" s="498"/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9"/>
      <c r="O12" s="147"/>
    </row>
    <row r="13" spans="1:17" s="151" customFormat="1" ht="24.75" customHeight="1">
      <c r="A13" s="146" t="s">
        <v>17</v>
      </c>
      <c r="B13" s="500">
        <v>12550000</v>
      </c>
      <c r="C13" s="500">
        <v>12544000</v>
      </c>
      <c r="D13" s="500">
        <v>14544000</v>
      </c>
      <c r="E13" s="500">
        <v>14544000</v>
      </c>
      <c r="F13" s="500">
        <v>14544000</v>
      </c>
      <c r="G13" s="500">
        <v>14544000</v>
      </c>
      <c r="H13" s="500">
        <v>14544000</v>
      </c>
      <c r="I13" s="500">
        <v>14544000</v>
      </c>
      <c r="J13" s="500">
        <v>14544000</v>
      </c>
      <c r="K13" s="500">
        <v>14016000</v>
      </c>
      <c r="L13" s="500">
        <v>13544000</v>
      </c>
      <c r="M13" s="500">
        <v>13544000</v>
      </c>
      <c r="N13" s="502">
        <f>SUM(B13:M13)</f>
        <v>168006000</v>
      </c>
      <c r="O13" s="147"/>
      <c r="Q13" s="152"/>
    </row>
    <row r="14" spans="1:17" s="151" customFormat="1" ht="24.75" customHeight="1">
      <c r="A14" s="146" t="s">
        <v>121</v>
      </c>
      <c r="B14" s="500">
        <v>2425000</v>
      </c>
      <c r="C14" s="500">
        <v>2425000</v>
      </c>
      <c r="D14" s="500">
        <v>3190000</v>
      </c>
      <c r="E14" s="500">
        <v>3190000</v>
      </c>
      <c r="F14" s="500">
        <v>3190000</v>
      </c>
      <c r="G14" s="500">
        <v>3190000</v>
      </c>
      <c r="H14" s="500">
        <v>3190000</v>
      </c>
      <c r="I14" s="500">
        <v>3190000</v>
      </c>
      <c r="J14" s="500">
        <v>3190000</v>
      </c>
      <c r="K14" s="500">
        <v>2896000</v>
      </c>
      <c r="L14" s="500">
        <v>2800000</v>
      </c>
      <c r="M14" s="500">
        <v>2800000</v>
      </c>
      <c r="N14" s="502">
        <f aca="true" t="shared" si="2" ref="N14:N21">SUM(B14:M14)</f>
        <v>35676000</v>
      </c>
      <c r="O14" s="147"/>
      <c r="Q14" s="152"/>
    </row>
    <row r="15" spans="1:17" s="151" customFormat="1" ht="24.75" customHeight="1">
      <c r="A15" s="146" t="s">
        <v>122</v>
      </c>
      <c r="B15" s="500">
        <v>11324000</v>
      </c>
      <c r="C15" s="500">
        <v>11324000</v>
      </c>
      <c r="D15" s="500">
        <v>11324000</v>
      </c>
      <c r="E15" s="500">
        <v>11324000</v>
      </c>
      <c r="F15" s="500">
        <v>11324000</v>
      </c>
      <c r="G15" s="500">
        <v>11324000</v>
      </c>
      <c r="H15" s="500">
        <v>11324000</v>
      </c>
      <c r="I15" s="500">
        <v>11324000</v>
      </c>
      <c r="J15" s="500">
        <v>11324000</v>
      </c>
      <c r="K15" s="500">
        <v>11324000</v>
      </c>
      <c r="L15" s="500">
        <v>11324000</v>
      </c>
      <c r="M15" s="500">
        <v>11324000</v>
      </c>
      <c r="N15" s="502">
        <f t="shared" si="2"/>
        <v>135888000</v>
      </c>
      <c r="O15" s="147"/>
      <c r="Q15" s="152"/>
    </row>
    <row r="16" spans="1:17" s="151" customFormat="1" ht="24.75" customHeight="1">
      <c r="A16" s="146" t="s">
        <v>127</v>
      </c>
      <c r="B16" s="500">
        <v>250000</v>
      </c>
      <c r="C16" s="500">
        <v>250000</v>
      </c>
      <c r="D16" s="500">
        <v>250000</v>
      </c>
      <c r="E16" s="500">
        <v>250000</v>
      </c>
      <c r="F16" s="500">
        <v>250000</v>
      </c>
      <c r="G16" s="500">
        <v>250000</v>
      </c>
      <c r="H16" s="500">
        <v>250000</v>
      </c>
      <c r="I16" s="500">
        <v>250000</v>
      </c>
      <c r="J16" s="500">
        <v>250000</v>
      </c>
      <c r="K16" s="500">
        <v>250000</v>
      </c>
      <c r="L16" s="500">
        <v>250000</v>
      </c>
      <c r="M16" s="500">
        <v>250000</v>
      </c>
      <c r="N16" s="502">
        <f t="shared" si="2"/>
        <v>3000000</v>
      </c>
      <c r="O16" s="147"/>
      <c r="Q16" s="152"/>
    </row>
    <row r="17" spans="1:17" s="151" customFormat="1" ht="24.75" customHeight="1">
      <c r="A17" s="146" t="s">
        <v>123</v>
      </c>
      <c r="B17" s="500">
        <v>6242000</v>
      </c>
      <c r="C17" s="500">
        <v>6242000</v>
      </c>
      <c r="D17" s="500">
        <v>6242000</v>
      </c>
      <c r="E17" s="500">
        <v>6242000</v>
      </c>
      <c r="F17" s="500">
        <v>6242000</v>
      </c>
      <c r="G17" s="500">
        <v>6242000</v>
      </c>
      <c r="H17" s="500">
        <v>6242000</v>
      </c>
      <c r="I17" s="500">
        <v>6242000</v>
      </c>
      <c r="J17" s="500">
        <v>6242000</v>
      </c>
      <c r="K17" s="500">
        <v>6242000</v>
      </c>
      <c r="L17" s="500">
        <v>6242000</v>
      </c>
      <c r="M17" s="500">
        <v>6248000</v>
      </c>
      <c r="N17" s="502">
        <f t="shared" si="2"/>
        <v>74910000</v>
      </c>
      <c r="O17" s="147"/>
      <c r="Q17" s="152"/>
    </row>
    <row r="18" spans="1:17" s="151" customFormat="1" ht="24.75" customHeight="1">
      <c r="A18" s="146" t="s">
        <v>479</v>
      </c>
      <c r="B18" s="500">
        <v>9097933</v>
      </c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2">
        <f t="shared" si="2"/>
        <v>9097933</v>
      </c>
      <c r="O18" s="147"/>
      <c r="Q18" s="152"/>
    </row>
    <row r="19" spans="1:15" ht="24.75" customHeight="1">
      <c r="A19" s="146" t="s">
        <v>124</v>
      </c>
      <c r="B19" s="501">
        <v>0</v>
      </c>
      <c r="C19" s="501">
        <v>0</v>
      </c>
      <c r="D19" s="500">
        <v>0</v>
      </c>
      <c r="E19" s="500">
        <v>0</v>
      </c>
      <c r="F19" s="500">
        <v>0</v>
      </c>
      <c r="G19" s="500">
        <v>0</v>
      </c>
      <c r="H19" s="500">
        <v>0</v>
      </c>
      <c r="I19" s="500">
        <v>0</v>
      </c>
      <c r="J19" s="500">
        <v>0</v>
      </c>
      <c r="K19" s="500">
        <v>0</v>
      </c>
      <c r="L19" s="500">
        <v>0</v>
      </c>
      <c r="M19" s="501">
        <v>3000867</v>
      </c>
      <c r="N19" s="502">
        <f t="shared" si="2"/>
        <v>3000867</v>
      </c>
      <c r="O19" s="147"/>
    </row>
    <row r="20" spans="1:15" ht="24.75" customHeight="1">
      <c r="A20" s="146" t="s">
        <v>65</v>
      </c>
      <c r="B20" s="501">
        <v>0</v>
      </c>
      <c r="C20" s="501">
        <v>50000</v>
      </c>
      <c r="D20" s="500">
        <v>1000000</v>
      </c>
      <c r="E20" s="500">
        <v>1500000</v>
      </c>
      <c r="F20" s="500"/>
      <c r="G20" s="500">
        <v>0</v>
      </c>
      <c r="H20" s="500">
        <v>60200000</v>
      </c>
      <c r="I20" s="500">
        <v>31733000</v>
      </c>
      <c r="J20" s="500">
        <v>0</v>
      </c>
      <c r="K20" s="500">
        <v>0</v>
      </c>
      <c r="L20" s="500">
        <v>0</v>
      </c>
      <c r="M20" s="501">
        <v>0</v>
      </c>
      <c r="N20" s="502">
        <f t="shared" si="2"/>
        <v>94483000</v>
      </c>
      <c r="O20" s="147"/>
    </row>
    <row r="21" spans="1:15" ht="24.75" customHeight="1">
      <c r="A21" s="149" t="s">
        <v>125</v>
      </c>
      <c r="B21" s="502">
        <f>SUM(B13:B20)</f>
        <v>41888933</v>
      </c>
      <c r="C21" s="502">
        <f aca="true" t="shared" si="3" ref="C21:M21">SUM(C13:C20)</f>
        <v>32835000</v>
      </c>
      <c r="D21" s="502">
        <f t="shared" si="3"/>
        <v>36550000</v>
      </c>
      <c r="E21" s="502">
        <f t="shared" si="3"/>
        <v>37050000</v>
      </c>
      <c r="F21" s="502">
        <f t="shared" si="3"/>
        <v>35550000</v>
      </c>
      <c r="G21" s="502">
        <f t="shared" si="3"/>
        <v>35550000</v>
      </c>
      <c r="H21" s="502">
        <f t="shared" si="3"/>
        <v>95750000</v>
      </c>
      <c r="I21" s="502">
        <f t="shared" si="3"/>
        <v>67283000</v>
      </c>
      <c r="J21" s="502">
        <f t="shared" si="3"/>
        <v>35550000</v>
      </c>
      <c r="K21" s="502">
        <f t="shared" si="3"/>
        <v>34728000</v>
      </c>
      <c r="L21" s="502">
        <f t="shared" si="3"/>
        <v>34160000</v>
      </c>
      <c r="M21" s="502">
        <f t="shared" si="3"/>
        <v>37166867</v>
      </c>
      <c r="N21" s="502">
        <f t="shared" si="2"/>
        <v>524061800</v>
      </c>
      <c r="O21" s="147"/>
    </row>
    <row r="22" spans="1:15" ht="24.75" customHeight="1">
      <c r="A22" s="149" t="s">
        <v>126</v>
      </c>
      <c r="B22" s="502">
        <f aca="true" t="shared" si="4" ref="B22:N22">B11-B21</f>
        <v>-12798933</v>
      </c>
      <c r="C22" s="502">
        <f t="shared" si="4"/>
        <v>-3745000</v>
      </c>
      <c r="D22" s="502">
        <f t="shared" si="4"/>
        <v>-3510000</v>
      </c>
      <c r="E22" s="502">
        <f t="shared" si="4"/>
        <v>-7290000</v>
      </c>
      <c r="F22" s="502">
        <f t="shared" si="4"/>
        <v>142923000</v>
      </c>
      <c r="G22" s="502">
        <f t="shared" si="4"/>
        <v>-5290000</v>
      </c>
      <c r="H22" s="502">
        <f t="shared" si="4"/>
        <v>-65931000</v>
      </c>
      <c r="I22" s="502">
        <f t="shared" si="4"/>
        <v>-37523000</v>
      </c>
      <c r="J22" s="502">
        <f t="shared" si="4"/>
        <v>-2510000</v>
      </c>
      <c r="K22" s="502">
        <f t="shared" si="4"/>
        <v>-4968000</v>
      </c>
      <c r="L22" s="502">
        <f t="shared" si="4"/>
        <v>-4410000</v>
      </c>
      <c r="M22" s="502">
        <f t="shared" si="4"/>
        <v>5052933</v>
      </c>
      <c r="N22" s="502">
        <f t="shared" si="4"/>
        <v>0</v>
      </c>
      <c r="O22" s="147"/>
    </row>
  </sheetData>
  <sheetProtection/>
  <mergeCells count="2">
    <mergeCell ref="A1:N1"/>
    <mergeCell ref="A2:N2"/>
  </mergeCells>
  <printOptions horizontalCentered="1"/>
  <pageMargins left="0.15748031496062992" right="0.15748031496062992" top="0.35433070866141736" bottom="0.31496062992125984" header="0.7874015748031497" footer="0.15748031496062992"/>
  <pageSetup horizontalDpi="300" verticalDpi="3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8.8515625" style="38" customWidth="1"/>
    <col min="2" max="2" width="8.8515625" style="40" customWidth="1"/>
    <col min="3" max="3" width="45.57421875" style="130" customWidth="1"/>
    <col min="4" max="4" width="16.28125" style="158" customWidth="1"/>
    <col min="5" max="8" width="8.8515625" style="40" customWidth="1"/>
    <col min="9" max="16384" width="8.8515625" style="38" customWidth="1"/>
  </cols>
  <sheetData>
    <row r="1" spans="1:6" ht="15.75">
      <c r="A1" s="596" t="s">
        <v>495</v>
      </c>
      <c r="B1" s="596"/>
      <c r="C1" s="596"/>
      <c r="D1" s="596"/>
      <c r="E1" s="596"/>
      <c r="F1" s="596"/>
    </row>
    <row r="2" ht="15.75">
      <c r="C2" s="157"/>
    </row>
    <row r="3" spans="1:6" ht="42" customHeight="1">
      <c r="A3" s="580" t="s">
        <v>437</v>
      </c>
      <c r="B3" s="580"/>
      <c r="C3" s="580"/>
      <c r="D3" s="580"/>
      <c r="E3" s="580"/>
      <c r="F3" s="580"/>
    </row>
    <row r="4" ht="24.75" customHeight="1"/>
    <row r="5" spans="2:6" ht="25.5" customHeight="1">
      <c r="B5" s="602" t="s">
        <v>129</v>
      </c>
      <c r="C5" s="602"/>
      <c r="D5" s="602"/>
      <c r="E5" s="602"/>
      <c r="F5" s="602"/>
    </row>
    <row r="6" spans="3:4" ht="17.25" customHeight="1">
      <c r="C6" s="159"/>
      <c r="D6" s="396" t="s">
        <v>389</v>
      </c>
    </row>
    <row r="7" spans="3:4" ht="17.25" customHeight="1">
      <c r="C7" s="603" t="s">
        <v>130</v>
      </c>
      <c r="D7" s="604"/>
    </row>
    <row r="8" spans="3:4" ht="17.25" customHeight="1">
      <c r="C8" s="89" t="s">
        <v>131</v>
      </c>
      <c r="D8" s="378">
        <v>90000</v>
      </c>
    </row>
    <row r="9" spans="3:4" ht="17.25" customHeight="1">
      <c r="C9" s="89" t="s">
        <v>132</v>
      </c>
      <c r="D9" s="378">
        <v>140000</v>
      </c>
    </row>
    <row r="10" spans="3:4" ht="17.25" customHeight="1">
      <c r="C10" s="89" t="s">
        <v>133</v>
      </c>
      <c r="D10" s="378">
        <v>250000</v>
      </c>
    </row>
    <row r="11" spans="3:4" ht="17.25" customHeight="1">
      <c r="C11" s="89" t="s">
        <v>379</v>
      </c>
      <c r="D11" s="378">
        <v>1200000</v>
      </c>
    </row>
    <row r="12" spans="3:4" ht="17.25" customHeight="1">
      <c r="C12" s="89" t="s">
        <v>380</v>
      </c>
      <c r="D12" s="378">
        <v>1200000</v>
      </c>
    </row>
    <row r="13" spans="3:4" ht="17.25" customHeight="1">
      <c r="C13" s="89" t="s">
        <v>465</v>
      </c>
      <c r="D13" s="378">
        <v>1400000</v>
      </c>
    </row>
    <row r="14" spans="3:4" ht="17.25" customHeight="1">
      <c r="C14" s="89" t="s">
        <v>381</v>
      </c>
      <c r="D14" s="378">
        <v>500000</v>
      </c>
    </row>
    <row r="15" spans="3:4" ht="17.25" customHeight="1">
      <c r="C15" s="89" t="s">
        <v>382</v>
      </c>
      <c r="D15" s="378">
        <v>59137000</v>
      </c>
    </row>
    <row r="16" spans="3:4" ht="17.25" customHeight="1">
      <c r="C16" s="89" t="s">
        <v>466</v>
      </c>
      <c r="D16" s="378">
        <v>10417000</v>
      </c>
    </row>
    <row r="17" spans="3:4" ht="17.25" customHeight="1">
      <c r="C17" s="89" t="s">
        <v>467</v>
      </c>
      <c r="D17" s="378">
        <v>175000</v>
      </c>
    </row>
    <row r="18" spans="3:4" ht="17.25" customHeight="1">
      <c r="C18" s="89" t="s">
        <v>468</v>
      </c>
      <c r="D18" s="378">
        <v>51000</v>
      </c>
    </row>
    <row r="19" spans="3:4" ht="17.25" customHeight="1">
      <c r="C19" s="89" t="s">
        <v>469</v>
      </c>
      <c r="D19" s="378">
        <v>20000</v>
      </c>
    </row>
    <row r="20" spans="3:4" ht="17.25" customHeight="1">
      <c r="C20" s="377" t="s">
        <v>470</v>
      </c>
      <c r="D20" s="378">
        <v>200000</v>
      </c>
    </row>
    <row r="21" spans="3:4" ht="20.25" customHeight="1">
      <c r="C21" s="377" t="s">
        <v>473</v>
      </c>
      <c r="D21" s="378">
        <v>130000</v>
      </c>
    </row>
    <row r="22" spans="3:4" ht="17.25" customHeight="1">
      <c r="C22" s="160" t="s">
        <v>62</v>
      </c>
      <c r="D22" s="379">
        <f>SUM(D8:D21)</f>
        <v>74910000</v>
      </c>
    </row>
    <row r="23" spans="3:4" ht="30" customHeight="1">
      <c r="C23" s="161"/>
      <c r="D23" s="380"/>
    </row>
    <row r="24" spans="3:4" ht="25.5" customHeight="1">
      <c r="C24" s="162" t="s">
        <v>134</v>
      </c>
      <c r="D24" s="381">
        <v>0</v>
      </c>
    </row>
    <row r="25" spans="3:4" ht="24.75" customHeight="1">
      <c r="C25" s="160" t="s">
        <v>62</v>
      </c>
      <c r="D25" s="379">
        <v>0</v>
      </c>
    </row>
    <row r="26" spans="3:4" ht="18" customHeight="1">
      <c r="C26" s="163"/>
      <c r="D26" s="382"/>
    </row>
    <row r="27" spans="3:4" ht="18" customHeight="1">
      <c r="C27" s="164" t="s">
        <v>135</v>
      </c>
      <c r="D27" s="379">
        <f>SUM(D22,D25)</f>
        <v>74910000</v>
      </c>
    </row>
    <row r="28" ht="18" customHeight="1"/>
    <row r="29" ht="15">
      <c r="E29" s="45"/>
    </row>
  </sheetData>
  <sheetProtection/>
  <mergeCells count="4">
    <mergeCell ref="B5:F5"/>
    <mergeCell ref="C7:D7"/>
    <mergeCell ref="A1:F1"/>
    <mergeCell ref="A3:F3"/>
  </mergeCells>
  <printOptions/>
  <pageMargins left="0.75" right="0.75" top="0.75" bottom="1" header="0.5" footer="0.5"/>
  <pageSetup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">
      <selection activeCell="A4" sqref="A4:D4"/>
    </sheetView>
  </sheetViews>
  <sheetFormatPr defaultColWidth="9.140625" defaultRowHeight="15"/>
  <cols>
    <col min="1" max="1" width="11.140625" style="97" customWidth="1"/>
    <col min="2" max="2" width="64.140625" style="170" customWidth="1"/>
    <col min="3" max="3" width="14.421875" style="165" customWidth="1"/>
    <col min="4" max="4" width="11.140625" style="78" customWidth="1"/>
    <col min="5" max="7" width="9.140625" style="79" customWidth="1"/>
    <col min="8" max="16384" width="9.140625" style="97" customWidth="1"/>
  </cols>
  <sheetData>
    <row r="1" spans="1:6" ht="15.75">
      <c r="A1" s="596" t="s">
        <v>496</v>
      </c>
      <c r="B1" s="596"/>
      <c r="C1" s="596"/>
      <c r="D1" s="596"/>
      <c r="F1" s="156"/>
    </row>
    <row r="2" ht="15.75">
      <c r="B2" s="76"/>
    </row>
    <row r="3" spans="1:5" s="167" customFormat="1" ht="33" customHeight="1">
      <c r="A3" s="580" t="s">
        <v>69</v>
      </c>
      <c r="B3" s="580"/>
      <c r="C3" s="580"/>
      <c r="D3" s="580"/>
      <c r="E3" s="166"/>
    </row>
    <row r="4" spans="1:5" s="167" customFormat="1" ht="42" customHeight="1">
      <c r="A4" s="580" t="s">
        <v>438</v>
      </c>
      <c r="B4" s="580"/>
      <c r="C4" s="580"/>
      <c r="D4" s="580"/>
      <c r="E4" s="166"/>
    </row>
    <row r="5" spans="2:3" ht="15.75">
      <c r="B5" s="168"/>
      <c r="C5" s="169"/>
    </row>
    <row r="6" ht="15.75">
      <c r="C6" s="165" t="s">
        <v>389</v>
      </c>
    </row>
    <row r="7" spans="2:7" s="171" customFormat="1" ht="36" customHeight="1">
      <c r="B7" s="172" t="s">
        <v>136</v>
      </c>
      <c r="C7" s="173"/>
      <c r="D7" s="174"/>
      <c r="E7" s="174"/>
      <c r="F7" s="73"/>
      <c r="G7" s="73"/>
    </row>
    <row r="8" spans="2:7" s="96" customFormat="1" ht="19.5" customHeight="1">
      <c r="B8" s="175" t="s">
        <v>137</v>
      </c>
      <c r="C8" s="176"/>
      <c r="D8" s="99"/>
      <c r="E8" s="129"/>
      <c r="F8" s="129"/>
      <c r="G8" s="129"/>
    </row>
    <row r="9" spans="2:7" s="171" customFormat="1" ht="15" customHeight="1">
      <c r="B9" s="53" t="s">
        <v>138</v>
      </c>
      <c r="C9" s="54">
        <v>16055</v>
      </c>
      <c r="D9" s="177"/>
      <c r="E9" s="73"/>
      <c r="F9" s="73"/>
      <c r="G9" s="73"/>
    </row>
    <row r="10" spans="2:7" s="171" customFormat="1" ht="15" customHeight="1">
      <c r="B10" s="178"/>
      <c r="C10" s="179"/>
      <c r="D10" s="177"/>
      <c r="E10" s="73"/>
      <c r="F10" s="73"/>
      <c r="G10" s="73"/>
    </row>
    <row r="11" spans="2:7" s="171" customFormat="1" ht="15" customHeight="1">
      <c r="B11" s="178" t="s">
        <v>139</v>
      </c>
      <c r="C11" s="180">
        <v>3000</v>
      </c>
      <c r="D11" s="177"/>
      <c r="E11" s="73"/>
      <c r="F11" s="73"/>
      <c r="G11" s="73"/>
    </row>
    <row r="12" spans="2:7" s="171" customFormat="1" ht="15" customHeight="1">
      <c r="B12" s="53" t="s">
        <v>140</v>
      </c>
      <c r="C12" s="54">
        <f>SUM(C11)</f>
        <v>3000</v>
      </c>
      <c r="D12" s="177"/>
      <c r="E12" s="73"/>
      <c r="F12" s="73"/>
      <c r="G12" s="73"/>
    </row>
    <row r="13" spans="2:7" s="171" customFormat="1" ht="15" customHeight="1">
      <c r="B13" s="181"/>
      <c r="C13" s="182"/>
      <c r="D13" s="177"/>
      <c r="E13" s="73"/>
      <c r="F13" s="73"/>
      <c r="G13" s="73"/>
    </row>
    <row r="14" spans="2:7" s="171" customFormat="1" ht="32.25" customHeight="1">
      <c r="B14" s="172" t="s">
        <v>141</v>
      </c>
      <c r="C14" s="173">
        <v>0</v>
      </c>
      <c r="D14" s="73"/>
      <c r="E14" s="73"/>
      <c r="F14" s="73"/>
      <c r="G14" s="73"/>
    </row>
    <row r="15" spans="2:7" s="171" customFormat="1" ht="19.5" customHeight="1">
      <c r="B15" s="178" t="s">
        <v>474</v>
      </c>
      <c r="C15" s="184"/>
      <c r="D15" s="73"/>
      <c r="E15" s="73"/>
      <c r="F15" s="73"/>
      <c r="G15" s="73"/>
    </row>
    <row r="16" spans="2:7" s="171" customFormat="1" ht="15" customHeight="1">
      <c r="B16" s="178"/>
      <c r="C16" s="179"/>
      <c r="D16" s="177"/>
      <c r="E16" s="73"/>
      <c r="F16" s="73"/>
      <c r="G16" s="73"/>
    </row>
    <row r="17" spans="2:7" s="187" customFormat="1" ht="34.5" customHeight="1">
      <c r="B17" s="172" t="s">
        <v>142</v>
      </c>
      <c r="C17" s="185"/>
      <c r="D17" s="186"/>
      <c r="E17" s="186"/>
      <c r="F17" s="174"/>
      <c r="G17" s="174"/>
    </row>
    <row r="18" spans="2:7" s="171" customFormat="1" ht="15" customHeight="1">
      <c r="B18" s="181" t="s">
        <v>299</v>
      </c>
      <c r="C18" s="180">
        <v>7000</v>
      </c>
      <c r="D18" s="177"/>
      <c r="E18" s="73"/>
      <c r="F18" s="73"/>
      <c r="G18" s="73"/>
    </row>
    <row r="19" spans="2:7" s="190" customFormat="1" ht="15" customHeight="1">
      <c r="B19" s="178" t="s">
        <v>143</v>
      </c>
      <c r="C19" s="180"/>
      <c r="D19" s="188"/>
      <c r="E19" s="189"/>
      <c r="F19" s="189"/>
      <c r="G19" s="189"/>
    </row>
    <row r="20" spans="2:7" s="187" customFormat="1" ht="15" customHeight="1">
      <c r="B20" s="53" t="s">
        <v>138</v>
      </c>
      <c r="C20" s="54">
        <v>7000</v>
      </c>
      <c r="D20" s="168"/>
      <c r="E20" s="174"/>
      <c r="F20" s="174"/>
      <c r="G20" s="174"/>
    </row>
    <row r="21" spans="2:7" s="171" customFormat="1" ht="15" customHeight="1">
      <c r="B21" s="178"/>
      <c r="C21" s="180"/>
      <c r="D21" s="177"/>
      <c r="E21" s="73"/>
      <c r="F21" s="73"/>
      <c r="G21" s="73"/>
    </row>
    <row r="22" spans="2:7" s="171" customFormat="1" ht="15" customHeight="1">
      <c r="B22" s="53" t="s">
        <v>144</v>
      </c>
      <c r="C22" s="191"/>
      <c r="D22" s="177"/>
      <c r="E22" s="73"/>
      <c r="F22" s="73"/>
      <c r="G22" s="73"/>
    </row>
    <row r="23" spans="2:7" s="171" customFormat="1" ht="15" customHeight="1">
      <c r="B23" s="178" t="s">
        <v>145</v>
      </c>
      <c r="C23" s="180">
        <v>0</v>
      </c>
      <c r="D23" s="177"/>
      <c r="E23" s="73"/>
      <c r="F23" s="73"/>
      <c r="G23" s="73"/>
    </row>
    <row r="24" spans="2:7" s="171" customFormat="1" ht="15" customHeight="1">
      <c r="B24" s="178" t="s">
        <v>146</v>
      </c>
      <c r="C24" s="180">
        <v>0</v>
      </c>
      <c r="D24" s="177"/>
      <c r="E24" s="73"/>
      <c r="F24" s="73"/>
      <c r="G24" s="73"/>
    </row>
    <row r="25" spans="2:7" s="192" customFormat="1" ht="15" customHeight="1">
      <c r="B25" s="53" t="s">
        <v>138</v>
      </c>
      <c r="C25" s="54">
        <v>4800</v>
      </c>
      <c r="D25" s="168"/>
      <c r="E25" s="186"/>
      <c r="F25" s="186"/>
      <c r="G25" s="186"/>
    </row>
    <row r="26" spans="2:7" s="171" customFormat="1" ht="15" customHeight="1">
      <c r="B26" s="53" t="s">
        <v>140</v>
      </c>
      <c r="C26" s="54">
        <v>473</v>
      </c>
      <c r="D26" s="177"/>
      <c r="E26" s="73"/>
      <c r="F26" s="73"/>
      <c r="G26" s="73"/>
    </row>
    <row r="27" spans="2:7" s="171" customFormat="1" ht="15" customHeight="1">
      <c r="B27" s="178"/>
      <c r="C27" s="180"/>
      <c r="D27" s="177"/>
      <c r="E27" s="73"/>
      <c r="F27" s="73"/>
      <c r="G27" s="73"/>
    </row>
    <row r="28" spans="2:7" s="171" customFormat="1" ht="36.75" customHeight="1">
      <c r="B28" s="172" t="s">
        <v>147</v>
      </c>
      <c r="C28" s="183"/>
      <c r="D28" s="73"/>
      <c r="E28" s="73"/>
      <c r="F28" s="73"/>
      <c r="G28" s="73"/>
    </row>
    <row r="29" spans="2:7" s="171" customFormat="1" ht="15" customHeight="1">
      <c r="B29" s="178" t="s">
        <v>148</v>
      </c>
      <c r="C29" s="184">
        <v>0</v>
      </c>
      <c r="D29" s="177"/>
      <c r="E29" s="73"/>
      <c r="F29" s="73"/>
      <c r="G29" s="73"/>
    </row>
    <row r="30" spans="2:7" s="171" customFormat="1" ht="15" customHeight="1">
      <c r="B30" s="178" t="s">
        <v>149</v>
      </c>
      <c r="C30" s="184">
        <v>0</v>
      </c>
      <c r="D30" s="177"/>
      <c r="E30" s="73"/>
      <c r="F30" s="73"/>
      <c r="G30" s="73"/>
    </row>
    <row r="31" spans="2:7" s="171" customFormat="1" ht="15" customHeight="1">
      <c r="B31" s="53" t="s">
        <v>140</v>
      </c>
      <c r="C31" s="173">
        <v>0</v>
      </c>
      <c r="D31" s="177"/>
      <c r="E31" s="73"/>
      <c r="F31" s="73"/>
      <c r="G31" s="73"/>
    </row>
    <row r="32" spans="2:7" s="171" customFormat="1" ht="15" customHeight="1">
      <c r="B32" s="178"/>
      <c r="C32" s="180"/>
      <c r="D32" s="177"/>
      <c r="E32" s="73"/>
      <c r="F32" s="73"/>
      <c r="G32" s="73"/>
    </row>
    <row r="33" spans="2:7" s="171" customFormat="1" ht="21" customHeight="1">
      <c r="B33" s="53" t="s">
        <v>150</v>
      </c>
      <c r="C33" s="185"/>
      <c r="D33" s="186"/>
      <c r="E33" s="186"/>
      <c r="F33" s="73"/>
      <c r="G33" s="73"/>
    </row>
    <row r="34" spans="2:7" s="171" customFormat="1" ht="15" customHeight="1">
      <c r="B34" s="178" t="s">
        <v>151</v>
      </c>
      <c r="C34" s="184">
        <v>0</v>
      </c>
      <c r="D34" s="177"/>
      <c r="E34" s="73"/>
      <c r="F34" s="73"/>
      <c r="G34" s="73"/>
    </row>
    <row r="35" spans="2:7" s="171" customFormat="1" ht="15" customHeight="1">
      <c r="B35" s="178" t="s">
        <v>143</v>
      </c>
      <c r="C35" s="184">
        <v>0</v>
      </c>
      <c r="D35" s="177"/>
      <c r="E35" s="73"/>
      <c r="F35" s="73"/>
      <c r="G35" s="73"/>
    </row>
    <row r="36" spans="2:7" s="192" customFormat="1" ht="15" customHeight="1">
      <c r="B36" s="53" t="s">
        <v>138</v>
      </c>
      <c r="C36" s="183">
        <v>0</v>
      </c>
      <c r="D36" s="168"/>
      <c r="E36" s="186"/>
      <c r="F36" s="186"/>
      <c r="G36" s="186"/>
    </row>
    <row r="37" spans="2:3" ht="15" customHeight="1">
      <c r="B37" s="172" t="s">
        <v>140</v>
      </c>
      <c r="C37" s="183">
        <v>0</v>
      </c>
    </row>
    <row r="38" spans="2:3" ht="15" customHeight="1">
      <c r="B38" s="193"/>
      <c r="C38" s="180"/>
    </row>
    <row r="39" spans="2:7" s="107" customFormat="1" ht="15" customHeight="1">
      <c r="B39" s="172" t="s">
        <v>152</v>
      </c>
      <c r="C39" s="478">
        <f>SUM(C12,C26,C31,C37)</f>
        <v>3473</v>
      </c>
      <c r="D39" s="194"/>
      <c r="E39" s="95"/>
      <c r="F39" s="95"/>
      <c r="G39" s="95"/>
    </row>
  </sheetData>
  <sheetProtection/>
  <mergeCells count="3">
    <mergeCell ref="A1:D1"/>
    <mergeCell ref="A3:D3"/>
    <mergeCell ref="A4:D4"/>
  </mergeCells>
  <printOptions/>
  <pageMargins left="0.33" right="0.22" top="0.53" bottom="0.5" header="0.5118110236220472" footer="0.5118110236220472"/>
  <pageSetup horizontalDpi="300" verticalDpi="3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3" sqref="A3:H3"/>
    </sheetView>
  </sheetViews>
  <sheetFormatPr defaultColWidth="8.8515625" defaultRowHeight="15"/>
  <cols>
    <col min="1" max="3" width="8.8515625" style="38" customWidth="1"/>
    <col min="4" max="4" width="66.57421875" style="38" bestFit="1" customWidth="1"/>
    <col min="5" max="5" width="13.00390625" style="195" customWidth="1"/>
    <col min="6" max="16384" width="8.8515625" style="38" customWidth="1"/>
  </cols>
  <sheetData>
    <row r="1" spans="1:8" ht="15.75">
      <c r="A1" s="596" t="s">
        <v>497</v>
      </c>
      <c r="B1" s="596"/>
      <c r="C1" s="596"/>
      <c r="D1" s="596"/>
      <c r="E1" s="596"/>
      <c r="F1" s="596"/>
      <c r="G1" s="596"/>
      <c r="H1" s="596"/>
    </row>
    <row r="3" spans="1:8" ht="48.75" customHeight="1">
      <c r="A3" s="606" t="s">
        <v>439</v>
      </c>
      <c r="B3" s="606"/>
      <c r="C3" s="606"/>
      <c r="D3" s="606"/>
      <c r="E3" s="606"/>
      <c r="F3" s="606"/>
      <c r="G3" s="606"/>
      <c r="H3" s="606"/>
    </row>
    <row r="4" spans="4:5" ht="12.75">
      <c r="D4" s="605" t="s">
        <v>41</v>
      </c>
      <c r="E4" s="196"/>
    </row>
    <row r="5" spans="4:5" ht="15">
      <c r="D5" s="605"/>
      <c r="E5" s="476" t="s">
        <v>389</v>
      </c>
    </row>
    <row r="6" spans="4:5" ht="15.75">
      <c r="D6" s="197" t="s">
        <v>153</v>
      </c>
      <c r="E6" s="198"/>
    </row>
    <row r="7" spans="4:5" ht="15.75">
      <c r="D7" s="199" t="s">
        <v>55</v>
      </c>
      <c r="E7" s="200">
        <v>0</v>
      </c>
    </row>
    <row r="8" spans="4:5" ht="15.75">
      <c r="D8" s="197" t="s">
        <v>154</v>
      </c>
      <c r="E8" s="201">
        <v>0</v>
      </c>
    </row>
    <row r="9" spans="4:5" ht="15.75">
      <c r="D9" s="197"/>
      <c r="E9" s="201"/>
    </row>
    <row r="10" spans="4:5" ht="15.75">
      <c r="D10" s="202" t="s">
        <v>42</v>
      </c>
      <c r="E10" s="203"/>
    </row>
    <row r="11" spans="4:5" ht="15.75">
      <c r="D11" s="197" t="s">
        <v>155</v>
      </c>
      <c r="E11" s="198"/>
    </row>
    <row r="12" spans="4:5" ht="15.75">
      <c r="D12" s="199" t="s">
        <v>277</v>
      </c>
      <c r="E12" s="198">
        <v>567000</v>
      </c>
    </row>
    <row r="13" spans="4:5" ht="15.75">
      <c r="D13" s="199" t="s">
        <v>278</v>
      </c>
      <c r="E13" s="198">
        <v>800000</v>
      </c>
    </row>
    <row r="14" spans="4:5" ht="15.75">
      <c r="D14" s="199" t="s">
        <v>54</v>
      </c>
      <c r="E14" s="198">
        <v>633000</v>
      </c>
    </row>
    <row r="15" spans="4:5" ht="15.75">
      <c r="D15" s="199" t="s">
        <v>471</v>
      </c>
      <c r="E15" s="198">
        <v>1000000</v>
      </c>
    </row>
    <row r="16" spans="4:5" ht="15.75">
      <c r="D16" s="197" t="s">
        <v>156</v>
      </c>
      <c r="E16" s="201">
        <f>SUM(E12:E15)</f>
        <v>3000000</v>
      </c>
    </row>
    <row r="17" spans="4:5" ht="15.75">
      <c r="D17" s="197"/>
      <c r="E17" s="201"/>
    </row>
    <row r="18" spans="4:5" ht="15.75">
      <c r="D18" s="197" t="s">
        <v>157</v>
      </c>
      <c r="E18" s="201">
        <f>SUM(E8,E16)</f>
        <v>3000000</v>
      </c>
    </row>
    <row r="20" ht="15.75">
      <c r="D20" s="204" t="s">
        <v>158</v>
      </c>
    </row>
    <row r="21" spans="4:5" ht="15.75">
      <c r="D21" s="204" t="s">
        <v>159</v>
      </c>
      <c r="E21" s="165">
        <v>0</v>
      </c>
    </row>
    <row r="22" spans="4:5" ht="15.75">
      <c r="D22" s="205" t="s">
        <v>160</v>
      </c>
      <c r="E22" s="165">
        <v>1367000</v>
      </c>
    </row>
    <row r="24" ht="12.75">
      <c r="D24" s="206"/>
    </row>
    <row r="25" ht="12.75">
      <c r="D25" s="94"/>
    </row>
    <row r="26" ht="12.75">
      <c r="D26" s="94"/>
    </row>
    <row r="27" ht="12.75">
      <c r="D27" s="94"/>
    </row>
    <row r="28" ht="12.75">
      <c r="D28" s="94"/>
    </row>
    <row r="29" ht="12.75">
      <c r="D29" s="94"/>
    </row>
    <row r="32" spans="4:5" ht="12.75">
      <c r="D32" s="260"/>
      <c r="E32" s="261"/>
    </row>
    <row r="33" spans="4:5" ht="12.75">
      <c r="D33" s="262"/>
      <c r="E33" s="263"/>
    </row>
  </sheetData>
  <sheetProtection/>
  <mergeCells count="3">
    <mergeCell ref="D4:D5"/>
    <mergeCell ref="A1:H1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6.00390625" style="0" customWidth="1"/>
    <col min="2" max="3" width="17.28125" style="0" bestFit="1" customWidth="1"/>
    <col min="4" max="5" width="16.57421875" style="0" customWidth="1"/>
  </cols>
  <sheetData>
    <row r="1" spans="1:8" ht="15.75">
      <c r="A1" s="596" t="s">
        <v>498</v>
      </c>
      <c r="B1" s="596"/>
      <c r="C1" s="596"/>
      <c r="D1" s="596"/>
      <c r="E1" s="596"/>
      <c r="F1" s="259"/>
      <c r="G1" s="259"/>
      <c r="H1" s="259"/>
    </row>
    <row r="2" spans="1:8" ht="15.75">
      <c r="A2" s="156"/>
      <c r="B2" s="156"/>
      <c r="C2" s="156"/>
      <c r="D2" s="156"/>
      <c r="E2" s="156"/>
      <c r="F2" s="259"/>
      <c r="G2" s="259"/>
      <c r="H2" s="259"/>
    </row>
    <row r="3" spans="1:8" ht="30" customHeight="1">
      <c r="A3" s="607" t="s">
        <v>255</v>
      </c>
      <c r="B3" s="607"/>
      <c r="C3" s="607"/>
      <c r="D3" s="607"/>
      <c r="E3" s="607"/>
      <c r="F3" s="286"/>
      <c r="G3" s="286"/>
      <c r="H3" s="286"/>
    </row>
    <row r="4" spans="1:8" ht="30" customHeight="1">
      <c r="A4" s="286"/>
      <c r="B4" s="286"/>
      <c r="C4" s="286"/>
      <c r="D4" s="286"/>
      <c r="E4" s="286"/>
      <c r="F4" s="286"/>
      <c r="G4" s="286"/>
      <c r="H4" s="286"/>
    </row>
    <row r="5" ht="30" customHeight="1" thickBot="1">
      <c r="E5" s="155" t="s">
        <v>389</v>
      </c>
    </row>
    <row r="6" spans="1:5" ht="30" customHeight="1" thickBot="1">
      <c r="A6" s="391" t="s">
        <v>71</v>
      </c>
      <c r="B6" s="391">
        <v>2017</v>
      </c>
      <c r="C6" s="391">
        <v>2018</v>
      </c>
      <c r="D6" s="391">
        <v>2019</v>
      </c>
      <c r="E6" s="391">
        <v>2020</v>
      </c>
    </row>
    <row r="7" spans="1:5" ht="15" customHeight="1">
      <c r="A7" s="264" t="s">
        <v>231</v>
      </c>
      <c r="B7" s="265">
        <v>277309685</v>
      </c>
      <c r="C7" s="265">
        <v>280000000</v>
      </c>
      <c r="D7" s="265">
        <v>284000000</v>
      </c>
      <c r="E7" s="266">
        <v>288000000</v>
      </c>
    </row>
    <row r="8" spans="1:5" ht="30" customHeight="1">
      <c r="A8" s="267" t="s">
        <v>232</v>
      </c>
      <c r="B8" s="268">
        <v>32900115</v>
      </c>
      <c r="C8" s="268">
        <v>34000000</v>
      </c>
      <c r="D8" s="268">
        <v>38000000</v>
      </c>
      <c r="E8" s="269">
        <v>42000000</v>
      </c>
    </row>
    <row r="9" spans="1:5" ht="15" customHeight="1">
      <c r="A9" s="270" t="s">
        <v>117</v>
      </c>
      <c r="B9" s="268">
        <v>42850000</v>
      </c>
      <c r="C9" s="268">
        <v>42000000</v>
      </c>
      <c r="D9" s="268">
        <v>42000000</v>
      </c>
      <c r="E9" s="269">
        <v>42000000</v>
      </c>
    </row>
    <row r="10" spans="1:5" ht="15" customHeight="1">
      <c r="A10" s="270" t="s">
        <v>118</v>
      </c>
      <c r="B10" s="268">
        <v>37599000</v>
      </c>
      <c r="C10" s="268">
        <v>39000000</v>
      </c>
      <c r="D10" s="268">
        <v>41000000</v>
      </c>
      <c r="E10" s="269">
        <v>43000000</v>
      </c>
    </row>
    <row r="11" spans="1:5" ht="15" customHeight="1">
      <c r="A11" s="270" t="s">
        <v>233</v>
      </c>
      <c r="B11" s="268">
        <v>500000</v>
      </c>
      <c r="C11" s="268">
        <v>0</v>
      </c>
      <c r="D11" s="268">
        <v>0</v>
      </c>
      <c r="E11" s="269">
        <v>0</v>
      </c>
    </row>
    <row r="12" spans="1:5" ht="15" customHeight="1">
      <c r="A12" s="270" t="s">
        <v>7</v>
      </c>
      <c r="B12" s="268">
        <v>1500000</v>
      </c>
      <c r="C12" s="268">
        <v>0</v>
      </c>
      <c r="D12" s="268">
        <v>0</v>
      </c>
      <c r="E12" s="269">
        <v>0</v>
      </c>
    </row>
    <row r="13" spans="1:5" ht="15" customHeight="1">
      <c r="A13" s="270" t="s">
        <v>234</v>
      </c>
      <c r="B13" s="268">
        <v>60400000</v>
      </c>
      <c r="C13" s="268">
        <v>500000</v>
      </c>
      <c r="D13" s="268">
        <v>200000</v>
      </c>
      <c r="E13" s="269">
        <v>0</v>
      </c>
    </row>
    <row r="14" spans="1:5" ht="15" customHeight="1" thickBot="1">
      <c r="A14" s="271" t="s">
        <v>235</v>
      </c>
      <c r="B14" s="272">
        <v>71003000</v>
      </c>
      <c r="C14" s="272">
        <v>43500000</v>
      </c>
      <c r="D14" s="272">
        <v>43800000</v>
      </c>
      <c r="E14" s="273">
        <v>46000000</v>
      </c>
    </row>
    <row r="15" spans="1:5" ht="15" customHeight="1" thickBot="1">
      <c r="A15" s="274" t="s">
        <v>218</v>
      </c>
      <c r="B15" s="275">
        <f>SUM(B7:B14)</f>
        <v>524061800</v>
      </c>
      <c r="C15" s="275">
        <f>SUM(C7:C14)</f>
        <v>439000000</v>
      </c>
      <c r="D15" s="275">
        <f>SUM(D7:D14)</f>
        <v>449000000</v>
      </c>
      <c r="E15" s="276">
        <f>SUM(E7:E14)</f>
        <v>461000000</v>
      </c>
    </row>
    <row r="16" ht="30" customHeight="1" thickBot="1"/>
    <row r="17" spans="1:5" ht="15" customHeight="1">
      <c r="A17" s="264" t="s">
        <v>17</v>
      </c>
      <c r="B17" s="489">
        <v>168006000</v>
      </c>
      <c r="C17" s="485">
        <v>172000000</v>
      </c>
      <c r="D17" s="481">
        <v>175000000</v>
      </c>
      <c r="E17" s="493">
        <v>178000000</v>
      </c>
    </row>
    <row r="18" spans="1:5" ht="15" customHeight="1">
      <c r="A18" s="270" t="s">
        <v>236</v>
      </c>
      <c r="B18" s="490">
        <v>35676000</v>
      </c>
      <c r="C18" s="486">
        <v>35000000</v>
      </c>
      <c r="D18" s="482">
        <v>36000000</v>
      </c>
      <c r="E18" s="494">
        <v>37000000</v>
      </c>
    </row>
    <row r="19" spans="1:5" ht="15" customHeight="1">
      <c r="A19" s="270" t="s">
        <v>19</v>
      </c>
      <c r="B19" s="490">
        <v>135888000</v>
      </c>
      <c r="C19" s="486">
        <v>137000000</v>
      </c>
      <c r="D19" s="482">
        <v>140000000</v>
      </c>
      <c r="E19" s="494">
        <v>143000000</v>
      </c>
    </row>
    <row r="20" spans="1:5" ht="15" customHeight="1">
      <c r="A20" s="270" t="s">
        <v>221</v>
      </c>
      <c r="B20" s="490">
        <v>3000000</v>
      </c>
      <c r="C20" s="486">
        <v>4000000</v>
      </c>
      <c r="D20" s="482">
        <v>5000000</v>
      </c>
      <c r="E20" s="494">
        <v>6000000</v>
      </c>
    </row>
    <row r="21" spans="1:5" ht="15" customHeight="1">
      <c r="A21" s="270" t="s">
        <v>123</v>
      </c>
      <c r="B21" s="490">
        <v>74910000</v>
      </c>
      <c r="C21" s="486">
        <v>76000000</v>
      </c>
      <c r="D21" s="482">
        <v>78000000</v>
      </c>
      <c r="E21" s="494">
        <v>82000000</v>
      </c>
    </row>
    <row r="22" spans="1:5" ht="15" customHeight="1">
      <c r="A22" s="270" t="s">
        <v>447</v>
      </c>
      <c r="B22" s="490">
        <v>9097933</v>
      </c>
      <c r="C22" s="486">
        <v>0</v>
      </c>
      <c r="D22" s="482">
        <v>0</v>
      </c>
      <c r="E22" s="494">
        <v>0</v>
      </c>
    </row>
    <row r="23" spans="1:5" ht="15" customHeight="1">
      <c r="A23" s="270" t="s">
        <v>124</v>
      </c>
      <c r="B23" s="490">
        <v>3000867</v>
      </c>
      <c r="C23" s="486">
        <v>5000000</v>
      </c>
      <c r="D23" s="482">
        <v>5000000</v>
      </c>
      <c r="E23" s="494">
        <v>5000000</v>
      </c>
    </row>
    <row r="24" spans="1:5" ht="15" customHeight="1" thickBot="1">
      <c r="A24" s="271" t="s">
        <v>65</v>
      </c>
      <c r="B24" s="491">
        <v>94483000</v>
      </c>
      <c r="C24" s="487">
        <v>10000000</v>
      </c>
      <c r="D24" s="483">
        <v>10000000</v>
      </c>
      <c r="E24" s="495">
        <v>10000000</v>
      </c>
    </row>
    <row r="25" spans="1:5" ht="15" customHeight="1" thickBot="1">
      <c r="A25" s="274" t="s">
        <v>228</v>
      </c>
      <c r="B25" s="492">
        <f>SUM(B17:B24)</f>
        <v>524061800</v>
      </c>
      <c r="C25" s="488">
        <f>SUM(C17:C24)</f>
        <v>439000000</v>
      </c>
      <c r="D25" s="484">
        <f>SUM(D17:D24)</f>
        <v>449000000</v>
      </c>
      <c r="E25" s="496">
        <f>SUM(E17:E24)</f>
        <v>461000000</v>
      </c>
    </row>
    <row r="26" ht="30" customHeight="1"/>
  </sheetData>
  <sheetProtection/>
  <mergeCells count="2">
    <mergeCell ref="A1:E1"/>
    <mergeCell ref="A3:E3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3"/>
  <sheetViews>
    <sheetView zoomScalePageLayoutView="0" workbookViewId="0" topLeftCell="A1">
      <selection activeCell="E4" sqref="E4"/>
    </sheetView>
  </sheetViews>
  <sheetFormatPr defaultColWidth="8.8515625" defaultRowHeight="15"/>
  <cols>
    <col min="1" max="1" width="9.00390625" style="117" customWidth="1"/>
    <col min="2" max="2" width="67.00390625" style="230" customWidth="1"/>
    <col min="3" max="3" width="22.00390625" style="230" customWidth="1"/>
    <col min="4" max="4" width="13.8515625" style="241" customWidth="1"/>
    <col min="5" max="16384" width="8.8515625" style="38" customWidth="1"/>
  </cols>
  <sheetData>
    <row r="1" spans="1:8" ht="23.25" customHeight="1">
      <c r="A1" s="518" t="s">
        <v>481</v>
      </c>
      <c r="B1" s="518"/>
      <c r="C1" s="518"/>
      <c r="D1" s="518"/>
      <c r="E1" s="337"/>
      <c r="F1" s="337"/>
      <c r="G1" s="337"/>
      <c r="H1" s="229"/>
    </row>
    <row r="2" spans="1:8" ht="23.25" customHeight="1">
      <c r="A2" s="305"/>
      <c r="B2" s="305"/>
      <c r="C2" s="305"/>
      <c r="D2" s="253"/>
      <c r="E2" s="253"/>
      <c r="F2" s="229"/>
      <c r="G2" s="229"/>
      <c r="H2" s="229"/>
    </row>
    <row r="3" spans="1:9" ht="42" customHeight="1">
      <c r="A3" s="516" t="s">
        <v>393</v>
      </c>
      <c r="B3" s="516"/>
      <c r="C3" s="516"/>
      <c r="D3" s="516"/>
      <c r="E3" s="231"/>
      <c r="F3" s="231"/>
      <c r="G3" s="231"/>
      <c r="H3" s="279"/>
      <c r="I3" s="231"/>
    </row>
    <row r="4" spans="1:5" ht="18.75" customHeight="1">
      <c r="A4" s="232"/>
      <c r="B4" s="233"/>
      <c r="C4" s="233"/>
      <c r="D4" s="233"/>
      <c r="E4" s="233"/>
    </row>
    <row r="5" spans="2:5" ht="16.5" thickBot="1">
      <c r="B5" s="519" t="s">
        <v>389</v>
      </c>
      <c r="C5" s="519"/>
      <c r="D5" s="234"/>
      <c r="E5" s="280"/>
    </row>
    <row r="6" spans="2:5" ht="33" customHeight="1">
      <c r="B6" s="456" t="s">
        <v>191</v>
      </c>
      <c r="C6" s="235" t="s">
        <v>390</v>
      </c>
      <c r="D6" s="236"/>
      <c r="E6" s="237"/>
    </row>
    <row r="7" spans="2:5" ht="18.75">
      <c r="B7" s="277" t="s">
        <v>290</v>
      </c>
      <c r="C7" s="409">
        <v>70806800</v>
      </c>
      <c r="D7" s="279"/>
      <c r="E7" s="238"/>
    </row>
    <row r="8" spans="2:5" ht="15">
      <c r="B8" s="282" t="s">
        <v>291</v>
      </c>
      <c r="C8" s="410">
        <v>9024810</v>
      </c>
      <c r="D8" s="94"/>
      <c r="E8" s="238"/>
    </row>
    <row r="9" spans="2:5" ht="15">
      <c r="B9" s="282" t="s">
        <v>292</v>
      </c>
      <c r="C9" s="410">
        <v>6400000</v>
      </c>
      <c r="D9" s="280"/>
      <c r="E9" s="238"/>
    </row>
    <row r="10" spans="2:4" ht="15">
      <c r="B10" s="282" t="s">
        <v>293</v>
      </c>
      <c r="C10" s="410">
        <v>522123</v>
      </c>
      <c r="D10" s="238"/>
    </row>
    <row r="11" spans="2:4" ht="15">
      <c r="B11" s="282" t="s">
        <v>294</v>
      </c>
      <c r="C11" s="410">
        <v>4183610</v>
      </c>
      <c r="D11" s="238"/>
    </row>
    <row r="12" spans="2:4" ht="15">
      <c r="B12" s="282" t="s">
        <v>295</v>
      </c>
      <c r="C12" s="410">
        <v>6768900</v>
      </c>
      <c r="D12" s="238"/>
    </row>
    <row r="13" spans="2:4" ht="15">
      <c r="B13" s="282" t="s">
        <v>192</v>
      </c>
      <c r="C13" s="410">
        <v>17601812</v>
      </c>
      <c r="D13" s="238"/>
    </row>
    <row r="14" spans="2:4" ht="15">
      <c r="B14" s="282" t="s">
        <v>394</v>
      </c>
      <c r="C14" s="410">
        <v>49661412</v>
      </c>
      <c r="D14" s="238"/>
    </row>
    <row r="15" spans="2:4" ht="15">
      <c r="B15" s="282" t="s">
        <v>368</v>
      </c>
      <c r="C15" s="410">
        <v>24345000</v>
      </c>
      <c r="D15" s="238"/>
    </row>
    <row r="16" spans="2:4" ht="15">
      <c r="B16" s="282" t="s">
        <v>193</v>
      </c>
      <c r="C16" s="410">
        <v>15215800</v>
      </c>
      <c r="D16" s="238"/>
    </row>
    <row r="17" spans="2:4" ht="15">
      <c r="B17" s="282" t="s">
        <v>194</v>
      </c>
      <c r="C17" s="410">
        <v>17495040</v>
      </c>
      <c r="D17" s="238"/>
    </row>
    <row r="18" spans="2:4" ht="15">
      <c r="B18" s="282" t="s">
        <v>195</v>
      </c>
      <c r="C18" s="410">
        <v>19396358</v>
      </c>
      <c r="D18" s="238"/>
    </row>
    <row r="19" spans="2:4" ht="15">
      <c r="B19" s="282" t="s">
        <v>296</v>
      </c>
      <c r="C19" s="410">
        <v>964440</v>
      </c>
      <c r="D19" s="238"/>
    </row>
    <row r="20" spans="2:4" ht="15">
      <c r="B20" s="282" t="s">
        <v>196</v>
      </c>
      <c r="C20" s="410">
        <v>2857980</v>
      </c>
      <c r="D20" s="238"/>
    </row>
    <row r="21" spans="2:4" ht="15">
      <c r="B21" s="282" t="s">
        <v>183</v>
      </c>
      <c r="C21" s="410">
        <v>81600</v>
      </c>
      <c r="D21" s="238"/>
    </row>
    <row r="22" spans="2:4" ht="15">
      <c r="B22" s="282" t="s">
        <v>395</v>
      </c>
      <c r="C22" s="410">
        <v>2000000</v>
      </c>
      <c r="D22" s="238"/>
    </row>
    <row r="23" spans="2:4" ht="15.75" thickBot="1">
      <c r="B23" s="343" t="s">
        <v>396</v>
      </c>
      <c r="C23" s="411">
        <v>29984000</v>
      </c>
      <c r="D23" s="238"/>
    </row>
    <row r="24" spans="2:4" ht="19.5" customHeight="1" thickBot="1">
      <c r="B24" s="457" t="s">
        <v>197</v>
      </c>
      <c r="C24" s="346">
        <f>SUM(C7:C23)</f>
        <v>277309685</v>
      </c>
      <c r="D24" s="238"/>
    </row>
    <row r="25" spans="2:4" ht="15">
      <c r="B25" s="239" t="s">
        <v>198</v>
      </c>
      <c r="C25" s="412">
        <v>12600000</v>
      </c>
      <c r="D25" s="238"/>
    </row>
    <row r="26" spans="2:4" ht="15">
      <c r="B26" s="282" t="s">
        <v>199</v>
      </c>
      <c r="C26" s="410">
        <v>9915000</v>
      </c>
      <c r="D26" s="238"/>
    </row>
    <row r="27" spans="2:4" ht="15">
      <c r="B27" s="282" t="s">
        <v>397</v>
      </c>
      <c r="C27" s="410">
        <v>6245115</v>
      </c>
      <c r="D27" s="238"/>
    </row>
    <row r="28" spans="2:4" ht="15">
      <c r="B28" s="282" t="s">
        <v>298</v>
      </c>
      <c r="C28" s="410">
        <v>640000</v>
      </c>
      <c r="D28" s="238"/>
    </row>
    <row r="29" spans="2:4" ht="15.75" thickBot="1">
      <c r="B29" s="281" t="s">
        <v>200</v>
      </c>
      <c r="C29" s="413">
        <v>3500000</v>
      </c>
      <c r="D29" s="238"/>
    </row>
    <row r="30" spans="2:4" ht="19.5" customHeight="1" thickBot="1">
      <c r="B30" s="457" t="s">
        <v>201</v>
      </c>
      <c r="C30" s="346">
        <f>SUM(C25:C29)</f>
        <v>32900115</v>
      </c>
      <c r="D30" s="238"/>
    </row>
    <row r="31" spans="2:5" ht="15">
      <c r="B31" s="282" t="s">
        <v>299</v>
      </c>
      <c r="C31" s="410">
        <v>7000000</v>
      </c>
      <c r="D31" s="97"/>
      <c r="E31" s="240"/>
    </row>
    <row r="32" spans="2:5" ht="15">
      <c r="B32" s="282" t="s">
        <v>398</v>
      </c>
      <c r="C32" s="410">
        <v>26000000</v>
      </c>
      <c r="D32" s="97"/>
      <c r="E32" s="238"/>
    </row>
    <row r="33" spans="2:5" ht="15">
      <c r="B33" s="282" t="s">
        <v>202</v>
      </c>
      <c r="C33" s="410">
        <v>1000000</v>
      </c>
      <c r="D33" s="97"/>
      <c r="E33" s="238"/>
    </row>
    <row r="34" spans="2:5" ht="15">
      <c r="B34" s="282" t="s">
        <v>300</v>
      </c>
      <c r="C34" s="410">
        <v>3800000</v>
      </c>
      <c r="D34" s="97"/>
      <c r="E34" s="238"/>
    </row>
    <row r="35" spans="2:5" ht="15">
      <c r="B35" s="282" t="s">
        <v>203</v>
      </c>
      <c r="C35" s="410">
        <v>5000000</v>
      </c>
      <c r="D35" s="97"/>
      <c r="E35" s="238"/>
    </row>
    <row r="36" spans="2:5" ht="15.75" thickBot="1">
      <c r="B36" s="281" t="s">
        <v>204</v>
      </c>
      <c r="C36" s="413">
        <v>50000</v>
      </c>
      <c r="D36" s="97"/>
      <c r="E36" s="238"/>
    </row>
    <row r="37" spans="2:5" ht="19.5" customHeight="1" thickBot="1">
      <c r="B37" s="457" t="s">
        <v>205</v>
      </c>
      <c r="C37" s="346">
        <f>SUM(C31:C36)</f>
        <v>42850000</v>
      </c>
      <c r="E37" s="238"/>
    </row>
    <row r="38" spans="2:5" ht="15">
      <c r="B38" s="282" t="s">
        <v>206</v>
      </c>
      <c r="C38" s="410">
        <v>1200000</v>
      </c>
      <c r="E38" s="238"/>
    </row>
    <row r="39" spans="2:5" ht="15">
      <c r="B39" s="282" t="s">
        <v>207</v>
      </c>
      <c r="C39" s="410">
        <v>1455000</v>
      </c>
      <c r="E39" s="238"/>
    </row>
    <row r="40" spans="2:5" ht="15">
      <c r="B40" s="282" t="s">
        <v>208</v>
      </c>
      <c r="C40" s="410">
        <v>13788000</v>
      </c>
      <c r="E40" s="238"/>
    </row>
    <row r="41" spans="2:5" ht="15">
      <c r="B41" s="282" t="s">
        <v>209</v>
      </c>
      <c r="C41" s="410">
        <v>1150000</v>
      </c>
      <c r="E41" s="238"/>
    </row>
    <row r="42" spans="2:5" ht="15">
      <c r="B42" s="239" t="s">
        <v>210</v>
      </c>
      <c r="C42" s="412">
        <v>8000000</v>
      </c>
      <c r="E42" s="238"/>
    </row>
    <row r="43" spans="2:5" ht="15">
      <c r="B43" s="282" t="s">
        <v>211</v>
      </c>
      <c r="C43" s="410">
        <v>6069000</v>
      </c>
      <c r="E43" s="238"/>
    </row>
    <row r="44" spans="2:5" ht="15">
      <c r="B44" s="282" t="s">
        <v>212</v>
      </c>
      <c r="C44" s="410">
        <v>450000</v>
      </c>
      <c r="E44" s="238"/>
    </row>
    <row r="45" spans="2:5" ht="15">
      <c r="B45" s="282" t="s">
        <v>213</v>
      </c>
      <c r="C45" s="410">
        <v>7000</v>
      </c>
      <c r="E45" s="238"/>
    </row>
    <row r="46" spans="2:5" ht="18.75" customHeight="1" thickBot="1">
      <c r="B46" s="281" t="s">
        <v>214</v>
      </c>
      <c r="C46" s="413">
        <v>5480000</v>
      </c>
      <c r="E46" s="238"/>
    </row>
    <row r="47" spans="2:5" ht="19.5" customHeight="1" thickBot="1">
      <c r="B47" s="457" t="s">
        <v>215</v>
      </c>
      <c r="C47" s="346">
        <f>SUM(C38:C46)</f>
        <v>37599000</v>
      </c>
      <c r="E47" s="240"/>
    </row>
    <row r="48" spans="2:5" ht="19.5" customHeight="1" thickBot="1">
      <c r="B48" s="399" t="s">
        <v>301</v>
      </c>
      <c r="C48" s="400">
        <v>500000</v>
      </c>
      <c r="E48" s="240"/>
    </row>
    <row r="49" spans="2:5" ht="19.5" customHeight="1" thickBot="1">
      <c r="B49" s="458" t="s">
        <v>302</v>
      </c>
      <c r="C49" s="346">
        <v>500000</v>
      </c>
      <c r="E49" s="240"/>
    </row>
    <row r="50" spans="2:5" ht="19.5" customHeight="1">
      <c r="B50" s="401" t="s">
        <v>399</v>
      </c>
      <c r="C50" s="402">
        <v>60200000</v>
      </c>
      <c r="E50" s="240"/>
    </row>
    <row r="51" spans="2:5" ht="19.5" customHeight="1">
      <c r="B51" s="403" t="s">
        <v>400</v>
      </c>
      <c r="C51" s="404">
        <v>1500000</v>
      </c>
      <c r="E51" s="240"/>
    </row>
    <row r="52" spans="2:5" ht="15.75" thickBot="1">
      <c r="B52" s="242" t="s">
        <v>216</v>
      </c>
      <c r="C52" s="405">
        <v>200000</v>
      </c>
      <c r="E52" s="240"/>
    </row>
    <row r="53" spans="2:5" ht="19.5" customHeight="1" thickBot="1">
      <c r="B53" s="457" t="s">
        <v>14</v>
      </c>
      <c r="C53" s="346">
        <f>SUM(C50:C52)</f>
        <v>61900000</v>
      </c>
      <c r="E53" s="240"/>
    </row>
    <row r="54" spans="2:5" ht="15.75" thickBot="1">
      <c r="B54" s="242" t="s">
        <v>378</v>
      </c>
      <c r="C54" s="405">
        <v>71003000</v>
      </c>
      <c r="E54" s="240"/>
    </row>
    <row r="55" spans="2:5" ht="19.5" customHeight="1" thickBot="1">
      <c r="B55" s="457" t="s">
        <v>217</v>
      </c>
      <c r="C55" s="346">
        <f>SUM(C54)</f>
        <v>71003000</v>
      </c>
      <c r="E55" s="238"/>
    </row>
    <row r="56" spans="2:5" ht="27" customHeight="1" thickBot="1">
      <c r="B56" s="243" t="s">
        <v>218</v>
      </c>
      <c r="C56" s="347">
        <f>SUM(C24,C30,C37,C47,C49,C53,C55)</f>
        <v>524061800</v>
      </c>
      <c r="E56" s="240"/>
    </row>
    <row r="57" spans="2:5" ht="15">
      <c r="B57" s="244"/>
      <c r="C57" s="236"/>
      <c r="E57" s="238"/>
    </row>
    <row r="58" spans="2:5" ht="15">
      <c r="B58" s="245"/>
      <c r="C58" s="236"/>
      <c r="E58" s="246"/>
    </row>
    <row r="59" spans="2:9" ht="36" customHeight="1">
      <c r="B59" s="516" t="s">
        <v>392</v>
      </c>
      <c r="C59" s="516"/>
      <c r="E59" s="279"/>
      <c r="F59" s="279"/>
      <c r="G59" s="279"/>
      <c r="H59" s="279"/>
      <c r="I59" s="231"/>
    </row>
    <row r="60" spans="1:5" ht="12.75" customHeight="1">
      <c r="A60" s="232"/>
      <c r="B60" s="94"/>
      <c r="C60" s="94"/>
      <c r="E60" s="94"/>
    </row>
    <row r="61" spans="2:5" ht="21.75" customHeight="1" thickBot="1">
      <c r="B61" s="517" t="s">
        <v>389</v>
      </c>
      <c r="C61" s="517"/>
      <c r="E61" s="280"/>
    </row>
    <row r="62" spans="2:5" ht="32.25" customHeight="1">
      <c r="B62" s="456" t="s">
        <v>219</v>
      </c>
      <c r="C62" s="235" t="s">
        <v>390</v>
      </c>
      <c r="E62" s="247"/>
    </row>
    <row r="63" spans="2:5" ht="15">
      <c r="B63" s="277" t="s">
        <v>17</v>
      </c>
      <c r="C63" s="406">
        <v>168006000</v>
      </c>
      <c r="E63" s="238"/>
    </row>
    <row r="64" spans="2:5" ht="15">
      <c r="B64" s="277" t="s">
        <v>220</v>
      </c>
      <c r="C64" s="406">
        <v>35676000</v>
      </c>
      <c r="E64" s="248"/>
    </row>
    <row r="65" spans="2:5" ht="15">
      <c r="B65" s="277" t="s">
        <v>19</v>
      </c>
      <c r="C65" s="406">
        <v>135888000</v>
      </c>
      <c r="E65" s="249"/>
    </row>
    <row r="66" spans="2:5" ht="15">
      <c r="B66" s="277" t="s">
        <v>221</v>
      </c>
      <c r="C66" s="406">
        <v>3000000</v>
      </c>
      <c r="E66" s="238"/>
    </row>
    <row r="67" spans="2:5" ht="15">
      <c r="B67" s="277" t="s">
        <v>391</v>
      </c>
      <c r="C67" s="406">
        <v>9097933</v>
      </c>
      <c r="E67" s="238"/>
    </row>
    <row r="68" spans="2:5" ht="15">
      <c r="B68" s="277" t="s">
        <v>222</v>
      </c>
      <c r="C68" s="406">
        <v>14213000</v>
      </c>
      <c r="E68" s="238"/>
    </row>
    <row r="69" spans="2:5" ht="15.75" thickBot="1">
      <c r="B69" s="278" t="s">
        <v>223</v>
      </c>
      <c r="C69" s="407">
        <v>60697000</v>
      </c>
      <c r="E69" s="238"/>
    </row>
    <row r="70" spans="2:5" ht="19.5" customHeight="1" thickBot="1">
      <c r="B70" s="455" t="s">
        <v>224</v>
      </c>
      <c r="C70" s="344">
        <f>SUM(C63:C69)</f>
        <v>426577933</v>
      </c>
      <c r="E70" s="240"/>
    </row>
    <row r="71" spans="2:5" ht="15">
      <c r="B71" s="277" t="s">
        <v>21</v>
      </c>
      <c r="C71" s="408">
        <v>2000000</v>
      </c>
      <c r="E71" s="240"/>
    </row>
    <row r="72" spans="2:5" ht="15.75" thickBot="1">
      <c r="B72" s="278" t="s">
        <v>22</v>
      </c>
      <c r="C72" s="407">
        <v>1000867</v>
      </c>
      <c r="E72" s="240"/>
    </row>
    <row r="73" spans="2:5" ht="19.5" customHeight="1" thickBot="1">
      <c r="B73" s="455" t="s">
        <v>225</v>
      </c>
      <c r="C73" s="344">
        <f>SUM(C71:C72)</f>
        <v>3000867</v>
      </c>
      <c r="E73" s="240"/>
    </row>
    <row r="74" spans="2:5" ht="15">
      <c r="B74" s="277" t="s">
        <v>226</v>
      </c>
      <c r="C74" s="408">
        <v>7619000</v>
      </c>
      <c r="E74" s="238"/>
    </row>
    <row r="75" spans="2:5" ht="15">
      <c r="B75" s="278" t="s">
        <v>288</v>
      </c>
      <c r="C75" s="407">
        <v>86864000</v>
      </c>
      <c r="E75" s="238"/>
    </row>
    <row r="76" spans="2:5" ht="15.75" thickBot="1">
      <c r="B76" s="278" t="s">
        <v>289</v>
      </c>
      <c r="C76" s="407">
        <v>0</v>
      </c>
      <c r="E76" s="238"/>
    </row>
    <row r="77" spans="2:5" ht="19.5" customHeight="1" thickBot="1">
      <c r="B77" s="455" t="s">
        <v>227</v>
      </c>
      <c r="C77" s="344">
        <f>SUM(C74:C76)</f>
        <v>94483000</v>
      </c>
      <c r="E77" s="238"/>
    </row>
    <row r="78" spans="2:5" ht="24" customHeight="1" thickBot="1">
      <c r="B78" s="243" t="s">
        <v>228</v>
      </c>
      <c r="C78" s="345">
        <f>C70+C73+C77</f>
        <v>524061800</v>
      </c>
      <c r="E78" s="250"/>
    </row>
    <row r="79" spans="2:5" ht="15">
      <c r="B79" s="97"/>
      <c r="C79" s="251"/>
      <c r="E79" s="238"/>
    </row>
    <row r="80" spans="2:5" ht="15">
      <c r="B80" s="97"/>
      <c r="C80" s="252"/>
      <c r="E80" s="238"/>
    </row>
    <row r="81" spans="2:5" ht="15">
      <c r="B81" s="97"/>
      <c r="C81" s="97"/>
      <c r="E81" s="238"/>
    </row>
    <row r="82" spans="2:3" ht="15">
      <c r="B82" s="241"/>
      <c r="C82" s="241"/>
    </row>
    <row r="83" spans="2:3" ht="15">
      <c r="B83" s="241"/>
      <c r="C83" s="241"/>
    </row>
    <row r="84" spans="2:3" ht="15">
      <c r="B84" s="241"/>
      <c r="C84" s="241"/>
    </row>
    <row r="85" spans="2:3" ht="15">
      <c r="B85" s="241"/>
      <c r="C85" s="241"/>
    </row>
    <row r="86" spans="2:3" ht="15">
      <c r="B86" s="241"/>
      <c r="C86" s="241"/>
    </row>
    <row r="87" spans="2:3" ht="15">
      <c r="B87" s="241"/>
      <c r="C87" s="241"/>
    </row>
    <row r="88" spans="2:3" ht="15">
      <c r="B88" s="241"/>
      <c r="C88" s="241"/>
    </row>
    <row r="89" spans="2:3" ht="15">
      <c r="B89" s="241"/>
      <c r="C89" s="241"/>
    </row>
    <row r="90" spans="2:3" ht="15">
      <c r="B90" s="241"/>
      <c r="C90" s="241"/>
    </row>
    <row r="91" spans="2:3" ht="15">
      <c r="B91" s="241"/>
      <c r="C91" s="241"/>
    </row>
    <row r="92" spans="2:3" ht="15">
      <c r="B92" s="241"/>
      <c r="C92" s="241"/>
    </row>
    <row r="93" spans="2:3" ht="15">
      <c r="B93" s="241"/>
      <c r="C93" s="241"/>
    </row>
    <row r="94" spans="2:3" ht="15">
      <c r="B94" s="241"/>
      <c r="C94" s="241"/>
    </row>
    <row r="95" spans="2:3" ht="15">
      <c r="B95" s="241"/>
      <c r="C95" s="241"/>
    </row>
    <row r="96" spans="2:3" ht="15">
      <c r="B96" s="241"/>
      <c r="C96" s="241"/>
    </row>
    <row r="97" spans="2:3" ht="15">
      <c r="B97" s="241"/>
      <c r="C97" s="241"/>
    </row>
    <row r="98" spans="2:3" ht="15">
      <c r="B98" s="241"/>
      <c r="C98" s="241"/>
    </row>
    <row r="99" spans="2:3" ht="15">
      <c r="B99" s="241"/>
      <c r="C99" s="241"/>
    </row>
    <row r="100" spans="2:3" ht="15">
      <c r="B100" s="241"/>
      <c r="C100" s="241"/>
    </row>
    <row r="101" spans="2:3" ht="15">
      <c r="B101" s="241"/>
      <c r="C101" s="241"/>
    </row>
    <row r="102" spans="2:3" ht="15">
      <c r="B102" s="241"/>
      <c r="C102" s="241"/>
    </row>
    <row r="103" spans="2:3" ht="15">
      <c r="B103" s="241"/>
      <c r="C103" s="241"/>
    </row>
    <row r="104" spans="2:3" ht="15">
      <c r="B104" s="241"/>
      <c r="C104" s="241"/>
    </row>
    <row r="105" spans="2:3" ht="15">
      <c r="B105" s="241"/>
      <c r="C105" s="241"/>
    </row>
    <row r="106" spans="2:3" ht="15">
      <c r="B106" s="241"/>
      <c r="C106" s="241"/>
    </row>
    <row r="107" spans="2:3" ht="15">
      <c r="B107" s="241"/>
      <c r="C107" s="241"/>
    </row>
    <row r="108" spans="2:3" ht="15">
      <c r="B108" s="241"/>
      <c r="C108" s="241"/>
    </row>
    <row r="109" spans="2:3" ht="15">
      <c r="B109" s="241"/>
      <c r="C109" s="241"/>
    </row>
    <row r="110" spans="2:3" ht="15">
      <c r="B110" s="241"/>
      <c r="C110" s="241"/>
    </row>
    <row r="111" spans="2:3" ht="15">
      <c r="B111" s="241"/>
      <c r="C111" s="241"/>
    </row>
    <row r="112" spans="2:3" ht="15">
      <c r="B112" s="241"/>
      <c r="C112" s="241"/>
    </row>
    <row r="113" spans="2:3" ht="15">
      <c r="B113" s="241"/>
      <c r="C113" s="241"/>
    </row>
    <row r="114" spans="2:3" ht="15">
      <c r="B114" s="241"/>
      <c r="C114" s="241"/>
    </row>
    <row r="115" spans="2:3" ht="15">
      <c r="B115" s="241"/>
      <c r="C115" s="241"/>
    </row>
    <row r="116" spans="2:3" ht="15">
      <c r="B116" s="241"/>
      <c r="C116" s="241"/>
    </row>
    <row r="117" spans="2:3" ht="15">
      <c r="B117" s="241"/>
      <c r="C117" s="241"/>
    </row>
    <row r="118" spans="2:3" ht="15">
      <c r="B118" s="241"/>
      <c r="C118" s="241"/>
    </row>
    <row r="119" spans="2:3" ht="15">
      <c r="B119" s="241"/>
      <c r="C119" s="241"/>
    </row>
    <row r="120" spans="2:3" ht="15">
      <c r="B120" s="241"/>
      <c r="C120" s="241"/>
    </row>
    <row r="121" spans="2:3" ht="15">
      <c r="B121" s="241"/>
      <c r="C121" s="241"/>
    </row>
    <row r="122" spans="2:3" ht="15">
      <c r="B122" s="241"/>
      <c r="C122" s="241"/>
    </row>
    <row r="123" spans="2:3" ht="15">
      <c r="B123" s="241"/>
      <c r="C123" s="241"/>
    </row>
    <row r="124" spans="2:3" ht="15">
      <c r="B124" s="241"/>
      <c r="C124" s="241"/>
    </row>
    <row r="125" spans="2:3" ht="15">
      <c r="B125" s="241"/>
      <c r="C125" s="241"/>
    </row>
    <row r="126" spans="2:3" ht="15">
      <c r="B126" s="241"/>
      <c r="C126" s="241"/>
    </row>
    <row r="127" spans="2:3" ht="15">
      <c r="B127" s="241"/>
      <c r="C127" s="241"/>
    </row>
    <row r="128" spans="2:3" ht="15">
      <c r="B128" s="241"/>
      <c r="C128" s="241"/>
    </row>
    <row r="129" spans="2:3" ht="15">
      <c r="B129" s="241"/>
      <c r="C129" s="241"/>
    </row>
    <row r="130" spans="2:3" ht="15">
      <c r="B130" s="241"/>
      <c r="C130" s="241"/>
    </row>
    <row r="131" spans="2:3" ht="15">
      <c r="B131" s="241"/>
      <c r="C131" s="241"/>
    </row>
    <row r="132" spans="2:3" ht="15">
      <c r="B132" s="241"/>
      <c r="C132" s="241"/>
    </row>
    <row r="133" spans="2:3" ht="15">
      <c r="B133" s="241"/>
      <c r="C133" s="241"/>
    </row>
    <row r="134" spans="2:3" ht="15">
      <c r="B134" s="241"/>
      <c r="C134" s="241"/>
    </row>
    <row r="135" spans="2:3" ht="15">
      <c r="B135" s="241"/>
      <c r="C135" s="241"/>
    </row>
    <row r="136" spans="2:3" ht="15">
      <c r="B136" s="241"/>
      <c r="C136" s="241"/>
    </row>
    <row r="137" spans="2:3" ht="15">
      <c r="B137" s="241"/>
      <c r="C137" s="241"/>
    </row>
    <row r="138" spans="2:3" ht="15">
      <c r="B138" s="241"/>
      <c r="C138" s="241"/>
    </row>
    <row r="139" spans="2:3" ht="15">
      <c r="B139" s="241"/>
      <c r="C139" s="241"/>
    </row>
    <row r="140" spans="2:3" ht="15">
      <c r="B140" s="241"/>
      <c r="C140" s="241"/>
    </row>
    <row r="141" spans="2:3" ht="15">
      <c r="B141" s="241"/>
      <c r="C141" s="241"/>
    </row>
    <row r="142" spans="2:3" ht="15">
      <c r="B142" s="241"/>
      <c r="C142" s="241"/>
    </row>
    <row r="143" spans="2:3" ht="15">
      <c r="B143" s="241"/>
      <c r="C143" s="241"/>
    </row>
    <row r="144" spans="2:3" ht="15">
      <c r="B144" s="241"/>
      <c r="C144" s="241"/>
    </row>
    <row r="145" spans="2:3" ht="15">
      <c r="B145" s="241"/>
      <c r="C145" s="241"/>
    </row>
    <row r="146" spans="2:3" ht="15">
      <c r="B146" s="241"/>
      <c r="C146" s="241"/>
    </row>
    <row r="147" spans="2:3" ht="15">
      <c r="B147" s="241"/>
      <c r="C147" s="241"/>
    </row>
    <row r="148" spans="2:3" ht="15">
      <c r="B148" s="241"/>
      <c r="C148" s="241"/>
    </row>
    <row r="149" spans="2:3" ht="15">
      <c r="B149" s="241"/>
      <c r="C149" s="241"/>
    </row>
    <row r="150" spans="2:3" ht="15">
      <c r="B150" s="241"/>
      <c r="C150" s="241"/>
    </row>
    <row r="151" spans="2:3" ht="15">
      <c r="B151" s="241"/>
      <c r="C151" s="241"/>
    </row>
    <row r="152" spans="2:3" ht="15">
      <c r="B152" s="241"/>
      <c r="C152" s="241"/>
    </row>
    <row r="153" spans="2:3" ht="15">
      <c r="B153" s="241"/>
      <c r="C153" s="241"/>
    </row>
    <row r="154" spans="2:3" ht="15">
      <c r="B154" s="241"/>
      <c r="C154" s="241"/>
    </row>
    <row r="155" spans="2:3" ht="15">
      <c r="B155" s="241"/>
      <c r="C155" s="241"/>
    </row>
    <row r="156" spans="2:3" ht="15">
      <c r="B156" s="241"/>
      <c r="C156" s="241"/>
    </row>
    <row r="157" spans="2:3" ht="15">
      <c r="B157" s="241"/>
      <c r="C157" s="241"/>
    </row>
    <row r="158" spans="2:3" ht="15">
      <c r="B158" s="241"/>
      <c r="C158" s="241"/>
    </row>
    <row r="159" spans="2:3" ht="15">
      <c r="B159" s="241"/>
      <c r="C159" s="241"/>
    </row>
    <row r="160" spans="2:3" ht="15">
      <c r="B160" s="241"/>
      <c r="C160" s="241"/>
    </row>
    <row r="161" spans="2:3" ht="15">
      <c r="B161" s="241"/>
      <c r="C161" s="241"/>
    </row>
    <row r="162" spans="2:3" ht="15">
      <c r="B162" s="241"/>
      <c r="C162" s="241"/>
    </row>
    <row r="163" spans="2:3" ht="15">
      <c r="B163" s="241"/>
      <c r="C163" s="241"/>
    </row>
    <row r="164" spans="2:3" ht="15">
      <c r="B164" s="241"/>
      <c r="C164" s="241"/>
    </row>
    <row r="165" spans="2:3" ht="15">
      <c r="B165" s="241"/>
      <c r="C165" s="241"/>
    </row>
    <row r="166" spans="2:3" ht="15">
      <c r="B166" s="241"/>
      <c r="C166" s="241"/>
    </row>
    <row r="167" spans="2:3" ht="15">
      <c r="B167" s="241"/>
      <c r="C167" s="241"/>
    </row>
    <row r="168" spans="2:3" ht="15">
      <c r="B168" s="241"/>
      <c r="C168" s="241"/>
    </row>
    <row r="169" spans="2:3" ht="15">
      <c r="B169" s="241"/>
      <c r="C169" s="241"/>
    </row>
    <row r="170" spans="2:3" ht="15">
      <c r="B170" s="241"/>
      <c r="C170" s="241"/>
    </row>
    <row r="171" spans="2:3" ht="15">
      <c r="B171" s="241"/>
      <c r="C171" s="241"/>
    </row>
    <row r="172" spans="2:3" ht="15">
      <c r="B172" s="241"/>
      <c r="C172" s="241"/>
    </row>
    <row r="173" spans="2:3" ht="15">
      <c r="B173" s="241"/>
      <c r="C173" s="241"/>
    </row>
    <row r="174" spans="2:3" ht="15">
      <c r="B174" s="241"/>
      <c r="C174" s="241"/>
    </row>
    <row r="175" spans="2:3" ht="15">
      <c r="B175" s="241"/>
      <c r="C175" s="241"/>
    </row>
    <row r="176" spans="2:3" ht="15">
      <c r="B176" s="241"/>
      <c r="C176" s="241"/>
    </row>
    <row r="177" spans="2:3" ht="15">
      <c r="B177" s="241"/>
      <c r="C177" s="241"/>
    </row>
    <row r="178" spans="2:3" ht="15">
      <c r="B178" s="241"/>
      <c r="C178" s="241"/>
    </row>
    <row r="179" spans="2:3" ht="15">
      <c r="B179" s="241"/>
      <c r="C179" s="241"/>
    </row>
    <row r="180" spans="2:3" ht="15">
      <c r="B180" s="241"/>
      <c r="C180" s="241"/>
    </row>
    <row r="181" spans="2:3" ht="15">
      <c r="B181" s="241"/>
      <c r="C181" s="241"/>
    </row>
    <row r="182" spans="2:3" ht="15">
      <c r="B182" s="241"/>
      <c r="C182" s="241"/>
    </row>
    <row r="183" spans="2:3" ht="15">
      <c r="B183" s="241"/>
      <c r="C183" s="241"/>
    </row>
    <row r="184" spans="2:3" ht="15">
      <c r="B184" s="241"/>
      <c r="C184" s="241"/>
    </row>
    <row r="185" spans="2:3" ht="15">
      <c r="B185" s="241"/>
      <c r="C185" s="241"/>
    </row>
    <row r="186" spans="2:3" ht="15">
      <c r="B186" s="241"/>
      <c r="C186" s="241"/>
    </row>
    <row r="187" spans="2:3" ht="15">
      <c r="B187" s="241"/>
      <c r="C187" s="241"/>
    </row>
    <row r="188" spans="2:3" ht="15">
      <c r="B188" s="241"/>
      <c r="C188" s="241"/>
    </row>
    <row r="189" spans="2:3" ht="15">
      <c r="B189" s="241"/>
      <c r="C189" s="241"/>
    </row>
    <row r="190" spans="2:3" ht="15">
      <c r="B190" s="241"/>
      <c r="C190" s="241"/>
    </row>
    <row r="191" spans="2:3" ht="15">
      <c r="B191" s="241"/>
      <c r="C191" s="241"/>
    </row>
    <row r="192" spans="2:3" ht="15">
      <c r="B192" s="241"/>
      <c r="C192" s="241"/>
    </row>
    <row r="193" spans="2:3" ht="15">
      <c r="B193" s="241"/>
      <c r="C193" s="241"/>
    </row>
    <row r="194" spans="2:3" ht="15">
      <c r="B194" s="241"/>
      <c r="C194" s="241"/>
    </row>
    <row r="195" spans="2:3" ht="15">
      <c r="B195" s="241"/>
      <c r="C195" s="241"/>
    </row>
    <row r="196" spans="2:3" ht="15">
      <c r="B196" s="241"/>
      <c r="C196" s="241"/>
    </row>
    <row r="197" spans="2:3" ht="15">
      <c r="B197" s="241"/>
      <c r="C197" s="241"/>
    </row>
    <row r="198" spans="2:3" ht="15">
      <c r="B198" s="241"/>
      <c r="C198" s="241"/>
    </row>
    <row r="199" spans="2:3" ht="15">
      <c r="B199" s="241"/>
      <c r="C199" s="241"/>
    </row>
    <row r="200" spans="2:3" ht="15">
      <c r="B200" s="241"/>
      <c r="C200" s="241"/>
    </row>
    <row r="201" spans="2:3" ht="15">
      <c r="B201" s="241"/>
      <c r="C201" s="241"/>
    </row>
    <row r="202" spans="2:3" ht="15">
      <c r="B202" s="241"/>
      <c r="C202" s="241"/>
    </row>
    <row r="203" spans="2:3" ht="15">
      <c r="B203" s="241"/>
      <c r="C203" s="241"/>
    </row>
    <row r="204" spans="2:3" ht="15">
      <c r="B204" s="241"/>
      <c r="C204" s="241"/>
    </row>
    <row r="205" spans="2:3" ht="15">
      <c r="B205" s="241"/>
      <c r="C205" s="241"/>
    </row>
    <row r="206" spans="2:3" ht="15">
      <c r="B206" s="241"/>
      <c r="C206" s="241"/>
    </row>
    <row r="207" spans="2:3" ht="15">
      <c r="B207" s="241"/>
      <c r="C207" s="241"/>
    </row>
    <row r="208" spans="2:3" ht="15">
      <c r="B208" s="241"/>
      <c r="C208" s="241"/>
    </row>
    <row r="209" spans="2:3" ht="15">
      <c r="B209" s="241"/>
      <c r="C209" s="241"/>
    </row>
    <row r="210" spans="2:3" ht="15">
      <c r="B210" s="241"/>
      <c r="C210" s="241"/>
    </row>
    <row r="211" spans="2:3" ht="15">
      <c r="B211" s="241"/>
      <c r="C211" s="241"/>
    </row>
    <row r="212" spans="2:3" ht="15">
      <c r="B212" s="241"/>
      <c r="C212" s="241"/>
    </row>
    <row r="213" spans="2:3" ht="15">
      <c r="B213" s="241"/>
      <c r="C213" s="241"/>
    </row>
    <row r="214" spans="2:3" ht="15">
      <c r="B214" s="241"/>
      <c r="C214" s="241"/>
    </row>
    <row r="215" spans="2:3" ht="15">
      <c r="B215" s="241"/>
      <c r="C215" s="241"/>
    </row>
    <row r="216" spans="2:3" ht="15">
      <c r="B216" s="241"/>
      <c r="C216" s="241"/>
    </row>
    <row r="217" spans="2:3" ht="15">
      <c r="B217" s="241"/>
      <c r="C217" s="241"/>
    </row>
    <row r="218" spans="2:3" ht="15">
      <c r="B218" s="241"/>
      <c r="C218" s="241"/>
    </row>
    <row r="219" spans="2:3" ht="15">
      <c r="B219" s="241"/>
      <c r="C219" s="241"/>
    </row>
    <row r="220" spans="2:3" ht="15">
      <c r="B220" s="241"/>
      <c r="C220" s="241"/>
    </row>
    <row r="221" spans="2:3" ht="15">
      <c r="B221" s="241"/>
      <c r="C221" s="241"/>
    </row>
    <row r="222" spans="2:3" ht="15">
      <c r="B222" s="241"/>
      <c r="C222" s="241"/>
    </row>
    <row r="223" spans="2:3" ht="15">
      <c r="B223" s="241"/>
      <c r="C223" s="241"/>
    </row>
    <row r="224" spans="2:3" ht="15">
      <c r="B224" s="241"/>
      <c r="C224" s="241"/>
    </row>
    <row r="225" spans="2:3" ht="15">
      <c r="B225" s="241"/>
      <c r="C225" s="241"/>
    </row>
    <row r="226" spans="2:3" ht="15">
      <c r="B226" s="241"/>
      <c r="C226" s="241"/>
    </row>
    <row r="227" spans="2:3" ht="15">
      <c r="B227" s="241"/>
      <c r="C227" s="241"/>
    </row>
    <row r="228" spans="2:3" ht="15">
      <c r="B228" s="241"/>
      <c r="C228" s="241"/>
    </row>
    <row r="229" spans="2:3" ht="15">
      <c r="B229" s="241"/>
      <c r="C229" s="241"/>
    </row>
    <row r="230" spans="2:3" ht="15">
      <c r="B230" s="241"/>
      <c r="C230" s="241"/>
    </row>
    <row r="231" spans="2:3" ht="15">
      <c r="B231" s="241"/>
      <c r="C231" s="241"/>
    </row>
    <row r="232" spans="2:3" ht="15">
      <c r="B232" s="241"/>
      <c r="C232" s="241"/>
    </row>
    <row r="233" spans="2:3" ht="15">
      <c r="B233" s="241"/>
      <c r="C233" s="241"/>
    </row>
    <row r="234" spans="2:3" ht="15">
      <c r="B234" s="241"/>
      <c r="C234" s="241"/>
    </row>
    <row r="235" spans="2:3" ht="15">
      <c r="B235" s="241"/>
      <c r="C235" s="241"/>
    </row>
    <row r="236" spans="2:3" ht="15">
      <c r="B236" s="241"/>
      <c r="C236" s="241"/>
    </row>
    <row r="237" spans="2:3" ht="15">
      <c r="B237" s="241"/>
      <c r="C237" s="241"/>
    </row>
    <row r="238" spans="2:3" ht="15">
      <c r="B238" s="241"/>
      <c r="C238" s="241"/>
    </row>
    <row r="239" spans="2:3" ht="15">
      <c r="B239" s="241"/>
      <c r="C239" s="241"/>
    </row>
    <row r="240" spans="2:3" ht="15">
      <c r="B240" s="241"/>
      <c r="C240" s="241"/>
    </row>
    <row r="241" spans="2:3" ht="15">
      <c r="B241" s="241"/>
      <c r="C241" s="241"/>
    </row>
    <row r="242" spans="2:3" ht="15">
      <c r="B242" s="241"/>
      <c r="C242" s="241"/>
    </row>
    <row r="243" spans="2:3" ht="15">
      <c r="B243" s="241"/>
      <c r="C243" s="241"/>
    </row>
    <row r="244" spans="2:3" ht="15">
      <c r="B244" s="241"/>
      <c r="C244" s="241"/>
    </row>
    <row r="245" spans="2:3" ht="15">
      <c r="B245" s="241"/>
      <c r="C245" s="241"/>
    </row>
    <row r="246" spans="2:3" ht="15">
      <c r="B246" s="241"/>
      <c r="C246" s="241"/>
    </row>
    <row r="247" spans="2:3" ht="15">
      <c r="B247" s="241"/>
      <c r="C247" s="241"/>
    </row>
    <row r="248" spans="2:3" ht="15">
      <c r="B248" s="241"/>
      <c r="C248" s="241"/>
    </row>
    <row r="249" spans="2:3" ht="15">
      <c r="B249" s="241"/>
      <c r="C249" s="241"/>
    </row>
    <row r="250" spans="2:3" ht="15">
      <c r="B250" s="241"/>
      <c r="C250" s="241"/>
    </row>
    <row r="251" spans="2:3" ht="15">
      <c r="B251" s="241"/>
      <c r="C251" s="241"/>
    </row>
    <row r="252" spans="2:3" ht="15">
      <c r="B252" s="241"/>
      <c r="C252" s="241"/>
    </row>
    <row r="253" spans="2:3" ht="15">
      <c r="B253" s="241"/>
      <c r="C253" s="241"/>
    </row>
    <row r="254" spans="2:3" ht="15">
      <c r="B254" s="241"/>
      <c r="C254" s="241"/>
    </row>
    <row r="255" spans="2:3" ht="15">
      <c r="B255" s="241"/>
      <c r="C255" s="241"/>
    </row>
    <row r="256" spans="2:3" ht="15">
      <c r="B256" s="241"/>
      <c r="C256" s="241"/>
    </row>
    <row r="257" spans="2:3" ht="15">
      <c r="B257" s="241"/>
      <c r="C257" s="241"/>
    </row>
    <row r="258" spans="2:3" ht="15">
      <c r="B258" s="241"/>
      <c r="C258" s="241"/>
    </row>
    <row r="259" spans="2:3" ht="15">
      <c r="B259" s="241"/>
      <c r="C259" s="241"/>
    </row>
    <row r="260" spans="2:3" ht="15">
      <c r="B260" s="241"/>
      <c r="C260" s="241"/>
    </row>
    <row r="261" spans="2:3" ht="15">
      <c r="B261" s="241"/>
      <c r="C261" s="241"/>
    </row>
    <row r="262" spans="2:3" ht="15">
      <c r="B262" s="241"/>
      <c r="C262" s="241"/>
    </row>
    <row r="263" spans="2:3" ht="15">
      <c r="B263" s="241"/>
      <c r="C263" s="241"/>
    </row>
    <row r="264" spans="2:3" ht="15">
      <c r="B264" s="241"/>
      <c r="C264" s="241"/>
    </row>
    <row r="265" spans="2:3" ht="15">
      <c r="B265" s="241"/>
      <c r="C265" s="241"/>
    </row>
    <row r="266" spans="2:3" ht="15">
      <c r="B266" s="241"/>
      <c r="C266" s="241"/>
    </row>
    <row r="267" spans="2:3" ht="15">
      <c r="B267" s="241"/>
      <c r="C267" s="241"/>
    </row>
    <row r="268" spans="2:3" ht="15">
      <c r="B268" s="241"/>
      <c r="C268" s="241"/>
    </row>
    <row r="269" spans="2:3" ht="15">
      <c r="B269" s="241"/>
      <c r="C269" s="241"/>
    </row>
    <row r="270" spans="2:3" ht="15">
      <c r="B270" s="241"/>
      <c r="C270" s="241"/>
    </row>
    <row r="271" spans="2:3" ht="15">
      <c r="B271" s="241"/>
      <c r="C271" s="241"/>
    </row>
    <row r="272" spans="2:3" ht="15">
      <c r="B272" s="241"/>
      <c r="C272" s="241"/>
    </row>
    <row r="273" spans="2:3" ht="15">
      <c r="B273" s="241"/>
      <c r="C273" s="241"/>
    </row>
    <row r="274" spans="2:3" ht="15">
      <c r="B274" s="241"/>
      <c r="C274" s="241"/>
    </row>
    <row r="275" spans="2:3" ht="15">
      <c r="B275" s="241"/>
      <c r="C275" s="241"/>
    </row>
    <row r="276" spans="2:3" ht="15">
      <c r="B276" s="241"/>
      <c r="C276" s="241"/>
    </row>
    <row r="277" spans="2:3" ht="15">
      <c r="B277" s="241"/>
      <c r="C277" s="241"/>
    </row>
    <row r="278" spans="2:3" ht="15">
      <c r="B278" s="241"/>
      <c r="C278" s="241"/>
    </row>
    <row r="279" spans="2:3" ht="15">
      <c r="B279" s="241"/>
      <c r="C279" s="241"/>
    </row>
    <row r="280" spans="2:3" ht="15">
      <c r="B280" s="241"/>
      <c r="C280" s="241"/>
    </row>
    <row r="281" spans="2:3" ht="15">
      <c r="B281" s="241"/>
      <c r="C281" s="241"/>
    </row>
    <row r="282" spans="2:3" ht="15">
      <c r="B282" s="241"/>
      <c r="C282" s="241"/>
    </row>
    <row r="283" spans="2:3" ht="15">
      <c r="B283" s="241"/>
      <c r="C283" s="241"/>
    </row>
    <row r="284" spans="2:3" ht="15">
      <c r="B284" s="241"/>
      <c r="C284" s="241"/>
    </row>
    <row r="285" spans="2:3" ht="15">
      <c r="B285" s="241"/>
      <c r="C285" s="241"/>
    </row>
    <row r="286" spans="2:3" ht="15">
      <c r="B286" s="241"/>
      <c r="C286" s="241"/>
    </row>
    <row r="287" spans="2:3" ht="15">
      <c r="B287" s="241"/>
      <c r="C287" s="241"/>
    </row>
    <row r="288" spans="2:3" ht="15">
      <c r="B288" s="241"/>
      <c r="C288" s="241"/>
    </row>
    <row r="289" spans="2:3" ht="15">
      <c r="B289" s="241"/>
      <c r="C289" s="241"/>
    </row>
    <row r="290" spans="2:3" ht="15">
      <c r="B290" s="241"/>
      <c r="C290" s="241"/>
    </row>
    <row r="291" spans="2:3" ht="15">
      <c r="B291" s="241"/>
      <c r="C291" s="241"/>
    </row>
    <row r="292" spans="2:3" ht="15">
      <c r="B292" s="241"/>
      <c r="C292" s="241"/>
    </row>
    <row r="293" spans="2:3" ht="15">
      <c r="B293" s="241"/>
      <c r="C293" s="241"/>
    </row>
    <row r="294" spans="2:3" ht="15">
      <c r="B294" s="241"/>
      <c r="C294" s="241"/>
    </row>
    <row r="295" spans="2:3" ht="15">
      <c r="B295" s="241"/>
      <c r="C295" s="241"/>
    </row>
    <row r="296" spans="2:3" ht="15">
      <c r="B296" s="241"/>
      <c r="C296" s="241"/>
    </row>
    <row r="297" spans="2:3" ht="15">
      <c r="B297" s="241"/>
      <c r="C297" s="241"/>
    </row>
    <row r="298" spans="2:3" ht="15">
      <c r="B298" s="241"/>
      <c r="C298" s="241"/>
    </row>
    <row r="299" spans="2:3" ht="15">
      <c r="B299" s="241"/>
      <c r="C299" s="241"/>
    </row>
    <row r="300" spans="2:3" ht="15">
      <c r="B300" s="241"/>
      <c r="C300" s="241"/>
    </row>
    <row r="301" spans="2:3" ht="15">
      <c r="B301" s="241"/>
      <c r="C301" s="241"/>
    </row>
    <row r="302" spans="2:3" ht="15">
      <c r="B302" s="241"/>
      <c r="C302" s="241"/>
    </row>
    <row r="303" spans="2:3" ht="15">
      <c r="B303" s="241"/>
      <c r="C303" s="241"/>
    </row>
    <row r="304" spans="2:3" ht="15">
      <c r="B304" s="241"/>
      <c r="C304" s="241"/>
    </row>
    <row r="305" spans="2:3" ht="15">
      <c r="B305" s="241"/>
      <c r="C305" s="241"/>
    </row>
    <row r="306" spans="2:3" ht="15">
      <c r="B306" s="241"/>
      <c r="C306" s="241"/>
    </row>
    <row r="307" spans="2:3" ht="15">
      <c r="B307" s="241"/>
      <c r="C307" s="241"/>
    </row>
    <row r="308" spans="2:3" ht="15">
      <c r="B308" s="241"/>
      <c r="C308" s="241"/>
    </row>
    <row r="309" spans="2:3" ht="15">
      <c r="B309" s="241"/>
      <c r="C309" s="241"/>
    </row>
    <row r="310" spans="2:3" ht="15">
      <c r="B310" s="241"/>
      <c r="C310" s="241"/>
    </row>
    <row r="311" spans="2:3" ht="15">
      <c r="B311" s="241"/>
      <c r="C311" s="241"/>
    </row>
    <row r="312" spans="2:3" ht="15">
      <c r="B312" s="241"/>
      <c r="C312" s="241"/>
    </row>
    <row r="313" spans="2:3" ht="15">
      <c r="B313" s="241"/>
      <c r="C313" s="241"/>
    </row>
    <row r="314" spans="2:3" ht="15">
      <c r="B314" s="241"/>
      <c r="C314" s="241"/>
    </row>
    <row r="315" spans="2:3" ht="15">
      <c r="B315" s="241"/>
      <c r="C315" s="241"/>
    </row>
    <row r="316" spans="2:3" ht="15">
      <c r="B316" s="241"/>
      <c r="C316" s="241"/>
    </row>
    <row r="317" spans="2:3" ht="15">
      <c r="B317" s="241"/>
      <c r="C317" s="241"/>
    </row>
    <row r="318" spans="2:3" ht="15">
      <c r="B318" s="241"/>
      <c r="C318" s="241"/>
    </row>
    <row r="319" spans="2:3" ht="15">
      <c r="B319" s="241"/>
      <c r="C319" s="241"/>
    </row>
    <row r="320" spans="2:3" ht="15">
      <c r="B320" s="241"/>
      <c r="C320" s="241"/>
    </row>
    <row r="321" spans="2:3" ht="15">
      <c r="B321" s="241"/>
      <c r="C321" s="241"/>
    </row>
    <row r="322" spans="2:3" ht="15">
      <c r="B322" s="241"/>
      <c r="C322" s="241"/>
    </row>
    <row r="323" spans="2:3" ht="15">
      <c r="B323" s="241"/>
      <c r="C323" s="241"/>
    </row>
    <row r="324" spans="2:3" ht="15">
      <c r="B324" s="241"/>
      <c r="C324" s="241"/>
    </row>
    <row r="325" spans="2:3" ht="15">
      <c r="B325" s="241"/>
      <c r="C325" s="241"/>
    </row>
    <row r="326" spans="2:3" ht="15">
      <c r="B326" s="241"/>
      <c r="C326" s="241"/>
    </row>
    <row r="327" spans="2:3" ht="15">
      <c r="B327" s="241"/>
      <c r="C327" s="241"/>
    </row>
    <row r="328" spans="2:3" ht="15">
      <c r="B328" s="241"/>
      <c r="C328" s="241"/>
    </row>
    <row r="329" spans="2:3" ht="15">
      <c r="B329" s="241"/>
      <c r="C329" s="241"/>
    </row>
    <row r="330" spans="2:3" ht="15">
      <c r="B330" s="241"/>
      <c r="C330" s="241"/>
    </row>
    <row r="331" spans="2:3" ht="15">
      <c r="B331" s="241"/>
      <c r="C331" s="241"/>
    </row>
    <row r="332" spans="2:3" ht="15">
      <c r="B332" s="241"/>
      <c r="C332" s="241"/>
    </row>
    <row r="333" spans="2:3" ht="15">
      <c r="B333" s="241"/>
      <c r="C333" s="241"/>
    </row>
    <row r="334" spans="2:3" ht="15">
      <c r="B334" s="241"/>
      <c r="C334" s="241"/>
    </row>
    <row r="335" spans="2:3" ht="15">
      <c r="B335" s="241"/>
      <c r="C335" s="241"/>
    </row>
    <row r="336" spans="2:3" ht="15">
      <c r="B336" s="241"/>
      <c r="C336" s="241"/>
    </row>
    <row r="337" spans="2:3" ht="15">
      <c r="B337" s="241"/>
      <c r="C337" s="241"/>
    </row>
    <row r="338" spans="2:3" ht="15">
      <c r="B338" s="241"/>
      <c r="C338" s="241"/>
    </row>
    <row r="339" spans="2:3" ht="15">
      <c r="B339" s="241"/>
      <c r="C339" s="241"/>
    </row>
    <row r="340" spans="2:3" ht="15">
      <c r="B340" s="241"/>
      <c r="C340" s="241"/>
    </row>
    <row r="341" spans="2:3" ht="15">
      <c r="B341" s="241"/>
      <c r="C341" s="241"/>
    </row>
    <row r="342" spans="2:3" ht="15">
      <c r="B342" s="241"/>
      <c r="C342" s="241"/>
    </row>
    <row r="343" spans="2:3" ht="15">
      <c r="B343" s="241"/>
      <c r="C343" s="241"/>
    </row>
    <row r="344" spans="2:3" ht="15">
      <c r="B344" s="241"/>
      <c r="C344" s="241"/>
    </row>
    <row r="345" spans="2:3" ht="15">
      <c r="B345" s="241"/>
      <c r="C345" s="241"/>
    </row>
    <row r="346" spans="2:3" ht="15">
      <c r="B346" s="241"/>
      <c r="C346" s="241"/>
    </row>
    <row r="347" spans="2:3" ht="15">
      <c r="B347" s="241"/>
      <c r="C347" s="241"/>
    </row>
    <row r="348" spans="2:3" ht="15">
      <c r="B348" s="241"/>
      <c r="C348" s="241"/>
    </row>
    <row r="349" spans="2:3" ht="15">
      <c r="B349" s="241"/>
      <c r="C349" s="241"/>
    </row>
    <row r="350" spans="2:3" ht="15">
      <c r="B350" s="241"/>
      <c r="C350" s="241"/>
    </row>
    <row r="351" spans="2:3" ht="15">
      <c r="B351" s="241"/>
      <c r="C351" s="241"/>
    </row>
    <row r="352" spans="2:3" ht="15">
      <c r="B352" s="241"/>
      <c r="C352" s="241"/>
    </row>
    <row r="353" spans="2:3" ht="15">
      <c r="B353" s="241"/>
      <c r="C353" s="241"/>
    </row>
    <row r="354" spans="2:3" ht="15">
      <c r="B354" s="241"/>
      <c r="C354" s="241"/>
    </row>
    <row r="355" spans="2:3" ht="15">
      <c r="B355" s="241"/>
      <c r="C355" s="241"/>
    </row>
    <row r="356" spans="2:3" ht="15">
      <c r="B356" s="241"/>
      <c r="C356" s="241"/>
    </row>
    <row r="357" spans="2:3" ht="15">
      <c r="B357" s="241"/>
      <c r="C357" s="241"/>
    </row>
    <row r="358" spans="2:3" ht="15">
      <c r="B358" s="241"/>
      <c r="C358" s="241"/>
    </row>
    <row r="359" spans="2:3" ht="15">
      <c r="B359" s="241"/>
      <c r="C359" s="241"/>
    </row>
    <row r="360" spans="2:3" ht="15">
      <c r="B360" s="241"/>
      <c r="C360" s="241"/>
    </row>
    <row r="361" spans="2:3" ht="15">
      <c r="B361" s="241"/>
      <c r="C361" s="241"/>
    </row>
    <row r="362" spans="2:3" ht="15">
      <c r="B362" s="241"/>
      <c r="C362" s="241"/>
    </row>
    <row r="363" spans="2:3" ht="15">
      <c r="B363" s="241"/>
      <c r="C363" s="241"/>
    </row>
    <row r="364" spans="2:3" ht="15">
      <c r="B364" s="241"/>
      <c r="C364" s="241"/>
    </row>
    <row r="365" spans="2:3" ht="15">
      <c r="B365" s="241"/>
      <c r="C365" s="241"/>
    </row>
    <row r="366" spans="2:3" ht="15">
      <c r="B366" s="241"/>
      <c r="C366" s="241"/>
    </row>
    <row r="367" spans="2:3" ht="15">
      <c r="B367" s="241"/>
      <c r="C367" s="241"/>
    </row>
    <row r="368" spans="2:3" ht="15">
      <c r="B368" s="241"/>
      <c r="C368" s="241"/>
    </row>
    <row r="369" spans="2:3" ht="15">
      <c r="B369" s="241"/>
      <c r="C369" s="241"/>
    </row>
    <row r="370" spans="2:3" ht="15">
      <c r="B370" s="241"/>
      <c r="C370" s="241"/>
    </row>
    <row r="371" spans="2:3" ht="15">
      <c r="B371" s="241"/>
      <c r="C371" s="241"/>
    </row>
    <row r="372" spans="2:3" ht="15">
      <c r="B372" s="241"/>
      <c r="C372" s="241"/>
    </row>
    <row r="373" spans="2:3" ht="15">
      <c r="B373" s="241"/>
      <c r="C373" s="241"/>
    </row>
    <row r="374" spans="2:3" ht="15">
      <c r="B374" s="241"/>
      <c r="C374" s="241"/>
    </row>
    <row r="375" spans="2:3" ht="15">
      <c r="B375" s="241"/>
      <c r="C375" s="241"/>
    </row>
    <row r="376" spans="2:3" ht="15">
      <c r="B376" s="241"/>
      <c r="C376" s="241"/>
    </row>
    <row r="377" spans="2:3" ht="15">
      <c r="B377" s="241"/>
      <c r="C377" s="241"/>
    </row>
    <row r="378" spans="2:3" ht="15">
      <c r="B378" s="241"/>
      <c r="C378" s="241"/>
    </row>
    <row r="379" spans="2:3" ht="15">
      <c r="B379" s="241"/>
      <c r="C379" s="241"/>
    </row>
    <row r="380" spans="2:3" ht="15">
      <c r="B380" s="241"/>
      <c r="C380" s="241"/>
    </row>
    <row r="381" spans="2:3" ht="15">
      <c r="B381" s="241"/>
      <c r="C381" s="241"/>
    </row>
    <row r="382" spans="2:3" ht="15">
      <c r="B382" s="241"/>
      <c r="C382" s="241"/>
    </row>
    <row r="383" spans="2:3" ht="15">
      <c r="B383" s="241"/>
      <c r="C383" s="241"/>
    </row>
    <row r="384" spans="2:3" ht="15">
      <c r="B384" s="241"/>
      <c r="C384" s="241"/>
    </row>
    <row r="385" spans="2:3" ht="15">
      <c r="B385" s="241"/>
      <c r="C385" s="241"/>
    </row>
    <row r="386" spans="2:3" ht="15">
      <c r="B386" s="241"/>
      <c r="C386" s="241"/>
    </row>
    <row r="387" spans="2:3" ht="15">
      <c r="B387" s="241"/>
      <c r="C387" s="241"/>
    </row>
    <row r="388" spans="2:3" ht="15">
      <c r="B388" s="241"/>
      <c r="C388" s="241"/>
    </row>
    <row r="389" spans="2:3" ht="15">
      <c r="B389" s="241"/>
      <c r="C389" s="241"/>
    </row>
    <row r="390" spans="2:3" ht="15">
      <c r="B390" s="241"/>
      <c r="C390" s="241"/>
    </row>
    <row r="391" spans="2:3" ht="15">
      <c r="B391" s="241"/>
      <c r="C391" s="241"/>
    </row>
    <row r="392" spans="2:3" ht="15">
      <c r="B392" s="241"/>
      <c r="C392" s="241"/>
    </row>
    <row r="393" spans="2:3" ht="15">
      <c r="B393" s="241"/>
      <c r="C393" s="241"/>
    </row>
    <row r="394" spans="2:3" ht="15">
      <c r="B394" s="241"/>
      <c r="C394" s="241"/>
    </row>
    <row r="395" spans="2:3" ht="15">
      <c r="B395" s="241"/>
      <c r="C395" s="241"/>
    </row>
    <row r="396" spans="2:3" ht="15">
      <c r="B396" s="241"/>
      <c r="C396" s="241"/>
    </row>
    <row r="397" spans="2:3" ht="15">
      <c r="B397" s="241"/>
      <c r="C397" s="241"/>
    </row>
    <row r="398" spans="2:3" ht="15">
      <c r="B398" s="241"/>
      <c r="C398" s="241"/>
    </row>
    <row r="399" spans="2:3" ht="15">
      <c r="B399" s="241"/>
      <c r="C399" s="241"/>
    </row>
    <row r="400" spans="2:3" ht="15">
      <c r="B400" s="241"/>
      <c r="C400" s="241"/>
    </row>
    <row r="401" spans="2:3" ht="15">
      <c r="B401" s="241"/>
      <c r="C401" s="241"/>
    </row>
    <row r="402" spans="2:3" ht="15">
      <c r="B402" s="241"/>
      <c r="C402" s="241"/>
    </row>
    <row r="403" spans="2:3" ht="15">
      <c r="B403" s="241"/>
      <c r="C403" s="241"/>
    </row>
    <row r="404" spans="2:3" ht="15">
      <c r="B404" s="241"/>
      <c r="C404" s="241"/>
    </row>
    <row r="405" spans="2:3" ht="15">
      <c r="B405" s="241"/>
      <c r="C405" s="241"/>
    </row>
    <row r="406" spans="2:3" ht="15">
      <c r="B406" s="241"/>
      <c r="C406" s="241"/>
    </row>
    <row r="407" spans="2:3" ht="15">
      <c r="B407" s="241"/>
      <c r="C407" s="241"/>
    </row>
    <row r="408" spans="2:3" ht="15">
      <c r="B408" s="241"/>
      <c r="C408" s="241"/>
    </row>
    <row r="409" spans="2:3" ht="15">
      <c r="B409" s="241"/>
      <c r="C409" s="241"/>
    </row>
    <row r="410" spans="2:3" ht="15">
      <c r="B410" s="241"/>
      <c r="C410" s="241"/>
    </row>
    <row r="411" spans="2:3" ht="15">
      <c r="B411" s="241"/>
      <c r="C411" s="241"/>
    </row>
    <row r="412" spans="2:3" ht="15">
      <c r="B412" s="241"/>
      <c r="C412" s="241"/>
    </row>
    <row r="413" spans="2:3" ht="15">
      <c r="B413" s="241"/>
      <c r="C413" s="241"/>
    </row>
    <row r="414" spans="2:3" ht="15">
      <c r="B414" s="241"/>
      <c r="C414" s="241"/>
    </row>
    <row r="415" spans="2:3" ht="15">
      <c r="B415" s="241"/>
      <c r="C415" s="241"/>
    </row>
    <row r="416" spans="2:3" ht="15">
      <c r="B416" s="241"/>
      <c r="C416" s="241"/>
    </row>
    <row r="417" spans="2:3" ht="15">
      <c r="B417" s="241"/>
      <c r="C417" s="241"/>
    </row>
    <row r="418" spans="2:3" ht="15">
      <c r="B418" s="241"/>
      <c r="C418" s="241"/>
    </row>
    <row r="419" spans="2:3" ht="15">
      <c r="B419" s="241"/>
      <c r="C419" s="241"/>
    </row>
    <row r="420" spans="2:3" ht="15">
      <c r="B420" s="241"/>
      <c r="C420" s="241"/>
    </row>
    <row r="421" spans="2:3" ht="15">
      <c r="B421" s="241"/>
      <c r="C421" s="241"/>
    </row>
    <row r="422" spans="2:3" ht="15">
      <c r="B422" s="241"/>
      <c r="C422" s="241"/>
    </row>
    <row r="423" spans="2:3" ht="15">
      <c r="B423" s="241"/>
      <c r="C423" s="241"/>
    </row>
    <row r="424" spans="2:3" ht="15">
      <c r="B424" s="241"/>
      <c r="C424" s="241"/>
    </row>
    <row r="425" spans="2:3" ht="15">
      <c r="B425" s="241"/>
      <c r="C425" s="241"/>
    </row>
    <row r="426" spans="2:3" ht="15">
      <c r="B426" s="241"/>
      <c r="C426" s="241"/>
    </row>
    <row r="427" spans="2:3" ht="15">
      <c r="B427" s="241"/>
      <c r="C427" s="241"/>
    </row>
    <row r="428" spans="2:3" ht="15">
      <c r="B428" s="241"/>
      <c r="C428" s="241"/>
    </row>
    <row r="429" spans="2:3" ht="15">
      <c r="B429" s="241"/>
      <c r="C429" s="241"/>
    </row>
    <row r="430" spans="2:3" ht="15">
      <c r="B430" s="241"/>
      <c r="C430" s="241"/>
    </row>
    <row r="431" spans="2:3" ht="15">
      <c r="B431" s="241"/>
      <c r="C431" s="241"/>
    </row>
    <row r="432" spans="2:3" ht="15">
      <c r="B432" s="241"/>
      <c r="C432" s="241"/>
    </row>
    <row r="433" spans="2:3" ht="15">
      <c r="B433" s="241"/>
      <c r="C433" s="241"/>
    </row>
    <row r="434" spans="2:3" ht="15">
      <c r="B434" s="241"/>
      <c r="C434" s="241"/>
    </row>
    <row r="435" spans="2:3" ht="15">
      <c r="B435" s="241"/>
      <c r="C435" s="241"/>
    </row>
    <row r="436" spans="2:3" ht="15">
      <c r="B436" s="241"/>
      <c r="C436" s="241"/>
    </row>
    <row r="437" spans="2:3" ht="15">
      <c r="B437" s="241"/>
      <c r="C437" s="241"/>
    </row>
    <row r="438" spans="2:3" ht="15">
      <c r="B438" s="241"/>
      <c r="C438" s="241"/>
    </row>
    <row r="439" spans="2:3" ht="15">
      <c r="B439" s="241"/>
      <c r="C439" s="241"/>
    </row>
    <row r="440" spans="2:3" ht="15">
      <c r="B440" s="241"/>
      <c r="C440" s="241"/>
    </row>
    <row r="441" spans="2:3" ht="15">
      <c r="B441" s="241"/>
      <c r="C441" s="241"/>
    </row>
    <row r="442" spans="2:3" ht="15">
      <c r="B442" s="241"/>
      <c r="C442" s="241"/>
    </row>
    <row r="443" spans="2:3" ht="15">
      <c r="B443" s="241"/>
      <c r="C443" s="241"/>
    </row>
    <row r="444" spans="2:3" ht="15">
      <c r="B444" s="241"/>
      <c r="C444" s="241"/>
    </row>
    <row r="445" spans="2:3" ht="15">
      <c r="B445" s="241"/>
      <c r="C445" s="241"/>
    </row>
    <row r="446" spans="2:3" ht="15">
      <c r="B446" s="241"/>
      <c r="C446" s="241"/>
    </row>
    <row r="447" spans="2:3" ht="15">
      <c r="B447" s="241"/>
      <c r="C447" s="241"/>
    </row>
    <row r="448" spans="2:3" ht="15">
      <c r="B448" s="241"/>
      <c r="C448" s="241"/>
    </row>
    <row r="449" spans="2:3" ht="15">
      <c r="B449" s="241"/>
      <c r="C449" s="241"/>
    </row>
    <row r="450" spans="2:3" ht="15">
      <c r="B450" s="241"/>
      <c r="C450" s="241"/>
    </row>
    <row r="451" spans="2:3" ht="15">
      <c r="B451" s="241"/>
      <c r="C451" s="241"/>
    </row>
    <row r="452" spans="2:3" ht="15">
      <c r="B452" s="241"/>
      <c r="C452" s="241"/>
    </row>
    <row r="453" spans="2:3" ht="15">
      <c r="B453" s="241"/>
      <c r="C453" s="241"/>
    </row>
    <row r="454" spans="2:3" ht="15">
      <c r="B454" s="241"/>
      <c r="C454" s="241"/>
    </row>
    <row r="455" spans="2:3" ht="15">
      <c r="B455" s="241"/>
      <c r="C455" s="241"/>
    </row>
    <row r="456" spans="2:3" ht="15">
      <c r="B456" s="241"/>
      <c r="C456" s="241"/>
    </row>
    <row r="457" spans="2:3" ht="15">
      <c r="B457" s="241"/>
      <c r="C457" s="241"/>
    </row>
    <row r="458" spans="2:3" ht="15">
      <c r="B458" s="241"/>
      <c r="C458" s="241"/>
    </row>
    <row r="459" spans="2:3" ht="15">
      <c r="B459" s="241"/>
      <c r="C459" s="241"/>
    </row>
    <row r="460" spans="2:3" ht="15">
      <c r="B460" s="241"/>
      <c r="C460" s="241"/>
    </row>
    <row r="461" spans="2:3" ht="15">
      <c r="B461" s="241"/>
      <c r="C461" s="241"/>
    </row>
    <row r="462" spans="2:3" ht="15">
      <c r="B462" s="241"/>
      <c r="C462" s="241"/>
    </row>
    <row r="463" spans="2:3" ht="15">
      <c r="B463" s="241"/>
      <c r="C463" s="241"/>
    </row>
    <row r="464" spans="2:3" ht="15">
      <c r="B464" s="241"/>
      <c r="C464" s="241"/>
    </row>
    <row r="465" spans="2:3" ht="15">
      <c r="B465" s="241"/>
      <c r="C465" s="241"/>
    </row>
    <row r="466" spans="2:3" ht="15">
      <c r="B466" s="241"/>
      <c r="C466" s="241"/>
    </row>
    <row r="467" spans="2:3" ht="15">
      <c r="B467" s="241"/>
      <c r="C467" s="241"/>
    </row>
    <row r="468" spans="2:3" ht="15">
      <c r="B468" s="241"/>
      <c r="C468" s="241"/>
    </row>
    <row r="469" spans="2:3" ht="15">
      <c r="B469" s="241"/>
      <c r="C469" s="241"/>
    </row>
    <row r="470" spans="2:3" ht="15">
      <c r="B470" s="241"/>
      <c r="C470" s="241"/>
    </row>
    <row r="471" spans="2:3" ht="15">
      <c r="B471" s="241"/>
      <c r="C471" s="241"/>
    </row>
    <row r="472" spans="2:3" ht="15">
      <c r="B472" s="241"/>
      <c r="C472" s="241"/>
    </row>
    <row r="473" spans="2:3" ht="15">
      <c r="B473" s="241"/>
      <c r="C473" s="241"/>
    </row>
    <row r="474" spans="2:3" ht="15">
      <c r="B474" s="241"/>
      <c r="C474" s="241"/>
    </row>
    <row r="475" spans="2:3" ht="15">
      <c r="B475" s="241"/>
      <c r="C475" s="241"/>
    </row>
    <row r="476" spans="2:3" ht="15">
      <c r="B476" s="241"/>
      <c r="C476" s="241"/>
    </row>
    <row r="477" spans="2:3" ht="15">
      <c r="B477" s="241"/>
      <c r="C477" s="241"/>
    </row>
    <row r="478" spans="2:3" ht="15">
      <c r="B478" s="241"/>
      <c r="C478" s="241"/>
    </row>
    <row r="479" spans="2:3" ht="15">
      <c r="B479" s="241"/>
      <c r="C479" s="241"/>
    </row>
    <row r="480" spans="2:3" ht="15">
      <c r="B480" s="241"/>
      <c r="C480" s="241"/>
    </row>
    <row r="481" spans="2:3" ht="15">
      <c r="B481" s="241"/>
      <c r="C481" s="241"/>
    </row>
    <row r="482" spans="2:3" ht="15">
      <c r="B482" s="241"/>
      <c r="C482" s="241"/>
    </row>
    <row r="483" spans="2:3" ht="15">
      <c r="B483" s="241"/>
      <c r="C483" s="241"/>
    </row>
    <row r="484" spans="2:3" ht="15">
      <c r="B484" s="241"/>
      <c r="C484" s="241"/>
    </row>
    <row r="485" spans="2:3" ht="15">
      <c r="B485" s="241"/>
      <c r="C485" s="241"/>
    </row>
    <row r="486" spans="2:3" ht="15">
      <c r="B486" s="241"/>
      <c r="C486" s="241"/>
    </row>
    <row r="487" spans="2:3" ht="15">
      <c r="B487" s="241"/>
      <c r="C487" s="241"/>
    </row>
    <row r="488" spans="2:3" ht="15">
      <c r="B488" s="241"/>
      <c r="C488" s="241"/>
    </row>
    <row r="489" spans="2:3" ht="15">
      <c r="B489" s="241"/>
      <c r="C489" s="241"/>
    </row>
    <row r="490" spans="2:3" ht="15">
      <c r="B490" s="241"/>
      <c r="C490" s="241"/>
    </row>
    <row r="491" spans="2:3" ht="15">
      <c r="B491" s="241"/>
      <c r="C491" s="241"/>
    </row>
    <row r="492" spans="2:3" ht="15">
      <c r="B492" s="241"/>
      <c r="C492" s="241"/>
    </row>
    <row r="493" spans="2:3" ht="15">
      <c r="B493" s="241"/>
      <c r="C493" s="241"/>
    </row>
    <row r="494" spans="2:3" ht="15">
      <c r="B494" s="241"/>
      <c r="C494" s="241"/>
    </row>
    <row r="495" spans="2:3" ht="15">
      <c r="B495" s="241"/>
      <c r="C495" s="241"/>
    </row>
    <row r="496" spans="2:3" ht="15">
      <c r="B496" s="241"/>
      <c r="C496" s="241"/>
    </row>
    <row r="497" spans="2:3" ht="15">
      <c r="B497" s="241"/>
      <c r="C497" s="241"/>
    </row>
    <row r="498" spans="2:3" ht="15">
      <c r="B498" s="241"/>
      <c r="C498" s="241"/>
    </row>
    <row r="499" spans="2:3" ht="15">
      <c r="B499" s="241"/>
      <c r="C499" s="241"/>
    </row>
    <row r="500" spans="2:3" ht="15">
      <c r="B500" s="241"/>
      <c r="C500" s="241"/>
    </row>
    <row r="501" spans="2:3" ht="15">
      <c r="B501" s="241"/>
      <c r="C501" s="241"/>
    </row>
    <row r="502" spans="2:3" ht="15">
      <c r="B502" s="241"/>
      <c r="C502" s="241"/>
    </row>
    <row r="503" spans="2:3" ht="15">
      <c r="B503" s="241"/>
      <c r="C503" s="241"/>
    </row>
    <row r="504" spans="2:3" ht="15">
      <c r="B504" s="241"/>
      <c r="C504" s="241"/>
    </row>
    <row r="505" spans="2:3" ht="15">
      <c r="B505" s="241"/>
      <c r="C505" s="241"/>
    </row>
    <row r="506" spans="2:3" ht="15">
      <c r="B506" s="241"/>
      <c r="C506" s="241"/>
    </row>
    <row r="507" spans="2:3" ht="15">
      <c r="B507" s="241"/>
      <c r="C507" s="241"/>
    </row>
    <row r="508" spans="2:3" ht="15">
      <c r="B508" s="241"/>
      <c r="C508" s="241"/>
    </row>
    <row r="509" spans="2:3" ht="15">
      <c r="B509" s="241"/>
      <c r="C509" s="241"/>
    </row>
    <row r="510" spans="2:3" ht="15">
      <c r="B510" s="241"/>
      <c r="C510" s="241"/>
    </row>
    <row r="511" spans="2:3" ht="15">
      <c r="B511" s="241"/>
      <c r="C511" s="241"/>
    </row>
    <row r="512" spans="2:3" ht="15">
      <c r="B512" s="241"/>
      <c r="C512" s="241"/>
    </row>
    <row r="513" spans="2:3" ht="15">
      <c r="B513" s="241"/>
      <c r="C513" s="241"/>
    </row>
    <row r="514" spans="2:3" ht="15">
      <c r="B514" s="241"/>
      <c r="C514" s="241"/>
    </row>
    <row r="515" spans="2:3" ht="15">
      <c r="B515" s="241"/>
      <c r="C515" s="241"/>
    </row>
    <row r="516" spans="2:3" ht="15">
      <c r="B516" s="241"/>
      <c r="C516" s="241"/>
    </row>
    <row r="517" spans="2:3" ht="15">
      <c r="B517" s="241"/>
      <c r="C517" s="241"/>
    </row>
    <row r="518" spans="2:3" ht="15">
      <c r="B518" s="241"/>
      <c r="C518" s="241"/>
    </row>
    <row r="519" spans="2:3" ht="15">
      <c r="B519" s="241"/>
      <c r="C519" s="241"/>
    </row>
    <row r="520" spans="2:3" ht="15">
      <c r="B520" s="241"/>
      <c r="C520" s="241"/>
    </row>
    <row r="521" spans="2:3" ht="15">
      <c r="B521" s="241"/>
      <c r="C521" s="241"/>
    </row>
    <row r="522" spans="2:3" ht="15">
      <c r="B522" s="241"/>
      <c r="C522" s="241"/>
    </row>
    <row r="523" spans="2:3" ht="15">
      <c r="B523" s="241"/>
      <c r="C523" s="241"/>
    </row>
  </sheetData>
  <sheetProtection/>
  <mergeCells count="5">
    <mergeCell ref="B59:C59"/>
    <mergeCell ref="B61:C61"/>
    <mergeCell ref="A3:D3"/>
    <mergeCell ref="A1:D1"/>
    <mergeCell ref="B5:C5"/>
  </mergeCells>
  <printOptions horizontalCentered="1"/>
  <pageMargins left="0.7086614173228347" right="0.7086614173228347" top="0.31496062992125984" bottom="0.15748031496062992" header="0.31496062992125984" footer="0.15748031496062992"/>
  <pageSetup horizontalDpi="600" verticalDpi="600" orientation="portrait" paperSize="8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5.57421875" style="0" customWidth="1"/>
    <col min="2" max="2" width="46.7109375" style="0" customWidth="1"/>
    <col min="3" max="5" width="12.28125" style="0" customWidth="1"/>
    <col min="6" max="6" width="11.8515625" style="0" customWidth="1"/>
    <col min="7" max="7" width="11.7109375" style="0" customWidth="1"/>
    <col min="8" max="8" width="6.00390625" style="0" customWidth="1"/>
  </cols>
  <sheetData>
    <row r="1" spans="2:7" ht="15">
      <c r="B1" s="608" t="s">
        <v>499</v>
      </c>
      <c r="C1" s="609"/>
      <c r="D1" s="609"/>
      <c r="E1" s="609"/>
      <c r="F1" s="609"/>
      <c r="G1" s="609"/>
    </row>
    <row r="3" spans="2:8" ht="15">
      <c r="B3" s="597" t="s">
        <v>230</v>
      </c>
      <c r="C3" s="597"/>
      <c r="D3" s="597"/>
      <c r="E3" s="597"/>
      <c r="F3" s="597"/>
      <c r="G3" s="597"/>
      <c r="H3" s="299"/>
    </row>
    <row r="4" spans="2:9" ht="30" customHeight="1">
      <c r="B4" s="610" t="s">
        <v>238</v>
      </c>
      <c r="C4" s="611"/>
      <c r="D4" s="611"/>
      <c r="E4" s="611"/>
      <c r="F4" s="611"/>
      <c r="G4" s="611"/>
      <c r="H4" s="304"/>
      <c r="I4" s="304"/>
    </row>
    <row r="5" spans="2:9" ht="30" customHeight="1">
      <c r="B5" s="397"/>
      <c r="C5" s="398"/>
      <c r="D5" s="398"/>
      <c r="E5" s="398"/>
      <c r="F5" s="398"/>
      <c r="G5" s="398"/>
      <c r="H5" s="398"/>
      <c r="I5" s="398"/>
    </row>
    <row r="6" spans="2:8" ht="15">
      <c r="B6" s="299"/>
      <c r="C6" s="299"/>
      <c r="D6" s="299"/>
      <c r="E6" s="299"/>
      <c r="F6" s="299"/>
      <c r="G6" s="454" t="s">
        <v>389</v>
      </c>
      <c r="H6" s="299"/>
    </row>
    <row r="7" spans="2:7" ht="15">
      <c r="B7" s="300"/>
      <c r="C7" s="390">
        <v>2017</v>
      </c>
      <c r="D7" s="390">
        <v>2018</v>
      </c>
      <c r="E7" s="390">
        <v>2019</v>
      </c>
      <c r="F7" s="390">
        <v>2020</v>
      </c>
      <c r="G7" s="390">
        <v>2021</v>
      </c>
    </row>
    <row r="8" spans="2:7" ht="15">
      <c r="B8" s="301" t="s">
        <v>61</v>
      </c>
      <c r="C8" s="300"/>
      <c r="D8" s="300"/>
      <c r="E8" s="300"/>
      <c r="F8" s="300"/>
      <c r="G8" s="300"/>
    </row>
    <row r="9" spans="2:7" ht="15">
      <c r="B9" s="300" t="s">
        <v>239</v>
      </c>
      <c r="C9" s="479">
        <v>33000000</v>
      </c>
      <c r="D9" s="479">
        <v>33000000</v>
      </c>
      <c r="E9" s="479">
        <v>33000000</v>
      </c>
      <c r="F9" s="479">
        <v>33000000</v>
      </c>
      <c r="G9" s="479">
        <v>33000000</v>
      </c>
    </row>
    <row r="10" spans="2:7" ht="45">
      <c r="B10" s="302" t="s">
        <v>240</v>
      </c>
      <c r="C10" s="480">
        <v>0</v>
      </c>
      <c r="D10" s="480">
        <v>0</v>
      </c>
      <c r="E10" s="480">
        <v>0</v>
      </c>
      <c r="F10" s="480">
        <v>0</v>
      </c>
      <c r="G10" s="480">
        <v>0</v>
      </c>
    </row>
    <row r="11" spans="2:7" ht="16.5" customHeight="1">
      <c r="B11" s="302" t="s">
        <v>241</v>
      </c>
      <c r="C11" s="479">
        <v>5007000</v>
      </c>
      <c r="D11" s="479">
        <v>5000000</v>
      </c>
      <c r="E11" s="479">
        <v>5000000</v>
      </c>
      <c r="F11" s="479">
        <v>5000000</v>
      </c>
      <c r="G11" s="479">
        <v>5000000</v>
      </c>
    </row>
    <row r="12" spans="2:7" ht="45" customHeight="1">
      <c r="B12" s="302" t="s">
        <v>242</v>
      </c>
      <c r="C12" s="480">
        <v>1500000</v>
      </c>
      <c r="D12" s="480">
        <v>0</v>
      </c>
      <c r="E12" s="480">
        <v>0</v>
      </c>
      <c r="F12" s="480">
        <v>0</v>
      </c>
      <c r="G12" s="480">
        <v>0</v>
      </c>
    </row>
    <row r="13" spans="2:7" ht="15">
      <c r="B13" s="302" t="s">
        <v>243</v>
      </c>
      <c r="C13" s="479">
        <v>1000000</v>
      </c>
      <c r="D13" s="479">
        <v>500000</v>
      </c>
      <c r="E13" s="479">
        <v>500000</v>
      </c>
      <c r="F13" s="479">
        <v>500000</v>
      </c>
      <c r="G13" s="479">
        <v>500000</v>
      </c>
    </row>
    <row r="14" spans="2:7" ht="15" customHeight="1">
      <c r="B14" s="302" t="s">
        <v>244</v>
      </c>
      <c r="C14" s="479">
        <v>0</v>
      </c>
      <c r="D14" s="479">
        <v>0</v>
      </c>
      <c r="E14" s="479">
        <v>0</v>
      </c>
      <c r="F14" s="479">
        <v>0</v>
      </c>
      <c r="G14" s="479">
        <v>0</v>
      </c>
    </row>
    <row r="15" spans="2:7" ht="15">
      <c r="B15" s="303" t="s">
        <v>245</v>
      </c>
      <c r="C15" s="479">
        <f>SUM(C9:C14)</f>
        <v>40507000</v>
      </c>
      <c r="D15" s="479">
        <f>SUM(D9:D14)</f>
        <v>38500000</v>
      </c>
      <c r="E15" s="479">
        <f>SUM(E9:E14)</f>
        <v>38500000</v>
      </c>
      <c r="F15" s="479">
        <f>SUM(F9:F14)</f>
        <v>38500000</v>
      </c>
      <c r="G15" s="479">
        <f>SUM(G9:G14)</f>
        <v>38500000</v>
      </c>
    </row>
    <row r="16" spans="2:7" ht="15">
      <c r="B16" s="302"/>
      <c r="C16" s="479"/>
      <c r="D16" s="479"/>
      <c r="E16" s="479"/>
      <c r="F16" s="479"/>
      <c r="G16" s="479"/>
    </row>
    <row r="17" spans="2:7" ht="15">
      <c r="B17" s="300"/>
      <c r="C17" s="479"/>
      <c r="D17" s="479"/>
      <c r="E17" s="479"/>
      <c r="F17" s="479"/>
      <c r="G17" s="479"/>
    </row>
    <row r="18" spans="2:7" ht="15">
      <c r="B18" s="301" t="s">
        <v>246</v>
      </c>
      <c r="C18" s="479"/>
      <c r="D18" s="479"/>
      <c r="E18" s="479"/>
      <c r="F18" s="479"/>
      <c r="G18" s="479"/>
    </row>
    <row r="19" spans="2:7" ht="15">
      <c r="B19" s="302" t="s">
        <v>247</v>
      </c>
      <c r="C19" s="479">
        <v>0</v>
      </c>
      <c r="D19" s="479">
        <v>0</v>
      </c>
      <c r="E19" s="479">
        <v>0</v>
      </c>
      <c r="F19" s="479">
        <v>0</v>
      </c>
      <c r="G19" s="479">
        <v>0</v>
      </c>
    </row>
    <row r="20" spans="2:7" ht="15">
      <c r="B20" s="302" t="s">
        <v>248</v>
      </c>
      <c r="C20" s="479">
        <v>0</v>
      </c>
      <c r="D20" s="479">
        <v>0</v>
      </c>
      <c r="E20" s="479">
        <v>0</v>
      </c>
      <c r="F20" s="479">
        <v>0</v>
      </c>
      <c r="G20" s="479">
        <v>0</v>
      </c>
    </row>
    <row r="21" spans="2:7" ht="15">
      <c r="B21" s="302" t="s">
        <v>249</v>
      </c>
      <c r="C21" s="479">
        <v>0</v>
      </c>
      <c r="D21" s="479">
        <v>0</v>
      </c>
      <c r="E21" s="479">
        <v>0</v>
      </c>
      <c r="F21" s="479">
        <v>0</v>
      </c>
      <c r="G21" s="479">
        <v>0</v>
      </c>
    </row>
    <row r="22" spans="2:7" ht="15">
      <c r="B22" s="302" t="s">
        <v>250</v>
      </c>
      <c r="C22" s="479">
        <v>0</v>
      </c>
      <c r="D22" s="479">
        <v>0</v>
      </c>
      <c r="E22" s="479">
        <v>0</v>
      </c>
      <c r="F22" s="479">
        <v>0</v>
      </c>
      <c r="G22" s="479">
        <v>0</v>
      </c>
    </row>
    <row r="23" spans="2:7" ht="30.75" customHeight="1">
      <c r="B23" s="302" t="s">
        <v>251</v>
      </c>
      <c r="C23" s="480">
        <v>0</v>
      </c>
      <c r="D23" s="480">
        <v>0</v>
      </c>
      <c r="E23" s="480">
        <v>0</v>
      </c>
      <c r="F23" s="480">
        <v>0</v>
      </c>
      <c r="G23" s="480">
        <v>0</v>
      </c>
    </row>
    <row r="24" spans="2:7" ht="30">
      <c r="B24" s="302" t="s">
        <v>252</v>
      </c>
      <c r="C24" s="480">
        <v>0</v>
      </c>
      <c r="D24" s="480">
        <v>0</v>
      </c>
      <c r="E24" s="480">
        <v>0</v>
      </c>
      <c r="F24" s="480">
        <v>0</v>
      </c>
      <c r="G24" s="480">
        <v>0</v>
      </c>
    </row>
    <row r="25" spans="2:7" ht="18.75" customHeight="1">
      <c r="B25" s="302" t="s">
        <v>253</v>
      </c>
      <c r="C25" s="479">
        <v>2003000</v>
      </c>
      <c r="D25" s="479">
        <v>1956000</v>
      </c>
      <c r="E25" s="479">
        <v>1908000</v>
      </c>
      <c r="F25" s="479">
        <v>1900000</v>
      </c>
      <c r="G25" s="479">
        <v>1850000</v>
      </c>
    </row>
    <row r="26" spans="2:7" ht="15">
      <c r="B26" s="303" t="s">
        <v>245</v>
      </c>
      <c r="C26" s="479">
        <f>SUM(C19:C25)</f>
        <v>2003000</v>
      </c>
      <c r="D26" s="479">
        <f>SUM(D19:D25)</f>
        <v>1956000</v>
      </c>
      <c r="E26" s="479">
        <f>SUM(E19:E25)</f>
        <v>1908000</v>
      </c>
      <c r="F26" s="479">
        <f>SUM(F19:F25)</f>
        <v>1900000</v>
      </c>
      <c r="G26" s="479">
        <f>SUM(G19:G25)</f>
        <v>1850000</v>
      </c>
    </row>
  </sheetData>
  <sheetProtection/>
  <mergeCells count="3">
    <mergeCell ref="B1:G1"/>
    <mergeCell ref="B4:G4"/>
    <mergeCell ref="B3:G3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zoomScale="140" zoomScaleNormal="140" zoomScaleSheetLayoutView="140" zoomScalePageLayoutView="0" workbookViewId="0" topLeftCell="A1">
      <selection activeCell="B4" sqref="B4:E4"/>
    </sheetView>
  </sheetViews>
  <sheetFormatPr defaultColWidth="9.140625" defaultRowHeight="15"/>
  <cols>
    <col min="1" max="1" width="0.9921875" style="2" customWidth="1"/>
    <col min="2" max="2" width="42.57421875" style="2" customWidth="1"/>
    <col min="3" max="3" width="12.8515625" style="2" customWidth="1"/>
    <col min="4" max="5" width="13.57421875" style="2" customWidth="1"/>
    <col min="6" max="6" width="11.57421875" style="2" customWidth="1"/>
    <col min="7" max="16384" width="9.140625" style="2" customWidth="1"/>
  </cols>
  <sheetData>
    <row r="1" spans="1:7" ht="22.5" customHeight="1">
      <c r="A1" s="507" t="s">
        <v>482</v>
      </c>
      <c r="B1" s="507"/>
      <c r="C1" s="507"/>
      <c r="D1" s="507"/>
      <c r="E1" s="507"/>
      <c r="F1" s="1"/>
      <c r="G1" s="1"/>
    </row>
    <row r="2" spans="2:17" ht="15.75">
      <c r="B2" s="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7" ht="32.25" customHeight="1">
      <c r="A3" s="525" t="s">
        <v>401</v>
      </c>
      <c r="B3" s="525"/>
      <c r="C3" s="525"/>
      <c r="D3" s="525"/>
      <c r="E3" s="525"/>
      <c r="F3" s="394"/>
      <c r="G3" s="283"/>
    </row>
    <row r="4" spans="2:5" ht="15.75">
      <c r="B4" s="523"/>
      <c r="C4" s="523"/>
      <c r="D4" s="523"/>
      <c r="E4" s="523"/>
    </row>
    <row r="5" spans="3:5" ht="16.5" thickBot="1">
      <c r="C5" s="524" t="s">
        <v>389</v>
      </c>
      <c r="D5" s="524"/>
      <c r="E5" s="524"/>
    </row>
    <row r="6" spans="2:7" s="4" customFormat="1" ht="21" customHeight="1" thickBot="1">
      <c r="B6" s="520" t="s">
        <v>0</v>
      </c>
      <c r="C6" s="521"/>
      <c r="D6" s="521"/>
      <c r="E6" s="522"/>
      <c r="F6" s="385"/>
      <c r="G6" s="5"/>
    </row>
    <row r="7" spans="2:5" s="4" customFormat="1" ht="42" customHeight="1" thickBot="1">
      <c r="B7" s="386" t="s">
        <v>1</v>
      </c>
      <c r="C7" s="387" t="s">
        <v>403</v>
      </c>
      <c r="D7" s="388" t="s">
        <v>280</v>
      </c>
      <c r="E7" s="387" t="s">
        <v>402</v>
      </c>
    </row>
    <row r="8" spans="2:5" s="5" customFormat="1" ht="15" customHeight="1">
      <c r="B8" s="6" t="s">
        <v>2</v>
      </c>
      <c r="C8" s="421">
        <v>40269000</v>
      </c>
      <c r="D8" s="414">
        <v>45765000</v>
      </c>
      <c r="E8" s="414">
        <v>37599000</v>
      </c>
    </row>
    <row r="9" spans="2:5" s="5" customFormat="1" ht="15" customHeight="1">
      <c r="B9" s="7" t="s">
        <v>406</v>
      </c>
      <c r="C9" s="422">
        <v>38109000</v>
      </c>
      <c r="D9" s="415">
        <v>30400000</v>
      </c>
      <c r="E9" s="415">
        <v>42850000</v>
      </c>
    </row>
    <row r="10" spans="2:5" s="5" customFormat="1" ht="15" customHeight="1">
      <c r="B10" s="8" t="s">
        <v>388</v>
      </c>
      <c r="C10" s="422">
        <v>281748000</v>
      </c>
      <c r="D10" s="416">
        <v>282130000</v>
      </c>
      <c r="E10" s="416">
        <v>277309685</v>
      </c>
    </row>
    <row r="11" spans="2:5" s="5" customFormat="1" ht="15" customHeight="1">
      <c r="B11" s="8" t="s">
        <v>408</v>
      </c>
      <c r="C11" s="422">
        <v>123841000</v>
      </c>
      <c r="D11" s="416">
        <v>47369000</v>
      </c>
      <c r="E11" s="416">
        <v>33400115</v>
      </c>
    </row>
    <row r="12" spans="2:5" s="5" customFormat="1" ht="15" customHeight="1">
      <c r="B12" s="8" t="s">
        <v>3</v>
      </c>
      <c r="C12" s="422">
        <v>12336000</v>
      </c>
      <c r="D12" s="416">
        <v>11819000</v>
      </c>
      <c r="E12" s="416">
        <v>12600000</v>
      </c>
    </row>
    <row r="13" spans="2:5" s="5" customFormat="1" ht="15" customHeight="1">
      <c r="B13" s="9" t="s">
        <v>4</v>
      </c>
      <c r="C13" s="422">
        <v>28671000</v>
      </c>
      <c r="D13" s="417">
        <v>34310000</v>
      </c>
      <c r="E13" s="417">
        <v>47523000</v>
      </c>
    </row>
    <row r="14" spans="2:5" s="5" customFormat="1" ht="15" customHeight="1">
      <c r="B14" s="16" t="s">
        <v>472</v>
      </c>
      <c r="C14" s="423">
        <v>8996000</v>
      </c>
      <c r="D14" s="417">
        <v>0</v>
      </c>
      <c r="E14" s="417">
        <v>0</v>
      </c>
    </row>
    <row r="15" spans="2:5" s="5" customFormat="1" ht="15" customHeight="1" thickBot="1">
      <c r="B15" s="9" t="s">
        <v>5</v>
      </c>
      <c r="C15" s="423">
        <v>0</v>
      </c>
      <c r="D15" s="417">
        <v>0</v>
      </c>
      <c r="E15" s="417">
        <v>0</v>
      </c>
    </row>
    <row r="16" spans="2:5" s="10" customFormat="1" ht="15" customHeight="1" thickBot="1">
      <c r="B16" s="11" t="s">
        <v>6</v>
      </c>
      <c r="C16" s="424">
        <f>SUM(C8:C11,C13:C15)</f>
        <v>521634000</v>
      </c>
      <c r="D16" s="418">
        <f>D8+D9+D10+D11+D13+D15</f>
        <v>439974000</v>
      </c>
      <c r="E16" s="418">
        <f>E8+E9+E10+E11+E13+E15</f>
        <v>438681800</v>
      </c>
    </row>
    <row r="17" spans="2:5" s="5" customFormat="1" ht="15" customHeight="1">
      <c r="B17" s="12" t="s">
        <v>7</v>
      </c>
      <c r="C17" s="425">
        <v>0</v>
      </c>
      <c r="D17" s="414">
        <v>0</v>
      </c>
      <c r="E17" s="414">
        <v>1500000</v>
      </c>
    </row>
    <row r="18" spans="2:5" s="5" customFormat="1" ht="15" customHeight="1">
      <c r="B18" s="8" t="s">
        <v>8</v>
      </c>
      <c r="C18" s="422">
        <v>0</v>
      </c>
      <c r="D18" s="415">
        <v>0</v>
      </c>
      <c r="E18" s="415">
        <v>0</v>
      </c>
    </row>
    <row r="19" spans="2:5" s="5" customFormat="1" ht="15" customHeight="1">
      <c r="B19" s="8" t="s">
        <v>9</v>
      </c>
      <c r="C19" s="422">
        <v>140277000</v>
      </c>
      <c r="D19" s="416">
        <v>0</v>
      </c>
      <c r="E19" s="416">
        <v>60200000</v>
      </c>
    </row>
    <row r="20" spans="2:5" s="5" customFormat="1" ht="15" customHeight="1">
      <c r="B20" s="8" t="s">
        <v>10</v>
      </c>
      <c r="C20" s="422">
        <v>42472000</v>
      </c>
      <c r="D20" s="416">
        <v>0</v>
      </c>
      <c r="E20" s="416">
        <v>0</v>
      </c>
    </row>
    <row r="21" spans="2:5" s="5" customFormat="1" ht="15" customHeight="1">
      <c r="B21" s="8" t="s">
        <v>11</v>
      </c>
      <c r="C21" s="422">
        <v>154000</v>
      </c>
      <c r="D21" s="416">
        <v>700000</v>
      </c>
      <c r="E21" s="416">
        <v>200000</v>
      </c>
    </row>
    <row r="22" spans="2:5" s="5" customFormat="1" ht="15" customHeight="1">
      <c r="B22" s="8" t="s">
        <v>12</v>
      </c>
      <c r="C22" s="422">
        <v>0</v>
      </c>
      <c r="D22" s="416">
        <v>0</v>
      </c>
      <c r="E22" s="416">
        <v>0</v>
      </c>
    </row>
    <row r="23" spans="2:5" s="5" customFormat="1" ht="15" customHeight="1" thickBot="1">
      <c r="B23" s="9" t="s">
        <v>13</v>
      </c>
      <c r="C23" s="423">
        <v>0</v>
      </c>
      <c r="D23" s="417">
        <v>91476000</v>
      </c>
      <c r="E23" s="417">
        <v>23480000</v>
      </c>
    </row>
    <row r="24" spans="2:6" s="10" customFormat="1" ht="15" customHeight="1" thickBot="1">
      <c r="B24" s="11" t="s">
        <v>14</v>
      </c>
      <c r="C24" s="424">
        <f>SUM(C17:C23)</f>
        <v>182903000</v>
      </c>
      <c r="D24" s="419">
        <f>SUM(D17:D23)</f>
        <v>92176000</v>
      </c>
      <c r="E24" s="418">
        <f>SUM(E17:E23)</f>
        <v>85380000</v>
      </c>
      <c r="F24" s="35"/>
    </row>
    <row r="25" spans="2:5" s="10" customFormat="1" ht="15" customHeight="1" thickBot="1">
      <c r="B25" s="13" t="s">
        <v>15</v>
      </c>
      <c r="C25" s="420">
        <f>SUM(C16,C24)</f>
        <v>704537000</v>
      </c>
      <c r="D25" s="420">
        <f>SUM(D16,D24)</f>
        <v>532150000</v>
      </c>
      <c r="E25" s="420">
        <f>SUM(E16,E24)</f>
        <v>524061800</v>
      </c>
    </row>
    <row r="26" spans="2:5" s="10" customFormat="1" ht="15" customHeight="1">
      <c r="B26" s="383"/>
      <c r="C26" s="384"/>
      <c r="D26" s="384"/>
      <c r="E26" s="384"/>
    </row>
    <row r="27" s="4" customFormat="1" ht="15" customHeight="1"/>
    <row r="28" spans="3:5" s="4" customFormat="1" ht="15" customHeight="1" thickBot="1">
      <c r="C28" s="524" t="s">
        <v>407</v>
      </c>
      <c r="D28" s="524"/>
      <c r="E28" s="524"/>
    </row>
    <row r="29" spans="2:6" s="4" customFormat="1" ht="21" customHeight="1" thickBot="1">
      <c r="B29" s="520" t="s">
        <v>16</v>
      </c>
      <c r="C29" s="521"/>
      <c r="D29" s="521"/>
      <c r="E29" s="522"/>
      <c r="F29" s="389"/>
    </row>
    <row r="30" spans="2:5" s="4" customFormat="1" ht="39" thickBot="1">
      <c r="B30" s="386" t="s">
        <v>1</v>
      </c>
      <c r="C30" s="387" t="s">
        <v>403</v>
      </c>
      <c r="D30" s="388" t="s">
        <v>280</v>
      </c>
      <c r="E30" s="387" t="s">
        <v>402</v>
      </c>
    </row>
    <row r="31" spans="2:5" s="4" customFormat="1" ht="15" customHeight="1">
      <c r="B31" s="14" t="s">
        <v>17</v>
      </c>
      <c r="C31" s="426">
        <v>172071000</v>
      </c>
      <c r="D31" s="426">
        <v>174534000</v>
      </c>
      <c r="E31" s="426">
        <v>168006000</v>
      </c>
    </row>
    <row r="32" spans="2:5" s="4" customFormat="1" ht="15" customHeight="1">
      <c r="B32" s="15" t="s">
        <v>18</v>
      </c>
      <c r="C32" s="427">
        <v>38836000</v>
      </c>
      <c r="D32" s="427">
        <v>41100000</v>
      </c>
      <c r="E32" s="427">
        <v>35676000</v>
      </c>
    </row>
    <row r="33" spans="2:5" s="4" customFormat="1" ht="15" customHeight="1">
      <c r="B33" s="15" t="s">
        <v>19</v>
      </c>
      <c r="C33" s="427">
        <v>112998000</v>
      </c>
      <c r="D33" s="427">
        <v>136780000</v>
      </c>
      <c r="E33" s="427">
        <v>135888000</v>
      </c>
    </row>
    <row r="34" spans="2:5" s="4" customFormat="1" ht="15" customHeight="1">
      <c r="B34" s="15" t="s">
        <v>20</v>
      </c>
      <c r="C34" s="427">
        <v>105076000</v>
      </c>
      <c r="D34" s="427">
        <v>75660000</v>
      </c>
      <c r="E34" s="427">
        <v>74910000</v>
      </c>
    </row>
    <row r="35" spans="2:5" s="4" customFormat="1" ht="15" customHeight="1">
      <c r="B35" s="16" t="s">
        <v>404</v>
      </c>
      <c r="C35" s="427">
        <v>26499000</v>
      </c>
      <c r="D35" s="427">
        <v>6900000</v>
      </c>
      <c r="E35" s="427">
        <v>3000000</v>
      </c>
    </row>
    <row r="36" spans="2:5" s="4" customFormat="1" ht="15" customHeight="1">
      <c r="B36" s="16" t="s">
        <v>405</v>
      </c>
      <c r="C36" s="428">
        <v>8630000</v>
      </c>
      <c r="D36" s="428">
        <v>0</v>
      </c>
      <c r="E36" s="428">
        <v>9097933</v>
      </c>
    </row>
    <row r="37" spans="2:5" s="4" customFormat="1" ht="15" customHeight="1">
      <c r="B37" s="16" t="s">
        <v>21</v>
      </c>
      <c r="C37" s="428">
        <v>0</v>
      </c>
      <c r="D37" s="428">
        <v>2500000</v>
      </c>
      <c r="E37" s="428">
        <v>2000000</v>
      </c>
    </row>
    <row r="38" spans="2:5" s="4" customFormat="1" ht="15" customHeight="1" thickBot="1">
      <c r="B38" s="16" t="s">
        <v>22</v>
      </c>
      <c r="C38" s="429">
        <v>0</v>
      </c>
      <c r="D38" s="429">
        <v>2500000</v>
      </c>
      <c r="E38" s="429">
        <v>1000867</v>
      </c>
    </row>
    <row r="39" spans="2:5" s="4" customFormat="1" ht="15" customHeight="1" thickBot="1">
      <c r="B39" s="17" t="s">
        <v>23</v>
      </c>
      <c r="C39" s="430">
        <f>SUM(C31:C38)</f>
        <v>464110000</v>
      </c>
      <c r="D39" s="430">
        <f>SUM(D31:D38)</f>
        <v>439974000</v>
      </c>
      <c r="E39" s="430">
        <f>SUM(E31:E38)</f>
        <v>429578800</v>
      </c>
    </row>
    <row r="40" spans="2:5" s="4" customFormat="1" ht="15" customHeight="1">
      <c r="B40" s="14" t="s">
        <v>24</v>
      </c>
      <c r="C40" s="426">
        <v>25215000</v>
      </c>
      <c r="D40" s="426">
        <v>41974000</v>
      </c>
      <c r="E40" s="426">
        <v>86864000</v>
      </c>
    </row>
    <row r="41" spans="2:5" s="4" customFormat="1" ht="15" customHeight="1">
      <c r="B41" s="15" t="s">
        <v>364</v>
      </c>
      <c r="C41" s="427">
        <v>77299000</v>
      </c>
      <c r="D41" s="427">
        <v>4186000</v>
      </c>
      <c r="E41" s="427">
        <v>7619000</v>
      </c>
    </row>
    <row r="42" spans="2:5" s="4" customFormat="1" ht="15" customHeight="1" thickBot="1">
      <c r="B42" s="16" t="s">
        <v>363</v>
      </c>
      <c r="C42" s="428">
        <v>3746000</v>
      </c>
      <c r="D42" s="428">
        <v>46016000</v>
      </c>
      <c r="E42" s="428">
        <v>0</v>
      </c>
    </row>
    <row r="43" spans="2:5" s="4" customFormat="1" ht="15" customHeight="1" thickBot="1">
      <c r="B43" s="17" t="s">
        <v>25</v>
      </c>
      <c r="C43" s="430">
        <f>SUM(C40:C42)</f>
        <v>106260000</v>
      </c>
      <c r="D43" s="430">
        <f>SUM(D40:D42)</f>
        <v>92176000</v>
      </c>
      <c r="E43" s="430">
        <f>SUM(E40:E42)</f>
        <v>94483000</v>
      </c>
    </row>
    <row r="44" spans="2:5" s="19" customFormat="1" ht="18.75" customHeight="1" thickBot="1">
      <c r="B44" s="18" t="s">
        <v>26</v>
      </c>
      <c r="C44" s="431">
        <f>SUM(C39,C43)</f>
        <v>570370000</v>
      </c>
      <c r="D44" s="431">
        <f>SUM(D39,D43)</f>
        <v>532150000</v>
      </c>
      <c r="E44" s="431">
        <f>SUM(E39,E43)</f>
        <v>524061800</v>
      </c>
    </row>
  </sheetData>
  <sheetProtection/>
  <mergeCells count="7">
    <mergeCell ref="A1:E1"/>
    <mergeCell ref="B29:E29"/>
    <mergeCell ref="B4:E4"/>
    <mergeCell ref="C5:E5"/>
    <mergeCell ref="B6:E6"/>
    <mergeCell ref="C28:E28"/>
    <mergeCell ref="A3:E3"/>
  </mergeCells>
  <printOptions horizontalCentered="1"/>
  <pageMargins left="0.4330708661417323" right="0.15748031496062992" top="0.5118110236220472" bottom="0.3937007874015748" header="0.5511811023622047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8"/>
  <sheetViews>
    <sheetView view="pageBreakPreview" zoomScaleSheetLayoutView="100" zoomScalePageLayoutView="0" workbookViewId="0" topLeftCell="A1">
      <selection activeCell="E5" sqref="E5:F5"/>
    </sheetView>
  </sheetViews>
  <sheetFormatPr defaultColWidth="9.140625" defaultRowHeight="15"/>
  <cols>
    <col min="1" max="1" width="4.140625" style="34" bestFit="1" customWidth="1"/>
    <col min="2" max="2" width="40.00390625" style="34" customWidth="1"/>
    <col min="3" max="8" width="10.7109375" style="27" customWidth="1"/>
    <col min="9" max="9" width="19.00390625" style="27" customWidth="1"/>
    <col min="10" max="10" width="20.8515625" style="27" customWidth="1"/>
    <col min="11" max="14" width="10.7109375" style="27" customWidth="1"/>
    <col min="15" max="15" width="22.140625" style="27" customWidth="1"/>
    <col min="16" max="16" width="23.00390625" style="27" customWidth="1"/>
    <col min="17" max="17" width="5.421875" style="27" customWidth="1"/>
    <col min="18" max="18" width="26.7109375" style="27" customWidth="1"/>
    <col min="19" max="20" width="8.421875" style="27" bestFit="1" customWidth="1"/>
    <col min="21" max="21" width="8.8515625" style="27" bestFit="1" customWidth="1"/>
    <col min="22" max="23" width="10.421875" style="27" bestFit="1" customWidth="1"/>
    <col min="24" max="24" width="8.421875" style="27" bestFit="1" customWidth="1"/>
    <col min="25" max="26" width="8.421875" style="27" customWidth="1"/>
    <col min="27" max="27" width="8.8515625" style="27" bestFit="1" customWidth="1"/>
    <col min="28" max="29" width="8.421875" style="27" customWidth="1"/>
    <col min="30" max="30" width="8.8515625" style="27" bestFit="1" customWidth="1"/>
    <col min="31" max="32" width="8.421875" style="27" customWidth="1"/>
    <col min="33" max="33" width="8.421875" style="27" bestFit="1" customWidth="1"/>
    <col min="34" max="35" width="8.421875" style="27" customWidth="1"/>
    <col min="36" max="36" width="8.421875" style="27" bestFit="1" customWidth="1"/>
    <col min="37" max="38" width="8.421875" style="27" customWidth="1"/>
    <col min="39" max="39" width="8.8515625" style="27" bestFit="1" customWidth="1"/>
    <col min="40" max="16384" width="9.140625" style="21" customWidth="1"/>
  </cols>
  <sheetData>
    <row r="1" spans="1:39" ht="15" customHeight="1">
      <c r="A1" s="507" t="s">
        <v>483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34"/>
      <c r="R1" s="36"/>
      <c r="S1" s="36"/>
      <c r="T1" s="36"/>
      <c r="U1" s="36"/>
      <c r="V1" s="36"/>
      <c r="W1" s="36"/>
      <c r="X1" s="36"/>
      <c r="Y1" s="36"/>
      <c r="Z1" s="36"/>
      <c r="AA1" s="36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44" ht="30.75" customHeight="1">
      <c r="A2" s="535" t="s">
        <v>409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159"/>
      <c r="S2" s="159"/>
      <c r="T2" s="159"/>
      <c r="U2" s="22"/>
      <c r="V2" s="22"/>
      <c r="W2" s="22"/>
      <c r="X2" s="22"/>
      <c r="Y2" s="22"/>
      <c r="Z2" s="22"/>
      <c r="AA2" s="22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44" ht="15.75" thickBot="1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95" t="s">
        <v>389</v>
      </c>
      <c r="S3" s="26"/>
      <c r="T3" s="26"/>
      <c r="U3" s="26"/>
      <c r="V3" s="26"/>
      <c r="W3" s="26"/>
      <c r="X3" s="26"/>
      <c r="Y3" s="26"/>
      <c r="AN3" s="27"/>
      <c r="AO3" s="27"/>
      <c r="AP3" s="27"/>
      <c r="AQ3" s="27"/>
      <c r="AR3" s="27"/>
    </row>
    <row r="4" spans="1:46" ht="24" customHeight="1" thickBot="1">
      <c r="A4" s="528" t="s">
        <v>27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30"/>
      <c r="P4" s="439"/>
      <c r="V4" s="28"/>
      <c r="W4" s="28"/>
      <c r="X4" s="28"/>
      <c r="Y4" s="28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39" ht="102.75" customHeight="1" thickBot="1">
      <c r="A5" s="537" t="s">
        <v>29</v>
      </c>
      <c r="B5" s="537"/>
      <c r="C5" s="533" t="s">
        <v>30</v>
      </c>
      <c r="D5" s="533"/>
      <c r="E5" s="533" t="s">
        <v>31</v>
      </c>
      <c r="F5" s="533"/>
      <c r="G5" s="533" t="s">
        <v>32</v>
      </c>
      <c r="H5" s="533"/>
      <c r="I5" s="338" t="s">
        <v>33</v>
      </c>
      <c r="J5" s="348" t="s">
        <v>282</v>
      </c>
      <c r="K5" s="533" t="s">
        <v>262</v>
      </c>
      <c r="L5" s="533"/>
      <c r="M5" s="533" t="s">
        <v>34</v>
      </c>
      <c r="N5" s="533"/>
      <c r="O5" s="342" t="s">
        <v>285</v>
      </c>
      <c r="P5" s="440"/>
      <c r="V5" s="29"/>
      <c r="W5" s="29"/>
      <c r="X5" s="29"/>
      <c r="Y5" s="29"/>
      <c r="Z5" s="29"/>
      <c r="AA5" s="29"/>
      <c r="AB5" s="29"/>
      <c r="AC5" s="29"/>
      <c r="AD5" s="29"/>
      <c r="AE5" s="531"/>
      <c r="AF5" s="531"/>
      <c r="AG5" s="531"/>
      <c r="AH5" s="30"/>
      <c r="AI5" s="30"/>
      <c r="AJ5" s="30"/>
      <c r="AK5" s="21"/>
      <c r="AL5" s="21"/>
      <c r="AM5" s="21"/>
    </row>
    <row r="6" spans="1:39" ht="36" customHeight="1" thickBot="1">
      <c r="A6" s="287" t="s">
        <v>39</v>
      </c>
      <c r="B6" s="288"/>
      <c r="C6" s="532" t="s">
        <v>40</v>
      </c>
      <c r="D6" s="532"/>
      <c r="E6" s="532" t="s">
        <v>40</v>
      </c>
      <c r="F6" s="532"/>
      <c r="G6" s="532" t="s">
        <v>40</v>
      </c>
      <c r="H6" s="532"/>
      <c r="I6" s="340" t="s">
        <v>40</v>
      </c>
      <c r="J6" s="349" t="s">
        <v>284</v>
      </c>
      <c r="K6" s="532" t="s">
        <v>40</v>
      </c>
      <c r="L6" s="532"/>
      <c r="M6" s="532" t="s">
        <v>40</v>
      </c>
      <c r="N6" s="532"/>
      <c r="O6" s="341" t="s">
        <v>286</v>
      </c>
      <c r="P6" s="441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1"/>
      <c r="AK6" s="21"/>
      <c r="AL6" s="21"/>
      <c r="AM6" s="21"/>
    </row>
    <row r="7" spans="1:39" ht="30" customHeight="1" thickBot="1">
      <c r="A7" s="289" t="s">
        <v>41</v>
      </c>
      <c r="B7" s="290" t="s">
        <v>230</v>
      </c>
      <c r="C7" s="526">
        <v>19507000</v>
      </c>
      <c r="D7" s="526"/>
      <c r="E7" s="526">
        <v>42800000</v>
      </c>
      <c r="F7" s="526"/>
      <c r="G7" s="526">
        <v>306569800</v>
      </c>
      <c r="H7" s="526"/>
      <c r="I7" s="373">
        <v>0</v>
      </c>
      <c r="J7" s="374">
        <v>0</v>
      </c>
      <c r="K7" s="526">
        <v>37417000</v>
      </c>
      <c r="L7" s="526"/>
      <c r="M7" s="538">
        <f>SUM(C7,E7,G7,K7)</f>
        <v>406293800</v>
      </c>
      <c r="N7" s="538"/>
      <c r="O7" s="443">
        <f>SUM(C7:H7,K7)</f>
        <v>406293800</v>
      </c>
      <c r="P7" s="442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1"/>
      <c r="AH7" s="31"/>
      <c r="AI7" s="31"/>
      <c r="AJ7" s="21"/>
      <c r="AK7" s="21"/>
      <c r="AL7" s="21"/>
      <c r="AM7" s="21"/>
    </row>
    <row r="8" spans="1:39" ht="30" customHeight="1" thickBot="1">
      <c r="A8" s="289" t="s">
        <v>42</v>
      </c>
      <c r="B8" s="290" t="s">
        <v>43</v>
      </c>
      <c r="C8" s="526">
        <v>400000</v>
      </c>
      <c r="D8" s="526"/>
      <c r="E8" s="526">
        <v>50000</v>
      </c>
      <c r="F8" s="526"/>
      <c r="G8" s="526">
        <v>640000</v>
      </c>
      <c r="H8" s="526"/>
      <c r="I8" s="373">
        <v>0</v>
      </c>
      <c r="J8" s="374">
        <v>79024000</v>
      </c>
      <c r="K8" s="526">
        <v>510000</v>
      </c>
      <c r="L8" s="526"/>
      <c r="M8" s="538">
        <f>SUM(C8:L8)</f>
        <v>80624000</v>
      </c>
      <c r="N8" s="538"/>
      <c r="O8" s="443">
        <f>SUM(B8:H8,K8)</f>
        <v>1600000</v>
      </c>
      <c r="P8" s="442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1"/>
      <c r="AH8" s="31"/>
      <c r="AI8" s="31"/>
      <c r="AJ8" s="21"/>
      <c r="AK8" s="21"/>
      <c r="AL8" s="21"/>
      <c r="AM8" s="21"/>
    </row>
    <row r="9" spans="1:39" ht="30" customHeight="1" thickBot="1">
      <c r="A9" s="289" t="s">
        <v>44</v>
      </c>
      <c r="B9" s="290" t="s">
        <v>258</v>
      </c>
      <c r="C9" s="526">
        <v>280000</v>
      </c>
      <c r="D9" s="526"/>
      <c r="E9" s="526">
        <v>0</v>
      </c>
      <c r="F9" s="526"/>
      <c r="G9" s="526">
        <v>0</v>
      </c>
      <c r="H9" s="526"/>
      <c r="I9" s="373">
        <v>0</v>
      </c>
      <c r="J9" s="374">
        <v>8325000</v>
      </c>
      <c r="K9" s="526">
        <v>63000</v>
      </c>
      <c r="L9" s="526"/>
      <c r="M9" s="538">
        <f>SUM(C9:L9)</f>
        <v>8668000</v>
      </c>
      <c r="N9" s="538"/>
      <c r="O9" s="443">
        <f>SUM(B9:H9,K9)</f>
        <v>343000</v>
      </c>
      <c r="P9" s="44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1"/>
      <c r="AH9" s="31"/>
      <c r="AI9" s="31"/>
      <c r="AJ9" s="21"/>
      <c r="AK9" s="21"/>
      <c r="AL9" s="21"/>
      <c r="AM9" s="21"/>
    </row>
    <row r="10" spans="1:39" ht="30" customHeight="1" thickBot="1">
      <c r="A10" s="289" t="s">
        <v>46</v>
      </c>
      <c r="B10" s="290" t="s">
        <v>259</v>
      </c>
      <c r="C10" s="526">
        <v>140000</v>
      </c>
      <c r="D10" s="526"/>
      <c r="E10" s="526">
        <v>0</v>
      </c>
      <c r="F10" s="526"/>
      <c r="G10" s="526">
        <v>3500000</v>
      </c>
      <c r="H10" s="526"/>
      <c r="I10" s="373">
        <v>0</v>
      </c>
      <c r="J10" s="374">
        <v>1898000</v>
      </c>
      <c r="K10" s="526">
        <v>96000</v>
      </c>
      <c r="L10" s="526"/>
      <c r="M10" s="538">
        <f>SUM(C10:L10)</f>
        <v>5634000</v>
      </c>
      <c r="N10" s="538"/>
      <c r="O10" s="443">
        <f>SUM(B10:H10,K10)</f>
        <v>3736000</v>
      </c>
      <c r="P10" s="44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1"/>
      <c r="AH10" s="31"/>
      <c r="AI10" s="31"/>
      <c r="AJ10" s="21"/>
      <c r="AK10" s="21"/>
      <c r="AL10" s="21"/>
      <c r="AM10" s="21"/>
    </row>
    <row r="11" spans="1:39" ht="30" customHeight="1" thickBot="1">
      <c r="A11" s="289" t="s">
        <v>254</v>
      </c>
      <c r="B11" s="291" t="s">
        <v>263</v>
      </c>
      <c r="C11" s="526">
        <v>17272000</v>
      </c>
      <c r="D11" s="526"/>
      <c r="E11" s="526">
        <v>0</v>
      </c>
      <c r="F11" s="526"/>
      <c r="G11" s="526">
        <v>0</v>
      </c>
      <c r="H11" s="526"/>
      <c r="I11" s="373">
        <v>0</v>
      </c>
      <c r="J11" s="374">
        <v>86499000</v>
      </c>
      <c r="K11" s="526">
        <v>334000</v>
      </c>
      <c r="L11" s="526"/>
      <c r="M11" s="538">
        <f>SUM(C11:L11)</f>
        <v>104105000</v>
      </c>
      <c r="N11" s="538"/>
      <c r="O11" s="443">
        <f>SUM(B11:H11,K11)</f>
        <v>17606000</v>
      </c>
      <c r="P11" s="44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1"/>
      <c r="AH11" s="31"/>
      <c r="AI11" s="31"/>
      <c r="AJ11" s="21"/>
      <c r="AK11" s="21"/>
      <c r="AL11" s="21"/>
      <c r="AM11" s="21"/>
    </row>
    <row r="12" spans="1:39" ht="36.75" customHeight="1" thickBot="1">
      <c r="A12" s="536" t="s">
        <v>47</v>
      </c>
      <c r="B12" s="536"/>
      <c r="C12" s="527">
        <f>SUM(C7:C11)</f>
        <v>37599000</v>
      </c>
      <c r="D12" s="527"/>
      <c r="E12" s="527">
        <f>SUM(E7:E11)</f>
        <v>42850000</v>
      </c>
      <c r="F12" s="527"/>
      <c r="G12" s="527">
        <f>SUM(G7:G11)</f>
        <v>310709800</v>
      </c>
      <c r="H12" s="527"/>
      <c r="I12" s="373">
        <f>SUM(I7:I11)</f>
        <v>0</v>
      </c>
      <c r="J12" s="374">
        <f>SUM(J7:J11)</f>
        <v>175746000</v>
      </c>
      <c r="K12" s="527">
        <f>SUM(K7:K11)</f>
        <v>38420000</v>
      </c>
      <c r="L12" s="527"/>
      <c r="M12" s="538">
        <f>SUM(M7:N11)</f>
        <v>605324800</v>
      </c>
      <c r="N12" s="538"/>
      <c r="O12" s="443">
        <f>SUM(O7:O11)</f>
        <v>429578800</v>
      </c>
      <c r="P12" s="442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21"/>
      <c r="AK12" s="21"/>
      <c r="AL12" s="21"/>
      <c r="AM12" s="21"/>
    </row>
    <row r="13" spans="40:44" ht="15">
      <c r="AN13" s="27"/>
      <c r="AO13" s="27"/>
      <c r="AP13" s="27"/>
      <c r="AQ13" s="27"/>
      <c r="AR13" s="27"/>
    </row>
    <row r="14" spans="40:44" ht="15">
      <c r="AN14" s="27"/>
      <c r="AO14" s="27"/>
      <c r="AP14" s="27"/>
      <c r="AQ14" s="27"/>
      <c r="AR14" s="27"/>
    </row>
    <row r="15" spans="40:44" ht="15">
      <c r="AN15" s="27"/>
      <c r="AO15" s="27"/>
      <c r="AP15" s="27"/>
      <c r="AQ15" s="27"/>
      <c r="AR15" s="27"/>
    </row>
    <row r="16" spans="40:44" ht="15.75" thickBot="1">
      <c r="AN16" s="27"/>
      <c r="AO16" s="27"/>
      <c r="AP16" s="27"/>
      <c r="AQ16" s="27"/>
      <c r="AR16" s="27"/>
    </row>
    <row r="17" spans="1:44" ht="15.75" customHeight="1" thickBot="1">
      <c r="A17" s="528" t="s">
        <v>28</v>
      </c>
      <c r="B17" s="529"/>
      <c r="C17" s="529"/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30"/>
      <c r="AN17" s="27"/>
      <c r="AO17" s="27"/>
      <c r="AP17" s="27"/>
      <c r="AQ17" s="27"/>
      <c r="AR17" s="27"/>
    </row>
    <row r="18" spans="1:44" ht="99.75" customHeight="1" thickBot="1">
      <c r="A18" s="537" t="s">
        <v>29</v>
      </c>
      <c r="B18" s="537"/>
      <c r="C18" s="533" t="s">
        <v>340</v>
      </c>
      <c r="D18" s="533"/>
      <c r="E18" s="533" t="s">
        <v>260</v>
      </c>
      <c r="F18" s="533"/>
      <c r="G18" s="533" t="s">
        <v>261</v>
      </c>
      <c r="H18" s="533"/>
      <c r="I18" s="339" t="s">
        <v>35</v>
      </c>
      <c r="J18" s="348" t="s">
        <v>283</v>
      </c>
      <c r="K18" s="533" t="s">
        <v>36</v>
      </c>
      <c r="L18" s="533"/>
      <c r="M18" s="533" t="s">
        <v>37</v>
      </c>
      <c r="N18" s="533"/>
      <c r="O18" s="393" t="s">
        <v>405</v>
      </c>
      <c r="P18" s="533" t="s">
        <v>38</v>
      </c>
      <c r="Q18" s="533"/>
      <c r="R18" s="342" t="s">
        <v>287</v>
      </c>
      <c r="AN18" s="27"/>
      <c r="AO18" s="27"/>
      <c r="AP18" s="27"/>
      <c r="AQ18" s="27"/>
      <c r="AR18" s="27"/>
    </row>
    <row r="19" spans="1:44" ht="26.25" thickBot="1">
      <c r="A19" s="287" t="s">
        <v>39</v>
      </c>
      <c r="B19" s="288"/>
      <c r="C19" s="541" t="s">
        <v>40</v>
      </c>
      <c r="D19" s="542"/>
      <c r="E19" s="541" t="s">
        <v>40</v>
      </c>
      <c r="F19" s="542"/>
      <c r="G19" s="541" t="s">
        <v>40</v>
      </c>
      <c r="H19" s="542"/>
      <c r="I19" s="340" t="s">
        <v>40</v>
      </c>
      <c r="J19" s="349" t="s">
        <v>284</v>
      </c>
      <c r="K19" s="541" t="s">
        <v>40</v>
      </c>
      <c r="L19" s="542"/>
      <c r="M19" s="541" t="s">
        <v>40</v>
      </c>
      <c r="N19" s="542"/>
      <c r="O19" s="436" t="s">
        <v>284</v>
      </c>
      <c r="P19" s="541" t="s">
        <v>40</v>
      </c>
      <c r="Q19" s="542"/>
      <c r="R19" s="341" t="s">
        <v>284</v>
      </c>
      <c r="AN19" s="27"/>
      <c r="AO19" s="27"/>
      <c r="AP19" s="27"/>
      <c r="AQ19" s="27"/>
      <c r="AR19" s="27"/>
    </row>
    <row r="20" spans="1:44" ht="30" customHeight="1" thickBot="1">
      <c r="A20" s="289" t="s">
        <v>41</v>
      </c>
      <c r="B20" s="290" t="s">
        <v>230</v>
      </c>
      <c r="C20" s="539">
        <v>73554000</v>
      </c>
      <c r="D20" s="540"/>
      <c r="E20" s="539">
        <v>14569000</v>
      </c>
      <c r="F20" s="540"/>
      <c r="G20" s="539">
        <v>52546000</v>
      </c>
      <c r="H20" s="540"/>
      <c r="I20" s="432">
        <v>74780000</v>
      </c>
      <c r="J20" s="434">
        <v>175746000</v>
      </c>
      <c r="K20" s="539">
        <v>3000000</v>
      </c>
      <c r="L20" s="540"/>
      <c r="M20" s="539">
        <v>3000867</v>
      </c>
      <c r="N20" s="540"/>
      <c r="O20" s="437">
        <v>9097933</v>
      </c>
      <c r="P20" s="545">
        <f aca="true" t="shared" si="0" ref="P20:P25">SUM(C20:O20)</f>
        <v>406293800</v>
      </c>
      <c r="Q20" s="546"/>
      <c r="R20" s="375">
        <f aca="true" t="shared" si="1" ref="R20:R25">SUM(C20:I20,K20:O20)</f>
        <v>230547800</v>
      </c>
      <c r="AN20" s="27"/>
      <c r="AO20" s="27"/>
      <c r="AP20" s="27"/>
      <c r="AQ20" s="27"/>
      <c r="AR20" s="27"/>
    </row>
    <row r="21" spans="1:44" ht="30" customHeight="1" thickBot="1">
      <c r="A21" s="289" t="s">
        <v>42</v>
      </c>
      <c r="B21" s="290" t="s">
        <v>43</v>
      </c>
      <c r="C21" s="539">
        <v>54715000</v>
      </c>
      <c r="D21" s="540"/>
      <c r="E21" s="539">
        <v>12307000</v>
      </c>
      <c r="F21" s="540"/>
      <c r="G21" s="539">
        <v>13602000</v>
      </c>
      <c r="H21" s="540"/>
      <c r="I21" s="432">
        <v>0</v>
      </c>
      <c r="J21" s="434">
        <v>0</v>
      </c>
      <c r="K21" s="539">
        <v>0</v>
      </c>
      <c r="L21" s="540"/>
      <c r="M21" s="539">
        <v>0</v>
      </c>
      <c r="N21" s="540"/>
      <c r="O21" s="437">
        <v>0</v>
      </c>
      <c r="P21" s="545">
        <f t="shared" si="0"/>
        <v>80624000</v>
      </c>
      <c r="Q21" s="546"/>
      <c r="R21" s="375">
        <f t="shared" si="1"/>
        <v>80624000</v>
      </c>
      <c r="AN21" s="27"/>
      <c r="AO21" s="27"/>
      <c r="AP21" s="27"/>
      <c r="AQ21" s="27"/>
      <c r="AR21" s="27"/>
    </row>
    <row r="22" spans="1:44" ht="30" customHeight="1" thickBot="1">
      <c r="A22" s="289" t="s">
        <v>44</v>
      </c>
      <c r="B22" s="290" t="s">
        <v>45</v>
      </c>
      <c r="C22" s="539">
        <v>2906000</v>
      </c>
      <c r="D22" s="540"/>
      <c r="E22" s="539">
        <v>652000</v>
      </c>
      <c r="F22" s="540"/>
      <c r="G22" s="539">
        <v>5110000</v>
      </c>
      <c r="H22" s="540"/>
      <c r="I22" s="432">
        <v>0</v>
      </c>
      <c r="J22" s="434">
        <v>0</v>
      </c>
      <c r="K22" s="539">
        <v>0</v>
      </c>
      <c r="L22" s="540"/>
      <c r="M22" s="539">
        <v>0</v>
      </c>
      <c r="N22" s="540"/>
      <c r="O22" s="437">
        <v>0</v>
      </c>
      <c r="P22" s="545">
        <f t="shared" si="0"/>
        <v>8668000</v>
      </c>
      <c r="Q22" s="546"/>
      <c r="R22" s="375">
        <f t="shared" si="1"/>
        <v>8668000</v>
      </c>
      <c r="AN22" s="27"/>
      <c r="AO22" s="27"/>
      <c r="AP22" s="27"/>
      <c r="AQ22" s="27"/>
      <c r="AR22" s="27"/>
    </row>
    <row r="23" spans="1:44" ht="30" customHeight="1" thickBot="1">
      <c r="A23" s="289" t="s">
        <v>46</v>
      </c>
      <c r="B23" s="290" t="s">
        <v>259</v>
      </c>
      <c r="C23" s="539">
        <v>2838000</v>
      </c>
      <c r="D23" s="540"/>
      <c r="E23" s="539">
        <v>636000</v>
      </c>
      <c r="F23" s="540"/>
      <c r="G23" s="539">
        <v>2160000</v>
      </c>
      <c r="H23" s="540"/>
      <c r="I23" s="432">
        <v>0</v>
      </c>
      <c r="J23" s="434">
        <v>0</v>
      </c>
      <c r="K23" s="539">
        <v>0</v>
      </c>
      <c r="L23" s="540"/>
      <c r="M23" s="539">
        <v>0</v>
      </c>
      <c r="N23" s="540"/>
      <c r="O23" s="437">
        <v>0</v>
      </c>
      <c r="P23" s="545">
        <f t="shared" si="0"/>
        <v>5634000</v>
      </c>
      <c r="Q23" s="546"/>
      <c r="R23" s="375">
        <f t="shared" si="1"/>
        <v>5634000</v>
      </c>
      <c r="AN23" s="27"/>
      <c r="AO23" s="27"/>
      <c r="AP23" s="27"/>
      <c r="AQ23" s="27"/>
      <c r="AR23" s="27"/>
    </row>
    <row r="24" spans="1:44" ht="30" customHeight="1" thickBot="1">
      <c r="A24" s="289" t="s">
        <v>254</v>
      </c>
      <c r="B24" s="291" t="s">
        <v>263</v>
      </c>
      <c r="C24" s="539">
        <v>33993000</v>
      </c>
      <c r="D24" s="540"/>
      <c r="E24" s="539">
        <v>7512000</v>
      </c>
      <c r="F24" s="540"/>
      <c r="G24" s="539">
        <v>62470000</v>
      </c>
      <c r="H24" s="540"/>
      <c r="I24" s="432">
        <v>130000</v>
      </c>
      <c r="J24" s="434">
        <v>0</v>
      </c>
      <c r="K24" s="539">
        <v>0</v>
      </c>
      <c r="L24" s="540"/>
      <c r="M24" s="539">
        <v>0</v>
      </c>
      <c r="N24" s="540"/>
      <c r="O24" s="437">
        <v>0</v>
      </c>
      <c r="P24" s="545">
        <f t="shared" si="0"/>
        <v>104105000</v>
      </c>
      <c r="Q24" s="546"/>
      <c r="R24" s="375">
        <f t="shared" si="1"/>
        <v>104105000</v>
      </c>
      <c r="AN24" s="27"/>
      <c r="AO24" s="27"/>
      <c r="AP24" s="27"/>
      <c r="AQ24" s="27"/>
      <c r="AR24" s="27"/>
    </row>
    <row r="25" spans="1:44" ht="19.5" thickBot="1">
      <c r="A25" s="536" t="s">
        <v>47</v>
      </c>
      <c r="B25" s="536"/>
      <c r="C25" s="543">
        <f>SUM(C20:C24)</f>
        <v>168006000</v>
      </c>
      <c r="D25" s="544"/>
      <c r="E25" s="543">
        <f>SUM(E20:E24)</f>
        <v>35676000</v>
      </c>
      <c r="F25" s="544"/>
      <c r="G25" s="543">
        <f>SUM(G20:G24)</f>
        <v>135888000</v>
      </c>
      <c r="H25" s="544"/>
      <c r="I25" s="433">
        <f>SUM(I20:I24)</f>
        <v>74910000</v>
      </c>
      <c r="J25" s="435">
        <f>SUM(J20:J24)</f>
        <v>175746000</v>
      </c>
      <c r="K25" s="543">
        <f>SUM(K20:K24)</f>
        <v>3000000</v>
      </c>
      <c r="L25" s="544"/>
      <c r="M25" s="543">
        <f>SUM(M20:M24)</f>
        <v>3000867</v>
      </c>
      <c r="N25" s="544"/>
      <c r="O25" s="438">
        <f>SUM(O20:O24)</f>
        <v>9097933</v>
      </c>
      <c r="P25" s="545">
        <f t="shared" si="0"/>
        <v>605324800</v>
      </c>
      <c r="Q25" s="546"/>
      <c r="R25" s="375">
        <f t="shared" si="1"/>
        <v>429578800</v>
      </c>
      <c r="AN25" s="27"/>
      <c r="AO25" s="27"/>
      <c r="AP25" s="27"/>
      <c r="AQ25" s="27"/>
      <c r="AR25" s="27"/>
    </row>
    <row r="26" spans="40:44" ht="15">
      <c r="AN26" s="27"/>
      <c r="AO26" s="27"/>
      <c r="AP26" s="27"/>
      <c r="AQ26" s="27"/>
      <c r="AR26" s="27"/>
    </row>
    <row r="27" spans="40:44" ht="15">
      <c r="AN27" s="27"/>
      <c r="AO27" s="27"/>
      <c r="AP27" s="27"/>
      <c r="AQ27" s="27"/>
      <c r="AR27" s="27"/>
    </row>
    <row r="28" spans="40:44" ht="15">
      <c r="AN28" s="27"/>
      <c r="AO28" s="27"/>
      <c r="AP28" s="27"/>
      <c r="AQ28" s="27"/>
      <c r="AR28" s="27"/>
    </row>
  </sheetData>
  <sheetProtection/>
  <mergeCells count="97">
    <mergeCell ref="G9:H9"/>
    <mergeCell ref="G10:H10"/>
    <mergeCell ref="K10:L10"/>
    <mergeCell ref="K11:L11"/>
    <mergeCell ref="K12:L12"/>
    <mergeCell ref="M6:N6"/>
    <mergeCell ref="M7:N7"/>
    <mergeCell ref="M8:N8"/>
    <mergeCell ref="M9:N9"/>
    <mergeCell ref="K8:L8"/>
    <mergeCell ref="K20:L20"/>
    <mergeCell ref="K21:L21"/>
    <mergeCell ref="A17:R17"/>
    <mergeCell ref="P18:Q18"/>
    <mergeCell ref="M12:N12"/>
    <mergeCell ref="P20:Q20"/>
    <mergeCell ref="P21:Q21"/>
    <mergeCell ref="K19:L19"/>
    <mergeCell ref="G19:H19"/>
    <mergeCell ref="G20:H20"/>
    <mergeCell ref="P25:Q25"/>
    <mergeCell ref="C6:D6"/>
    <mergeCell ref="C7:D7"/>
    <mergeCell ref="C8:D8"/>
    <mergeCell ref="C9:D9"/>
    <mergeCell ref="C10:D10"/>
    <mergeCell ref="C11:D11"/>
    <mergeCell ref="P23:Q23"/>
    <mergeCell ref="P24:Q24"/>
    <mergeCell ref="P19:Q19"/>
    <mergeCell ref="P22:Q22"/>
    <mergeCell ref="K25:L25"/>
    <mergeCell ref="M19:N19"/>
    <mergeCell ref="M20:N20"/>
    <mergeCell ref="M21:N21"/>
    <mergeCell ref="M22:N22"/>
    <mergeCell ref="M23:N23"/>
    <mergeCell ref="M24:N24"/>
    <mergeCell ref="M25:N25"/>
    <mergeCell ref="K24:L24"/>
    <mergeCell ref="G24:H24"/>
    <mergeCell ref="G25:H25"/>
    <mergeCell ref="C25:D25"/>
    <mergeCell ref="E23:F23"/>
    <mergeCell ref="E24:F24"/>
    <mergeCell ref="E25:F25"/>
    <mergeCell ref="E19:F19"/>
    <mergeCell ref="E20:F20"/>
    <mergeCell ref="E21:F21"/>
    <mergeCell ref="E22:F22"/>
    <mergeCell ref="C20:D20"/>
    <mergeCell ref="A25:B25"/>
    <mergeCell ref="C19:D19"/>
    <mergeCell ref="C24:D24"/>
    <mergeCell ref="K18:L18"/>
    <mergeCell ref="M18:N18"/>
    <mergeCell ref="A18:B18"/>
    <mergeCell ref="C18:D18"/>
    <mergeCell ref="E18:F18"/>
    <mergeCell ref="G18:H18"/>
    <mergeCell ref="K23:L23"/>
    <mergeCell ref="C21:D21"/>
    <mergeCell ref="C22:D22"/>
    <mergeCell ref="C23:D23"/>
    <mergeCell ref="G23:H23"/>
    <mergeCell ref="K22:L22"/>
    <mergeCell ref="G21:H21"/>
    <mergeCell ref="G22:H22"/>
    <mergeCell ref="A12:B12"/>
    <mergeCell ref="A5:B5"/>
    <mergeCell ref="C5:D5"/>
    <mergeCell ref="E12:F12"/>
    <mergeCell ref="G6:H6"/>
    <mergeCell ref="M10:N10"/>
    <mergeCell ref="M11:N11"/>
    <mergeCell ref="C12:D12"/>
    <mergeCell ref="G5:H5"/>
    <mergeCell ref="K5:L5"/>
    <mergeCell ref="G7:H7"/>
    <mergeCell ref="G8:H8"/>
    <mergeCell ref="E5:F5"/>
    <mergeCell ref="A1:Q1"/>
    <mergeCell ref="M5:N5"/>
    <mergeCell ref="E6:F6"/>
    <mergeCell ref="E7:F7"/>
    <mergeCell ref="A2:Q2"/>
    <mergeCell ref="E8:F8"/>
    <mergeCell ref="E9:F9"/>
    <mergeCell ref="G11:H11"/>
    <mergeCell ref="G12:H12"/>
    <mergeCell ref="A4:O4"/>
    <mergeCell ref="AE5:AG5"/>
    <mergeCell ref="E10:F10"/>
    <mergeCell ref="E11:F11"/>
    <mergeCell ref="K6:L6"/>
    <mergeCell ref="K7:L7"/>
    <mergeCell ref="K9:L9"/>
  </mergeCells>
  <printOptions horizontalCentered="1"/>
  <pageMargins left="0.11811023622047245" right="0.15748031496062992" top="0.7480314960629921" bottom="0.7480314960629921" header="0.31496062992125984" footer="0.31496062992125984"/>
  <pageSetup horizontalDpi="600" verticalDpi="600" orientation="landscape" paperSize="8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zoomScalePageLayoutView="0" workbookViewId="0" topLeftCell="A1">
      <selection activeCell="D4" sqref="D4:L4"/>
    </sheetView>
  </sheetViews>
  <sheetFormatPr defaultColWidth="8.8515625" defaultRowHeight="15"/>
  <cols>
    <col min="1" max="1" width="8.28125" style="40" customWidth="1"/>
    <col min="2" max="2" width="9.00390625" style="40" customWidth="1"/>
    <col min="3" max="3" width="45.28125" style="40" customWidth="1"/>
    <col min="4" max="4" width="16.00390625" style="40" customWidth="1"/>
    <col min="5" max="5" width="14.421875" style="40" customWidth="1"/>
    <col min="6" max="6" width="15.28125" style="40" customWidth="1"/>
    <col min="7" max="7" width="14.8515625" style="40" customWidth="1"/>
    <col min="8" max="8" width="16.8515625" style="40" customWidth="1"/>
    <col min="9" max="9" width="13.00390625" style="40" customWidth="1"/>
    <col min="10" max="10" width="18.28125" style="40" customWidth="1"/>
    <col min="11" max="11" width="14.140625" style="40" customWidth="1"/>
    <col min="12" max="12" width="16.00390625" style="40" customWidth="1"/>
    <col min="13" max="13" width="18.00390625" style="40" customWidth="1"/>
    <col min="14" max="14" width="9.8515625" style="40" customWidth="1"/>
    <col min="15" max="16" width="10.00390625" style="40" bestFit="1" customWidth="1"/>
    <col min="17" max="17" width="7.421875" style="40" bestFit="1" customWidth="1"/>
    <col min="18" max="20" width="10.57421875" style="40" bestFit="1" customWidth="1"/>
    <col min="21" max="21" width="5.140625" style="46" bestFit="1" customWidth="1"/>
    <col min="22" max="22" width="7.140625" style="40" bestFit="1" customWidth="1"/>
    <col min="23" max="16384" width="8.8515625" style="38" customWidth="1"/>
  </cols>
  <sheetData>
    <row r="1" spans="1:24" ht="15">
      <c r="A1" s="507" t="s">
        <v>484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36"/>
      <c r="P1" s="36"/>
      <c r="Q1" s="36"/>
      <c r="R1" s="36"/>
      <c r="S1" s="36"/>
      <c r="T1" s="36"/>
      <c r="U1" s="36"/>
      <c r="V1" s="37"/>
      <c r="W1" s="36" t="s">
        <v>48</v>
      </c>
      <c r="X1" s="37"/>
    </row>
    <row r="2" spans="1:31" ht="33.75" customHeight="1">
      <c r="A2" s="556" t="s">
        <v>410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39"/>
    </row>
    <row r="3" spans="2:29" ht="16.5" thickBot="1"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 t="s">
        <v>389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  <c r="Z3" s="43"/>
      <c r="AA3" s="43"/>
      <c r="AB3" s="44"/>
      <c r="AC3" s="40"/>
    </row>
    <row r="4" spans="1:22" ht="21" customHeight="1" thickBot="1">
      <c r="A4" s="557" t="s">
        <v>49</v>
      </c>
      <c r="B4" s="559" t="s">
        <v>387</v>
      </c>
      <c r="C4" s="561" t="s">
        <v>50</v>
      </c>
      <c r="D4" s="563" t="s">
        <v>360</v>
      </c>
      <c r="E4" s="564"/>
      <c r="F4" s="564"/>
      <c r="G4" s="564"/>
      <c r="H4" s="564"/>
      <c r="I4" s="564"/>
      <c r="J4" s="564"/>
      <c r="K4" s="564"/>
      <c r="L4" s="564"/>
      <c r="M4" s="565" t="s">
        <v>47</v>
      </c>
      <c r="N4" s="567" t="s">
        <v>51</v>
      </c>
      <c r="O4" s="38"/>
      <c r="P4" s="38"/>
      <c r="Q4" s="38"/>
      <c r="R4" s="38"/>
      <c r="S4" s="38"/>
      <c r="T4" s="38"/>
      <c r="U4" s="38"/>
      <c r="V4" s="38"/>
    </row>
    <row r="5" spans="1:22" ht="114" customHeight="1" thickBot="1">
      <c r="A5" s="558"/>
      <c r="B5" s="560"/>
      <c r="C5" s="562"/>
      <c r="D5" s="350" t="s">
        <v>340</v>
      </c>
      <c r="E5" s="350" t="s">
        <v>341</v>
      </c>
      <c r="F5" s="350" t="s">
        <v>342</v>
      </c>
      <c r="G5" s="350" t="s">
        <v>343</v>
      </c>
      <c r="H5" s="350" t="s">
        <v>344</v>
      </c>
      <c r="I5" s="350" t="s">
        <v>37</v>
      </c>
      <c r="J5" s="350" t="s">
        <v>441</v>
      </c>
      <c r="K5" s="350" t="s">
        <v>338</v>
      </c>
      <c r="L5" s="350" t="s">
        <v>339</v>
      </c>
      <c r="M5" s="566"/>
      <c r="N5" s="568"/>
      <c r="O5" s="38"/>
      <c r="P5" s="38"/>
      <c r="Q5" s="38"/>
      <c r="R5" s="38"/>
      <c r="S5" s="38"/>
      <c r="T5" s="38"/>
      <c r="U5" s="38"/>
      <c r="V5" s="38"/>
    </row>
    <row r="6" spans="1:22" ht="16.5" thickBot="1">
      <c r="A6" s="551" t="s">
        <v>41</v>
      </c>
      <c r="B6" s="351" t="s">
        <v>264</v>
      </c>
      <c r="C6" s="292" t="s">
        <v>322</v>
      </c>
      <c r="D6" s="459">
        <v>15388000</v>
      </c>
      <c r="E6" s="459">
        <v>3459000</v>
      </c>
      <c r="F6" s="459">
        <v>2795000</v>
      </c>
      <c r="G6" s="459">
        <v>0</v>
      </c>
      <c r="H6" s="369">
        <v>0</v>
      </c>
      <c r="I6" s="459">
        <v>3000867</v>
      </c>
      <c r="J6" s="369">
        <v>0</v>
      </c>
      <c r="K6" s="459">
        <v>0</v>
      </c>
      <c r="L6" s="459">
        <v>0</v>
      </c>
      <c r="M6" s="460">
        <f aca="true" t="shared" si="0" ref="M6:M28">SUM(D6:L6)</f>
        <v>24642867</v>
      </c>
      <c r="N6" s="293">
        <v>1</v>
      </c>
      <c r="O6" s="38"/>
      <c r="P6" s="38"/>
      <c r="Q6" s="38"/>
      <c r="R6" s="38"/>
      <c r="S6" s="38"/>
      <c r="T6" s="38"/>
      <c r="U6" s="38"/>
      <c r="V6" s="38"/>
    </row>
    <row r="7" spans="1:22" ht="16.5" thickBot="1">
      <c r="A7" s="551"/>
      <c r="B7" s="351" t="s">
        <v>303</v>
      </c>
      <c r="C7" s="292" t="s">
        <v>442</v>
      </c>
      <c r="D7" s="459">
        <v>0</v>
      </c>
      <c r="E7" s="459">
        <v>0</v>
      </c>
      <c r="F7" s="459">
        <v>650000</v>
      </c>
      <c r="G7" s="459">
        <v>0</v>
      </c>
      <c r="H7" s="369">
        <v>0</v>
      </c>
      <c r="I7" s="459">
        <v>0</v>
      </c>
      <c r="J7" s="369">
        <v>0</v>
      </c>
      <c r="K7" s="459">
        <v>0</v>
      </c>
      <c r="L7" s="459">
        <v>0</v>
      </c>
      <c r="M7" s="460">
        <f t="shared" si="0"/>
        <v>650000</v>
      </c>
      <c r="N7" s="293">
        <v>0</v>
      </c>
      <c r="O7" s="38"/>
      <c r="P7" s="38"/>
      <c r="Q7" s="38"/>
      <c r="R7" s="38"/>
      <c r="S7" s="38"/>
      <c r="T7" s="38"/>
      <c r="U7" s="38"/>
      <c r="V7" s="38"/>
    </row>
    <row r="8" spans="1:22" ht="16.5" thickBot="1">
      <c r="A8" s="551"/>
      <c r="B8" s="351" t="s">
        <v>304</v>
      </c>
      <c r="C8" s="292" t="s">
        <v>323</v>
      </c>
      <c r="D8" s="459">
        <v>0</v>
      </c>
      <c r="E8" s="459">
        <v>0</v>
      </c>
      <c r="F8" s="459">
        <v>9765000</v>
      </c>
      <c r="G8" s="459">
        <v>0</v>
      </c>
      <c r="H8" s="369">
        <v>0</v>
      </c>
      <c r="I8" s="459">
        <v>0</v>
      </c>
      <c r="J8" s="369">
        <v>0</v>
      </c>
      <c r="K8" s="459">
        <v>0</v>
      </c>
      <c r="L8" s="459">
        <v>0</v>
      </c>
      <c r="M8" s="460">
        <f t="shared" si="0"/>
        <v>9765000</v>
      </c>
      <c r="N8" s="293">
        <v>0</v>
      </c>
      <c r="O8" s="38"/>
      <c r="P8" s="38"/>
      <c r="Q8" s="38"/>
      <c r="R8" s="38"/>
      <c r="S8" s="38"/>
      <c r="T8" s="38"/>
      <c r="U8" s="38"/>
      <c r="V8" s="38"/>
    </row>
    <row r="9" spans="1:22" ht="16.5" thickBot="1">
      <c r="A9" s="551"/>
      <c r="B9" s="351" t="s">
        <v>306</v>
      </c>
      <c r="C9" s="294" t="s">
        <v>325</v>
      </c>
      <c r="D9" s="459">
        <v>21677000</v>
      </c>
      <c r="E9" s="459">
        <v>2927000</v>
      </c>
      <c r="F9" s="459">
        <v>635000</v>
      </c>
      <c r="G9" s="459">
        <v>0</v>
      </c>
      <c r="H9" s="369">
        <v>0</v>
      </c>
      <c r="I9" s="459">
        <v>0</v>
      </c>
      <c r="J9" s="369">
        <v>0</v>
      </c>
      <c r="K9" s="459">
        <v>1000000</v>
      </c>
      <c r="L9" s="459">
        <v>0</v>
      </c>
      <c r="M9" s="460">
        <f t="shared" si="0"/>
        <v>26239000</v>
      </c>
      <c r="N9" s="293">
        <v>16</v>
      </c>
      <c r="O9" s="38"/>
      <c r="P9" s="38"/>
      <c r="Q9" s="38"/>
      <c r="R9" s="38"/>
      <c r="S9" s="38"/>
      <c r="T9" s="38"/>
      <c r="U9" s="38"/>
      <c r="V9" s="38"/>
    </row>
    <row r="10" spans="1:22" ht="16.5" thickBot="1">
      <c r="A10" s="551"/>
      <c r="B10" s="351" t="s">
        <v>307</v>
      </c>
      <c r="C10" s="294" t="s">
        <v>326</v>
      </c>
      <c r="D10" s="459">
        <v>3149000</v>
      </c>
      <c r="E10" s="459">
        <v>426000</v>
      </c>
      <c r="F10" s="459">
        <v>1270000</v>
      </c>
      <c r="G10" s="459">
        <v>0</v>
      </c>
      <c r="H10" s="369">
        <v>0</v>
      </c>
      <c r="I10" s="459">
        <v>0</v>
      </c>
      <c r="J10" s="369">
        <v>0</v>
      </c>
      <c r="K10" s="459">
        <v>0</v>
      </c>
      <c r="L10" s="459">
        <v>0</v>
      </c>
      <c r="M10" s="460">
        <f t="shared" si="0"/>
        <v>4845000</v>
      </c>
      <c r="N10" s="293">
        <v>3</v>
      </c>
      <c r="O10" s="38"/>
      <c r="P10" s="38"/>
      <c r="Q10" s="38"/>
      <c r="R10" s="38"/>
      <c r="S10" s="38"/>
      <c r="T10" s="38"/>
      <c r="U10" s="38"/>
      <c r="V10" s="38"/>
    </row>
    <row r="11" spans="1:22" ht="16.5" thickBot="1">
      <c r="A11" s="551"/>
      <c r="B11" s="354" t="s">
        <v>308</v>
      </c>
      <c r="C11" s="294" t="s">
        <v>443</v>
      </c>
      <c r="D11" s="459">
        <v>0</v>
      </c>
      <c r="E11" s="459">
        <v>0</v>
      </c>
      <c r="F11" s="459">
        <v>4185000</v>
      </c>
      <c r="G11" s="459">
        <v>0</v>
      </c>
      <c r="H11" s="369">
        <v>0</v>
      </c>
      <c r="I11" s="459">
        <v>0</v>
      </c>
      <c r="J11" s="369">
        <v>0</v>
      </c>
      <c r="K11" s="459">
        <v>0</v>
      </c>
      <c r="L11" s="459">
        <v>63900000</v>
      </c>
      <c r="M11" s="460">
        <f t="shared" si="0"/>
        <v>68085000</v>
      </c>
      <c r="N11" s="293">
        <v>0</v>
      </c>
      <c r="O11" s="38"/>
      <c r="P11" s="38"/>
      <c r="Q11" s="38"/>
      <c r="R11" s="38"/>
      <c r="S11" s="38"/>
      <c r="T11" s="38"/>
      <c r="U11" s="38"/>
      <c r="V11" s="38"/>
    </row>
    <row r="12" spans="1:22" ht="16.5" thickBot="1">
      <c r="A12" s="551"/>
      <c r="B12" s="351" t="s">
        <v>309</v>
      </c>
      <c r="C12" s="294" t="s">
        <v>444</v>
      </c>
      <c r="D12" s="459">
        <v>0</v>
      </c>
      <c r="E12" s="459">
        <v>0</v>
      </c>
      <c r="F12" s="459">
        <v>0</v>
      </c>
      <c r="G12" s="459">
        <v>140000</v>
      </c>
      <c r="H12" s="369">
        <v>0</v>
      </c>
      <c r="I12" s="459">
        <v>0</v>
      </c>
      <c r="J12" s="369">
        <v>0</v>
      </c>
      <c r="K12" s="459">
        <v>0</v>
      </c>
      <c r="L12" s="459">
        <v>0</v>
      </c>
      <c r="M12" s="460">
        <f t="shared" si="0"/>
        <v>140000</v>
      </c>
      <c r="N12" s="293">
        <v>0</v>
      </c>
      <c r="O12" s="38"/>
      <c r="P12" s="38"/>
      <c r="Q12" s="38"/>
      <c r="R12" s="38"/>
      <c r="S12" s="38"/>
      <c r="T12" s="38"/>
      <c r="U12" s="38"/>
      <c r="V12" s="38"/>
    </row>
    <row r="13" spans="1:22" ht="16.5" thickBot="1">
      <c r="A13" s="551"/>
      <c r="B13" s="351" t="s">
        <v>310</v>
      </c>
      <c r="C13" s="294" t="s">
        <v>327</v>
      </c>
      <c r="D13" s="459">
        <v>0</v>
      </c>
      <c r="E13" s="459">
        <v>0</v>
      </c>
      <c r="F13" s="459">
        <v>0</v>
      </c>
      <c r="G13" s="459">
        <v>10417000</v>
      </c>
      <c r="H13" s="369">
        <v>0</v>
      </c>
      <c r="I13" s="459">
        <v>0</v>
      </c>
      <c r="J13" s="369">
        <v>0</v>
      </c>
      <c r="K13" s="459">
        <v>0</v>
      </c>
      <c r="L13" s="459">
        <v>0</v>
      </c>
      <c r="M13" s="460">
        <f t="shared" si="0"/>
        <v>10417000</v>
      </c>
      <c r="N13" s="293">
        <v>0</v>
      </c>
      <c r="O13" s="38"/>
      <c r="P13" s="38"/>
      <c r="Q13" s="38"/>
      <c r="R13" s="38"/>
      <c r="S13" s="38"/>
      <c r="T13" s="38"/>
      <c r="U13" s="38"/>
      <c r="V13" s="38"/>
    </row>
    <row r="14" spans="1:22" ht="16.5" thickBot="1">
      <c r="A14" s="551"/>
      <c r="B14" s="351" t="s">
        <v>311</v>
      </c>
      <c r="C14" s="294" t="s">
        <v>328</v>
      </c>
      <c r="D14" s="459">
        <v>0</v>
      </c>
      <c r="E14" s="459">
        <v>0</v>
      </c>
      <c r="F14" s="459">
        <v>4206000</v>
      </c>
      <c r="G14" s="459">
        <v>0</v>
      </c>
      <c r="H14" s="369">
        <v>0</v>
      </c>
      <c r="I14" s="459">
        <v>0</v>
      </c>
      <c r="J14" s="369">
        <v>0</v>
      </c>
      <c r="K14" s="459">
        <v>0</v>
      </c>
      <c r="L14" s="459">
        <v>0</v>
      </c>
      <c r="M14" s="460">
        <f t="shared" si="0"/>
        <v>4206000</v>
      </c>
      <c r="N14" s="293">
        <v>0</v>
      </c>
      <c r="O14" s="38"/>
      <c r="P14" s="38"/>
      <c r="Q14" s="38"/>
      <c r="R14" s="38"/>
      <c r="S14" s="38"/>
      <c r="T14" s="38"/>
      <c r="U14" s="38"/>
      <c r="V14" s="38"/>
    </row>
    <row r="15" spans="1:22" ht="16.5" thickBot="1">
      <c r="A15" s="551"/>
      <c r="B15" s="351" t="s">
        <v>312</v>
      </c>
      <c r="C15" s="294" t="s">
        <v>52</v>
      </c>
      <c r="D15" s="459">
        <v>0</v>
      </c>
      <c r="E15" s="459">
        <v>0</v>
      </c>
      <c r="F15" s="459">
        <v>6400000</v>
      </c>
      <c r="G15" s="459">
        <v>0</v>
      </c>
      <c r="H15" s="369">
        <v>0</v>
      </c>
      <c r="I15" s="459">
        <v>0</v>
      </c>
      <c r="J15" s="369">
        <v>0</v>
      </c>
      <c r="K15" s="459">
        <v>0</v>
      </c>
      <c r="L15" s="459">
        <v>0</v>
      </c>
      <c r="M15" s="460">
        <f t="shared" si="0"/>
        <v>6400000</v>
      </c>
      <c r="N15" s="293">
        <v>0</v>
      </c>
      <c r="O15" s="38"/>
      <c r="P15" s="38"/>
      <c r="Q15" s="38"/>
      <c r="R15" s="38"/>
      <c r="S15" s="38"/>
      <c r="T15" s="38"/>
      <c r="U15" s="38"/>
      <c r="V15" s="38"/>
    </row>
    <row r="16" spans="1:22" ht="16.5" thickBot="1">
      <c r="A16" s="551"/>
      <c r="B16" s="351" t="s">
        <v>266</v>
      </c>
      <c r="C16" s="294" t="s">
        <v>265</v>
      </c>
      <c r="D16" s="459">
        <v>1900000</v>
      </c>
      <c r="E16" s="459">
        <v>425000</v>
      </c>
      <c r="F16" s="459">
        <v>1751000</v>
      </c>
      <c r="G16" s="459">
        <v>0</v>
      </c>
      <c r="H16" s="369">
        <v>0</v>
      </c>
      <c r="I16" s="459">
        <v>0</v>
      </c>
      <c r="J16" s="369">
        <v>0</v>
      </c>
      <c r="K16" s="459">
        <v>745000</v>
      </c>
      <c r="L16" s="459">
        <v>0</v>
      </c>
      <c r="M16" s="460">
        <f t="shared" si="0"/>
        <v>4821000</v>
      </c>
      <c r="N16" s="293">
        <v>1</v>
      </c>
      <c r="O16" s="38"/>
      <c r="P16" s="38"/>
      <c r="Q16" s="38"/>
      <c r="R16" s="38"/>
      <c r="S16" s="38"/>
      <c r="T16" s="38"/>
      <c r="U16" s="38"/>
      <c r="V16" s="38"/>
    </row>
    <row r="17" spans="1:22" ht="16.5" thickBot="1">
      <c r="A17" s="551"/>
      <c r="B17" s="351" t="s">
        <v>267</v>
      </c>
      <c r="C17" s="294" t="s">
        <v>329</v>
      </c>
      <c r="D17" s="459">
        <v>14826000</v>
      </c>
      <c r="E17" s="459">
        <v>3556000</v>
      </c>
      <c r="F17" s="459">
        <v>12320000</v>
      </c>
      <c r="G17" s="459">
        <v>3096000</v>
      </c>
      <c r="H17" s="369">
        <v>0</v>
      </c>
      <c r="I17" s="459">
        <v>0</v>
      </c>
      <c r="J17" s="369">
        <v>0</v>
      </c>
      <c r="K17" s="459">
        <v>1000000</v>
      </c>
      <c r="L17" s="459">
        <v>0</v>
      </c>
      <c r="M17" s="460">
        <f t="shared" si="0"/>
        <v>34798000</v>
      </c>
      <c r="N17" s="293">
        <v>7</v>
      </c>
      <c r="O17" s="38"/>
      <c r="P17" s="38"/>
      <c r="Q17" s="38"/>
      <c r="R17" s="38"/>
      <c r="S17" s="38"/>
      <c r="T17" s="38"/>
      <c r="U17" s="38"/>
      <c r="V17" s="38"/>
    </row>
    <row r="18" spans="1:22" ht="16.5" thickBot="1">
      <c r="A18" s="551"/>
      <c r="B18" s="351" t="s">
        <v>313</v>
      </c>
      <c r="C18" s="294" t="s">
        <v>330</v>
      </c>
      <c r="D18" s="459">
        <v>0</v>
      </c>
      <c r="E18" s="459">
        <v>0</v>
      </c>
      <c r="F18" s="459">
        <v>1820000</v>
      </c>
      <c r="G18" s="459">
        <v>0</v>
      </c>
      <c r="H18" s="369">
        <v>0</v>
      </c>
      <c r="I18" s="459">
        <v>0</v>
      </c>
      <c r="J18" s="369">
        <v>0</v>
      </c>
      <c r="K18" s="459">
        <v>0</v>
      </c>
      <c r="L18" s="459">
        <v>0</v>
      </c>
      <c r="M18" s="460">
        <f t="shared" si="0"/>
        <v>1820000</v>
      </c>
      <c r="N18" s="293">
        <v>0</v>
      </c>
      <c r="O18" s="38"/>
      <c r="P18" s="38"/>
      <c r="Q18" s="38"/>
      <c r="R18" s="38"/>
      <c r="S18" s="38"/>
      <c r="T18" s="38"/>
      <c r="U18" s="38"/>
      <c r="V18" s="38"/>
    </row>
    <row r="19" spans="1:22" ht="16.5" thickBot="1">
      <c r="A19" s="551"/>
      <c r="B19" s="351" t="s">
        <v>314</v>
      </c>
      <c r="C19" s="294" t="s">
        <v>331</v>
      </c>
      <c r="D19" s="459">
        <v>0</v>
      </c>
      <c r="E19" s="459">
        <v>0</v>
      </c>
      <c r="F19" s="459">
        <v>0</v>
      </c>
      <c r="G19" s="459">
        <v>90000</v>
      </c>
      <c r="H19" s="369">
        <v>0</v>
      </c>
      <c r="I19" s="459">
        <v>0</v>
      </c>
      <c r="J19" s="369">
        <v>0</v>
      </c>
      <c r="K19" s="459">
        <v>0</v>
      </c>
      <c r="L19" s="459">
        <v>0</v>
      </c>
      <c r="M19" s="460">
        <f t="shared" si="0"/>
        <v>90000</v>
      </c>
      <c r="N19" s="293">
        <v>0</v>
      </c>
      <c r="O19" s="38"/>
      <c r="P19" s="38"/>
      <c r="Q19" s="38"/>
      <c r="R19" s="38"/>
      <c r="S19" s="38"/>
      <c r="T19" s="38"/>
      <c r="U19" s="38"/>
      <c r="V19" s="38"/>
    </row>
    <row r="20" spans="1:22" ht="16.5" thickBot="1">
      <c r="A20" s="551"/>
      <c r="B20" s="351" t="s">
        <v>269</v>
      </c>
      <c r="C20" s="292" t="s">
        <v>53</v>
      </c>
      <c r="D20" s="459">
        <v>9651000</v>
      </c>
      <c r="E20" s="459">
        <v>2162000</v>
      </c>
      <c r="F20" s="459">
        <v>950000</v>
      </c>
      <c r="G20" s="459">
        <v>0</v>
      </c>
      <c r="H20" s="369">
        <v>0</v>
      </c>
      <c r="I20" s="459">
        <v>0</v>
      </c>
      <c r="J20" s="369">
        <v>0</v>
      </c>
      <c r="K20" s="459">
        <v>284000</v>
      </c>
      <c r="L20" s="459">
        <v>0</v>
      </c>
      <c r="M20" s="460">
        <f t="shared" si="0"/>
        <v>13047000</v>
      </c>
      <c r="N20" s="293">
        <v>3</v>
      </c>
      <c r="O20" s="38"/>
      <c r="P20" s="38"/>
      <c r="Q20" s="38"/>
      <c r="R20" s="38"/>
      <c r="S20" s="38"/>
      <c r="T20" s="38"/>
      <c r="U20" s="38"/>
      <c r="V20" s="38"/>
    </row>
    <row r="21" spans="1:22" ht="16.5" thickBot="1">
      <c r="A21" s="551"/>
      <c r="B21" s="353" t="s">
        <v>316</v>
      </c>
      <c r="C21" s="292" t="s">
        <v>333</v>
      </c>
      <c r="D21" s="459">
        <v>720000</v>
      </c>
      <c r="E21" s="459">
        <v>162000</v>
      </c>
      <c r="F21" s="459">
        <v>1007000</v>
      </c>
      <c r="G21" s="459">
        <v>1400000</v>
      </c>
      <c r="H21" s="369">
        <v>0</v>
      </c>
      <c r="I21" s="459">
        <v>0</v>
      </c>
      <c r="J21" s="369">
        <v>0</v>
      </c>
      <c r="K21" s="459">
        <v>0</v>
      </c>
      <c r="L21" s="459">
        <v>22964000</v>
      </c>
      <c r="M21" s="460">
        <f t="shared" si="0"/>
        <v>26253000</v>
      </c>
      <c r="N21" s="293">
        <v>0</v>
      </c>
      <c r="O21" s="38"/>
      <c r="P21" s="38"/>
      <c r="Q21" s="38"/>
      <c r="R21" s="38"/>
      <c r="S21" s="38"/>
      <c r="T21" s="38"/>
      <c r="U21" s="38"/>
      <c r="V21" s="38"/>
    </row>
    <row r="22" spans="1:22" ht="16.5" thickBot="1">
      <c r="A22" s="551"/>
      <c r="B22" s="351" t="s">
        <v>445</v>
      </c>
      <c r="C22" s="292" t="s">
        <v>334</v>
      </c>
      <c r="D22" s="459">
        <v>0</v>
      </c>
      <c r="E22" s="459">
        <v>0</v>
      </c>
      <c r="F22" s="459">
        <v>0</v>
      </c>
      <c r="G22" s="459">
        <v>59137000</v>
      </c>
      <c r="H22" s="369">
        <v>0</v>
      </c>
      <c r="I22" s="459">
        <v>0</v>
      </c>
      <c r="J22" s="369">
        <v>0</v>
      </c>
      <c r="K22" s="459">
        <v>0</v>
      </c>
      <c r="L22" s="459">
        <v>0</v>
      </c>
      <c r="M22" s="460">
        <f t="shared" si="0"/>
        <v>59137000</v>
      </c>
      <c r="N22" s="293">
        <v>0</v>
      </c>
      <c r="O22" s="38"/>
      <c r="P22" s="38"/>
      <c r="Q22" s="38"/>
      <c r="R22" s="38"/>
      <c r="S22" s="38"/>
      <c r="T22" s="38"/>
      <c r="U22" s="38"/>
      <c r="V22" s="38"/>
    </row>
    <row r="23" spans="1:22" ht="16.5" thickBot="1">
      <c r="A23" s="551"/>
      <c r="B23" s="351" t="s">
        <v>270</v>
      </c>
      <c r="C23" s="292" t="s">
        <v>335</v>
      </c>
      <c r="D23" s="459">
        <v>1151000</v>
      </c>
      <c r="E23" s="459">
        <v>311000</v>
      </c>
      <c r="F23" s="459">
        <v>445000</v>
      </c>
      <c r="G23" s="459">
        <v>0</v>
      </c>
      <c r="H23" s="369">
        <v>0</v>
      </c>
      <c r="I23" s="459">
        <v>0</v>
      </c>
      <c r="J23" s="369">
        <v>0</v>
      </c>
      <c r="K23" s="459">
        <v>0</v>
      </c>
      <c r="L23" s="459">
        <v>0</v>
      </c>
      <c r="M23" s="460">
        <f t="shared" si="0"/>
        <v>1907000</v>
      </c>
      <c r="N23" s="293">
        <v>0</v>
      </c>
      <c r="O23" s="38"/>
      <c r="P23" s="38"/>
      <c r="Q23" s="38"/>
      <c r="R23" s="38"/>
      <c r="S23" s="38"/>
      <c r="T23" s="38"/>
      <c r="U23" s="38"/>
      <c r="V23" s="38"/>
    </row>
    <row r="24" spans="1:22" ht="16.5" thickBot="1">
      <c r="A24" s="551"/>
      <c r="B24" s="351" t="s">
        <v>319</v>
      </c>
      <c r="C24" s="292" t="s">
        <v>271</v>
      </c>
      <c r="D24" s="459">
        <v>4321000</v>
      </c>
      <c r="E24" s="459">
        <v>968000</v>
      </c>
      <c r="F24" s="459">
        <v>1680000</v>
      </c>
      <c r="G24" s="459">
        <v>0</v>
      </c>
      <c r="H24" s="369">
        <v>0</v>
      </c>
      <c r="I24" s="459">
        <v>0</v>
      </c>
      <c r="J24" s="369">
        <v>0</v>
      </c>
      <c r="K24" s="459">
        <v>0</v>
      </c>
      <c r="L24" s="459">
        <v>0</v>
      </c>
      <c r="M24" s="460">
        <f t="shared" si="0"/>
        <v>6969000</v>
      </c>
      <c r="N24" s="293">
        <v>2</v>
      </c>
      <c r="O24" s="38"/>
      <c r="P24" s="38"/>
      <c r="Q24" s="38"/>
      <c r="R24" s="38"/>
      <c r="S24" s="38"/>
      <c r="T24" s="38"/>
      <c r="U24" s="38"/>
      <c r="V24" s="38"/>
    </row>
    <row r="25" spans="1:22" ht="16.5" thickBot="1">
      <c r="A25" s="551"/>
      <c r="B25" s="351" t="s">
        <v>320</v>
      </c>
      <c r="C25" s="292" t="s">
        <v>336</v>
      </c>
      <c r="D25" s="459">
        <v>0</v>
      </c>
      <c r="E25" s="459">
        <v>0</v>
      </c>
      <c r="F25" s="459">
        <v>762000</v>
      </c>
      <c r="G25" s="459">
        <v>0</v>
      </c>
      <c r="H25" s="369">
        <v>0</v>
      </c>
      <c r="I25" s="459">
        <v>0</v>
      </c>
      <c r="J25" s="369">
        <v>0</v>
      </c>
      <c r="K25" s="459">
        <v>0</v>
      </c>
      <c r="L25" s="459">
        <v>0</v>
      </c>
      <c r="M25" s="460">
        <f t="shared" si="0"/>
        <v>762000</v>
      </c>
      <c r="N25" s="293">
        <v>0</v>
      </c>
      <c r="O25" s="38"/>
      <c r="P25" s="38"/>
      <c r="Q25" s="38"/>
      <c r="R25" s="38"/>
      <c r="S25" s="38"/>
      <c r="T25" s="38"/>
      <c r="U25" s="38"/>
      <c r="V25" s="38"/>
    </row>
    <row r="26" spans="1:22" ht="16.5" thickBot="1">
      <c r="A26" s="551"/>
      <c r="B26" s="351" t="s">
        <v>321</v>
      </c>
      <c r="C26" s="292" t="s">
        <v>337</v>
      </c>
      <c r="D26" s="459">
        <v>0</v>
      </c>
      <c r="E26" s="459">
        <v>0</v>
      </c>
      <c r="F26" s="459">
        <v>20000</v>
      </c>
      <c r="G26" s="459">
        <v>500000</v>
      </c>
      <c r="H26" s="369">
        <v>1633000</v>
      </c>
      <c r="I26" s="459">
        <v>0</v>
      </c>
      <c r="J26" s="369">
        <v>0</v>
      </c>
      <c r="K26" s="459">
        <v>0</v>
      </c>
      <c r="L26" s="459">
        <v>0</v>
      </c>
      <c r="M26" s="460">
        <f t="shared" si="0"/>
        <v>2153000</v>
      </c>
      <c r="N26" s="293">
        <v>0</v>
      </c>
      <c r="O26" s="38"/>
      <c r="P26" s="38"/>
      <c r="Q26" s="38"/>
      <c r="R26" s="38"/>
      <c r="S26" s="38"/>
      <c r="T26" s="38"/>
      <c r="U26" s="38"/>
      <c r="V26" s="38"/>
    </row>
    <row r="27" spans="1:22" ht="16.5" thickBot="1">
      <c r="A27" s="551"/>
      <c r="B27" s="351" t="s">
        <v>349</v>
      </c>
      <c r="C27" s="292" t="s">
        <v>351</v>
      </c>
      <c r="D27" s="459">
        <v>0</v>
      </c>
      <c r="E27" s="459">
        <v>0</v>
      </c>
      <c r="F27" s="459">
        <v>0</v>
      </c>
      <c r="G27" s="459">
        <v>0</v>
      </c>
      <c r="H27" s="369">
        <v>0</v>
      </c>
      <c r="I27" s="459">
        <v>0</v>
      </c>
      <c r="J27" s="369">
        <v>0</v>
      </c>
      <c r="K27" s="459">
        <v>918000</v>
      </c>
      <c r="L27" s="459">
        <v>0</v>
      </c>
      <c r="M27" s="460">
        <f t="shared" si="0"/>
        <v>918000</v>
      </c>
      <c r="N27" s="293">
        <v>0</v>
      </c>
      <c r="O27" s="38"/>
      <c r="P27" s="38"/>
      <c r="Q27" s="38"/>
      <c r="R27" s="38"/>
      <c r="S27" s="38"/>
      <c r="T27" s="38"/>
      <c r="U27" s="38"/>
      <c r="V27" s="38"/>
    </row>
    <row r="28" spans="1:22" ht="16.5" thickBot="1">
      <c r="A28" s="551"/>
      <c r="B28" s="351" t="s">
        <v>446</v>
      </c>
      <c r="C28" s="292" t="s">
        <v>447</v>
      </c>
      <c r="D28" s="459">
        <v>0</v>
      </c>
      <c r="E28" s="459">
        <v>0</v>
      </c>
      <c r="F28" s="459">
        <v>0</v>
      </c>
      <c r="G28" s="459">
        <v>0</v>
      </c>
      <c r="H28" s="369">
        <v>0</v>
      </c>
      <c r="I28" s="459">
        <v>0</v>
      </c>
      <c r="J28" s="369">
        <v>9097933</v>
      </c>
      <c r="K28" s="459">
        <v>0</v>
      </c>
      <c r="L28" s="459">
        <v>0</v>
      </c>
      <c r="M28" s="460">
        <f t="shared" si="0"/>
        <v>9097933</v>
      </c>
      <c r="N28" s="293">
        <v>0</v>
      </c>
      <c r="O28" s="38"/>
      <c r="P28" s="38"/>
      <c r="Q28" s="38"/>
      <c r="R28" s="38"/>
      <c r="S28" s="38"/>
      <c r="T28" s="38"/>
      <c r="U28" s="38"/>
      <c r="V28" s="38"/>
    </row>
    <row r="29" spans="1:22" ht="16.5" thickBot="1">
      <c r="A29" s="551"/>
      <c r="B29" s="295" t="s">
        <v>56</v>
      </c>
      <c r="C29" s="295"/>
      <c r="D29" s="460">
        <f aca="true" t="shared" si="1" ref="D29:N29">SUM(D6:D28)</f>
        <v>72783000</v>
      </c>
      <c r="E29" s="460">
        <f t="shared" si="1"/>
        <v>14396000</v>
      </c>
      <c r="F29" s="460">
        <f t="shared" si="1"/>
        <v>50661000</v>
      </c>
      <c r="G29" s="460">
        <f t="shared" si="1"/>
        <v>74780000</v>
      </c>
      <c r="H29" s="370">
        <f t="shared" si="1"/>
        <v>1633000</v>
      </c>
      <c r="I29" s="460">
        <f t="shared" si="1"/>
        <v>3000867</v>
      </c>
      <c r="J29" s="370">
        <f t="shared" si="1"/>
        <v>9097933</v>
      </c>
      <c r="K29" s="460">
        <f t="shared" si="1"/>
        <v>3947000</v>
      </c>
      <c r="L29" s="460">
        <f t="shared" si="1"/>
        <v>86864000</v>
      </c>
      <c r="M29" s="460">
        <f t="shared" si="1"/>
        <v>317162800</v>
      </c>
      <c r="N29" s="296">
        <f t="shared" si="1"/>
        <v>33</v>
      </c>
      <c r="O29" s="38"/>
      <c r="P29" s="38"/>
      <c r="Q29" s="38"/>
      <c r="R29" s="38"/>
      <c r="S29" s="38"/>
      <c r="T29" s="38"/>
      <c r="U29" s="38"/>
      <c r="V29" s="38"/>
    </row>
    <row r="30" spans="1:22" ht="16.5" thickBot="1">
      <c r="A30" s="551"/>
      <c r="B30" s="351" t="s">
        <v>315</v>
      </c>
      <c r="C30" s="292" t="s">
        <v>332</v>
      </c>
      <c r="D30" s="459">
        <v>771000</v>
      </c>
      <c r="E30" s="459">
        <v>173000</v>
      </c>
      <c r="F30" s="459">
        <v>220000</v>
      </c>
      <c r="G30" s="459">
        <v>0</v>
      </c>
      <c r="H30" s="369">
        <v>0</v>
      </c>
      <c r="I30" s="459">
        <v>0</v>
      </c>
      <c r="J30" s="369">
        <v>0</v>
      </c>
      <c r="K30" s="459">
        <v>0</v>
      </c>
      <c r="L30" s="459">
        <v>0</v>
      </c>
      <c r="M30" s="460">
        <f>SUM(D30:L30)</f>
        <v>1164000</v>
      </c>
      <c r="N30" s="293">
        <v>0</v>
      </c>
      <c r="O30" s="38"/>
      <c r="P30" s="38"/>
      <c r="Q30" s="38"/>
      <c r="R30" s="38"/>
      <c r="S30" s="38"/>
      <c r="T30" s="38"/>
      <c r="U30" s="38"/>
      <c r="V30" s="38"/>
    </row>
    <row r="31" spans="1:22" ht="16.5" thickBot="1">
      <c r="A31" s="551"/>
      <c r="B31" s="351" t="s">
        <v>321</v>
      </c>
      <c r="C31" s="292" t="s">
        <v>277</v>
      </c>
      <c r="D31" s="459">
        <v>0</v>
      </c>
      <c r="E31" s="459">
        <v>0</v>
      </c>
      <c r="F31" s="459">
        <v>0</v>
      </c>
      <c r="G31" s="459">
        <v>0</v>
      </c>
      <c r="H31" s="369">
        <v>567000</v>
      </c>
      <c r="I31" s="459">
        <v>0</v>
      </c>
      <c r="J31" s="369">
        <v>0</v>
      </c>
      <c r="K31" s="459">
        <v>0</v>
      </c>
      <c r="L31" s="459">
        <v>0</v>
      </c>
      <c r="M31" s="460">
        <f>SUM(D31:L31)</f>
        <v>567000</v>
      </c>
      <c r="N31" s="293">
        <v>0</v>
      </c>
      <c r="O31" s="38"/>
      <c r="P31" s="38"/>
      <c r="Q31" s="38"/>
      <c r="R31" s="38"/>
      <c r="S31" s="38"/>
      <c r="T31" s="38"/>
      <c r="U31" s="38"/>
      <c r="V31" s="38"/>
    </row>
    <row r="32" spans="1:22" ht="16.5" thickBot="1">
      <c r="A32" s="551"/>
      <c r="B32" s="351" t="s">
        <v>321</v>
      </c>
      <c r="C32" s="292" t="s">
        <v>361</v>
      </c>
      <c r="D32" s="459">
        <v>0</v>
      </c>
      <c r="E32" s="459">
        <v>0</v>
      </c>
      <c r="F32" s="459">
        <v>0</v>
      </c>
      <c r="G32" s="459"/>
      <c r="H32" s="369">
        <v>800000</v>
      </c>
      <c r="I32" s="459">
        <v>0</v>
      </c>
      <c r="J32" s="369">
        <v>0</v>
      </c>
      <c r="K32" s="459">
        <v>0</v>
      </c>
      <c r="L32" s="459">
        <v>0</v>
      </c>
      <c r="M32" s="460">
        <f>SUM(D32:L32)</f>
        <v>800000</v>
      </c>
      <c r="N32" s="293">
        <v>0</v>
      </c>
      <c r="O32" s="38"/>
      <c r="P32" s="38"/>
      <c r="Q32" s="38"/>
      <c r="R32" s="38"/>
      <c r="S32" s="38"/>
      <c r="T32" s="38"/>
      <c r="U32" s="38"/>
      <c r="V32" s="38"/>
    </row>
    <row r="33" spans="1:22" ht="16.5" thickBot="1">
      <c r="A33" s="551"/>
      <c r="B33" s="352" t="s">
        <v>305</v>
      </c>
      <c r="C33" s="294" t="s">
        <v>324</v>
      </c>
      <c r="D33" s="459">
        <v>0</v>
      </c>
      <c r="E33" s="459">
        <v>0</v>
      </c>
      <c r="F33" s="459">
        <v>1665000</v>
      </c>
      <c r="G33" s="459">
        <v>0</v>
      </c>
      <c r="H33" s="369">
        <v>0</v>
      </c>
      <c r="I33" s="459">
        <v>0</v>
      </c>
      <c r="J33" s="369">
        <v>0</v>
      </c>
      <c r="K33" s="459">
        <v>0</v>
      </c>
      <c r="L33" s="459">
        <v>0</v>
      </c>
      <c r="M33" s="460">
        <f>SUM(D33:L33)</f>
        <v>1665000</v>
      </c>
      <c r="N33" s="293">
        <v>0</v>
      </c>
      <c r="O33" s="38"/>
      <c r="P33" s="38"/>
      <c r="Q33" s="38"/>
      <c r="R33" s="38"/>
      <c r="S33" s="38"/>
      <c r="T33" s="38"/>
      <c r="U33" s="38"/>
      <c r="V33" s="38"/>
    </row>
    <row r="34" spans="1:22" ht="16.5" thickBot="1">
      <c r="A34" s="551"/>
      <c r="B34" s="351" t="s">
        <v>267</v>
      </c>
      <c r="C34" s="294" t="s">
        <v>362</v>
      </c>
      <c r="D34" s="459">
        <v>0</v>
      </c>
      <c r="E34" s="459">
        <v>0</v>
      </c>
      <c r="F34" s="459">
        <v>0</v>
      </c>
      <c r="G34" s="459">
        <v>0</v>
      </c>
      <c r="H34" s="369">
        <v>0</v>
      </c>
      <c r="I34" s="459">
        <v>0</v>
      </c>
      <c r="J34" s="369">
        <v>0</v>
      </c>
      <c r="K34" s="459">
        <v>3000000</v>
      </c>
      <c r="L34" s="459">
        <v>0</v>
      </c>
      <c r="M34" s="460">
        <f>SUM(D34:L34)</f>
        <v>3000000</v>
      </c>
      <c r="N34" s="293">
        <v>0</v>
      </c>
      <c r="O34" s="38"/>
      <c r="P34" s="38"/>
      <c r="Q34" s="38"/>
      <c r="R34" s="38"/>
      <c r="S34" s="38"/>
      <c r="T34" s="38"/>
      <c r="U34" s="38"/>
      <c r="V34" s="38"/>
    </row>
    <row r="35" spans="1:22" ht="16.5" thickBot="1">
      <c r="A35" s="551"/>
      <c r="B35" s="295" t="s">
        <v>57</v>
      </c>
      <c r="C35" s="295"/>
      <c r="D35" s="460">
        <f>SUM(D30:D34)</f>
        <v>771000</v>
      </c>
      <c r="E35" s="460">
        <f aca="true" t="shared" si="2" ref="E35:M35">SUM(E30:E34)</f>
        <v>173000</v>
      </c>
      <c r="F35" s="460">
        <f t="shared" si="2"/>
        <v>1885000</v>
      </c>
      <c r="G35" s="460">
        <f t="shared" si="2"/>
        <v>0</v>
      </c>
      <c r="H35" s="370">
        <f t="shared" si="2"/>
        <v>1367000</v>
      </c>
      <c r="I35" s="460">
        <f t="shared" si="2"/>
        <v>0</v>
      </c>
      <c r="J35" s="370">
        <f t="shared" si="2"/>
        <v>0</v>
      </c>
      <c r="K35" s="460">
        <f t="shared" si="2"/>
        <v>3000000</v>
      </c>
      <c r="L35" s="460">
        <f t="shared" si="2"/>
        <v>0</v>
      </c>
      <c r="M35" s="460">
        <f t="shared" si="2"/>
        <v>7196000</v>
      </c>
      <c r="N35" s="298">
        <v>0</v>
      </c>
      <c r="O35" s="38"/>
      <c r="P35" s="38"/>
      <c r="Q35" s="38"/>
      <c r="R35" s="38"/>
      <c r="S35" s="38"/>
      <c r="T35" s="38"/>
      <c r="U35" s="38"/>
      <c r="V35" s="38"/>
    </row>
    <row r="36" spans="1:22" ht="16.5" thickBot="1">
      <c r="A36" s="551"/>
      <c r="B36" s="547" t="s">
        <v>58</v>
      </c>
      <c r="C36" s="548"/>
      <c r="D36" s="460">
        <f aca="true" t="shared" si="3" ref="D36:M36">D29+D35</f>
        <v>73554000</v>
      </c>
      <c r="E36" s="460">
        <f t="shared" si="3"/>
        <v>14569000</v>
      </c>
      <c r="F36" s="460">
        <f t="shared" si="3"/>
        <v>52546000</v>
      </c>
      <c r="G36" s="460">
        <f t="shared" si="3"/>
        <v>74780000</v>
      </c>
      <c r="H36" s="370">
        <f t="shared" si="3"/>
        <v>3000000</v>
      </c>
      <c r="I36" s="460">
        <f t="shared" si="3"/>
        <v>3000867</v>
      </c>
      <c r="J36" s="370">
        <f t="shared" si="3"/>
        <v>9097933</v>
      </c>
      <c r="K36" s="460">
        <f t="shared" si="3"/>
        <v>6947000</v>
      </c>
      <c r="L36" s="460">
        <f t="shared" si="3"/>
        <v>86864000</v>
      </c>
      <c r="M36" s="460">
        <f t="shared" si="3"/>
        <v>324358800</v>
      </c>
      <c r="N36" s="298">
        <f>SUM(N29,N35)</f>
        <v>33</v>
      </c>
      <c r="O36" s="38"/>
      <c r="P36" s="38"/>
      <c r="Q36" s="38"/>
      <c r="R36" s="38"/>
      <c r="S36" s="38"/>
      <c r="T36" s="38"/>
      <c r="U36" s="38"/>
      <c r="V36" s="38"/>
    </row>
    <row r="37" spans="1:22" ht="37.5" customHeight="1" thickBot="1">
      <c r="A37" s="551" t="s">
        <v>42</v>
      </c>
      <c r="B37" s="354" t="s">
        <v>264</v>
      </c>
      <c r="C37" s="292" t="s">
        <v>322</v>
      </c>
      <c r="D37" s="459">
        <v>54715000</v>
      </c>
      <c r="E37" s="459">
        <v>12307000</v>
      </c>
      <c r="F37" s="459">
        <v>13602000</v>
      </c>
      <c r="G37" s="459">
        <v>0</v>
      </c>
      <c r="H37" s="369">
        <v>0</v>
      </c>
      <c r="I37" s="459">
        <v>0</v>
      </c>
      <c r="J37" s="369">
        <v>0</v>
      </c>
      <c r="K37" s="459">
        <v>400000</v>
      </c>
      <c r="L37" s="459">
        <v>0</v>
      </c>
      <c r="M37" s="462">
        <f>SUM(D37:L37)</f>
        <v>81024000</v>
      </c>
      <c r="N37" s="297">
        <v>17</v>
      </c>
      <c r="O37" s="38"/>
      <c r="P37" s="38"/>
      <c r="Q37" s="38"/>
      <c r="R37" s="38"/>
      <c r="S37" s="38"/>
      <c r="T37" s="38"/>
      <c r="U37" s="38"/>
      <c r="V37" s="38"/>
    </row>
    <row r="38" spans="1:22" ht="16.5" thickBot="1">
      <c r="A38" s="551"/>
      <c r="B38" s="569" t="s">
        <v>59</v>
      </c>
      <c r="C38" s="570"/>
      <c r="D38" s="460">
        <f aca="true" t="shared" si="4" ref="D38:K38">D37</f>
        <v>54715000</v>
      </c>
      <c r="E38" s="460">
        <f t="shared" si="4"/>
        <v>12307000</v>
      </c>
      <c r="F38" s="460">
        <f t="shared" si="4"/>
        <v>13602000</v>
      </c>
      <c r="G38" s="460">
        <f t="shared" si="4"/>
        <v>0</v>
      </c>
      <c r="H38" s="370">
        <f t="shared" si="4"/>
        <v>0</v>
      </c>
      <c r="I38" s="460">
        <f t="shared" si="4"/>
        <v>0</v>
      </c>
      <c r="J38" s="370">
        <f t="shared" si="4"/>
        <v>0</v>
      </c>
      <c r="K38" s="460">
        <f t="shared" si="4"/>
        <v>400000</v>
      </c>
      <c r="L38" s="460">
        <f>L37</f>
        <v>0</v>
      </c>
      <c r="M38" s="460">
        <f>M37</f>
        <v>81024000</v>
      </c>
      <c r="N38" s="298">
        <v>17</v>
      </c>
      <c r="O38" s="38"/>
      <c r="P38" s="38"/>
      <c r="Q38" s="38"/>
      <c r="R38" s="38"/>
      <c r="S38" s="38"/>
      <c r="T38" s="38"/>
      <c r="U38" s="38"/>
      <c r="V38" s="38"/>
    </row>
    <row r="39" spans="1:22" ht="18.75" customHeight="1" thickBot="1">
      <c r="A39" s="551" t="s">
        <v>44</v>
      </c>
      <c r="B39" s="351" t="s">
        <v>349</v>
      </c>
      <c r="C39" s="292" t="s">
        <v>351</v>
      </c>
      <c r="D39" s="459">
        <v>2906000</v>
      </c>
      <c r="E39" s="459">
        <v>652000</v>
      </c>
      <c r="F39" s="459">
        <v>5110000</v>
      </c>
      <c r="G39" s="459">
        <v>0</v>
      </c>
      <c r="H39" s="369">
        <v>0</v>
      </c>
      <c r="I39" s="459">
        <v>0</v>
      </c>
      <c r="J39" s="369">
        <v>0</v>
      </c>
      <c r="K39" s="459">
        <v>131000</v>
      </c>
      <c r="L39" s="459">
        <v>0</v>
      </c>
      <c r="M39" s="460">
        <f>SUM(D39:L39)</f>
        <v>8799000</v>
      </c>
      <c r="N39" s="297">
        <v>1</v>
      </c>
      <c r="O39" s="38"/>
      <c r="P39" s="38"/>
      <c r="Q39" s="38"/>
      <c r="R39" s="38"/>
      <c r="S39" s="38"/>
      <c r="T39" s="38"/>
      <c r="U39" s="38"/>
      <c r="V39" s="38"/>
    </row>
    <row r="40" spans="1:22" ht="22.5" customHeight="1" thickBot="1">
      <c r="A40" s="551"/>
      <c r="B40" s="547" t="s">
        <v>350</v>
      </c>
      <c r="C40" s="548"/>
      <c r="D40" s="460">
        <f aca="true" t="shared" si="5" ref="D40:L40">SUM(D39)</f>
        <v>2906000</v>
      </c>
      <c r="E40" s="460">
        <f t="shared" si="5"/>
        <v>652000</v>
      </c>
      <c r="F40" s="460">
        <f t="shared" si="5"/>
        <v>5110000</v>
      </c>
      <c r="G40" s="460">
        <f t="shared" si="5"/>
        <v>0</v>
      </c>
      <c r="H40" s="370">
        <f t="shared" si="5"/>
        <v>0</v>
      </c>
      <c r="I40" s="460">
        <f t="shared" si="5"/>
        <v>0</v>
      </c>
      <c r="J40" s="370">
        <f t="shared" si="5"/>
        <v>0</v>
      </c>
      <c r="K40" s="460">
        <f t="shared" si="5"/>
        <v>131000</v>
      </c>
      <c r="L40" s="460">
        <f t="shared" si="5"/>
        <v>0</v>
      </c>
      <c r="M40" s="462">
        <f>SUM(M39)</f>
        <v>8799000</v>
      </c>
      <c r="N40" s="298">
        <v>1</v>
      </c>
      <c r="O40" s="38"/>
      <c r="P40" s="38"/>
      <c r="Q40" s="38"/>
      <c r="R40" s="38"/>
      <c r="S40" s="38"/>
      <c r="T40" s="38"/>
      <c r="U40" s="38"/>
      <c r="V40" s="38"/>
    </row>
    <row r="41" spans="1:22" ht="15.75" customHeight="1" thickBot="1">
      <c r="A41" s="551" t="s">
        <v>46</v>
      </c>
      <c r="B41" s="354" t="s">
        <v>354</v>
      </c>
      <c r="C41" s="292" t="s">
        <v>352</v>
      </c>
      <c r="D41" s="459">
        <v>2838000</v>
      </c>
      <c r="E41" s="459">
        <v>636000</v>
      </c>
      <c r="F41" s="459">
        <v>2160000</v>
      </c>
      <c r="G41" s="459">
        <v>0</v>
      </c>
      <c r="H41" s="369">
        <v>0</v>
      </c>
      <c r="I41" s="459">
        <v>0</v>
      </c>
      <c r="J41" s="369">
        <v>0</v>
      </c>
      <c r="K41" s="459">
        <v>121000</v>
      </c>
      <c r="L41" s="459">
        <v>0</v>
      </c>
      <c r="M41" s="460">
        <f>SUM(D41:L41)</f>
        <v>5755000</v>
      </c>
      <c r="N41" s="297">
        <v>1</v>
      </c>
      <c r="O41" s="38"/>
      <c r="P41" s="38"/>
      <c r="Q41" s="38"/>
      <c r="R41" s="38"/>
      <c r="S41" s="38"/>
      <c r="T41" s="38"/>
      <c r="U41" s="38"/>
      <c r="V41" s="38"/>
    </row>
    <row r="42" spans="1:22" ht="21" customHeight="1" thickBot="1">
      <c r="A42" s="551"/>
      <c r="B42" s="547" t="s">
        <v>353</v>
      </c>
      <c r="C42" s="548"/>
      <c r="D42" s="460">
        <f>SUM(D41)</f>
        <v>2838000</v>
      </c>
      <c r="E42" s="460">
        <f>SUM(E41)</f>
        <v>636000</v>
      </c>
      <c r="F42" s="460">
        <f>SUM(F41:F41)</f>
        <v>2160000</v>
      </c>
      <c r="G42" s="460">
        <f aca="true" t="shared" si="6" ref="G42:L42">SUM(G41:G41)</f>
        <v>0</v>
      </c>
      <c r="H42" s="370">
        <f t="shared" si="6"/>
        <v>0</v>
      </c>
      <c r="I42" s="460">
        <f t="shared" si="6"/>
        <v>0</v>
      </c>
      <c r="J42" s="370">
        <f t="shared" si="6"/>
        <v>0</v>
      </c>
      <c r="K42" s="460">
        <f t="shared" si="6"/>
        <v>121000</v>
      </c>
      <c r="L42" s="460">
        <f t="shared" si="6"/>
        <v>0</v>
      </c>
      <c r="M42" s="460">
        <f>M41</f>
        <v>5755000</v>
      </c>
      <c r="N42" s="298">
        <v>1</v>
      </c>
      <c r="O42" s="38"/>
      <c r="P42" s="38"/>
      <c r="Q42" s="38"/>
      <c r="R42" s="38"/>
      <c r="S42" s="38"/>
      <c r="T42" s="38"/>
      <c r="U42" s="38"/>
      <c r="V42" s="38"/>
    </row>
    <row r="43" spans="1:22" ht="21" customHeight="1" thickBot="1">
      <c r="A43" s="552" t="s">
        <v>254</v>
      </c>
      <c r="B43" s="355" t="s">
        <v>355</v>
      </c>
      <c r="C43" s="356" t="s">
        <v>345</v>
      </c>
      <c r="D43" s="461">
        <v>8592000</v>
      </c>
      <c r="E43" s="461">
        <v>1924000</v>
      </c>
      <c r="F43" s="461">
        <v>400000</v>
      </c>
      <c r="G43" s="461">
        <v>0</v>
      </c>
      <c r="H43" s="372">
        <v>0</v>
      </c>
      <c r="I43" s="461">
        <v>0</v>
      </c>
      <c r="J43" s="372">
        <v>0</v>
      </c>
      <c r="K43" s="461">
        <v>0</v>
      </c>
      <c r="L43" s="461">
        <v>0</v>
      </c>
      <c r="M43" s="463">
        <f aca="true" t="shared" si="7" ref="M43:M49">SUM(D43:L43)</f>
        <v>10916000</v>
      </c>
      <c r="N43" s="357">
        <v>5</v>
      </c>
      <c r="O43" s="38"/>
      <c r="P43" s="38"/>
      <c r="Q43" s="38"/>
      <c r="R43" s="38"/>
      <c r="S43" s="38"/>
      <c r="T43" s="38"/>
      <c r="U43" s="38"/>
      <c r="V43" s="38"/>
    </row>
    <row r="44" spans="1:22" ht="21" customHeight="1" thickBot="1">
      <c r="A44" s="553"/>
      <c r="B44" s="355" t="s">
        <v>356</v>
      </c>
      <c r="C44" s="356" t="s">
        <v>346</v>
      </c>
      <c r="D44" s="461">
        <v>2532000</v>
      </c>
      <c r="E44" s="461">
        <v>540000</v>
      </c>
      <c r="F44" s="461">
        <v>1500000</v>
      </c>
      <c r="G44" s="461">
        <v>0</v>
      </c>
      <c r="H44" s="372">
        <v>0</v>
      </c>
      <c r="I44" s="461">
        <v>0</v>
      </c>
      <c r="J44" s="372">
        <v>0</v>
      </c>
      <c r="K44" s="461">
        <v>0</v>
      </c>
      <c r="L44" s="461">
        <v>0</v>
      </c>
      <c r="M44" s="463">
        <f t="shared" si="7"/>
        <v>4572000</v>
      </c>
      <c r="N44" s="357">
        <v>1</v>
      </c>
      <c r="O44" s="38"/>
      <c r="P44" s="38"/>
      <c r="Q44" s="38"/>
      <c r="R44" s="38"/>
      <c r="S44" s="38"/>
      <c r="T44" s="38"/>
      <c r="U44" s="38"/>
      <c r="V44" s="38"/>
    </row>
    <row r="45" spans="1:22" ht="21" customHeight="1" thickBot="1">
      <c r="A45" s="553"/>
      <c r="B45" s="355" t="s">
        <v>357</v>
      </c>
      <c r="C45" s="356" t="s">
        <v>347</v>
      </c>
      <c r="D45" s="461">
        <v>5117000</v>
      </c>
      <c r="E45" s="461">
        <v>1146000</v>
      </c>
      <c r="F45" s="461">
        <v>1500000</v>
      </c>
      <c r="G45" s="461">
        <v>65000</v>
      </c>
      <c r="H45" s="372">
        <v>0</v>
      </c>
      <c r="I45" s="461">
        <v>0</v>
      </c>
      <c r="J45" s="372">
        <v>0</v>
      </c>
      <c r="K45" s="461">
        <v>20000</v>
      </c>
      <c r="L45" s="461">
        <v>0</v>
      </c>
      <c r="M45" s="463">
        <f t="shared" si="7"/>
        <v>7848000</v>
      </c>
      <c r="N45" s="357">
        <v>2</v>
      </c>
      <c r="O45" s="38"/>
      <c r="P45" s="38"/>
      <c r="Q45" s="38"/>
      <c r="R45" s="38"/>
      <c r="S45" s="38"/>
      <c r="T45" s="38"/>
      <c r="U45" s="38"/>
      <c r="V45" s="38"/>
    </row>
    <row r="46" spans="1:22" ht="21" customHeight="1" thickBot="1">
      <c r="A46" s="553"/>
      <c r="B46" s="355" t="s">
        <v>358</v>
      </c>
      <c r="C46" s="356" t="s">
        <v>348</v>
      </c>
      <c r="D46" s="461">
        <v>1997000</v>
      </c>
      <c r="E46" s="461">
        <v>447000</v>
      </c>
      <c r="F46" s="461">
        <v>15663000</v>
      </c>
      <c r="G46" s="461">
        <v>0</v>
      </c>
      <c r="H46" s="372">
        <v>0</v>
      </c>
      <c r="I46" s="461">
        <v>0</v>
      </c>
      <c r="J46" s="372">
        <v>0</v>
      </c>
      <c r="K46" s="461">
        <v>0</v>
      </c>
      <c r="L46" s="461">
        <v>0</v>
      </c>
      <c r="M46" s="463">
        <f t="shared" si="7"/>
        <v>18107000</v>
      </c>
      <c r="N46" s="357">
        <v>1</v>
      </c>
      <c r="O46" s="38"/>
      <c r="P46" s="38"/>
      <c r="Q46" s="38"/>
      <c r="R46" s="38"/>
      <c r="S46" s="38"/>
      <c r="T46" s="38"/>
      <c r="U46" s="38"/>
      <c r="V46" s="38"/>
    </row>
    <row r="47" spans="1:22" ht="21" customHeight="1" thickBot="1">
      <c r="A47" s="553"/>
      <c r="B47" s="355" t="s">
        <v>318</v>
      </c>
      <c r="C47" s="356" t="s">
        <v>449</v>
      </c>
      <c r="D47" s="461">
        <v>0</v>
      </c>
      <c r="E47" s="461">
        <v>0</v>
      </c>
      <c r="F47" s="461">
        <v>972000</v>
      </c>
      <c r="G47" s="461">
        <v>0</v>
      </c>
      <c r="H47" s="372">
        <v>0</v>
      </c>
      <c r="I47" s="461">
        <v>0</v>
      </c>
      <c r="J47" s="372">
        <v>0</v>
      </c>
      <c r="K47" s="461">
        <v>0</v>
      </c>
      <c r="L47" s="461">
        <v>0</v>
      </c>
      <c r="M47" s="463">
        <f t="shared" si="7"/>
        <v>972000</v>
      </c>
      <c r="N47" s="357">
        <v>0</v>
      </c>
      <c r="O47" s="38"/>
      <c r="P47" s="38"/>
      <c r="Q47" s="38"/>
      <c r="R47" s="38"/>
      <c r="S47" s="38"/>
      <c r="T47" s="38"/>
      <c r="U47" s="38"/>
      <c r="V47" s="38"/>
    </row>
    <row r="48" spans="1:22" ht="21" customHeight="1" thickBot="1">
      <c r="A48" s="553"/>
      <c r="B48" s="355" t="s">
        <v>317</v>
      </c>
      <c r="C48" s="356" t="s">
        <v>448</v>
      </c>
      <c r="D48" s="461">
        <v>0</v>
      </c>
      <c r="E48" s="461">
        <v>0</v>
      </c>
      <c r="F48" s="461">
        <v>1270000</v>
      </c>
      <c r="G48" s="461">
        <v>0</v>
      </c>
      <c r="H48" s="372">
        <v>0</v>
      </c>
      <c r="I48" s="461">
        <v>0</v>
      </c>
      <c r="J48" s="372">
        <v>0</v>
      </c>
      <c r="K48" s="461">
        <v>0</v>
      </c>
      <c r="L48" s="461">
        <v>0</v>
      </c>
      <c r="M48" s="463">
        <f t="shared" si="7"/>
        <v>1270000</v>
      </c>
      <c r="N48" s="357">
        <v>0</v>
      </c>
      <c r="O48" s="38"/>
      <c r="P48" s="38"/>
      <c r="Q48" s="38"/>
      <c r="R48" s="38"/>
      <c r="S48" s="38"/>
      <c r="T48" s="38"/>
      <c r="U48" s="38"/>
      <c r="V48" s="38"/>
    </row>
    <row r="49" spans="1:22" ht="21" customHeight="1" thickBot="1">
      <c r="A49" s="553"/>
      <c r="B49" s="355" t="s">
        <v>270</v>
      </c>
      <c r="C49" s="356" t="s">
        <v>335</v>
      </c>
      <c r="D49" s="461">
        <v>15755000</v>
      </c>
      <c r="E49" s="461">
        <v>3455000</v>
      </c>
      <c r="F49" s="461">
        <v>41165000</v>
      </c>
      <c r="G49" s="461">
        <v>65000</v>
      </c>
      <c r="H49" s="372">
        <v>0</v>
      </c>
      <c r="I49" s="461">
        <v>0</v>
      </c>
      <c r="J49" s="372">
        <v>0</v>
      </c>
      <c r="K49" s="461">
        <v>0</v>
      </c>
      <c r="L49" s="461">
        <v>0</v>
      </c>
      <c r="M49" s="463">
        <f t="shared" si="7"/>
        <v>60440000</v>
      </c>
      <c r="N49" s="357">
        <v>9</v>
      </c>
      <c r="O49" s="38"/>
      <c r="P49" s="38"/>
      <c r="Q49" s="38"/>
      <c r="R49" s="38"/>
      <c r="S49" s="38"/>
      <c r="T49" s="38"/>
      <c r="U49" s="38"/>
      <c r="V49" s="38"/>
    </row>
    <row r="50" spans="1:22" ht="33" customHeight="1" thickBot="1">
      <c r="A50" s="554"/>
      <c r="B50" s="549" t="s">
        <v>359</v>
      </c>
      <c r="C50" s="550"/>
      <c r="D50" s="462">
        <f>SUM(D43:D49)</f>
        <v>33993000</v>
      </c>
      <c r="E50" s="462">
        <f aca="true" t="shared" si="8" ref="E50:M50">SUM(E43:E49)</f>
        <v>7512000</v>
      </c>
      <c r="F50" s="462">
        <f t="shared" si="8"/>
        <v>62470000</v>
      </c>
      <c r="G50" s="462">
        <f t="shared" si="8"/>
        <v>130000</v>
      </c>
      <c r="H50" s="371">
        <f t="shared" si="8"/>
        <v>0</v>
      </c>
      <c r="I50" s="462">
        <f t="shared" si="8"/>
        <v>0</v>
      </c>
      <c r="J50" s="371">
        <f t="shared" si="8"/>
        <v>0</v>
      </c>
      <c r="K50" s="462">
        <f t="shared" si="8"/>
        <v>20000</v>
      </c>
      <c r="L50" s="462">
        <f t="shared" si="8"/>
        <v>0</v>
      </c>
      <c r="M50" s="462">
        <f t="shared" si="8"/>
        <v>104125000</v>
      </c>
      <c r="N50" s="464">
        <f>SUM(N43:N49)</f>
        <v>18</v>
      </c>
      <c r="O50" s="38"/>
      <c r="P50" s="38"/>
      <c r="Q50" s="38"/>
      <c r="R50" s="38"/>
      <c r="S50" s="38"/>
      <c r="T50" s="38"/>
      <c r="U50" s="38"/>
      <c r="V50" s="38"/>
    </row>
    <row r="51" spans="1:22" ht="26.25" customHeight="1" thickBot="1">
      <c r="A51" s="555" t="s">
        <v>60</v>
      </c>
      <c r="B51" s="555"/>
      <c r="C51" s="555"/>
      <c r="D51" s="460">
        <f>SUM(D36,D38,D40,D42,D50)</f>
        <v>168006000</v>
      </c>
      <c r="E51" s="460">
        <f aca="true" t="shared" si="9" ref="E51:M51">SUM(E36,E38,E40,E42,E50)</f>
        <v>35676000</v>
      </c>
      <c r="F51" s="460">
        <f t="shared" si="9"/>
        <v>135888000</v>
      </c>
      <c r="G51" s="460">
        <f t="shared" si="9"/>
        <v>74910000</v>
      </c>
      <c r="H51" s="370">
        <f t="shared" si="9"/>
        <v>3000000</v>
      </c>
      <c r="I51" s="460">
        <f t="shared" si="9"/>
        <v>3000867</v>
      </c>
      <c r="J51" s="460">
        <f t="shared" si="9"/>
        <v>9097933</v>
      </c>
      <c r="K51" s="460">
        <f t="shared" si="9"/>
        <v>7619000</v>
      </c>
      <c r="L51" s="460">
        <f t="shared" si="9"/>
        <v>86864000</v>
      </c>
      <c r="M51" s="460">
        <f t="shared" si="9"/>
        <v>524061800</v>
      </c>
      <c r="N51" s="298">
        <f>SUM(N36,N38,N40,N42,N50)</f>
        <v>70</v>
      </c>
      <c r="O51" s="38"/>
      <c r="P51" s="38"/>
      <c r="Q51" s="38"/>
      <c r="R51" s="38"/>
      <c r="S51" s="38"/>
      <c r="T51" s="38"/>
      <c r="U51" s="38"/>
      <c r="V51" s="38"/>
    </row>
  </sheetData>
  <sheetProtection/>
  <mergeCells count="19">
    <mergeCell ref="A51:C51"/>
    <mergeCell ref="A2:N2"/>
    <mergeCell ref="A4:A5"/>
    <mergeCell ref="B4:B5"/>
    <mergeCell ref="C4:C5"/>
    <mergeCell ref="D4:L4"/>
    <mergeCell ref="M4:M5"/>
    <mergeCell ref="N4:N5"/>
    <mergeCell ref="B42:C42"/>
    <mergeCell ref="B38:C38"/>
    <mergeCell ref="B40:C40"/>
    <mergeCell ref="B36:C36"/>
    <mergeCell ref="B50:C50"/>
    <mergeCell ref="A1:N1"/>
    <mergeCell ref="A6:A36"/>
    <mergeCell ref="A37:A38"/>
    <mergeCell ref="A39:A40"/>
    <mergeCell ref="A41:A42"/>
    <mergeCell ref="A43:A50"/>
  </mergeCells>
  <printOptions horizontalCentered="1"/>
  <pageMargins left="0.31496062992125984" right="0.2755905511811024" top="0.2362204724409449" bottom="0.15748031496062992" header="0.4330708661417323" footer="0.1968503937007874"/>
  <pageSetup fitToHeight="1" fitToWidth="1" horizontalDpi="600" verticalDpi="600" orientation="landscape" paperSize="8" scale="80" r:id="rId3"/>
  <colBreaks count="1" manualBreakCount="1">
    <brk id="14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90" zoomScalePageLayoutView="0" workbookViewId="0" topLeftCell="A1">
      <selection activeCell="C6" sqref="C6"/>
    </sheetView>
  </sheetViews>
  <sheetFormatPr defaultColWidth="8.8515625" defaultRowHeight="15"/>
  <cols>
    <col min="1" max="1" width="4.421875" style="38" customWidth="1"/>
    <col min="2" max="2" width="7.57421875" style="40" customWidth="1"/>
    <col min="3" max="3" width="93.140625" style="40" bestFit="1" customWidth="1"/>
    <col min="4" max="4" width="15.57421875" style="40" customWidth="1"/>
    <col min="5" max="5" width="4.421875" style="40" customWidth="1"/>
    <col min="6" max="16384" width="8.8515625" style="38" customWidth="1"/>
  </cols>
  <sheetData>
    <row r="1" spans="1:5" ht="15.75">
      <c r="A1" s="518" t="s">
        <v>485</v>
      </c>
      <c r="B1" s="518"/>
      <c r="C1" s="518"/>
      <c r="D1" s="518"/>
      <c r="E1" s="518"/>
    </row>
    <row r="2" spans="1:9" s="40" customFormat="1" ht="27.75" customHeight="1">
      <c r="A2" s="572" t="s">
        <v>411</v>
      </c>
      <c r="B2" s="572"/>
      <c r="C2" s="572"/>
      <c r="D2" s="572"/>
      <c r="E2" s="572"/>
      <c r="F2" s="207"/>
      <c r="G2" s="207"/>
      <c r="H2" s="207"/>
      <c r="I2" s="207"/>
    </row>
    <row r="3" spans="1:9" ht="29.25" customHeight="1">
      <c r="A3" s="573" t="s">
        <v>161</v>
      </c>
      <c r="B3" s="573"/>
      <c r="C3" s="573"/>
      <c r="D3" s="573"/>
      <c r="E3" s="573"/>
      <c r="F3" s="207"/>
      <c r="G3" s="207"/>
      <c r="H3" s="207"/>
      <c r="I3" s="207"/>
    </row>
    <row r="4" spans="2:9" ht="12.75" customHeight="1">
      <c r="B4" s="208"/>
      <c r="C4" s="209"/>
      <c r="D4" s="210" t="s">
        <v>162</v>
      </c>
      <c r="F4" s="207"/>
      <c r="G4" s="207"/>
      <c r="H4" s="207"/>
      <c r="I4" s="207"/>
    </row>
    <row r="5" spans="1:9" ht="12.75" customHeight="1">
      <c r="A5" s="571" t="s">
        <v>163</v>
      </c>
      <c r="B5" s="571"/>
      <c r="C5" s="571"/>
      <c r="D5" s="211">
        <v>1426453</v>
      </c>
      <c r="F5" s="207"/>
      <c r="G5" s="207"/>
      <c r="H5" s="207"/>
      <c r="I5" s="207"/>
    </row>
    <row r="6" spans="1:9" ht="12.75" customHeight="1">
      <c r="A6" s="212"/>
      <c r="B6" s="213"/>
      <c r="C6" s="213"/>
      <c r="D6" s="214"/>
      <c r="F6" s="207"/>
      <c r="G6" s="207"/>
      <c r="H6" s="207"/>
      <c r="I6" s="207"/>
    </row>
    <row r="7" spans="1:9" ht="15.75" customHeight="1">
      <c r="A7" s="571" t="s">
        <v>164</v>
      </c>
      <c r="B7" s="571"/>
      <c r="C7" s="571"/>
      <c r="D7" s="215"/>
      <c r="F7" s="207"/>
      <c r="G7" s="207"/>
      <c r="H7" s="207"/>
      <c r="I7" s="207"/>
    </row>
    <row r="8" spans="2:9" ht="12.75" customHeight="1">
      <c r="B8" s="208"/>
      <c r="C8" s="216"/>
      <c r="D8" s="214" t="s">
        <v>412</v>
      </c>
      <c r="F8" s="207"/>
      <c r="G8" s="207"/>
      <c r="H8" s="207"/>
      <c r="I8" s="207"/>
    </row>
    <row r="9" spans="2:9" ht="12.75" customHeight="1">
      <c r="B9" s="208"/>
      <c r="C9" s="217"/>
      <c r="D9" s="211">
        <v>2507</v>
      </c>
      <c r="F9" s="207"/>
      <c r="G9" s="207"/>
      <c r="H9" s="207"/>
      <c r="I9" s="207"/>
    </row>
    <row r="10" spans="2:9" ht="12.75" customHeight="1">
      <c r="B10" s="208"/>
      <c r="C10" s="218" t="s">
        <v>450</v>
      </c>
      <c r="D10" s="219"/>
      <c r="F10" s="207"/>
      <c r="G10" s="207"/>
      <c r="H10" s="207"/>
      <c r="I10" s="207"/>
    </row>
    <row r="11" spans="2:9" ht="12.75" customHeight="1">
      <c r="B11" s="220"/>
      <c r="C11" s="221" t="s">
        <v>165</v>
      </c>
      <c r="D11" s="211" t="s">
        <v>166</v>
      </c>
      <c r="F11" s="207"/>
      <c r="G11" s="207"/>
      <c r="H11" s="207"/>
      <c r="I11" s="207"/>
    </row>
    <row r="12" spans="2:9" ht="12.75" customHeight="1">
      <c r="B12" s="211" t="s">
        <v>167</v>
      </c>
      <c r="C12" s="222" t="s">
        <v>71</v>
      </c>
      <c r="D12" s="223" t="s">
        <v>168</v>
      </c>
      <c r="F12" s="207"/>
      <c r="G12" s="207"/>
      <c r="H12" s="207"/>
      <c r="I12" s="207"/>
    </row>
    <row r="13" spans="2:9" ht="12.75" customHeight="1">
      <c r="B13" s="223" t="s">
        <v>169</v>
      </c>
      <c r="C13" s="224" t="s">
        <v>413</v>
      </c>
      <c r="D13" s="465">
        <v>70806800</v>
      </c>
      <c r="F13" s="207"/>
      <c r="G13" s="207"/>
      <c r="H13" s="207"/>
      <c r="I13" s="207"/>
    </row>
    <row r="14" spans="2:9" ht="12.75" customHeight="1">
      <c r="B14" s="223" t="s">
        <v>170</v>
      </c>
      <c r="C14" s="224" t="s">
        <v>171</v>
      </c>
      <c r="D14" s="465">
        <v>20130543</v>
      </c>
      <c r="F14" s="207"/>
      <c r="G14" s="207"/>
      <c r="H14" s="207"/>
      <c r="I14" s="207"/>
    </row>
    <row r="15" spans="2:9" ht="12.75" customHeight="1">
      <c r="B15" s="223" t="s">
        <v>172</v>
      </c>
      <c r="C15" s="224" t="s">
        <v>173</v>
      </c>
      <c r="D15" s="465">
        <v>9024810</v>
      </c>
      <c r="F15" s="207"/>
      <c r="G15" s="207"/>
      <c r="H15" s="207"/>
      <c r="I15" s="207"/>
    </row>
    <row r="16" spans="2:9" ht="12.75" customHeight="1">
      <c r="B16" s="223" t="s">
        <v>174</v>
      </c>
      <c r="C16" s="224" t="s">
        <v>175</v>
      </c>
      <c r="D16" s="465">
        <v>6400000</v>
      </c>
      <c r="F16" s="207"/>
      <c r="G16" s="207"/>
      <c r="H16" s="207"/>
      <c r="I16" s="207"/>
    </row>
    <row r="17" spans="2:9" ht="12.75" customHeight="1">
      <c r="B17" s="223" t="s">
        <v>176</v>
      </c>
      <c r="C17" s="224" t="s">
        <v>177</v>
      </c>
      <c r="D17" s="465">
        <v>522123</v>
      </c>
      <c r="F17" s="207"/>
      <c r="G17" s="207"/>
      <c r="H17" s="207"/>
      <c r="I17" s="207"/>
    </row>
    <row r="18" spans="2:9" ht="12.75" customHeight="1">
      <c r="B18" s="223" t="s">
        <v>178</v>
      </c>
      <c r="C18" s="224" t="s">
        <v>179</v>
      </c>
      <c r="D18" s="465">
        <v>4183610</v>
      </c>
      <c r="F18" s="207"/>
      <c r="G18" s="207"/>
      <c r="H18" s="207"/>
      <c r="I18" s="207"/>
    </row>
    <row r="19" spans="2:9" ht="12.75" customHeight="1">
      <c r="B19" s="223" t="s">
        <v>180</v>
      </c>
      <c r="C19" s="224" t="s">
        <v>181</v>
      </c>
      <c r="D19" s="465">
        <v>6768900</v>
      </c>
      <c r="F19" s="207"/>
      <c r="G19" s="207"/>
      <c r="H19" s="207"/>
      <c r="I19" s="207"/>
    </row>
    <row r="20" spans="2:9" ht="12.75" customHeight="1">
      <c r="B20" s="223" t="s">
        <v>182</v>
      </c>
      <c r="C20" s="224" t="s">
        <v>183</v>
      </c>
      <c r="D20" s="465">
        <v>81600</v>
      </c>
      <c r="F20" s="207"/>
      <c r="G20" s="207"/>
      <c r="H20" s="207"/>
      <c r="I20" s="207"/>
    </row>
    <row r="21" spans="2:9" ht="12.75" customHeight="1">
      <c r="B21" s="223"/>
      <c r="C21" s="224" t="s">
        <v>184</v>
      </c>
      <c r="D21" s="465">
        <v>17601812</v>
      </c>
      <c r="F21" s="207"/>
      <c r="G21" s="207"/>
      <c r="H21" s="207"/>
      <c r="I21" s="207"/>
    </row>
    <row r="22" spans="2:9" ht="12.75" customHeight="1">
      <c r="B22" s="223" t="s">
        <v>41</v>
      </c>
      <c r="C22" s="225" t="s">
        <v>185</v>
      </c>
      <c r="D22" s="466">
        <f>SUM(D13:D14,D19,D20,D21,)</f>
        <v>115389655</v>
      </c>
      <c r="F22" s="207"/>
      <c r="G22" s="207"/>
      <c r="H22" s="207"/>
      <c r="I22" s="207"/>
    </row>
    <row r="23" spans="2:4" ht="12.75">
      <c r="B23" s="223"/>
      <c r="C23" s="224" t="s">
        <v>451</v>
      </c>
      <c r="D23" s="467">
        <v>21753513</v>
      </c>
    </row>
    <row r="24" spans="2:4" ht="12.75">
      <c r="B24" s="223"/>
      <c r="C24" s="224" t="s">
        <v>454</v>
      </c>
      <c r="D24" s="467">
        <v>11919733</v>
      </c>
    </row>
    <row r="25" spans="2:4" ht="12.75">
      <c r="B25" s="223"/>
      <c r="C25" s="224" t="s">
        <v>365</v>
      </c>
      <c r="D25" s="467">
        <v>305600</v>
      </c>
    </row>
    <row r="26" spans="2:4" ht="12.75">
      <c r="B26" s="223"/>
      <c r="C26" s="224" t="s">
        <v>366</v>
      </c>
      <c r="D26" s="467">
        <v>418900</v>
      </c>
    </row>
    <row r="27" spans="2:4" ht="12.75">
      <c r="B27" s="223"/>
      <c r="C27" s="224" t="s">
        <v>452</v>
      </c>
      <c r="D27" s="467">
        <v>6000000</v>
      </c>
    </row>
    <row r="28" spans="2:4" ht="12.75">
      <c r="B28" s="223"/>
      <c r="C28" s="226" t="s">
        <v>453</v>
      </c>
      <c r="D28" s="467">
        <v>3000000</v>
      </c>
    </row>
    <row r="29" spans="2:4" ht="12.75">
      <c r="B29" s="223"/>
      <c r="C29" s="224" t="s">
        <v>455</v>
      </c>
      <c r="D29" s="467">
        <v>4030533</v>
      </c>
    </row>
    <row r="30" spans="2:4" ht="12.75">
      <c r="B30" s="223"/>
      <c r="C30" s="224" t="s">
        <v>456</v>
      </c>
      <c r="D30" s="467">
        <v>2233133</v>
      </c>
    </row>
    <row r="31" spans="2:4" ht="12.75">
      <c r="B31" s="223" t="s">
        <v>42</v>
      </c>
      <c r="C31" s="227" t="s">
        <v>367</v>
      </c>
      <c r="D31" s="468">
        <f>SUM(D23:D30)</f>
        <v>49661412</v>
      </c>
    </row>
    <row r="32" spans="2:4" ht="12.75">
      <c r="B32" s="223"/>
      <c r="C32" s="224" t="s">
        <v>368</v>
      </c>
      <c r="D32" s="467">
        <v>24345000</v>
      </c>
    </row>
    <row r="33" spans="2:4" ht="12.75">
      <c r="B33" s="223"/>
      <c r="C33" s="224" t="s">
        <v>461</v>
      </c>
      <c r="D33" s="467">
        <v>17495040</v>
      </c>
    </row>
    <row r="34" spans="2:4" ht="12.75">
      <c r="B34" s="223"/>
      <c r="C34" s="224" t="s">
        <v>186</v>
      </c>
      <c r="D34" s="467">
        <v>19396358</v>
      </c>
    </row>
    <row r="35" spans="2:4" ht="12.75">
      <c r="B35" s="223"/>
      <c r="C35" s="224" t="s">
        <v>462</v>
      </c>
      <c r="D35" s="469">
        <v>964440</v>
      </c>
    </row>
    <row r="36" spans="2:4" ht="12.75">
      <c r="B36" s="223"/>
      <c r="C36" s="224" t="s">
        <v>369</v>
      </c>
      <c r="D36" s="467">
        <v>3000000</v>
      </c>
    </row>
    <row r="37" spans="2:4" ht="12.75">
      <c r="B37" s="223"/>
      <c r="C37" s="224" t="s">
        <v>457</v>
      </c>
      <c r="D37" s="467">
        <v>5812800</v>
      </c>
    </row>
    <row r="38" spans="2:4" ht="12.75">
      <c r="B38" s="223"/>
      <c r="C38" s="224" t="s">
        <v>458</v>
      </c>
      <c r="D38" s="467">
        <v>350000</v>
      </c>
    </row>
    <row r="39" spans="2:4" ht="12.75">
      <c r="B39" s="223"/>
      <c r="C39" s="224" t="s">
        <v>459</v>
      </c>
      <c r="D39" s="467">
        <v>4200000</v>
      </c>
    </row>
    <row r="40" spans="2:4" ht="12.75">
      <c r="B40" s="223"/>
      <c r="C40" s="224" t="s">
        <v>460</v>
      </c>
      <c r="D40" s="467">
        <v>1853000</v>
      </c>
    </row>
    <row r="41" spans="2:4" ht="12.75">
      <c r="B41" s="360"/>
      <c r="C41" s="361" t="s">
        <v>463</v>
      </c>
      <c r="D41" s="469">
        <v>2000000</v>
      </c>
    </row>
    <row r="42" spans="2:4" ht="12.75">
      <c r="B42" s="223" t="s">
        <v>187</v>
      </c>
      <c r="C42" s="225" t="s">
        <v>188</v>
      </c>
      <c r="D42" s="468">
        <f>SUM(D32:D41)</f>
        <v>79416638</v>
      </c>
    </row>
    <row r="43" spans="2:4" ht="12.75">
      <c r="B43" s="223"/>
      <c r="C43" s="224" t="s">
        <v>189</v>
      </c>
      <c r="D43" s="469">
        <v>2857980</v>
      </c>
    </row>
    <row r="44" spans="2:4" ht="12.75">
      <c r="B44" s="223" t="s">
        <v>46</v>
      </c>
      <c r="C44" s="225" t="s">
        <v>190</v>
      </c>
      <c r="D44" s="468">
        <f>D43</f>
        <v>2857980</v>
      </c>
    </row>
    <row r="45" spans="2:4" ht="12.75">
      <c r="B45" s="223"/>
      <c r="C45" s="225" t="s">
        <v>297</v>
      </c>
      <c r="D45" s="468">
        <v>29984000</v>
      </c>
    </row>
    <row r="46" spans="2:4" ht="12.75">
      <c r="B46" s="223" t="s">
        <v>254</v>
      </c>
      <c r="C46" s="225" t="s">
        <v>370</v>
      </c>
      <c r="D46" s="468">
        <f>SUM(D45:D45)</f>
        <v>29984000</v>
      </c>
    </row>
    <row r="47" spans="2:4" ht="25.5">
      <c r="B47" s="223"/>
      <c r="C47" s="228" t="s">
        <v>464</v>
      </c>
      <c r="D47" s="468">
        <f>SUM(D22,D31,D42,D44,D46)</f>
        <v>277309685</v>
      </c>
    </row>
  </sheetData>
  <sheetProtection/>
  <mergeCells count="5">
    <mergeCell ref="A7:C7"/>
    <mergeCell ref="A1:E1"/>
    <mergeCell ref="A2:E2"/>
    <mergeCell ref="A3:E3"/>
    <mergeCell ref="A5:C5"/>
  </mergeCells>
  <printOptions horizontalCentered="1"/>
  <pageMargins left="0.15748031496062992" right="0.15748031496062992" top="0.31496062992125984" bottom="0.7480314960629921" header="0.31496062992125984" footer="0.31496062992125984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0.28125" style="47" customWidth="1"/>
    <col min="2" max="2" width="55.00390625" style="47" customWidth="1"/>
    <col min="3" max="3" width="14.140625" style="47" customWidth="1"/>
    <col min="4" max="16384" width="9.140625" style="47" customWidth="1"/>
  </cols>
  <sheetData>
    <row r="1" spans="1:6" ht="22.5" customHeight="1">
      <c r="A1" s="575" t="s">
        <v>486</v>
      </c>
      <c r="B1" s="575"/>
      <c r="C1" s="575"/>
      <c r="D1" s="575"/>
      <c r="E1" s="363"/>
      <c r="F1" s="363"/>
    </row>
    <row r="2" spans="1:6" ht="22.5" customHeight="1">
      <c r="A2" s="359"/>
      <c r="B2" s="359"/>
      <c r="C2" s="359"/>
      <c r="D2" s="359"/>
      <c r="E2" s="363"/>
      <c r="F2" s="363"/>
    </row>
    <row r="3" spans="1:6" ht="39" customHeight="1">
      <c r="A3" s="574" t="s">
        <v>414</v>
      </c>
      <c r="B3" s="574"/>
      <c r="C3" s="574"/>
      <c r="D3" s="574"/>
      <c r="E3" s="362"/>
      <c r="F3" s="362"/>
    </row>
    <row r="4" spans="2:3" ht="12.75">
      <c r="B4" s="48"/>
      <c r="C4" s="48"/>
    </row>
    <row r="5" spans="2:3" ht="12.75">
      <c r="B5" s="49"/>
      <c r="C5" s="49"/>
    </row>
    <row r="6" ht="12.75">
      <c r="B6" s="49"/>
    </row>
    <row r="7" spans="2:3" ht="12.75">
      <c r="B7" s="49"/>
      <c r="C7" s="310"/>
    </row>
    <row r="8" spans="2:3" ht="12.75">
      <c r="B8" s="49"/>
      <c r="C8" s="310" t="s">
        <v>389</v>
      </c>
    </row>
    <row r="9" spans="2:3" ht="15.75">
      <c r="B9" s="55" t="s">
        <v>415</v>
      </c>
      <c r="C9" s="444">
        <v>60200000</v>
      </c>
    </row>
    <row r="10" spans="2:3" ht="15.75">
      <c r="B10" s="55" t="s">
        <v>400</v>
      </c>
      <c r="C10" s="444">
        <v>1500000</v>
      </c>
    </row>
    <row r="11" spans="2:3" s="56" customFormat="1" ht="15" customHeight="1">
      <c r="B11" s="51" t="s">
        <v>63</v>
      </c>
      <c r="C11" s="444">
        <v>200000</v>
      </c>
    </row>
    <row r="12" spans="2:3" s="52" customFormat="1" ht="15" customHeight="1">
      <c r="B12" s="50" t="s">
        <v>62</v>
      </c>
      <c r="C12" s="445">
        <f>SUM(C9:C11)</f>
        <v>61900000</v>
      </c>
    </row>
    <row r="13" spans="2:3" s="52" customFormat="1" ht="15" customHeight="1">
      <c r="B13" s="55" t="s">
        <v>440</v>
      </c>
      <c r="C13" s="444">
        <v>32583000</v>
      </c>
    </row>
    <row r="14" spans="2:3" ht="15" customHeight="1">
      <c r="B14" s="50" t="s">
        <v>62</v>
      </c>
      <c r="C14" s="445">
        <f>SUM(C13)</f>
        <v>32583000</v>
      </c>
    </row>
    <row r="15" spans="2:3" ht="15" customHeight="1">
      <c r="B15" s="58" t="s">
        <v>64</v>
      </c>
      <c r="C15" s="445">
        <f>SUM(C12,C14)</f>
        <v>94483000</v>
      </c>
    </row>
  </sheetData>
  <sheetProtection/>
  <mergeCells count="2">
    <mergeCell ref="A3:D3"/>
    <mergeCell ref="A1:D1"/>
  </mergeCells>
  <printOptions horizontalCentered="1"/>
  <pageMargins left="0.35433070866141736" right="0.35433070866141736" top="0.551181102362204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5.8515625" style="47" customWidth="1"/>
    <col min="2" max="2" width="57.140625" style="65" customWidth="1"/>
    <col min="3" max="3" width="30.8515625" style="65" customWidth="1"/>
    <col min="4" max="4" width="15.00390625" style="71" customWidth="1"/>
    <col min="5" max="5" width="8.57421875" style="47" customWidth="1"/>
    <col min="6" max="16384" width="9.140625" style="47" customWidth="1"/>
  </cols>
  <sheetData>
    <row r="1" spans="1:5" ht="30" customHeight="1">
      <c r="A1" s="507" t="s">
        <v>487</v>
      </c>
      <c r="B1" s="507"/>
      <c r="C1" s="507"/>
      <c r="D1" s="507"/>
      <c r="E1" s="507"/>
    </row>
    <row r="2" spans="1:5" ht="30" customHeight="1">
      <c r="A2" s="358"/>
      <c r="B2" s="358"/>
      <c r="C2" s="358"/>
      <c r="D2" s="358"/>
      <c r="E2" s="358"/>
    </row>
    <row r="3" spans="1:5" ht="49.5" customHeight="1">
      <c r="A3" s="576" t="s">
        <v>416</v>
      </c>
      <c r="B3" s="576"/>
      <c r="C3" s="576"/>
      <c r="D3" s="576"/>
      <c r="E3" s="576"/>
    </row>
    <row r="4" spans="2:4" ht="15.75">
      <c r="B4" s="59"/>
      <c r="C4" s="59"/>
      <c r="D4" s="60"/>
    </row>
    <row r="5" spans="2:4" ht="19.5" customHeight="1" thickBot="1">
      <c r="B5" s="59"/>
      <c r="C5" s="59"/>
      <c r="D5" s="60" t="s">
        <v>389</v>
      </c>
    </row>
    <row r="6" spans="2:4" s="52" customFormat="1" ht="39" customHeight="1" thickBot="1">
      <c r="B6" s="365" t="s">
        <v>385</v>
      </c>
      <c r="C6" s="366" t="s">
        <v>373</v>
      </c>
      <c r="D6" s="364" t="s">
        <v>371</v>
      </c>
    </row>
    <row r="7" spans="2:4" ht="15.75">
      <c r="B7" s="61" t="s">
        <v>66</v>
      </c>
      <c r="C7" s="61"/>
      <c r="D7" s="368">
        <v>0</v>
      </c>
    </row>
    <row r="8" spans="2:4" ht="15.75">
      <c r="B8" s="57" t="s">
        <v>68</v>
      </c>
      <c r="C8" s="367" t="s">
        <v>374</v>
      </c>
      <c r="D8" s="444">
        <v>284000</v>
      </c>
    </row>
    <row r="9" spans="2:4" ht="15.75">
      <c r="B9" s="57" t="s">
        <v>372</v>
      </c>
      <c r="C9" s="367" t="s">
        <v>374</v>
      </c>
      <c r="D9" s="444">
        <v>400000</v>
      </c>
    </row>
    <row r="10" spans="2:4" ht="15.75">
      <c r="B10" s="57" t="s">
        <v>386</v>
      </c>
      <c r="C10" s="367" t="s">
        <v>374</v>
      </c>
      <c r="D10" s="444">
        <v>131000</v>
      </c>
    </row>
    <row r="11" spans="2:4" ht="15.75">
      <c r="B11" s="57" t="s">
        <v>417</v>
      </c>
      <c r="C11" s="367" t="s">
        <v>374</v>
      </c>
      <c r="D11" s="444">
        <v>121000</v>
      </c>
    </row>
    <row r="12" spans="2:4" ht="15.75">
      <c r="B12" s="57" t="s">
        <v>418</v>
      </c>
      <c r="C12" s="367" t="s">
        <v>374</v>
      </c>
      <c r="D12" s="444">
        <v>20000</v>
      </c>
    </row>
    <row r="13" spans="2:4" ht="15.75">
      <c r="B13" s="57" t="s">
        <v>419</v>
      </c>
      <c r="C13" s="367" t="s">
        <v>374</v>
      </c>
      <c r="D13" s="444">
        <v>418000</v>
      </c>
    </row>
    <row r="14" spans="2:4" ht="15.75">
      <c r="B14" s="57" t="s">
        <v>420</v>
      </c>
      <c r="C14" s="367" t="s">
        <v>374</v>
      </c>
      <c r="D14" s="444">
        <v>500000</v>
      </c>
    </row>
    <row r="15" spans="2:4" ht="15.75">
      <c r="B15" s="57" t="s">
        <v>421</v>
      </c>
      <c r="C15" s="367" t="s">
        <v>374</v>
      </c>
      <c r="D15" s="444">
        <v>745000</v>
      </c>
    </row>
    <row r="16" spans="2:4" ht="15.75">
      <c r="B16" s="57" t="s">
        <v>422</v>
      </c>
      <c r="C16" s="367" t="s">
        <v>374</v>
      </c>
      <c r="D16" s="444">
        <v>3000000</v>
      </c>
    </row>
    <row r="17" spans="2:4" ht="15.75">
      <c r="B17" s="57" t="s">
        <v>423</v>
      </c>
      <c r="C17" s="367" t="s">
        <v>374</v>
      </c>
      <c r="D17" s="444">
        <v>1000000</v>
      </c>
    </row>
    <row r="18" spans="2:4" ht="15.75">
      <c r="B18" s="57" t="s">
        <v>424</v>
      </c>
      <c r="C18" s="367" t="s">
        <v>374</v>
      </c>
      <c r="D18" s="444">
        <v>1000000</v>
      </c>
    </row>
    <row r="19" spans="2:4" ht="15.75">
      <c r="B19" s="57" t="s">
        <v>425</v>
      </c>
      <c r="C19" s="367" t="s">
        <v>375</v>
      </c>
      <c r="D19" s="444">
        <v>2200000</v>
      </c>
    </row>
    <row r="20" spans="2:4" ht="15.75">
      <c r="B20" s="57" t="s">
        <v>426</v>
      </c>
      <c r="C20" s="367" t="s">
        <v>375</v>
      </c>
      <c r="D20" s="444">
        <v>60200000</v>
      </c>
    </row>
    <row r="21" spans="2:4" ht="15.75">
      <c r="B21" s="57" t="s">
        <v>427</v>
      </c>
      <c r="C21" s="367" t="s">
        <v>375</v>
      </c>
      <c r="D21" s="444">
        <v>22964000</v>
      </c>
    </row>
    <row r="22" spans="2:4" ht="15.75">
      <c r="B22" s="57" t="s">
        <v>428</v>
      </c>
      <c r="C22" s="367" t="s">
        <v>375</v>
      </c>
      <c r="D22" s="444">
        <v>1500000</v>
      </c>
    </row>
    <row r="23" spans="2:4" ht="15.75">
      <c r="B23" s="62" t="s">
        <v>67</v>
      </c>
      <c r="C23" s="62"/>
      <c r="D23" s="446">
        <f>SUM(D8:D22)</f>
        <v>94483000</v>
      </c>
    </row>
    <row r="24" spans="2:4" ht="15.75">
      <c r="B24" s="58" t="s">
        <v>62</v>
      </c>
      <c r="C24" s="58"/>
      <c r="D24" s="445">
        <f>SUM(D7,D23)</f>
        <v>94483000</v>
      </c>
    </row>
    <row r="25" spans="2:4" s="52" customFormat="1" ht="15.75">
      <c r="B25" s="63"/>
      <c r="C25" s="63"/>
      <c r="D25" s="64"/>
    </row>
    <row r="26" spans="2:4" ht="11.25" customHeight="1">
      <c r="B26" s="63"/>
      <c r="C26" s="63"/>
      <c r="D26" s="64"/>
    </row>
    <row r="27" spans="2:4" ht="11.25" customHeight="1">
      <c r="B27" s="63"/>
      <c r="C27" s="63"/>
      <c r="D27" s="64"/>
    </row>
    <row r="28" spans="2:4" s="52" customFormat="1" ht="15.75">
      <c r="B28" s="63"/>
      <c r="C28" s="63"/>
      <c r="D28" s="63"/>
    </row>
    <row r="29" spans="2:4" s="52" customFormat="1" ht="15.75">
      <c r="B29" s="65"/>
      <c r="C29" s="65"/>
      <c r="D29" s="65"/>
    </row>
    <row r="30" ht="15.75">
      <c r="D30" s="65"/>
    </row>
    <row r="31" spans="2:4" s="52" customFormat="1" ht="15.75">
      <c r="B31" s="65"/>
      <c r="C31" s="65"/>
      <c r="D31" s="65"/>
    </row>
    <row r="32" ht="15.75">
      <c r="D32" s="65"/>
    </row>
    <row r="33" ht="15.75">
      <c r="D33" s="65"/>
    </row>
    <row r="34" ht="15.75">
      <c r="D34" s="65"/>
    </row>
    <row r="35" ht="15.75">
      <c r="D35" s="65"/>
    </row>
    <row r="36" ht="15.75">
      <c r="D36" s="65"/>
    </row>
    <row r="37" ht="15.75">
      <c r="D37" s="65"/>
    </row>
    <row r="38" ht="15.75">
      <c r="D38" s="65"/>
    </row>
    <row r="39" ht="15.75">
      <c r="D39" s="65"/>
    </row>
    <row r="40" ht="15.75">
      <c r="D40" s="65"/>
    </row>
    <row r="41" ht="15.75">
      <c r="D41" s="65"/>
    </row>
    <row r="42" spans="2:4" ht="15.75">
      <c r="B42" s="66"/>
      <c r="C42" s="66"/>
      <c r="D42" s="67"/>
    </row>
    <row r="43" spans="2:4" ht="15.75">
      <c r="B43" s="66"/>
      <c r="C43" s="66"/>
      <c r="D43" s="67"/>
    </row>
    <row r="44" spans="2:4" ht="15.75">
      <c r="B44" s="66"/>
      <c r="C44" s="66"/>
      <c r="D44" s="67"/>
    </row>
    <row r="45" spans="2:4" ht="15.75">
      <c r="B45" s="66"/>
      <c r="C45" s="66"/>
      <c r="D45" s="67"/>
    </row>
    <row r="46" spans="2:4" s="56" customFormat="1" ht="15.75">
      <c r="B46" s="66"/>
      <c r="C46" s="66"/>
      <c r="D46" s="67"/>
    </row>
    <row r="47" spans="2:4" s="52" customFormat="1" ht="15.75">
      <c r="B47" s="66"/>
      <c r="C47" s="66"/>
      <c r="D47" s="67"/>
    </row>
    <row r="48" spans="2:4" s="68" customFormat="1" ht="15.75">
      <c r="B48" s="66"/>
      <c r="C48" s="66"/>
      <c r="D48" s="67"/>
    </row>
    <row r="49" spans="2:4" ht="15.75">
      <c r="B49" s="66"/>
      <c r="C49" s="66"/>
      <c r="D49" s="67"/>
    </row>
    <row r="50" spans="2:4" ht="15.75">
      <c r="B50" s="66"/>
      <c r="C50" s="66"/>
      <c r="D50" s="67"/>
    </row>
    <row r="51" spans="2:4" ht="15.75">
      <c r="B51" s="66"/>
      <c r="C51" s="66"/>
      <c r="D51" s="67"/>
    </row>
    <row r="52" spans="2:4" ht="15.75">
      <c r="B52" s="66"/>
      <c r="C52" s="66"/>
      <c r="D52" s="67"/>
    </row>
    <row r="53" spans="2:4" ht="15.75">
      <c r="B53" s="66"/>
      <c r="C53" s="66"/>
      <c r="D53" s="67"/>
    </row>
    <row r="54" spans="2:4" ht="15.75">
      <c r="B54" s="66"/>
      <c r="C54" s="66"/>
      <c r="D54" s="67"/>
    </row>
    <row r="55" spans="2:4" ht="15.75">
      <c r="B55" s="66"/>
      <c r="C55" s="66"/>
      <c r="D55" s="67"/>
    </row>
    <row r="56" spans="2:4" ht="15.75">
      <c r="B56" s="66"/>
      <c r="C56" s="66"/>
      <c r="D56" s="67"/>
    </row>
    <row r="57" spans="2:4" ht="15.75">
      <c r="B57" s="66"/>
      <c r="C57" s="66"/>
      <c r="D57" s="67"/>
    </row>
    <row r="58" spans="2:4" ht="15.75">
      <c r="B58" s="66"/>
      <c r="C58" s="66"/>
      <c r="D58" s="67"/>
    </row>
    <row r="59" spans="2:4" ht="15.75">
      <c r="B59" s="66"/>
      <c r="C59" s="66"/>
      <c r="D59" s="67"/>
    </row>
    <row r="60" spans="2:4" ht="15.75">
      <c r="B60" s="63"/>
      <c r="C60" s="63"/>
      <c r="D60" s="69"/>
    </row>
    <row r="61" ht="15.75">
      <c r="D61" s="65"/>
    </row>
    <row r="62" ht="15.75">
      <c r="D62" s="65"/>
    </row>
    <row r="63" spans="2:4" s="52" customFormat="1" ht="15.75">
      <c r="B63" s="63"/>
      <c r="C63" s="63"/>
      <c r="D63" s="63"/>
    </row>
    <row r="64" ht="15.75">
      <c r="D64" s="65"/>
    </row>
    <row r="65" ht="15.75">
      <c r="D65" s="65"/>
    </row>
    <row r="66" spans="2:4" s="52" customFormat="1" ht="15.75">
      <c r="B66" s="63"/>
      <c r="C66" s="63"/>
      <c r="D66" s="65"/>
    </row>
    <row r="67" spans="2:4" ht="15.75">
      <c r="B67" s="66"/>
      <c r="C67" s="66"/>
      <c r="D67" s="70"/>
    </row>
    <row r="68" spans="2:4" ht="15.75">
      <c r="B68" s="66"/>
      <c r="C68" s="66"/>
      <c r="D68" s="70"/>
    </row>
    <row r="69" spans="2:4" ht="15.75">
      <c r="B69" s="66"/>
      <c r="C69" s="66"/>
      <c r="D69" s="70"/>
    </row>
    <row r="70" spans="2:4" ht="15.75">
      <c r="B70" s="66"/>
      <c r="C70" s="66"/>
      <c r="D70" s="70"/>
    </row>
    <row r="71" spans="2:4" ht="15.75">
      <c r="B71" s="66"/>
      <c r="C71" s="66"/>
      <c r="D71" s="70"/>
    </row>
    <row r="72" spans="2:4" ht="15.75">
      <c r="B72" s="66"/>
      <c r="C72" s="66"/>
      <c r="D72" s="70"/>
    </row>
    <row r="73" spans="2:4" ht="15.75">
      <c r="B73" s="66"/>
      <c r="C73" s="66"/>
      <c r="D73" s="70"/>
    </row>
    <row r="74" spans="2:4" ht="15.75">
      <c r="B74" s="66"/>
      <c r="C74" s="66"/>
      <c r="D74" s="70"/>
    </row>
    <row r="75" spans="2:4" ht="15.75">
      <c r="B75" s="63"/>
      <c r="C75" s="63"/>
      <c r="D75" s="64"/>
    </row>
    <row r="76" spans="2:3" ht="15.75">
      <c r="B76" s="63"/>
      <c r="C76" s="63"/>
    </row>
    <row r="77" ht="15.75">
      <c r="D77" s="64"/>
    </row>
    <row r="78" spans="2:3" ht="15.75">
      <c r="B78" s="63"/>
      <c r="C78" s="63"/>
    </row>
    <row r="80" ht="15.75">
      <c r="D80" s="64"/>
    </row>
    <row r="81" spans="2:4" ht="15.75">
      <c r="B81" s="63"/>
      <c r="C81" s="63"/>
      <c r="D81" s="64"/>
    </row>
    <row r="82" spans="2:3" ht="15.75">
      <c r="B82" s="63"/>
      <c r="C82" s="63"/>
    </row>
    <row r="83" ht="15.75">
      <c r="D83" s="64"/>
    </row>
    <row r="84" spans="2:4" ht="15.75">
      <c r="B84" s="63"/>
      <c r="C84" s="63"/>
      <c r="D84" s="70"/>
    </row>
    <row r="85" spans="2:4" ht="15.75">
      <c r="B85" s="72"/>
      <c r="C85" s="72"/>
      <c r="D85" s="70"/>
    </row>
    <row r="86" spans="2:4" ht="15.75">
      <c r="B86" s="72"/>
      <c r="C86" s="72"/>
      <c r="D86" s="70"/>
    </row>
    <row r="87" spans="2:4" ht="15.75">
      <c r="B87" s="72"/>
      <c r="C87" s="72"/>
      <c r="D87" s="70"/>
    </row>
    <row r="88" spans="2:4" ht="15.75">
      <c r="B88" s="72"/>
      <c r="C88" s="72"/>
      <c r="D88" s="70"/>
    </row>
    <row r="89" spans="2:4" ht="15.75">
      <c r="B89" s="72"/>
      <c r="C89" s="72"/>
      <c r="D89" s="70"/>
    </row>
    <row r="90" spans="2:4" ht="15.75">
      <c r="B90" s="72"/>
      <c r="C90" s="72"/>
      <c r="D90" s="70"/>
    </row>
    <row r="91" spans="2:4" ht="15.75">
      <c r="B91" s="72"/>
      <c r="C91" s="72"/>
      <c r="D91" s="70"/>
    </row>
    <row r="92" spans="2:4" ht="15.75">
      <c r="B92" s="72"/>
      <c r="C92" s="72"/>
      <c r="D92" s="70"/>
    </row>
    <row r="93" spans="2:3" ht="15.75">
      <c r="B93" s="72"/>
      <c r="C93" s="72"/>
    </row>
    <row r="100" ht="15.75">
      <c r="D100" s="64"/>
    </row>
    <row r="101" spans="2:3" ht="15.75">
      <c r="B101" s="63"/>
      <c r="C101" s="63"/>
    </row>
    <row r="102" ht="15.75">
      <c r="D102" s="64"/>
    </row>
    <row r="103" spans="2:3" ht="15.75">
      <c r="B103" s="63"/>
      <c r="C103" s="63"/>
    </row>
    <row r="106" ht="15.75">
      <c r="D106" s="64"/>
    </row>
    <row r="107" ht="15.75">
      <c r="D107" s="65"/>
    </row>
    <row r="108" ht="15.75">
      <c r="D108" s="64"/>
    </row>
    <row r="109" spans="2:4" ht="15.75">
      <c r="B109" s="63"/>
      <c r="C109" s="63"/>
      <c r="D109" s="70"/>
    </row>
    <row r="110" spans="2:3" ht="15.75">
      <c r="B110" s="72"/>
      <c r="C110" s="72"/>
    </row>
    <row r="111" ht="15.75">
      <c r="D111" s="64"/>
    </row>
    <row r="112" spans="2:3" ht="15.75">
      <c r="B112" s="63"/>
      <c r="C112" s="63"/>
    </row>
    <row r="113" ht="15.75">
      <c r="D113" s="64"/>
    </row>
    <row r="114" spans="2:3" ht="15.75">
      <c r="B114" s="63"/>
      <c r="C114" s="63"/>
    </row>
  </sheetData>
  <sheetProtection/>
  <mergeCells count="2">
    <mergeCell ref="A3:E3"/>
    <mergeCell ref="A1:E1"/>
  </mergeCells>
  <printOptions horizontalCentered="1"/>
  <pageMargins left="0.3937007874015748" right="0.3937007874015748" top="0.35433070866141736" bottom="0.6692913385826772" header="0.35433070866141736" footer="0.2755905511811024"/>
  <pageSetup horizontalDpi="300" verticalDpi="3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I5" sqref="I5"/>
    </sheetView>
  </sheetViews>
  <sheetFormatPr defaultColWidth="8.8515625" defaultRowHeight="15"/>
  <cols>
    <col min="1" max="2" width="5.28125" style="38" customWidth="1"/>
    <col min="3" max="3" width="3.8515625" style="74" bestFit="1" customWidth="1"/>
    <col min="4" max="4" width="12.140625" style="75" bestFit="1" customWidth="1"/>
    <col min="5" max="5" width="43.421875" style="79" customWidth="1"/>
    <col min="6" max="6" width="18.7109375" style="79" customWidth="1"/>
    <col min="7" max="7" width="9.8515625" style="79" customWidth="1"/>
    <col min="8" max="8" width="9.7109375" style="79" customWidth="1"/>
    <col min="9" max="12" width="8.8515625" style="79" customWidth="1"/>
    <col min="13" max="16384" width="8.8515625" style="38" customWidth="1"/>
  </cols>
  <sheetData>
    <row r="1" spans="1:12" s="94" customFormat="1" ht="15.75">
      <c r="A1" s="575" t="s">
        <v>488</v>
      </c>
      <c r="B1" s="575"/>
      <c r="C1" s="575"/>
      <c r="D1" s="575"/>
      <c r="E1" s="575"/>
      <c r="F1" s="575"/>
      <c r="G1" s="575"/>
      <c r="H1" s="575"/>
      <c r="I1" s="575"/>
      <c r="J1" s="75"/>
      <c r="K1" s="75"/>
      <c r="L1" s="75"/>
    </row>
    <row r="2" spans="5:7" ht="15.75">
      <c r="E2" s="76"/>
      <c r="F2" s="76"/>
      <c r="G2" s="78"/>
    </row>
    <row r="3" spans="5:7" ht="15.75">
      <c r="E3" s="76"/>
      <c r="F3" s="77"/>
      <c r="G3" s="78"/>
    </row>
    <row r="4" spans="1:12" ht="27.75" customHeight="1">
      <c r="A4" s="580" t="s">
        <v>69</v>
      </c>
      <c r="B4" s="580"/>
      <c r="C4" s="580"/>
      <c r="D4" s="580"/>
      <c r="E4" s="580"/>
      <c r="F4" s="580"/>
      <c r="G4" s="580"/>
      <c r="H4" s="580"/>
      <c r="I4" s="80"/>
      <c r="J4" s="80"/>
      <c r="K4" s="80"/>
      <c r="L4" s="80"/>
    </row>
    <row r="5" spans="1:12" ht="39" customHeight="1">
      <c r="A5" s="580" t="s">
        <v>430</v>
      </c>
      <c r="B5" s="580"/>
      <c r="C5" s="580"/>
      <c r="D5" s="580"/>
      <c r="E5" s="580"/>
      <c r="F5" s="580"/>
      <c r="G5" s="580"/>
      <c r="H5" s="580"/>
      <c r="I5" s="80"/>
      <c r="J5" s="80"/>
      <c r="K5" s="80"/>
      <c r="L5" s="80"/>
    </row>
    <row r="6" spans="4:12" ht="16.5" customHeight="1">
      <c r="D6" s="81"/>
      <c r="E6" s="81"/>
      <c r="F6" s="81"/>
      <c r="G6" s="81"/>
      <c r="H6" s="81"/>
      <c r="I6" s="81"/>
      <c r="J6" s="81"/>
      <c r="K6" s="80"/>
      <c r="L6" s="80"/>
    </row>
    <row r="7" spans="3:10" s="82" customFormat="1" ht="63.75" customHeight="1">
      <c r="C7" s="320" t="s">
        <v>256</v>
      </c>
      <c r="D7" s="83" t="s">
        <v>70</v>
      </c>
      <c r="E7" s="83" t="s">
        <v>71</v>
      </c>
      <c r="F7" s="311" t="s">
        <v>429</v>
      </c>
      <c r="G7" s="84"/>
      <c r="H7" s="84"/>
      <c r="I7" s="84"/>
      <c r="J7" s="84"/>
    </row>
    <row r="8" spans="3:10" s="82" customFormat="1" ht="15.75">
      <c r="C8" s="317"/>
      <c r="D8" s="314" t="s">
        <v>264</v>
      </c>
      <c r="E8" s="87" t="s">
        <v>72</v>
      </c>
      <c r="F8" s="86">
        <v>1</v>
      </c>
      <c r="G8" s="84"/>
      <c r="H8" s="84"/>
      <c r="I8" s="84"/>
      <c r="J8" s="84"/>
    </row>
    <row r="9" spans="3:10" s="82" customFormat="1" ht="15.75">
      <c r="C9" s="312"/>
      <c r="D9" s="314" t="s">
        <v>266</v>
      </c>
      <c r="E9" s="87" t="s">
        <v>265</v>
      </c>
      <c r="F9" s="86">
        <v>1</v>
      </c>
      <c r="G9" s="84"/>
      <c r="H9" s="84"/>
      <c r="I9" s="84"/>
      <c r="J9" s="84"/>
    </row>
    <row r="10" spans="3:10" s="82" customFormat="1" ht="15.75">
      <c r="C10" s="312"/>
      <c r="D10" s="315" t="s">
        <v>267</v>
      </c>
      <c r="E10" s="87" t="s">
        <v>268</v>
      </c>
      <c r="F10" s="86">
        <v>7</v>
      </c>
      <c r="G10" s="84"/>
      <c r="H10" s="84"/>
      <c r="I10" s="84"/>
      <c r="J10" s="84"/>
    </row>
    <row r="11" spans="3:10" s="82" customFormat="1" ht="15.75">
      <c r="C11" s="312"/>
      <c r="D11" s="315" t="s">
        <v>269</v>
      </c>
      <c r="E11" s="87" t="s">
        <v>53</v>
      </c>
      <c r="F11" s="86">
        <v>3</v>
      </c>
      <c r="G11" s="84"/>
      <c r="H11" s="84"/>
      <c r="I11" s="84"/>
      <c r="J11" s="84"/>
    </row>
    <row r="12" spans="3:10" s="82" customFormat="1" ht="15.75">
      <c r="C12" s="313"/>
      <c r="D12" s="88">
        <v>104044</v>
      </c>
      <c r="E12" s="87" t="s">
        <v>271</v>
      </c>
      <c r="F12" s="86">
        <v>2</v>
      </c>
      <c r="G12" s="84"/>
      <c r="H12" s="84"/>
      <c r="I12" s="84"/>
      <c r="J12" s="84"/>
    </row>
    <row r="13" spans="3:10" s="82" customFormat="1" ht="15.75">
      <c r="C13" s="285" t="s">
        <v>41</v>
      </c>
      <c r="D13" s="90" t="s">
        <v>275</v>
      </c>
      <c r="E13" s="392"/>
      <c r="F13" s="311">
        <f>SUM(F8:F12)</f>
        <v>14</v>
      </c>
      <c r="G13" s="84"/>
      <c r="H13" s="84"/>
      <c r="I13" s="84"/>
      <c r="J13" s="84"/>
    </row>
    <row r="14" spans="3:10" s="82" customFormat="1" ht="19.5" customHeight="1">
      <c r="C14" s="285"/>
      <c r="D14" s="316" t="s">
        <v>264</v>
      </c>
      <c r="E14" s="89" t="s">
        <v>279</v>
      </c>
      <c r="F14" s="85">
        <v>17</v>
      </c>
      <c r="G14" s="84"/>
      <c r="H14" s="84"/>
      <c r="I14" s="84"/>
      <c r="J14" s="84"/>
    </row>
    <row r="15" spans="3:12" ht="15.75">
      <c r="C15" s="318" t="s">
        <v>42</v>
      </c>
      <c r="D15" s="90" t="s">
        <v>274</v>
      </c>
      <c r="E15" s="91"/>
      <c r="F15" s="92">
        <f>F14</f>
        <v>17</v>
      </c>
      <c r="K15" s="38"/>
      <c r="L15" s="38"/>
    </row>
    <row r="16" spans="3:12" ht="15.75">
      <c r="C16" s="312"/>
      <c r="D16" s="314" t="s">
        <v>349</v>
      </c>
      <c r="E16" s="87" t="s">
        <v>383</v>
      </c>
      <c r="F16" s="86">
        <v>1</v>
      </c>
      <c r="K16" s="38"/>
      <c r="L16" s="38"/>
    </row>
    <row r="17" spans="3:12" ht="18" customHeight="1">
      <c r="C17" s="319" t="s">
        <v>44</v>
      </c>
      <c r="D17" s="90" t="s">
        <v>272</v>
      </c>
      <c r="E17" s="91"/>
      <c r="F17" s="92">
        <f>SUM(F16)</f>
        <v>1</v>
      </c>
      <c r="K17" s="38"/>
      <c r="L17" s="38"/>
    </row>
    <row r="18" spans="3:12" ht="15.75">
      <c r="C18" s="312"/>
      <c r="D18" s="314" t="s">
        <v>354</v>
      </c>
      <c r="E18" s="87" t="s">
        <v>259</v>
      </c>
      <c r="F18" s="86">
        <v>1</v>
      </c>
      <c r="K18" s="38"/>
      <c r="L18" s="38"/>
    </row>
    <row r="19" spans="3:12" ht="15.75">
      <c r="C19" s="319" t="s">
        <v>46</v>
      </c>
      <c r="D19" s="90" t="s">
        <v>273</v>
      </c>
      <c r="E19" s="91"/>
      <c r="F19" s="92">
        <v>1</v>
      </c>
      <c r="K19" s="38"/>
      <c r="L19" s="38"/>
    </row>
    <row r="20" spans="3:12" ht="15.75">
      <c r="C20" s="312"/>
      <c r="D20" s="88">
        <v>107052</v>
      </c>
      <c r="E20" s="87" t="s">
        <v>345</v>
      </c>
      <c r="F20" s="86">
        <v>5</v>
      </c>
      <c r="K20" s="38"/>
      <c r="L20" s="38"/>
    </row>
    <row r="21" spans="3:12" ht="15.75">
      <c r="C21" s="312"/>
      <c r="D21" s="88">
        <v>104042</v>
      </c>
      <c r="E21" s="87" t="s">
        <v>346</v>
      </c>
      <c r="F21" s="86">
        <v>1</v>
      </c>
      <c r="K21" s="38"/>
      <c r="L21" s="38"/>
    </row>
    <row r="22" spans="3:12" ht="15.75">
      <c r="C22" s="312"/>
      <c r="D22" s="88">
        <v>102031</v>
      </c>
      <c r="E22" s="87" t="s">
        <v>347</v>
      </c>
      <c r="F22" s="86">
        <v>2</v>
      </c>
      <c r="K22" s="38"/>
      <c r="L22" s="38"/>
    </row>
    <row r="23" spans="3:12" ht="15.75">
      <c r="C23" s="312"/>
      <c r="D23" s="88">
        <v>107051</v>
      </c>
      <c r="E23" s="87" t="s">
        <v>348</v>
      </c>
      <c r="F23" s="86">
        <v>1</v>
      </c>
      <c r="K23" s="38"/>
      <c r="L23" s="38"/>
    </row>
    <row r="24" spans="3:12" ht="15.75">
      <c r="C24" s="312"/>
      <c r="D24" s="315" t="s">
        <v>270</v>
      </c>
      <c r="E24" s="87" t="s">
        <v>73</v>
      </c>
      <c r="F24" s="86">
        <v>9</v>
      </c>
      <c r="K24" s="38"/>
      <c r="L24" s="38"/>
    </row>
    <row r="25" spans="3:12" ht="19.5" customHeight="1">
      <c r="C25" s="319" t="s">
        <v>254</v>
      </c>
      <c r="D25" s="90" t="s">
        <v>384</v>
      </c>
      <c r="E25" s="91"/>
      <c r="F25" s="92">
        <f>SUM(F20:F24)</f>
        <v>18</v>
      </c>
      <c r="K25" s="38"/>
      <c r="L25" s="38"/>
    </row>
    <row r="26" spans="3:12" ht="36" customHeight="1">
      <c r="C26" s="577" t="s">
        <v>74</v>
      </c>
      <c r="D26" s="578"/>
      <c r="E26" s="579"/>
      <c r="F26" s="93">
        <f>SUM(F13,F15,F17,F19,F25)</f>
        <v>51</v>
      </c>
      <c r="K26" s="38"/>
      <c r="L26" s="38"/>
    </row>
  </sheetData>
  <sheetProtection/>
  <mergeCells count="4">
    <mergeCell ref="A1:I1"/>
    <mergeCell ref="C26:E26"/>
    <mergeCell ref="A4:H4"/>
    <mergeCell ref="A5:H5"/>
  </mergeCells>
  <printOptions horizontalCentered="1"/>
  <pageMargins left="0.7480314960629921" right="0.7086614173228347" top="0.31496062992125984" bottom="0.2755905511811024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Pénzügy01</cp:lastModifiedBy>
  <cp:lastPrinted>2017-02-14T10:50:32Z</cp:lastPrinted>
  <dcterms:created xsi:type="dcterms:W3CDTF">2015-02-02T07:42:02Z</dcterms:created>
  <dcterms:modified xsi:type="dcterms:W3CDTF">2017-02-14T12:40:12Z</dcterms:modified>
  <cp:category/>
  <cp:version/>
  <cp:contentType/>
  <cp:contentStatus/>
</cp:coreProperties>
</file>