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/>
  <c r="I56"/>
  <c r="I55"/>
  <c r="G55"/>
  <c r="I51"/>
  <c r="I52" s="1"/>
  <c r="G48"/>
  <c r="G51" s="1"/>
  <c r="G52" s="1"/>
  <c r="I44"/>
  <c r="G44"/>
  <c r="I28"/>
  <c r="G13"/>
  <c r="G8"/>
  <c r="G5"/>
  <c r="G6" s="1"/>
  <c r="G26" s="1"/>
  <c r="G28" s="1"/>
  <c r="G56" s="1"/>
</calcChain>
</file>

<file path=xl/sharedStrings.xml><?xml version="1.0" encoding="utf-8"?>
<sst xmlns="http://schemas.openxmlformats.org/spreadsheetml/2006/main" count="218" uniqueCount="134">
  <si>
    <t>Szigetbecse Község</t>
  </si>
  <si>
    <t>2/a melléklet</t>
  </si>
  <si>
    <t>Ft-ban</t>
  </si>
  <si>
    <t>ssz.</t>
  </si>
  <si>
    <t>Jogcím száma</t>
  </si>
  <si>
    <t>Jogcím megnevezése</t>
  </si>
  <si>
    <t>Mennyiségi egység</t>
  </si>
  <si>
    <t>Fajlagos összeg</t>
  </si>
  <si>
    <t>Mutató</t>
  </si>
  <si>
    <t>eredeti előirányzat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</si>
  <si>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</si>
  <si>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</si>
  <si>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</si>
  <si>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</si>
  <si>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</si>
  <si>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I.1.f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</si>
  <si>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</si>
  <si>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</si>
  <si>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</si>
  <si>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</si>
  <si>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3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</si>
  <si>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</si>
  <si>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</si>
  <si>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</si>
  <si>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</si>
  <si>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</si>
  <si>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</si>
  <si>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</si>
  <si>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</si>
  <si>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</si>
  <si>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</si>
  <si>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</si>
  <si>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</si>
  <si>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</si>
  <si>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</si>
  <si>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</si>
  <si>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</si>
  <si>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</si>
  <si>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</si>
  <si>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I.1.b-I.1.f</t>
  </si>
  <si>
    <t>Támogatás összesen - beszámítás után</t>
  </si>
  <si>
    <t>9</t>
  </si>
  <si>
    <t>I.1.ba - I.1.f</t>
  </si>
  <si>
    <t>A zöldterület-gazdálkodással kapcsolatos feladatok ellátásának támogatása - beszámítás után</t>
  </si>
  <si>
    <t>10</t>
  </si>
  <si>
    <t>Közvilágítás fenntartásának támogatása - beszámítás után</t>
  </si>
  <si>
    <t>11</t>
  </si>
  <si>
    <t>Köztemető fenntartással kapcsolatos feladatok támogatása - beszámítás után</t>
  </si>
  <si>
    <t>12</t>
  </si>
  <si>
    <t>I.1.bd - I.1.f.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</si>
  <si>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</si>
  <si>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</si>
  <si>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</si>
  <si>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</si>
  <si>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</si>
  <si>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</si>
  <si>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I.1.f.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</si>
  <si>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</si>
  <si>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</si>
  <si>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</si>
  <si>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</si>
  <si>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</si>
  <si>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</si>
  <si>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I.1.f.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</si>
  <si>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</si>
  <si>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</si>
  <si>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</si>
  <si>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</si>
  <si>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</si>
  <si>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</si>
  <si>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I.1.f.</t>
  </si>
  <si>
    <t>Üdülőhelyi feladatok támogatása - beszámítás után</t>
  </si>
  <si>
    <t>19</t>
  </si>
  <si>
    <t>I.1.f</t>
  </si>
  <si>
    <t>Beszámítás</t>
  </si>
  <si>
    <t>20</t>
  </si>
  <si>
    <t>I.1.f. kiegészítés</t>
  </si>
  <si>
    <t>I.1. jogcímekhez kapcsolódó kiegészítés</t>
  </si>
  <si>
    <t>21</t>
  </si>
  <si>
    <t>I.1. - I.1.f.</t>
  </si>
  <si>
    <t>A települési önkormányzatok működésének támogatása beszámítás és kiegészítés után</t>
  </si>
  <si>
    <t>I.6</t>
  </si>
  <si>
    <t>Polgármesteri illetmény támogatása</t>
  </si>
  <si>
    <t xml:space="preserve">I. </t>
  </si>
  <si>
    <t>A helyi önkormányzatok működésének általános támogatása összesen</t>
  </si>
  <si>
    <t>II.1. Pedagógusok és az e pedagógusok nevelő munkáját közvetlenül segítők bértámogatása</t>
  </si>
  <si>
    <t>2019. évben 8 hónapra - óvoda napi nyitvatartási ideje eléri a nyolc órát</t>
  </si>
  <si>
    <t>II.1. (1) 1</t>
  </si>
  <si>
    <t>Pedagógusok elismert létszáma</t>
  </si>
  <si>
    <t>II.1. (2) 1</t>
  </si>
  <si>
    <t>Pedagógus szakképzettséggel nem rendelkező, óvodapedagógusok nevelő munkáját közvetlenül segítők száma a Köznev. tv. 2. melléklete szerint</t>
  </si>
  <si>
    <t>2019. évben 4 hónapra - óvoda napi nyitvatartási ideje eléri a nyolc órát</t>
  </si>
  <si>
    <t>II.1. (1) 2</t>
  </si>
  <si>
    <t>II.1. (2) 2</t>
  </si>
  <si>
    <t>II.2. Óvodaműködtetési támogatás</t>
  </si>
  <si>
    <t>II.2. (1) 1</t>
  </si>
  <si>
    <t>Óvoda napi nyitvatartási ideje eléri a nyolc órát</t>
  </si>
  <si>
    <t>II.2. (1) 2</t>
  </si>
  <si>
    <t>II.4.a (1)</t>
  </si>
  <si>
    <t>Alapfokozatú végzettségű pedagógus II. kategóriába sorolt óvodapedagógusok kiegészítő támogatása, akik a minősítést 2018. január 1-jéig szerezték meg</t>
  </si>
  <si>
    <t>II.5. Nemzetiségi pótlék</t>
  </si>
  <si>
    <t>II.5. (1)</t>
  </si>
  <si>
    <t>63</t>
  </si>
  <si>
    <t xml:space="preserve">II. </t>
  </si>
  <si>
    <t>Óvoda - A települési önkormányzatok egyes köznevelési feladatainak egyéb támogtása</t>
  </si>
  <si>
    <t>64</t>
  </si>
  <si>
    <t>III.2.</t>
  </si>
  <si>
    <t>A települési önkormányzatok szociális feladatainak egyéb támogatása</t>
  </si>
  <si>
    <t>III.5. Gyermekétkeztetés támogatása</t>
  </si>
  <si>
    <t>110</t>
  </si>
  <si>
    <t>III.5.aa)</t>
  </si>
  <si>
    <t>A finanszírozás szempontjából elismert dolgozók bértámogatása</t>
  </si>
  <si>
    <t>111</t>
  </si>
  <si>
    <t>III.5.ab)</t>
  </si>
  <si>
    <t>Gyermekétkeztetés üzemeltetési támogatása</t>
  </si>
  <si>
    <t>112</t>
  </si>
  <si>
    <t>III.5.b)</t>
  </si>
  <si>
    <t>A rászoruló gyermekek szünidei étkeztetésének támogatása</t>
  </si>
  <si>
    <t>Óvoda - Iskola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</si>
  <si>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</si>
  <si>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</si>
  <si>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</si>
  <si>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</si>
  <si>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120</t>
  </si>
  <si>
    <t>IV.1.d</t>
  </si>
  <si>
    <t>Települési önkormányzatok nyilvános könyvtári és a közművelődési feladatainak támogatása</t>
  </si>
  <si>
    <t>145</t>
  </si>
  <si>
    <t>IV.</t>
  </si>
  <si>
    <t>A települési önkormányzatok kulturális feladatainak támogatása</t>
  </si>
  <si>
    <t xml:space="preserve">Működési célú támogatások államháztartáson belülről </t>
  </si>
  <si>
    <t>Állami támogatások részletezése 2020</t>
  </si>
  <si>
    <t>2020 év</t>
  </si>
  <si>
    <t>2019 év</t>
  </si>
  <si>
    <t>PM/3877/2020.sz Pénzügyminisztérium által megállapított kiegészítő felmérés adatai alapján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</si>
</sst>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3" fillId="0" borderId="0" xfId="1" applyFont="1"/>
    <xf numFmtId="0" fontId="1" fillId="0" borderId="1" xfId="1" applyFont="1" applyBorder="1" applyAlignment="1">
      <alignment horizontal="center"/>
    </xf>
    <xf numFmtId="3" fontId="4" fillId="0" borderId="0" xfId="2" applyNumberFormat="1" applyFont="1" applyAlignment="1">
      <alignment horizontal="right" wrapText="1"/>
    </xf>
    <xf numFmtId="0" fontId="3" fillId="0" borderId="2" xfId="1" applyFont="1" applyBorder="1"/>
    <xf numFmtId="0" fontId="3" fillId="0" borderId="3" xfId="1" applyFont="1" applyBorder="1"/>
    <xf numFmtId="0" fontId="2" fillId="0" borderId="5" xfId="1" applyBorder="1"/>
    <xf numFmtId="0" fontId="2" fillId="0" borderId="6" xfId="1" applyBorder="1"/>
    <xf numFmtId="3" fontId="2" fillId="0" borderId="6" xfId="1" applyNumberFormat="1" applyBorder="1"/>
    <xf numFmtId="4" fontId="2" fillId="0" borderId="6" xfId="1" applyNumberFormat="1" applyBorder="1"/>
    <xf numFmtId="3" fontId="0" fillId="0" borderId="7" xfId="0" applyNumberFormat="1" applyBorder="1"/>
    <xf numFmtId="0" fontId="2" fillId="0" borderId="8" xfId="1" applyBorder="1"/>
    <xf numFmtId="0" fontId="2" fillId="0" borderId="9" xfId="1" applyBorder="1"/>
    <xf numFmtId="3" fontId="2" fillId="0" borderId="9" xfId="1" applyNumberFormat="1" applyBorder="1"/>
    <xf numFmtId="3" fontId="0" fillId="0" borderId="10" xfId="0" applyNumberFormat="1" applyBorder="1"/>
    <xf numFmtId="0" fontId="2" fillId="0" borderId="11" xfId="1" applyBorder="1" applyAlignment="1">
      <alignment horizontal="left"/>
    </xf>
    <xf numFmtId="0" fontId="2" fillId="0" borderId="12" xfId="1" applyBorder="1"/>
    <xf numFmtId="3" fontId="2" fillId="0" borderId="12" xfId="1" applyNumberFormat="1" applyBorder="1"/>
    <xf numFmtId="3" fontId="0" fillId="0" borderId="13" xfId="0" applyNumberFormat="1" applyBorder="1"/>
    <xf numFmtId="0" fontId="3" fillId="0" borderId="2" xfId="1" applyFont="1" applyBorder="1" applyAlignment="1">
      <alignment horizontal="left"/>
    </xf>
    <xf numFmtId="3" fontId="3" fillId="0" borderId="3" xfId="1" applyNumberFormat="1" applyFont="1" applyBorder="1"/>
    <xf numFmtId="3" fontId="3" fillId="0" borderId="4" xfId="1" applyNumberFormat="1" applyFont="1" applyBorder="1"/>
    <xf numFmtId="0" fontId="2" fillId="0" borderId="8" xfId="1" applyBorder="1" applyAlignment="1">
      <alignment horizontal="left"/>
    </xf>
    <xf numFmtId="164" fontId="2" fillId="0" borderId="9" xfId="1" applyNumberFormat="1" applyBorder="1"/>
    <xf numFmtId="3" fontId="2" fillId="0" borderId="10" xfId="1" applyNumberFormat="1" applyBorder="1"/>
    <xf numFmtId="0" fontId="2" fillId="0" borderId="11" xfId="1" applyBorder="1"/>
    <xf numFmtId="164" fontId="2" fillId="0" borderId="12" xfId="1" applyNumberFormat="1" applyBorder="1"/>
    <xf numFmtId="4" fontId="2" fillId="0" borderId="9" xfId="1" applyNumberFormat="1" applyBorder="1"/>
    <xf numFmtId="3" fontId="2" fillId="0" borderId="13" xfId="1" applyNumberFormat="1" applyBorder="1"/>
    <xf numFmtId="0" fontId="0" fillId="0" borderId="2" xfId="0" applyBorder="1"/>
    <xf numFmtId="0" fontId="0" fillId="0" borderId="3" xfId="0" applyBorder="1"/>
    <xf numFmtId="3" fontId="3" fillId="0" borderId="3" xfId="0" applyNumberFormat="1" applyFont="1" applyBorder="1" applyAlignment="1">
      <alignment horizontal="left" vertical="top" wrapText="1"/>
    </xf>
    <xf numFmtId="3" fontId="3" fillId="0" borderId="3" xfId="0" applyNumberFormat="1" applyFont="1" applyBorder="1"/>
    <xf numFmtId="3" fontId="1" fillId="0" borderId="0" xfId="2" applyNumberFormat="1" applyFont="1" applyAlignment="1">
      <alignment horizontal="right" wrapText="1"/>
    </xf>
    <xf numFmtId="0" fontId="5" fillId="0" borderId="0" xfId="1" applyFont="1" applyBorder="1" applyAlignment="1">
      <alignment horizontal="center"/>
    </xf>
    <xf numFmtId="3" fontId="2" fillId="0" borderId="14" xfId="1" applyNumberFormat="1" applyBorder="1"/>
    <xf numFmtId="3" fontId="2" fillId="0" borderId="15" xfId="1" applyNumberFormat="1" applyBorder="1"/>
    <xf numFmtId="0" fontId="2" fillId="0" borderId="15" xfId="1" applyBorder="1"/>
    <xf numFmtId="3" fontId="2" fillId="0" borderId="16" xfId="1" applyNumberFormat="1" applyBorder="1"/>
    <xf numFmtId="3" fontId="3" fillId="0" borderId="17" xfId="1" applyNumberFormat="1" applyFont="1" applyBorder="1"/>
    <xf numFmtId="0" fontId="2" fillId="0" borderId="14" xfId="1" applyBorder="1"/>
    <xf numFmtId="3" fontId="3" fillId="0" borderId="17" xfId="0" applyNumberFormat="1" applyFont="1" applyBorder="1"/>
    <xf numFmtId="0" fontId="2" fillId="0" borderId="15" xfId="1" applyNumberFormat="1" applyBorder="1"/>
    <xf numFmtId="3" fontId="6" fillId="0" borderId="4" xfId="0" applyNumberFormat="1" applyFont="1" applyBorder="1"/>
    <xf numFmtId="0" fontId="3" fillId="0" borderId="18" xfId="1" applyFont="1" applyFill="1" applyBorder="1"/>
    <xf numFmtId="3" fontId="2" fillId="0" borderId="19" xfId="1" applyNumberFormat="1" applyFill="1" applyBorder="1"/>
    <xf numFmtId="3" fontId="6" fillId="0" borderId="0" xfId="0" applyNumberFormat="1" applyFont="1"/>
    <xf numFmtId="0" fontId="6" fillId="0" borderId="0" xfId="0" applyFont="1"/>
    <xf numFmtId="3" fontId="0" fillId="0" borderId="0" xfId="0" applyNumberFormat="1"/>
    <xf numFmtId="3" fontId="6" fillId="2" borderId="0" xfId="0" applyNumberFormat="1" applyFont="1" applyFill="1"/>
    <xf numFmtId="3" fontId="2" fillId="0" borderId="10" xfId="0" applyNumberFormat="1" applyFont="1" applyBorder="1"/>
    <xf numFmtId="0" fontId="0" fillId="0" borderId="0" xfId="0" applyFont="1"/>
    <xf numFmtId="0" fontId="1" fillId="0" borderId="0" xfId="0" applyFont="1" applyAlignment="1">
      <alignment horizontal="left"/>
    </xf>
    <xf numFmtId="0" fontId="1" fillId="0" borderId="0" xfId="1" applyFont="1" applyAlignment="1">
      <alignment horizontal="center"/>
    </xf>
  </cellXfs>
  <cellStyles count="3">
    <cellStyle name="Normál" xfId="0" builtinId="0"/>
    <cellStyle name="Normál 2" xfId="2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topLeftCell="C1" workbookViewId="0">
      <selection activeCell="P19" sqref="O19:P19"/>
    </sheetView>
  </sheetViews>
  <sheetFormatPr defaultRowHeight="15"/>
  <cols>
    <col min="1" max="1" width="24.42578125" customWidth="1"/>
    <col min="2" max="2" width="14.7109375" bestFit="1" customWidth="1"/>
    <col min="3" max="3" width="66.85546875" customWidth="1"/>
    <col min="4" max="4" width="21.42578125" bestFit="1" customWidth="1"/>
    <col min="7" max="7" width="18.42578125" bestFit="1" customWidth="1"/>
    <col min="8" max="8" width="9.42578125" customWidth="1"/>
    <col min="9" max="9" width="18.42578125" bestFit="1" customWidth="1"/>
    <col min="10" max="10" width="11.140625" bestFit="1" customWidth="1"/>
    <col min="13" max="13" width="10.85546875" bestFit="1" customWidth="1"/>
  </cols>
  <sheetData>
    <row r="1" spans="1:10" ht="15.75">
      <c r="A1" s="52" t="s">
        <v>0</v>
      </c>
      <c r="B1" s="52"/>
      <c r="C1" s="52"/>
      <c r="G1" s="1" t="s">
        <v>1</v>
      </c>
      <c r="H1" s="1"/>
      <c r="I1" s="3" t="s">
        <v>2</v>
      </c>
    </row>
    <row r="2" spans="1:10" ht="15.75">
      <c r="A2" s="53" t="s">
        <v>130</v>
      </c>
      <c r="B2" s="53"/>
      <c r="C2" s="53"/>
      <c r="D2" s="53"/>
      <c r="E2" s="53"/>
      <c r="F2" s="53"/>
      <c r="G2" s="53"/>
      <c r="H2" s="53"/>
      <c r="I2" s="53"/>
    </row>
    <row r="3" spans="1:10" ht="16.5" thickBot="1">
      <c r="A3" s="2"/>
      <c r="B3" s="2"/>
      <c r="C3" s="2"/>
      <c r="D3" s="2"/>
      <c r="E3" s="2"/>
      <c r="F3" s="2"/>
      <c r="G3" s="2" t="s">
        <v>132</v>
      </c>
      <c r="H3" s="34"/>
      <c r="I3" s="33" t="s">
        <v>131</v>
      </c>
    </row>
    <row r="4" spans="1:10" ht="15.75" thickBot="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8</v>
      </c>
      <c r="I4" s="5" t="s">
        <v>9</v>
      </c>
      <c r="J4" s="44" t="s">
        <v>133</v>
      </c>
    </row>
    <row r="5" spans="1:10">
      <c r="A5" s="6" t="s">
        <v>10</v>
      </c>
      <c r="B5" s="7" t="s">
        <v>11</v>
      </c>
      <c r="C5" s="7" t="s">
        <v>12</v>
      </c>
      <c r="D5" s="7" t="s">
        <v>13</v>
      </c>
      <c r="E5" s="8">
        <v>4580000</v>
      </c>
      <c r="F5" s="9">
        <v>9.18</v>
      </c>
      <c r="G5" s="8">
        <f>E5*F5</f>
        <v>42044400</v>
      </c>
      <c r="H5" s="35">
        <v>5450000</v>
      </c>
      <c r="I5" s="10">
        <v>42044400</v>
      </c>
      <c r="J5" s="45">
        <v>50739500</v>
      </c>
    </row>
    <row r="6" spans="1:10">
      <c r="A6" s="11" t="s">
        <v>14</v>
      </c>
      <c r="B6" s="12" t="s">
        <v>15</v>
      </c>
      <c r="C6" s="12" t="s">
        <v>16</v>
      </c>
      <c r="D6" s="12" t="s">
        <v>17</v>
      </c>
      <c r="E6" s="12" t="s">
        <v>18</v>
      </c>
      <c r="F6" s="12" t="s">
        <v>18</v>
      </c>
      <c r="G6" s="13">
        <f>G5</f>
        <v>42044400</v>
      </c>
      <c r="H6" s="36"/>
      <c r="I6" s="14">
        <v>42044400</v>
      </c>
      <c r="J6">
        <v>50739500</v>
      </c>
    </row>
    <row r="7" spans="1:10">
      <c r="A7" s="11" t="s">
        <v>19</v>
      </c>
      <c r="B7" s="12"/>
      <c r="C7" s="12"/>
      <c r="D7" s="12"/>
      <c r="E7" s="12"/>
      <c r="F7" s="12"/>
      <c r="G7" s="12"/>
      <c r="H7" s="37"/>
      <c r="I7" s="14"/>
    </row>
    <row r="8" spans="1:10">
      <c r="A8" s="11" t="s">
        <v>20</v>
      </c>
      <c r="B8" s="12" t="s">
        <v>21</v>
      </c>
      <c r="C8" s="12" t="s">
        <v>22</v>
      </c>
      <c r="D8" s="12" t="s">
        <v>17</v>
      </c>
      <c r="E8" s="12" t="s">
        <v>18</v>
      </c>
      <c r="F8" s="12" t="s">
        <v>18</v>
      </c>
      <c r="G8" s="13">
        <f>SUM(G9:G12)</f>
        <v>14156826</v>
      </c>
      <c r="H8" s="36"/>
      <c r="I8" s="14">
        <v>14686576</v>
      </c>
      <c r="J8">
        <v>14686576</v>
      </c>
    </row>
    <row r="9" spans="1:10">
      <c r="A9" s="11" t="s">
        <v>23</v>
      </c>
      <c r="B9" s="12" t="s">
        <v>24</v>
      </c>
      <c r="C9" s="12" t="s">
        <v>25</v>
      </c>
      <c r="D9" s="12" t="s">
        <v>26</v>
      </c>
      <c r="E9" s="13">
        <v>22300</v>
      </c>
      <c r="F9" s="12" t="s">
        <v>18</v>
      </c>
      <c r="G9" s="13">
        <v>2843250</v>
      </c>
      <c r="H9" s="36">
        <v>25200</v>
      </c>
      <c r="I9" s="14">
        <v>3213000</v>
      </c>
      <c r="J9" s="45">
        <v>3213000</v>
      </c>
    </row>
    <row r="10" spans="1:10">
      <c r="A10" s="11" t="s">
        <v>27</v>
      </c>
      <c r="B10" s="12" t="s">
        <v>28</v>
      </c>
      <c r="C10" s="12" t="s">
        <v>29</v>
      </c>
      <c r="D10" s="12" t="s">
        <v>30</v>
      </c>
      <c r="E10" s="12" t="s">
        <v>18</v>
      </c>
      <c r="F10" s="12" t="s">
        <v>18</v>
      </c>
      <c r="G10" s="13">
        <v>6336000</v>
      </c>
      <c r="H10" s="36"/>
      <c r="I10" s="14">
        <v>6496000</v>
      </c>
      <c r="J10">
        <v>6496000</v>
      </c>
    </row>
    <row r="11" spans="1:10">
      <c r="A11" s="11" t="s">
        <v>31</v>
      </c>
      <c r="B11" s="12" t="s">
        <v>32</v>
      </c>
      <c r="C11" s="12" t="s">
        <v>33</v>
      </c>
      <c r="D11" s="12" t="s">
        <v>34</v>
      </c>
      <c r="E11" s="12" t="s">
        <v>18</v>
      </c>
      <c r="F11" s="12" t="s">
        <v>18</v>
      </c>
      <c r="G11" s="13">
        <v>1191216</v>
      </c>
      <c r="H11" s="36"/>
      <c r="I11" s="14">
        <v>1191216</v>
      </c>
      <c r="J11">
        <v>1191216</v>
      </c>
    </row>
    <row r="12" spans="1:10">
      <c r="A12" s="11" t="s">
        <v>35</v>
      </c>
      <c r="B12" s="12" t="s">
        <v>36</v>
      </c>
      <c r="C12" s="12" t="s">
        <v>37</v>
      </c>
      <c r="D12" s="12" t="s">
        <v>30</v>
      </c>
      <c r="E12" s="12" t="s">
        <v>18</v>
      </c>
      <c r="F12" s="12" t="s">
        <v>18</v>
      </c>
      <c r="G12" s="13">
        <v>3786360</v>
      </c>
      <c r="H12" s="36"/>
      <c r="I12" s="14">
        <v>3786360</v>
      </c>
      <c r="J12">
        <v>3786360</v>
      </c>
    </row>
    <row r="13" spans="1:10">
      <c r="A13" s="11" t="s">
        <v>38</v>
      </c>
      <c r="B13" s="12" t="s">
        <v>39</v>
      </c>
      <c r="C13" s="12" t="s">
        <v>40</v>
      </c>
      <c r="D13" s="12" t="s">
        <v>17</v>
      </c>
      <c r="E13" s="12" t="s">
        <v>18</v>
      </c>
      <c r="F13" s="12" t="s">
        <v>18</v>
      </c>
      <c r="G13" s="13">
        <f>SUM(G9:G12)</f>
        <v>14156826</v>
      </c>
      <c r="H13" s="36"/>
      <c r="I13" s="14">
        <v>14686576</v>
      </c>
      <c r="J13">
        <v>14686576</v>
      </c>
    </row>
    <row r="14" spans="1:10">
      <c r="A14" s="11" t="s">
        <v>41</v>
      </c>
      <c r="B14" s="12" t="s">
        <v>42</v>
      </c>
      <c r="C14" s="12" t="s">
        <v>43</v>
      </c>
      <c r="D14" s="12" t="s">
        <v>17</v>
      </c>
      <c r="E14" s="13">
        <v>22300</v>
      </c>
      <c r="F14" s="12" t="s">
        <v>18</v>
      </c>
      <c r="G14" s="13">
        <v>2843250</v>
      </c>
      <c r="H14" s="36">
        <v>25200</v>
      </c>
      <c r="I14" s="14">
        <v>3213000</v>
      </c>
      <c r="J14" s="45">
        <v>3213000</v>
      </c>
    </row>
    <row r="15" spans="1:10">
      <c r="A15" s="11" t="s">
        <v>44</v>
      </c>
      <c r="B15" s="12" t="s">
        <v>42</v>
      </c>
      <c r="C15" s="12" t="s">
        <v>45</v>
      </c>
      <c r="D15" s="12" t="s">
        <v>17</v>
      </c>
      <c r="E15" s="12" t="s">
        <v>18</v>
      </c>
      <c r="F15" s="12" t="s">
        <v>18</v>
      </c>
      <c r="G15" s="13">
        <v>6336000</v>
      </c>
      <c r="H15" s="36"/>
      <c r="I15" s="14">
        <v>6496000</v>
      </c>
      <c r="J15">
        <v>6496000</v>
      </c>
    </row>
    <row r="16" spans="1:10">
      <c r="A16" s="11" t="s">
        <v>46</v>
      </c>
      <c r="B16" s="12" t="s">
        <v>42</v>
      </c>
      <c r="C16" s="12" t="s">
        <v>47</v>
      </c>
      <c r="D16" s="12" t="s">
        <v>17</v>
      </c>
      <c r="E16" s="12" t="s">
        <v>18</v>
      </c>
      <c r="F16" s="12" t="s">
        <v>18</v>
      </c>
      <c r="G16" s="13">
        <v>1191216</v>
      </c>
      <c r="H16" s="36"/>
      <c r="I16" s="14">
        <v>1191216</v>
      </c>
      <c r="J16">
        <v>1191216</v>
      </c>
    </row>
    <row r="17" spans="1:10">
      <c r="A17" s="11" t="s">
        <v>48</v>
      </c>
      <c r="B17" s="12" t="s">
        <v>49</v>
      </c>
      <c r="C17" s="12" t="s">
        <v>50</v>
      </c>
      <c r="D17" s="12" t="s">
        <v>17</v>
      </c>
      <c r="E17" s="12" t="s">
        <v>18</v>
      </c>
      <c r="F17" s="12" t="s">
        <v>18</v>
      </c>
      <c r="G17" s="13">
        <v>3786360</v>
      </c>
      <c r="H17" s="36"/>
      <c r="I17" s="14">
        <v>3786360</v>
      </c>
      <c r="J17">
        <v>3786360</v>
      </c>
    </row>
    <row r="18" spans="1:10">
      <c r="A18" s="11" t="s">
        <v>51</v>
      </c>
      <c r="B18" s="12" t="s">
        <v>52</v>
      </c>
      <c r="C18" s="12" t="s">
        <v>53</v>
      </c>
      <c r="D18" s="12" t="s">
        <v>54</v>
      </c>
      <c r="E18" s="13">
        <v>2700</v>
      </c>
      <c r="F18" s="12" t="s">
        <v>18</v>
      </c>
      <c r="G18" s="13">
        <v>6000000</v>
      </c>
      <c r="H18" s="36">
        <v>2700</v>
      </c>
      <c r="I18" s="14">
        <v>7000000</v>
      </c>
      <c r="J18" s="45">
        <v>7000000</v>
      </c>
    </row>
    <row r="19" spans="1:10">
      <c r="A19" s="11" t="s">
        <v>55</v>
      </c>
      <c r="B19" s="12" t="s">
        <v>56</v>
      </c>
      <c r="C19" s="12" t="s">
        <v>57</v>
      </c>
      <c r="D19" s="12" t="s">
        <v>17</v>
      </c>
      <c r="E19" s="13">
        <v>2700</v>
      </c>
      <c r="F19" s="12" t="s">
        <v>18</v>
      </c>
      <c r="G19" s="13">
        <v>4923397</v>
      </c>
      <c r="H19" s="36">
        <v>2700</v>
      </c>
      <c r="I19" s="14">
        <v>5543383</v>
      </c>
      <c r="J19" s="45">
        <v>5543383</v>
      </c>
    </row>
    <row r="20" spans="1:10">
      <c r="A20" s="11" t="s">
        <v>58</v>
      </c>
      <c r="B20" s="12" t="s">
        <v>59</v>
      </c>
      <c r="C20" s="12" t="s">
        <v>60</v>
      </c>
      <c r="D20" s="12" t="s">
        <v>61</v>
      </c>
      <c r="E20" s="13">
        <v>2550</v>
      </c>
      <c r="F20" s="12" t="s">
        <v>18</v>
      </c>
      <c r="G20" s="13">
        <v>30600</v>
      </c>
      <c r="H20" s="36">
        <v>2550</v>
      </c>
      <c r="I20" s="14">
        <v>33150</v>
      </c>
      <c r="J20" s="45">
        <v>33150</v>
      </c>
    </row>
    <row r="21" spans="1:10">
      <c r="A21" s="11" t="s">
        <v>62</v>
      </c>
      <c r="B21" s="12" t="s">
        <v>63</v>
      </c>
      <c r="C21" s="12" t="s">
        <v>64</v>
      </c>
      <c r="D21" s="12" t="s">
        <v>17</v>
      </c>
      <c r="E21" s="13">
        <v>2550</v>
      </c>
      <c r="F21" s="12" t="s">
        <v>18</v>
      </c>
      <c r="G21" s="13">
        <v>30600</v>
      </c>
      <c r="H21" s="36">
        <v>2550</v>
      </c>
      <c r="I21" s="14">
        <v>33150</v>
      </c>
      <c r="J21" s="45">
        <v>33150</v>
      </c>
    </row>
    <row r="22" spans="1:10">
      <c r="A22" s="11" t="s">
        <v>65</v>
      </c>
      <c r="B22" s="12" t="s">
        <v>66</v>
      </c>
      <c r="C22" s="12" t="s">
        <v>67</v>
      </c>
      <c r="D22" s="12" t="s">
        <v>68</v>
      </c>
      <c r="E22" s="13">
        <v>1</v>
      </c>
      <c r="F22" s="12" t="s">
        <v>18</v>
      </c>
      <c r="G22" s="13">
        <v>861000</v>
      </c>
      <c r="H22" s="36">
        <v>1</v>
      </c>
      <c r="I22" s="14">
        <v>1391982</v>
      </c>
      <c r="J22" s="45">
        <v>1391982</v>
      </c>
    </row>
    <row r="23" spans="1:10">
      <c r="A23" s="11" t="s">
        <v>69</v>
      </c>
      <c r="B23" s="12" t="s">
        <v>70</v>
      </c>
      <c r="C23" s="12" t="s">
        <v>71</v>
      </c>
      <c r="D23" s="12" t="s">
        <v>17</v>
      </c>
      <c r="E23" s="13">
        <v>1</v>
      </c>
      <c r="F23" s="12" t="s">
        <v>18</v>
      </c>
      <c r="G23" s="13">
        <v>861000</v>
      </c>
      <c r="H23" s="36">
        <v>1</v>
      </c>
      <c r="I23" s="14">
        <v>1391982</v>
      </c>
      <c r="J23" s="45">
        <v>1381982</v>
      </c>
    </row>
    <row r="24" spans="1:10">
      <c r="A24" s="11" t="s">
        <v>72</v>
      </c>
      <c r="B24" s="12" t="s">
        <v>73</v>
      </c>
      <c r="C24" s="12" t="s">
        <v>74</v>
      </c>
      <c r="D24" s="12" t="s">
        <v>17</v>
      </c>
      <c r="E24" s="12" t="s">
        <v>18</v>
      </c>
      <c r="F24" s="12" t="s">
        <v>18</v>
      </c>
      <c r="G24" s="13">
        <v>1076603</v>
      </c>
      <c r="H24" s="36"/>
      <c r="I24" s="14">
        <v>1456617</v>
      </c>
      <c r="J24" s="45">
        <v>1456617</v>
      </c>
    </row>
    <row r="25" spans="1:10">
      <c r="A25" s="11" t="s">
        <v>75</v>
      </c>
      <c r="B25" s="12" t="s">
        <v>76</v>
      </c>
      <c r="C25" s="12" t="s">
        <v>77</v>
      </c>
      <c r="D25" s="12" t="s">
        <v>17</v>
      </c>
      <c r="E25" s="12" t="s">
        <v>18</v>
      </c>
      <c r="F25" s="12" t="s">
        <v>18</v>
      </c>
      <c r="G25" s="13">
        <v>0</v>
      </c>
      <c r="H25" s="36"/>
      <c r="I25" s="14">
        <v>0</v>
      </c>
    </row>
    <row r="26" spans="1:10">
      <c r="A26" s="11" t="s">
        <v>78</v>
      </c>
      <c r="B26" s="12" t="s">
        <v>79</v>
      </c>
      <c r="C26" s="12" t="s">
        <v>80</v>
      </c>
      <c r="D26" s="12" t="s">
        <v>17</v>
      </c>
      <c r="E26" s="12" t="s">
        <v>18</v>
      </c>
      <c r="F26" s="12" t="s">
        <v>18</v>
      </c>
      <c r="G26" s="13">
        <f>G6+G8+G19+G21+G23</f>
        <v>62016223</v>
      </c>
      <c r="H26" s="36"/>
      <c r="I26" s="14">
        <v>63699491</v>
      </c>
      <c r="J26" s="45">
        <v>72394591</v>
      </c>
    </row>
    <row r="27" spans="1:10" ht="15.75" thickBot="1">
      <c r="A27" s="15">
        <v>26</v>
      </c>
      <c r="B27" s="16" t="s">
        <v>81</v>
      </c>
      <c r="C27" s="16" t="s">
        <v>82</v>
      </c>
      <c r="D27" s="16" t="s">
        <v>17</v>
      </c>
      <c r="E27" s="16" t="s">
        <v>18</v>
      </c>
      <c r="F27" s="17"/>
      <c r="G27" s="17">
        <v>1120500</v>
      </c>
      <c r="H27" s="38"/>
      <c r="I27" s="18">
        <v>1024800</v>
      </c>
      <c r="J27" s="45">
        <v>1024800</v>
      </c>
    </row>
    <row r="28" spans="1:10" ht="15.75" thickBot="1">
      <c r="A28" s="19">
        <v>27</v>
      </c>
      <c r="B28" s="5" t="s">
        <v>83</v>
      </c>
      <c r="C28" s="5" t="s">
        <v>84</v>
      </c>
      <c r="D28" s="5" t="s">
        <v>17</v>
      </c>
      <c r="E28" s="5" t="s">
        <v>18</v>
      </c>
      <c r="F28" s="5" t="s">
        <v>18</v>
      </c>
      <c r="G28" s="20">
        <f>G26+G27</f>
        <v>63136723</v>
      </c>
      <c r="H28" s="39"/>
      <c r="I28" s="21">
        <f>I26+I27</f>
        <v>64724291</v>
      </c>
      <c r="J28" s="46">
        <f>SUM(J26:J27)</f>
        <v>73419391</v>
      </c>
    </row>
    <row r="29" spans="1:10">
      <c r="A29" s="6" t="s">
        <v>85</v>
      </c>
      <c r="B29" s="7"/>
      <c r="C29" s="7"/>
      <c r="D29" s="7"/>
      <c r="E29" s="7"/>
      <c r="F29" s="7"/>
      <c r="G29" s="7"/>
      <c r="H29" s="40"/>
      <c r="I29" s="10"/>
    </row>
    <row r="30" spans="1:10">
      <c r="A30" s="11" t="s">
        <v>86</v>
      </c>
      <c r="B30" s="12"/>
      <c r="C30" s="12"/>
      <c r="D30" s="12"/>
      <c r="E30" s="12"/>
      <c r="F30" s="12"/>
      <c r="G30" s="12"/>
      <c r="H30" s="37"/>
      <c r="I30" s="14"/>
    </row>
    <row r="31" spans="1:10">
      <c r="A31" s="22">
        <v>28</v>
      </c>
      <c r="B31" s="12" t="s">
        <v>87</v>
      </c>
      <c r="C31" s="12" t="s">
        <v>88</v>
      </c>
      <c r="D31" s="12" t="s">
        <v>54</v>
      </c>
      <c r="E31" s="13">
        <v>4371500</v>
      </c>
      <c r="F31" s="23">
        <v>6.1</v>
      </c>
      <c r="G31" s="13">
        <v>17777433</v>
      </c>
      <c r="H31" s="42">
        <v>5.9</v>
      </c>
      <c r="I31" s="24">
        <v>25791850</v>
      </c>
      <c r="J31" s="45">
        <v>25791850</v>
      </c>
    </row>
    <row r="32" spans="1:10">
      <c r="A32" s="22">
        <v>29</v>
      </c>
      <c r="B32" s="12" t="s">
        <v>89</v>
      </c>
      <c r="C32" s="12" t="s">
        <v>90</v>
      </c>
      <c r="D32" s="12" t="s">
        <v>54</v>
      </c>
      <c r="E32" s="13">
        <v>2205000</v>
      </c>
      <c r="F32" s="23">
        <v>4</v>
      </c>
      <c r="G32" s="13">
        <v>5880000</v>
      </c>
      <c r="H32" s="42">
        <v>4</v>
      </c>
      <c r="I32" s="24">
        <v>9600000</v>
      </c>
      <c r="J32" s="45">
        <v>9600000</v>
      </c>
    </row>
    <row r="33" spans="1:10">
      <c r="A33" s="11" t="s">
        <v>91</v>
      </c>
      <c r="B33" s="12"/>
      <c r="C33" s="12"/>
      <c r="D33" s="12"/>
      <c r="E33" s="12"/>
      <c r="F33" s="12"/>
      <c r="G33" s="12"/>
      <c r="H33" s="37"/>
      <c r="I33" s="24"/>
    </row>
    <row r="34" spans="1:10">
      <c r="A34" s="22">
        <v>34</v>
      </c>
      <c r="B34" s="12" t="s">
        <v>92</v>
      </c>
      <c r="C34" s="12" t="s">
        <v>88</v>
      </c>
      <c r="D34" s="12" t="s">
        <v>54</v>
      </c>
      <c r="E34" s="13">
        <v>4371500</v>
      </c>
      <c r="F34" s="23">
        <v>6.1</v>
      </c>
      <c r="G34" s="13">
        <v>8888717</v>
      </c>
      <c r="H34" s="36"/>
      <c r="I34" s="24"/>
    </row>
    <row r="35" spans="1:10">
      <c r="A35" s="22">
        <v>35</v>
      </c>
      <c r="B35" s="12" t="s">
        <v>93</v>
      </c>
      <c r="C35" s="12" t="s">
        <v>90</v>
      </c>
      <c r="D35" s="12" t="s">
        <v>54</v>
      </c>
      <c r="E35" s="13">
        <v>2205000</v>
      </c>
      <c r="F35" s="23">
        <v>4</v>
      </c>
      <c r="G35" s="13">
        <v>2940000</v>
      </c>
      <c r="H35" s="36"/>
      <c r="I35" s="24"/>
    </row>
    <row r="36" spans="1:10">
      <c r="A36" s="11" t="s">
        <v>94</v>
      </c>
      <c r="B36" s="12"/>
      <c r="C36" s="12"/>
      <c r="D36" s="12"/>
      <c r="E36" s="12"/>
      <c r="F36" s="12"/>
      <c r="G36" s="12"/>
      <c r="H36" s="37"/>
      <c r="I36" s="24"/>
    </row>
    <row r="37" spans="1:10">
      <c r="A37" s="22">
        <v>40</v>
      </c>
      <c r="B37" s="12" t="s">
        <v>95</v>
      </c>
      <c r="C37" s="12" t="s">
        <v>96</v>
      </c>
      <c r="D37" s="12" t="s">
        <v>54</v>
      </c>
      <c r="E37" s="13">
        <v>97400</v>
      </c>
      <c r="F37" s="23">
        <v>64</v>
      </c>
      <c r="G37" s="13">
        <v>4155733</v>
      </c>
      <c r="H37" s="36">
        <v>61.7</v>
      </c>
      <c r="I37" s="24">
        <v>6009580</v>
      </c>
      <c r="J37" s="45">
        <v>6009580</v>
      </c>
    </row>
    <row r="38" spans="1:10">
      <c r="A38" s="22">
        <v>42</v>
      </c>
      <c r="B38" s="12" t="s">
        <v>97</v>
      </c>
      <c r="C38" s="12" t="s">
        <v>96</v>
      </c>
      <c r="D38" s="12" t="s">
        <v>54</v>
      </c>
      <c r="E38" s="13">
        <v>97400</v>
      </c>
      <c r="F38" s="23">
        <v>64</v>
      </c>
      <c r="G38" s="13">
        <v>2077867</v>
      </c>
      <c r="H38" s="36"/>
      <c r="I38" s="24"/>
    </row>
    <row r="39" spans="1:10">
      <c r="A39" s="11" t="s">
        <v>96</v>
      </c>
      <c r="B39" s="12"/>
      <c r="C39" s="12"/>
      <c r="D39" s="12"/>
      <c r="E39" s="12"/>
      <c r="F39" s="12"/>
      <c r="G39" s="12"/>
      <c r="H39" s="37"/>
      <c r="I39" s="24"/>
    </row>
    <row r="40" spans="1:10">
      <c r="A40" s="11">
        <v>45</v>
      </c>
      <c r="B40" s="12" t="s">
        <v>98</v>
      </c>
      <c r="C40" s="12" t="s">
        <v>99</v>
      </c>
      <c r="D40" s="12" t="s">
        <v>54</v>
      </c>
      <c r="E40" s="13">
        <v>396700</v>
      </c>
      <c r="F40" s="23">
        <v>1</v>
      </c>
      <c r="G40" s="13">
        <v>396700</v>
      </c>
      <c r="H40" s="36">
        <v>1</v>
      </c>
      <c r="I40" s="24">
        <v>396700</v>
      </c>
      <c r="J40" s="45">
        <v>396700</v>
      </c>
    </row>
    <row r="41" spans="1:10">
      <c r="A41" s="11" t="s">
        <v>100</v>
      </c>
      <c r="B41" s="12"/>
      <c r="C41" s="12"/>
      <c r="D41" s="12"/>
      <c r="E41" s="12"/>
      <c r="F41" s="12"/>
      <c r="G41" s="12"/>
      <c r="H41" s="37"/>
      <c r="I41" s="24"/>
    </row>
    <row r="42" spans="1:10">
      <c r="A42" s="22">
        <v>61</v>
      </c>
      <c r="B42" s="12" t="s">
        <v>101</v>
      </c>
      <c r="C42" s="12" t="s">
        <v>96</v>
      </c>
      <c r="D42" s="12" t="s">
        <v>54</v>
      </c>
      <c r="E42" s="13">
        <v>563000</v>
      </c>
      <c r="F42" s="23">
        <v>2</v>
      </c>
      <c r="G42" s="13">
        <v>1126000</v>
      </c>
      <c r="H42" s="36">
        <v>2</v>
      </c>
      <c r="I42" s="24">
        <v>1623200</v>
      </c>
      <c r="J42" s="45">
        <v>1623200</v>
      </c>
    </row>
    <row r="43" spans="1:10" ht="15.75" thickBot="1">
      <c r="A43" s="25"/>
      <c r="B43" s="16"/>
      <c r="C43" s="16"/>
      <c r="D43" s="16"/>
      <c r="E43" s="17"/>
      <c r="F43" s="26"/>
      <c r="G43" s="17"/>
      <c r="H43" s="38"/>
      <c r="I43" s="18"/>
    </row>
    <row r="44" spans="1:10" ht="15.75" thickBot="1">
      <c r="A44" s="4" t="s">
        <v>102</v>
      </c>
      <c r="B44" s="5" t="s">
        <v>103</v>
      </c>
      <c r="C44" s="5" t="s">
        <v>104</v>
      </c>
      <c r="D44" s="5" t="s">
        <v>17</v>
      </c>
      <c r="E44" s="5" t="s">
        <v>18</v>
      </c>
      <c r="F44" s="5" t="s">
        <v>18</v>
      </c>
      <c r="G44" s="20">
        <f>SUM(G31:G42)</f>
        <v>43242450</v>
      </c>
      <c r="H44" s="39"/>
      <c r="I44" s="21">
        <f>SUM(I31:I42)</f>
        <v>43421330</v>
      </c>
      <c r="J44" s="47">
        <v>43421330</v>
      </c>
    </row>
    <row r="45" spans="1:10">
      <c r="A45" s="6"/>
      <c r="B45" s="7"/>
      <c r="C45" s="7"/>
      <c r="D45" s="7"/>
      <c r="E45" s="7"/>
      <c r="F45" s="7"/>
      <c r="G45" s="8"/>
      <c r="H45" s="35"/>
      <c r="I45" s="10"/>
    </row>
    <row r="46" spans="1:10">
      <c r="A46" s="11" t="s">
        <v>105</v>
      </c>
      <c r="B46" s="12" t="s">
        <v>106</v>
      </c>
      <c r="C46" s="12" t="s">
        <v>107</v>
      </c>
      <c r="D46" s="12" t="s">
        <v>17</v>
      </c>
      <c r="E46" s="12" t="s">
        <v>18</v>
      </c>
      <c r="F46" s="12" t="s">
        <v>18</v>
      </c>
      <c r="G46" s="13">
        <v>6542000</v>
      </c>
      <c r="H46" s="36"/>
      <c r="I46" s="50">
        <v>7778000</v>
      </c>
      <c r="J46" s="51">
        <v>7778000</v>
      </c>
    </row>
    <row r="47" spans="1:10">
      <c r="A47" s="11" t="s">
        <v>108</v>
      </c>
      <c r="B47" s="12"/>
      <c r="C47" s="12"/>
      <c r="D47" s="12"/>
      <c r="E47" s="12"/>
      <c r="F47" s="12"/>
      <c r="G47" s="12"/>
      <c r="H47" s="37"/>
      <c r="I47" s="14"/>
    </row>
    <row r="48" spans="1:10">
      <c r="A48" s="11" t="s">
        <v>109</v>
      </c>
      <c r="B48" s="12" t="s">
        <v>110</v>
      </c>
      <c r="C48" s="12" t="s">
        <v>111</v>
      </c>
      <c r="D48" s="12" t="s">
        <v>54</v>
      </c>
      <c r="E48" s="13">
        <v>1900000</v>
      </c>
      <c r="F48" s="27">
        <v>5.04</v>
      </c>
      <c r="G48" s="13">
        <f>E48*F48</f>
        <v>9576000</v>
      </c>
      <c r="H48" s="42">
        <v>5.32</v>
      </c>
      <c r="I48" s="24">
        <v>11704000</v>
      </c>
      <c r="J48" s="45">
        <v>11070400</v>
      </c>
    </row>
    <row r="49" spans="1:13">
      <c r="A49" s="11" t="s">
        <v>112</v>
      </c>
      <c r="B49" s="12" t="s">
        <v>113</v>
      </c>
      <c r="C49" s="12" t="s">
        <v>114</v>
      </c>
      <c r="D49" s="12" t="s">
        <v>17</v>
      </c>
      <c r="E49" s="12" t="s">
        <v>18</v>
      </c>
      <c r="F49" s="12" t="s">
        <v>18</v>
      </c>
      <c r="G49" s="13">
        <v>13821170</v>
      </c>
      <c r="H49" s="42"/>
      <c r="I49" s="24">
        <v>15578812</v>
      </c>
      <c r="J49">
        <v>15578812</v>
      </c>
    </row>
    <row r="50" spans="1:13">
      <c r="A50" s="11" t="s">
        <v>115</v>
      </c>
      <c r="B50" s="12" t="s">
        <v>116</v>
      </c>
      <c r="C50" s="12" t="s">
        <v>117</v>
      </c>
      <c r="D50" s="12" t="s">
        <v>17</v>
      </c>
      <c r="E50" s="13">
        <v>570</v>
      </c>
      <c r="F50" s="13"/>
      <c r="G50" s="13"/>
      <c r="H50" s="36"/>
      <c r="I50" s="24"/>
    </row>
    <row r="51" spans="1:13" ht="15.75" thickBot="1">
      <c r="A51" s="25"/>
      <c r="B51" s="16"/>
      <c r="C51" s="16" t="s">
        <v>118</v>
      </c>
      <c r="D51" s="16"/>
      <c r="E51" s="17"/>
      <c r="F51" s="17"/>
      <c r="G51" s="17">
        <f>SUM(G48:G50)</f>
        <v>23397170</v>
      </c>
      <c r="H51" s="38"/>
      <c r="I51" s="28">
        <f>SUM(I48:I50)</f>
        <v>27282812</v>
      </c>
      <c r="J51">
        <v>27282812</v>
      </c>
    </row>
    <row r="52" spans="1:13" ht="15.75" thickBot="1">
      <c r="A52" s="4" t="s">
        <v>119</v>
      </c>
      <c r="B52" s="5" t="s">
        <v>120</v>
      </c>
      <c r="C52" s="5" t="s">
        <v>121</v>
      </c>
      <c r="D52" s="5" t="s">
        <v>17</v>
      </c>
      <c r="E52" s="5" t="s">
        <v>18</v>
      </c>
      <c r="F52" s="5" t="s">
        <v>18</v>
      </c>
      <c r="G52" s="20">
        <f>G46+G51</f>
        <v>29939170</v>
      </c>
      <c r="H52" s="39"/>
      <c r="I52" s="21">
        <f>I46+I51</f>
        <v>35060812</v>
      </c>
      <c r="J52" s="47">
        <v>35060812</v>
      </c>
    </row>
    <row r="53" spans="1:13">
      <c r="A53" s="6" t="s">
        <v>122</v>
      </c>
      <c r="B53" s="7"/>
      <c r="C53" s="7"/>
      <c r="D53" s="7"/>
      <c r="E53" s="7"/>
      <c r="F53" s="7"/>
      <c r="G53" s="7"/>
      <c r="H53" s="40"/>
      <c r="I53" s="10"/>
    </row>
    <row r="54" spans="1:13" ht="15.75" thickBot="1">
      <c r="A54" s="25" t="s">
        <v>123</v>
      </c>
      <c r="B54" s="16" t="s">
        <v>124</v>
      </c>
      <c r="C54" s="16" t="s">
        <v>125</v>
      </c>
      <c r="D54" s="16" t="s">
        <v>17</v>
      </c>
      <c r="E54" s="17">
        <v>1210</v>
      </c>
      <c r="F54" s="17">
        <v>0</v>
      </c>
      <c r="G54" s="17">
        <v>1800000</v>
      </c>
      <c r="H54" s="38"/>
      <c r="I54" s="18">
        <v>1800000</v>
      </c>
      <c r="J54" s="45">
        <v>1800000</v>
      </c>
    </row>
    <row r="55" spans="1:13" ht="15.75" thickBot="1">
      <c r="A55" s="4" t="s">
        <v>126</v>
      </c>
      <c r="B55" s="5" t="s">
        <v>127</v>
      </c>
      <c r="C55" s="5" t="s">
        <v>128</v>
      </c>
      <c r="D55" s="5" t="s">
        <v>17</v>
      </c>
      <c r="E55" s="5" t="s">
        <v>18</v>
      </c>
      <c r="F55" s="5" t="s">
        <v>18</v>
      </c>
      <c r="G55" s="20">
        <f>SUM(G54)</f>
        <v>1800000</v>
      </c>
      <c r="H55" s="39"/>
      <c r="I55" s="21">
        <f>SUM(I54)</f>
        <v>1800000</v>
      </c>
      <c r="J55" s="47">
        <v>1800000</v>
      </c>
      <c r="M55" s="48"/>
    </row>
    <row r="56" spans="1:13" ht="15.75" thickBot="1">
      <c r="A56" s="29"/>
      <c r="B56" s="30"/>
      <c r="C56" s="31" t="s">
        <v>129</v>
      </c>
      <c r="D56" s="30"/>
      <c r="E56" s="30"/>
      <c r="F56" s="30"/>
      <c r="G56" s="32">
        <f>G28+G44+G52+G55</f>
        <v>138118343</v>
      </c>
      <c r="H56" s="41"/>
      <c r="I56" s="43">
        <f>SUM(I28)+I44+I52+I55</f>
        <v>145006433</v>
      </c>
      <c r="J56" s="49">
        <v>153701533</v>
      </c>
    </row>
  </sheetData>
  <mergeCells count="2">
    <mergeCell ref="A1:C1"/>
    <mergeCell ref="A2:I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Baracskai István</dc:creator>
  <cp:lastModifiedBy>Penzugy1</cp:lastModifiedBy>
  <cp:lastPrinted>2020-02-24T15:19:50Z</cp:lastPrinted>
  <dcterms:created xsi:type="dcterms:W3CDTF">2020-01-14T07:39:44Z</dcterms:created>
  <dcterms:modified xsi:type="dcterms:W3CDTF">2020-02-24T15:19:51Z</dcterms:modified>
</cp:coreProperties>
</file>