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05" activeTab="1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V96" i="39" l="1"/>
  <c r="U95" i="39"/>
  <c r="T95" i="39"/>
  <c r="V95" i="39" s="1"/>
  <c r="V94" i="39"/>
  <c r="V93" i="39"/>
  <c r="V92" i="39"/>
  <c r="V91" i="39"/>
  <c r="V89" i="39"/>
  <c r="V88" i="39"/>
  <c r="V87" i="39"/>
  <c r="V86" i="39"/>
  <c r="V85" i="39"/>
  <c r="U84" i="39"/>
  <c r="T84" i="39"/>
  <c r="S84" i="39"/>
  <c r="S90" i="39" s="1"/>
  <c r="V83" i="39"/>
  <c r="V82" i="39"/>
  <c r="V81" i="39"/>
  <c r="V80" i="39"/>
  <c r="U79" i="39"/>
  <c r="T79" i="39"/>
  <c r="V79" i="39" s="1"/>
  <c r="V78" i="39"/>
  <c r="V77" i="39"/>
  <c r="V76" i="39"/>
  <c r="V75" i="39"/>
  <c r="U74" i="39"/>
  <c r="U90" i="39" s="1"/>
  <c r="U97" i="39" s="1"/>
  <c r="T74" i="39"/>
  <c r="T90" i="39" s="1"/>
  <c r="T97" i="39" s="1"/>
  <c r="V73" i="39"/>
  <c r="V72" i="39"/>
  <c r="V71" i="39"/>
  <c r="U66" i="39"/>
  <c r="T66" i="39"/>
  <c r="V66" i="39" s="1"/>
  <c r="S66" i="39"/>
  <c r="V65" i="39"/>
  <c r="V64" i="39"/>
  <c r="V63" i="39"/>
  <c r="U62" i="39"/>
  <c r="T62" i="39"/>
  <c r="S62" i="39"/>
  <c r="V62" i="39" s="1"/>
  <c r="V61" i="39"/>
  <c r="V60" i="39"/>
  <c r="V59" i="39"/>
  <c r="V58" i="39"/>
  <c r="V57" i="39"/>
  <c r="U56" i="39"/>
  <c r="U67" i="39" s="1"/>
  <c r="U70" i="39" s="1"/>
  <c r="T56" i="39"/>
  <c r="T67" i="39" s="1"/>
  <c r="T70" i="39" s="1"/>
  <c r="S56" i="39"/>
  <c r="S67" i="39" s="1"/>
  <c r="S70" i="39" s="1"/>
  <c r="V70" i="39" s="1"/>
  <c r="V55" i="39"/>
  <c r="V54" i="39"/>
  <c r="V53" i="39"/>
  <c r="V52" i="39"/>
  <c r="V51" i="39"/>
  <c r="U49" i="39"/>
  <c r="T49" i="39"/>
  <c r="S49" i="39"/>
  <c r="V49" i="39" s="1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T34" i="39"/>
  <c r="V33" i="39"/>
  <c r="U32" i="39"/>
  <c r="U34" i="39" s="1"/>
  <c r="T32" i="39"/>
  <c r="S32" i="39"/>
  <c r="V32" i="39" s="1"/>
  <c r="V31" i="39"/>
  <c r="V30" i="39"/>
  <c r="V29" i="39"/>
  <c r="V28" i="39"/>
  <c r="V27" i="39"/>
  <c r="V26" i="39"/>
  <c r="V25" i="39"/>
  <c r="V24" i="39"/>
  <c r="S23" i="39"/>
  <c r="S34" i="39" s="1"/>
  <c r="V34" i="39" s="1"/>
  <c r="V22" i="39"/>
  <c r="V21" i="39"/>
  <c r="U20" i="39"/>
  <c r="U50" i="39" s="1"/>
  <c r="U69" i="39" s="1"/>
  <c r="V19" i="39"/>
  <c r="V18" i="39"/>
  <c r="V17" i="39"/>
  <c r="V16" i="39"/>
  <c r="V15" i="39"/>
  <c r="U14" i="39"/>
  <c r="T14" i="39"/>
  <c r="S14" i="39"/>
  <c r="S20" i="39" s="1"/>
  <c r="V13" i="39"/>
  <c r="V12" i="39"/>
  <c r="V11" i="39"/>
  <c r="V10" i="39"/>
  <c r="V9" i="39"/>
  <c r="V8" i="39"/>
  <c r="W123" i="38"/>
  <c r="V122" i="38"/>
  <c r="U122" i="38"/>
  <c r="W122" i="38" s="1"/>
  <c r="W121" i="38"/>
  <c r="W120" i="38"/>
  <c r="W119" i="38"/>
  <c r="W118" i="38"/>
  <c r="T117" i="38"/>
  <c r="W116" i="38"/>
  <c r="W115" i="38"/>
  <c r="W114" i="38"/>
  <c r="W113" i="38"/>
  <c r="W112" i="38"/>
  <c r="W111" i="38"/>
  <c r="V110" i="38"/>
  <c r="U110" i="38"/>
  <c r="W110" i="38" s="1"/>
  <c r="W109" i="38"/>
  <c r="W108" i="38"/>
  <c r="W107" i="38"/>
  <c r="W106" i="38"/>
  <c r="V105" i="38"/>
  <c r="V117" i="38" s="1"/>
  <c r="V124" i="38" s="1"/>
  <c r="U105" i="38"/>
  <c r="U117" i="38" s="1"/>
  <c r="U124" i="38" s="1"/>
  <c r="W104" i="38"/>
  <c r="W103" i="38"/>
  <c r="W102" i="38"/>
  <c r="V99" i="38"/>
  <c r="U99" i="38"/>
  <c r="W99" i="38" s="1"/>
  <c r="W98" i="38"/>
  <c r="W97" i="38"/>
  <c r="W96" i="38"/>
  <c r="W95" i="38"/>
  <c r="W94" i="38"/>
  <c r="W93" i="38"/>
  <c r="W92" i="38"/>
  <c r="W91" i="38"/>
  <c r="W90" i="38"/>
  <c r="V89" i="38"/>
  <c r="U89" i="38"/>
  <c r="T89" i="38"/>
  <c r="W89" i="38" s="1"/>
  <c r="W88" i="38"/>
  <c r="W87" i="38"/>
  <c r="W86" i="38"/>
  <c r="W85" i="38"/>
  <c r="V84" i="38"/>
  <c r="V100" i="38" s="1"/>
  <c r="U84" i="38"/>
  <c r="U100" i="38" s="1"/>
  <c r="T84" i="38"/>
  <c r="W83" i="38"/>
  <c r="W82" i="38"/>
  <c r="W81" i="38"/>
  <c r="W80" i="38"/>
  <c r="W79" i="38"/>
  <c r="W78" i="38"/>
  <c r="W77" i="38"/>
  <c r="V75" i="38"/>
  <c r="U75" i="38"/>
  <c r="T75" i="38"/>
  <c r="W75" i="38" s="1"/>
  <c r="W74" i="38"/>
  <c r="W73" i="38"/>
  <c r="W72" i="38"/>
  <c r="W71" i="38"/>
  <c r="W70" i="38"/>
  <c r="W69" i="38"/>
  <c r="W68" i="38"/>
  <c r="W67" i="38"/>
  <c r="W66" i="38"/>
  <c r="W65" i="38"/>
  <c r="W64" i="38"/>
  <c r="W63" i="38"/>
  <c r="W62" i="38"/>
  <c r="V61" i="38"/>
  <c r="U61" i="38"/>
  <c r="T61" i="38"/>
  <c r="W61" i="38" s="1"/>
  <c r="W60" i="38"/>
  <c r="W59" i="38"/>
  <c r="W58" i="38"/>
  <c r="W57" i="38"/>
  <c r="W56" i="38"/>
  <c r="W55" i="38"/>
  <c r="W54" i="38"/>
  <c r="W53" i="38"/>
  <c r="V51" i="38"/>
  <c r="U51" i="38"/>
  <c r="T51" i="38"/>
  <c r="W51" i="38" s="1"/>
  <c r="W50" i="38"/>
  <c r="W49" i="38"/>
  <c r="W48" i="38"/>
  <c r="W47" i="38"/>
  <c r="W46" i="38"/>
  <c r="V45" i="38"/>
  <c r="U45" i="38"/>
  <c r="T45" i="38"/>
  <c r="W45" i="38" s="1"/>
  <c r="W44" i="38"/>
  <c r="W43" i="38"/>
  <c r="V42" i="38"/>
  <c r="U42" i="38"/>
  <c r="T42" i="38"/>
  <c r="W42" i="38" s="1"/>
  <c r="W41" i="38"/>
  <c r="W40" i="38"/>
  <c r="W39" i="38"/>
  <c r="W38" i="38"/>
  <c r="W37" i="38"/>
  <c r="W36" i="38"/>
  <c r="W35" i="38"/>
  <c r="V34" i="38"/>
  <c r="U34" i="38"/>
  <c r="T34" i="38"/>
  <c r="W34" i="38" s="1"/>
  <c r="W33" i="38"/>
  <c r="W32" i="38"/>
  <c r="V31" i="38"/>
  <c r="V52" i="38" s="1"/>
  <c r="U31" i="38"/>
  <c r="U52" i="38" s="1"/>
  <c r="T31" i="38"/>
  <c r="W30" i="38"/>
  <c r="W29" i="38"/>
  <c r="W28" i="38"/>
  <c r="W27" i="38"/>
  <c r="V25" i="38"/>
  <c r="U25" i="38"/>
  <c r="T25" i="38"/>
  <c r="W25" i="38" s="1"/>
  <c r="W24" i="38"/>
  <c r="W23" i="38"/>
  <c r="W22" i="38"/>
  <c r="V21" i="38"/>
  <c r="V26" i="38" s="1"/>
  <c r="U21" i="38"/>
  <c r="U26" i="38" s="1"/>
  <c r="T21" i="38"/>
  <c r="T26" i="38" s="1"/>
  <c r="W20" i="38"/>
  <c r="W19" i="38"/>
  <c r="W18" i="38"/>
  <c r="W17" i="38"/>
  <c r="W16" i="38"/>
  <c r="W15" i="38"/>
  <c r="W14" i="38"/>
  <c r="W13" i="38"/>
  <c r="W12" i="38"/>
  <c r="W11" i="38"/>
  <c r="W10" i="38"/>
  <c r="W9" i="38"/>
  <c r="W8" i="38"/>
  <c r="V45" i="39" l="1"/>
  <c r="V14" i="39"/>
  <c r="S50" i="39"/>
  <c r="S69" i="39" s="1"/>
  <c r="V90" i="39"/>
  <c r="S97" i="39"/>
  <c r="V97" i="39" s="1"/>
  <c r="T20" i="39"/>
  <c r="V23" i="39"/>
  <c r="S68" i="39"/>
  <c r="U68" i="39"/>
  <c r="U98" i="39" s="1"/>
  <c r="V84" i="39"/>
  <c r="V56" i="39"/>
  <c r="V67" i="39" s="1"/>
  <c r="V74" i="39"/>
  <c r="T100" i="38"/>
  <c r="T52" i="38"/>
  <c r="W52" i="38" s="1"/>
  <c r="U76" i="38"/>
  <c r="U101" i="38"/>
  <c r="U125" i="38" s="1"/>
  <c r="W26" i="38"/>
  <c r="V101" i="38"/>
  <c r="V125" i="38" s="1"/>
  <c r="V76" i="38"/>
  <c r="W117" i="38"/>
  <c r="W31" i="38"/>
  <c r="W84" i="38"/>
  <c r="W100" i="38" s="1"/>
  <c r="W105" i="38"/>
  <c r="T124" i="38"/>
  <c r="W124" i="38" s="1"/>
  <c r="W21" i="38"/>
  <c r="Q70" i="39"/>
  <c r="P70" i="39"/>
  <c r="O70" i="39"/>
  <c r="T68" i="39" l="1"/>
  <c r="T98" i="39" s="1"/>
  <c r="T50" i="39"/>
  <c r="T69" i="39" s="1"/>
  <c r="V68" i="39"/>
  <c r="S98" i="39"/>
  <c r="V20" i="39"/>
  <c r="V50" i="39" s="1"/>
  <c r="V69" i="39"/>
  <c r="T76" i="38"/>
  <c r="T101" i="38"/>
  <c r="T125" i="38" s="1"/>
  <c r="W125" i="38" s="1"/>
  <c r="W76" i="38"/>
  <c r="Q69" i="39"/>
  <c r="P69" i="39"/>
  <c r="O69" i="39"/>
  <c r="R70" i="39"/>
  <c r="V98" i="39" l="1"/>
  <c r="W101" i="38"/>
  <c r="R69" i="39"/>
  <c r="R96" i="39"/>
  <c r="Q95" i="39"/>
  <c r="P95" i="39"/>
  <c r="R95" i="39" s="1"/>
  <c r="R94" i="39"/>
  <c r="R93" i="39"/>
  <c r="R92" i="39"/>
  <c r="R91" i="39"/>
  <c r="R89" i="39"/>
  <c r="R88" i="39"/>
  <c r="R87" i="39"/>
  <c r="R86" i="39"/>
  <c r="R85" i="39"/>
  <c r="Q84" i="39"/>
  <c r="P84" i="39"/>
  <c r="O84" i="39"/>
  <c r="O90" i="39" s="1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O66" i="39"/>
  <c r="R66" i="39" s="1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Q67" i="39" s="1"/>
  <c r="P56" i="39"/>
  <c r="P67" i="39" s="1"/>
  <c r="O56" i="39"/>
  <c r="R56" i="39" s="1"/>
  <c r="R67" i="39" s="1"/>
  <c r="R55" i="39"/>
  <c r="R54" i="39"/>
  <c r="R53" i="39"/>
  <c r="R52" i="39"/>
  <c r="R51" i="39"/>
  <c r="Q49" i="39"/>
  <c r="P49" i="39"/>
  <c r="O49" i="39"/>
  <c r="R49" i="39" s="1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P34" i="39" s="1"/>
  <c r="O32" i="39"/>
  <c r="R32" i="39" s="1"/>
  <c r="R31" i="39"/>
  <c r="R30" i="39"/>
  <c r="R29" i="39"/>
  <c r="R28" i="39"/>
  <c r="R27" i="39"/>
  <c r="R26" i="39"/>
  <c r="R25" i="39"/>
  <c r="R24" i="39"/>
  <c r="O23" i="39"/>
  <c r="O34" i="39" s="1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S123" i="38"/>
  <c r="R122" i="38"/>
  <c r="Q122" i="38"/>
  <c r="S122" i="38" s="1"/>
  <c r="S121" i="38"/>
  <c r="S120" i="38"/>
  <c r="S119" i="38"/>
  <c r="S118" i="38"/>
  <c r="P117" i="38"/>
  <c r="P124" i="38" s="1"/>
  <c r="S116" i="38"/>
  <c r="S115" i="38"/>
  <c r="S114" i="38"/>
  <c r="S113" i="38"/>
  <c r="S112" i="38"/>
  <c r="S111" i="38"/>
  <c r="R110" i="38"/>
  <c r="Q110" i="38"/>
  <c r="Q117" i="38" s="1"/>
  <c r="S109" i="38"/>
  <c r="S108" i="38"/>
  <c r="S107" i="38"/>
  <c r="S106" i="38"/>
  <c r="R105" i="38"/>
  <c r="R117" i="38" s="1"/>
  <c r="R124" i="38" s="1"/>
  <c r="Q105" i="38"/>
  <c r="S105" i="38" s="1"/>
  <c r="S104" i="38"/>
  <c r="S103" i="38"/>
  <c r="S102" i="38"/>
  <c r="R99" i="38"/>
  <c r="Q99" i="38"/>
  <c r="S99" i="38" s="1"/>
  <c r="S98" i="38"/>
  <c r="S97" i="38"/>
  <c r="S96" i="38"/>
  <c r="S95" i="38"/>
  <c r="S94" i="38"/>
  <c r="S93" i="38"/>
  <c r="S92" i="38"/>
  <c r="S91" i="38"/>
  <c r="S90" i="38"/>
  <c r="R89" i="38"/>
  <c r="Q89" i="38"/>
  <c r="P89" i="38"/>
  <c r="S89" i="38" s="1"/>
  <c r="S88" i="38"/>
  <c r="S87" i="38"/>
  <c r="S86" i="38"/>
  <c r="S85" i="38"/>
  <c r="R84" i="38"/>
  <c r="R100" i="38" s="1"/>
  <c r="Q84" i="38"/>
  <c r="Q100" i="38" s="1"/>
  <c r="P84" i="38"/>
  <c r="P100" i="38" s="1"/>
  <c r="S83" i="38"/>
  <c r="S82" i="38"/>
  <c r="S81" i="38"/>
  <c r="S80" i="38"/>
  <c r="S79" i="38"/>
  <c r="S78" i="38"/>
  <c r="S77" i="38"/>
  <c r="R75" i="38"/>
  <c r="Q75" i="38"/>
  <c r="P75" i="38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1" i="38" s="1"/>
  <c r="S60" i="38"/>
  <c r="S59" i="38"/>
  <c r="S58" i="38"/>
  <c r="S57" i="38"/>
  <c r="S56" i="38"/>
  <c r="S55" i="38"/>
  <c r="S54" i="38"/>
  <c r="S53" i="38"/>
  <c r="R51" i="38"/>
  <c r="Q51" i="38"/>
  <c r="P51" i="38"/>
  <c r="S51" i="38" s="1"/>
  <c r="S50" i="38"/>
  <c r="S49" i="38"/>
  <c r="S48" i="38"/>
  <c r="S47" i="38"/>
  <c r="S46" i="38"/>
  <c r="R45" i="38"/>
  <c r="Q45" i="38"/>
  <c r="S45" i="38" s="1"/>
  <c r="P45" i="38"/>
  <c r="S44" i="38"/>
  <c r="S43" i="38"/>
  <c r="R42" i="38"/>
  <c r="Q42" i="38"/>
  <c r="S42" i="38" s="1"/>
  <c r="P42" i="38"/>
  <c r="S41" i="38"/>
  <c r="S40" i="38"/>
  <c r="S39" i="38"/>
  <c r="S38" i="38"/>
  <c r="S37" i="38"/>
  <c r="S36" i="38"/>
  <c r="S35" i="38"/>
  <c r="R34" i="38"/>
  <c r="Q34" i="38"/>
  <c r="P34" i="38"/>
  <c r="S34" i="38" s="1"/>
  <c r="S33" i="38"/>
  <c r="S32" i="38"/>
  <c r="R31" i="38"/>
  <c r="R52" i="38" s="1"/>
  <c r="Q31" i="38"/>
  <c r="Q52" i="38" s="1"/>
  <c r="P31" i="38"/>
  <c r="P52" i="38" s="1"/>
  <c r="S30" i="38"/>
  <c r="S29" i="38"/>
  <c r="S28" i="38"/>
  <c r="S27" i="38"/>
  <c r="R25" i="38"/>
  <c r="R26" i="38" s="1"/>
  <c r="Q25" i="38"/>
  <c r="P25" i="38"/>
  <c r="S24" i="38"/>
  <c r="S23" i="38"/>
  <c r="S22" i="38"/>
  <c r="R21" i="38"/>
  <c r="Q21" i="38"/>
  <c r="S21" i="38" s="1"/>
  <c r="P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P68" i="39" l="1"/>
  <c r="P98" i="39" s="1"/>
  <c r="P50" i="39"/>
  <c r="O50" i="39"/>
  <c r="O68" i="39"/>
  <c r="R20" i="39"/>
  <c r="R50" i="39" s="1"/>
  <c r="Q50" i="39"/>
  <c r="Q68" i="39"/>
  <c r="Q98" i="39" s="1"/>
  <c r="R34" i="39"/>
  <c r="R90" i="39"/>
  <c r="O97" i="39"/>
  <c r="R97" i="39" s="1"/>
  <c r="R23" i="39"/>
  <c r="O67" i="39"/>
  <c r="R84" i="39"/>
  <c r="R14" i="39"/>
  <c r="R74" i="39"/>
  <c r="S75" i="38"/>
  <c r="P26" i="38"/>
  <c r="P76" i="38" s="1"/>
  <c r="S52" i="38"/>
  <c r="P101" i="38"/>
  <c r="R101" i="38"/>
  <c r="R125" i="38" s="1"/>
  <c r="R76" i="38"/>
  <c r="Q124" i="38"/>
  <c r="S117" i="38"/>
  <c r="S124" i="38"/>
  <c r="S25" i="38"/>
  <c r="Q26" i="38"/>
  <c r="S31" i="38"/>
  <c r="S84" i="38"/>
  <c r="S100" i="38" s="1"/>
  <c r="S110" i="38"/>
  <c r="D70" i="39"/>
  <c r="E70" i="39"/>
  <c r="F70" i="39"/>
  <c r="G70" i="39"/>
  <c r="H70" i="39"/>
  <c r="I70" i="39"/>
  <c r="J70" i="39"/>
  <c r="K70" i="39"/>
  <c r="L70" i="39"/>
  <c r="M70" i="39"/>
  <c r="N70" i="39"/>
  <c r="C70" i="39"/>
  <c r="D69" i="39"/>
  <c r="E69" i="39"/>
  <c r="F69" i="39"/>
  <c r="G69" i="39"/>
  <c r="H69" i="39"/>
  <c r="I69" i="39"/>
  <c r="J69" i="39"/>
  <c r="K69" i="39"/>
  <c r="L69" i="39"/>
  <c r="M69" i="39"/>
  <c r="N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/>
  <c r="M95" i="39"/>
  <c r="L95" i="39"/>
  <c r="N95" i="39" s="1"/>
  <c r="N94" i="39"/>
  <c r="N93" i="39"/>
  <c r="N92" i="39"/>
  <c r="N91" i="39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4" i="39" s="1"/>
  <c r="N33" i="39"/>
  <c r="M32" i="39"/>
  <c r="L32" i="39"/>
  <c r="L34" i="39" s="1"/>
  <c r="K32" i="39"/>
  <c r="N31" i="39"/>
  <c r="N30" i="39"/>
  <c r="N29" i="39"/>
  <c r="N28" i="39"/>
  <c r="N27" i="39"/>
  <c r="N26" i="39"/>
  <c r="N25" i="39"/>
  <c r="N24" i="39"/>
  <c r="N23" i="39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O100" i="38"/>
  <c r="C100" i="38"/>
  <c r="M76" i="38"/>
  <c r="N76" i="38"/>
  <c r="L76" i="38"/>
  <c r="O76" i="38" s="1"/>
  <c r="H76" i="38"/>
  <c r="I76" i="38"/>
  <c r="G76" i="38"/>
  <c r="D76" i="38"/>
  <c r="E76" i="38"/>
  <c r="C76" i="38"/>
  <c r="O123" i="38"/>
  <c r="N122" i="38"/>
  <c r="M122" i="38"/>
  <c r="O122" i="38" s="1"/>
  <c r="O121" i="38"/>
  <c r="O120" i="38"/>
  <c r="O119" i="38"/>
  <c r="O118" i="38"/>
  <c r="L117" i="38"/>
  <c r="O116" i="38"/>
  <c r="O115" i="38"/>
  <c r="O114" i="38"/>
  <c r="O113" i="38"/>
  <c r="O112" i="38"/>
  <c r="O111" i="38"/>
  <c r="N110" i="38"/>
  <c r="N117" i="38" s="1"/>
  <c r="N124" i="38" s="1"/>
  <c r="M110" i="38"/>
  <c r="O110" i="38" s="1"/>
  <c r="O109" i="38"/>
  <c r="O108" i="38"/>
  <c r="O107" i="38"/>
  <c r="O106" i="38"/>
  <c r="N105" i="38"/>
  <c r="M105" i="38"/>
  <c r="M117" i="38" s="1"/>
  <c r="M124" i="38" s="1"/>
  <c r="O104" i="38"/>
  <c r="O103" i="38"/>
  <c r="O102" i="38"/>
  <c r="N99" i="38"/>
  <c r="M99" i="38"/>
  <c r="O99" i="38" s="1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O61" i="38" s="1"/>
  <c r="L61" i="38"/>
  <c r="O60" i="38"/>
  <c r="O59" i="38"/>
  <c r="O58" i="38"/>
  <c r="O57" i="38"/>
  <c r="O56" i="38"/>
  <c r="O55" i="38"/>
  <c r="O54" i="38"/>
  <c r="O53" i="38"/>
  <c r="N51" i="38"/>
  <c r="M51" i="38"/>
  <c r="L51" i="38"/>
  <c r="O50" i="38"/>
  <c r="O49" i="38"/>
  <c r="O48" i="38"/>
  <c r="O47" i="38"/>
  <c r="O46" i="38"/>
  <c r="N45" i="38"/>
  <c r="M45" i="38"/>
  <c r="L45" i="38"/>
  <c r="O45" i="38" s="1"/>
  <c r="O44" i="38"/>
  <c r="O43" i="38"/>
  <c r="N42" i="38"/>
  <c r="M42" i="38"/>
  <c r="L42" i="38"/>
  <c r="O42" i="38" s="1"/>
  <c r="O41" i="38"/>
  <c r="O40" i="38"/>
  <c r="O39" i="38"/>
  <c r="O38" i="38"/>
  <c r="O37" i="38"/>
  <c r="O36" i="38"/>
  <c r="O35" i="38"/>
  <c r="N34" i="38"/>
  <c r="M34" i="38"/>
  <c r="L34" i="38"/>
  <c r="O33" i="38"/>
  <c r="O32" i="38"/>
  <c r="N31" i="38"/>
  <c r="N52" i="38" s="1"/>
  <c r="M31" i="38"/>
  <c r="O31" i="38" s="1"/>
  <c r="L31" i="38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R68" i="39" l="1"/>
  <c r="O98" i="39"/>
  <c r="R98" i="39" s="1"/>
  <c r="S26" i="38"/>
  <c r="P125" i="38"/>
  <c r="S125" i="38" s="1"/>
  <c r="Q76" i="38"/>
  <c r="Q101" i="38"/>
  <c r="Q125" i="38" s="1"/>
  <c r="S76" i="38"/>
  <c r="N90" i="39"/>
  <c r="K68" i="39"/>
  <c r="N20" i="39"/>
  <c r="L98" i="39"/>
  <c r="N32" i="39"/>
  <c r="K97" i="39"/>
  <c r="N97" i="39" s="1"/>
  <c r="N14" i="39"/>
  <c r="N74" i="39"/>
  <c r="O51" i="38"/>
  <c r="L52" i="38"/>
  <c r="L101" i="38" s="1"/>
  <c r="O34" i="38"/>
  <c r="M101" i="38"/>
  <c r="M125" i="38" s="1"/>
  <c r="O26" i="38"/>
  <c r="N101" i="38"/>
  <c r="N125" i="38" s="1"/>
  <c r="O117" i="38"/>
  <c r="O25" i="38"/>
  <c r="M52" i="38"/>
  <c r="O105" i="38"/>
  <c r="L124" i="38"/>
  <c r="O124" i="38" s="1"/>
  <c r="O21" i="38"/>
  <c r="J96" i="39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J45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J32" i="39" s="1"/>
  <c r="J31" i="39"/>
  <c r="J30" i="39"/>
  <c r="J29" i="39"/>
  <c r="J28" i="39"/>
  <c r="J27" i="39"/>
  <c r="J26" i="39"/>
  <c r="J25" i="39"/>
  <c r="J24" i="39"/>
  <c r="G23" i="39"/>
  <c r="G34" i="39" s="1"/>
  <c r="J22" i="39"/>
  <c r="J21" i="39"/>
  <c r="I20" i="39"/>
  <c r="I68" i="39" s="1"/>
  <c r="I98" i="39" s="1"/>
  <c r="J19" i="39"/>
  <c r="J18" i="39"/>
  <c r="J17" i="39"/>
  <c r="J16" i="39"/>
  <c r="J15" i="39"/>
  <c r="I14" i="39"/>
  <c r="H14" i="39"/>
  <c r="H20" i="39" s="1"/>
  <c r="H68" i="39" s="1"/>
  <c r="H9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I117" i="38" s="1"/>
  <c r="I124" i="38" s="1"/>
  <c r="H110" i="38"/>
  <c r="J110" i="38" s="1"/>
  <c r="J109" i="38"/>
  <c r="J108" i="38"/>
  <c r="J107" i="38"/>
  <c r="J106" i="38"/>
  <c r="I105" i="38"/>
  <c r="H105" i="38"/>
  <c r="H117" i="38" s="1"/>
  <c r="H124" i="38" s="1"/>
  <c r="J104" i="38"/>
  <c r="J103" i="38"/>
  <c r="J102" i="38"/>
  <c r="I99" i="38"/>
  <c r="H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1" i="38" s="1"/>
  <c r="I125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S101" i="38" l="1"/>
  <c r="N68" i="39"/>
  <c r="K98" i="39"/>
  <c r="N98" i="39" s="1"/>
  <c r="O52" i="38"/>
  <c r="L125" i="38"/>
  <c r="O125" i="38" s="1"/>
  <c r="O101" i="38"/>
  <c r="J90" i="39"/>
  <c r="G97" i="39"/>
  <c r="J97" i="39" s="1"/>
  <c r="J68" i="39"/>
  <c r="G98" i="39"/>
  <c r="J98" i="39" s="1"/>
  <c r="J34" i="39"/>
  <c r="J14" i="39"/>
  <c r="J20" i="39"/>
  <c r="J23" i="39"/>
  <c r="J84" i="39"/>
  <c r="J74" i="39"/>
  <c r="G52" i="38"/>
  <c r="J52" i="38" s="1"/>
  <c r="J25" i="38"/>
  <c r="G101" i="38"/>
  <c r="J117" i="38"/>
  <c r="H26" i="38"/>
  <c r="H101" i="38" s="1"/>
  <c r="H125" i="38" s="1"/>
  <c r="J105" i="38"/>
  <c r="G124" i="38"/>
  <c r="J124" i="38" s="1"/>
  <c r="J31" i="38"/>
  <c r="J21" i="38"/>
  <c r="C31" i="28"/>
  <c r="C34" i="32"/>
  <c r="J26" i="38" l="1"/>
  <c r="G125" i="38"/>
  <c r="J125" i="38" s="1"/>
  <c r="J101" i="38"/>
  <c r="C39" i="29"/>
  <c r="C40" i="31"/>
  <c r="C40" i="30"/>
  <c r="C62" i="30"/>
  <c r="D9" i="12"/>
  <c r="D38" i="37"/>
  <c r="E38" i="37"/>
  <c r="F38" i="37"/>
  <c r="C38" i="37"/>
  <c r="D88" i="35"/>
  <c r="C88" i="35"/>
  <c r="E88" i="35" s="1"/>
  <c r="E77" i="35"/>
  <c r="D72" i="35"/>
  <c r="C72" i="35"/>
  <c r="E71" i="35"/>
  <c r="D39" i="35"/>
  <c r="E72" i="35" l="1"/>
  <c r="C50" i="35"/>
  <c r="D50" i="35" s="1"/>
  <c r="D49" i="35"/>
  <c r="D48" i="35"/>
  <c r="D43" i="35"/>
  <c r="D38" i="35"/>
  <c r="C33" i="35"/>
  <c r="D33" i="35" s="1"/>
  <c r="D32" i="35"/>
  <c r="D31" i="35"/>
  <c r="D28" i="35"/>
  <c r="D24" i="35"/>
  <c r="D21" i="35"/>
  <c r="D16" i="35"/>
  <c r="D11" i="35"/>
  <c r="C97" i="39"/>
  <c r="C90" i="39"/>
  <c r="C84" i="39"/>
  <c r="C66" i="39"/>
  <c r="C62" i="39"/>
  <c r="C56" i="39"/>
  <c r="C49" i="39"/>
  <c r="C45" i="39"/>
  <c r="C34" i="39"/>
  <c r="C32" i="39"/>
  <c r="C23" i="39"/>
  <c r="C20" i="39"/>
  <c r="C68" i="39" s="1"/>
  <c r="C98" i="39" s="1"/>
  <c r="C14" i="39"/>
  <c r="C124" i="38"/>
  <c r="C117" i="38"/>
  <c r="C89" i="38" l="1"/>
  <c r="C84" i="38"/>
  <c r="C75" i="38"/>
  <c r="C61" i="38"/>
  <c r="C51" i="38"/>
  <c r="C45" i="38"/>
  <c r="C42" i="38"/>
  <c r="C34" i="38"/>
  <c r="C52" i="38" s="1"/>
  <c r="C31" i="38"/>
  <c r="C25" i="38"/>
  <c r="C26" i="38" s="1"/>
  <c r="C21" i="38"/>
  <c r="C101" i="38" l="1"/>
  <c r="C125" i="38" s="1"/>
  <c r="D95" i="39"/>
  <c r="E95" i="39"/>
  <c r="E84" i="39"/>
  <c r="D84" i="39"/>
  <c r="D90" i="39" s="1"/>
  <c r="D97" i="39" s="1"/>
  <c r="D79" i="39"/>
  <c r="E79" i="39"/>
  <c r="E74" i="39"/>
  <c r="E90" i="39" s="1"/>
  <c r="E97" i="39" s="1"/>
  <c r="D74" i="39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E68" i="39" s="1"/>
  <c r="E98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F14" i="39"/>
  <c r="D122" i="38"/>
  <c r="E122" i="38"/>
  <c r="E117" i="38"/>
  <c r="D110" i="38"/>
  <c r="E110" i="38"/>
  <c r="D105" i="38"/>
  <c r="D117" i="38" s="1"/>
  <c r="D124" i="38" s="1"/>
  <c r="E105" i="38"/>
  <c r="D99" i="38"/>
  <c r="E99" i="38"/>
  <c r="D89" i="38"/>
  <c r="F89" i="38" s="1"/>
  <c r="E89" i="38"/>
  <c r="D84" i="38"/>
  <c r="E84" i="38"/>
  <c r="F84" i="38"/>
  <c r="D75" i="38"/>
  <c r="E75" i="38"/>
  <c r="D61" i="38"/>
  <c r="F61" i="38" s="1"/>
  <c r="E61" i="38"/>
  <c r="D51" i="38"/>
  <c r="E51" i="38"/>
  <c r="D45" i="38"/>
  <c r="E45" i="38"/>
  <c r="D42" i="38"/>
  <c r="E42" i="38"/>
  <c r="D34" i="38"/>
  <c r="D52" i="38" s="1"/>
  <c r="E34" i="38"/>
  <c r="D31" i="38"/>
  <c r="E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D26" i="38" s="1"/>
  <c r="E25" i="38"/>
  <c r="D21" i="38"/>
  <c r="E21" i="38"/>
  <c r="F25" i="38"/>
  <c r="F21" i="38"/>
  <c r="E52" i="38" l="1"/>
  <c r="F52" i="38"/>
  <c r="F31" i="38"/>
  <c r="F117" i="38"/>
  <c r="F20" i="39"/>
  <c r="F34" i="38"/>
  <c r="F49" i="39"/>
  <c r="F32" i="39"/>
  <c r="F42" i="38"/>
  <c r="D101" i="38"/>
  <c r="D125" i="38" s="1"/>
  <c r="F99" i="38"/>
  <c r="F105" i="38"/>
  <c r="E124" i="38"/>
  <c r="F124" i="38" s="1"/>
  <c r="F45" i="39"/>
  <c r="F34" i="39"/>
  <c r="F75" i="38"/>
  <c r="F110" i="38"/>
  <c r="F51" i="38"/>
  <c r="F45" i="38"/>
  <c r="E26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E101" i="38" l="1"/>
  <c r="E125" i="38" s="1"/>
  <c r="F125" i="38" s="1"/>
  <c r="F101" i="38"/>
  <c r="F98" i="39"/>
  <c r="F68" i="39"/>
  <c r="F26" i="38"/>
  <c r="D31" i="22"/>
  <c r="E31" i="22"/>
  <c r="C31" i="22"/>
  <c r="D26" i="22"/>
  <c r="E26" i="22"/>
  <c r="C26" i="22"/>
  <c r="D13" i="22"/>
  <c r="E13" i="22"/>
  <c r="C13" i="22"/>
  <c r="B42" i="18"/>
  <c r="B44" i="18" s="1"/>
  <c r="B36" i="18"/>
  <c r="B34" i="8"/>
  <c r="B28" i="8"/>
  <c r="B24" i="8"/>
  <c r="C24" i="8" s="1"/>
  <c r="B20" i="8"/>
  <c r="C20" i="8" s="1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8" i="8"/>
  <c r="C34" i="8"/>
  <c r="B29" i="8"/>
  <c r="C29" i="8" l="1"/>
</calcChain>
</file>

<file path=xl/sharedStrings.xml><?xml version="1.0" encoding="utf-8"?>
<sst xmlns="http://schemas.openxmlformats.org/spreadsheetml/2006/main" count="1512" uniqueCount="702">
  <si>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</si>
  <si>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</si>
  <si>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</si>
  <si>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</si>
  <si>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</si>
  <si>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</si>
  <si>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</si>
  <si>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</si>
  <si>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</si>
  <si>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</si>
  <si>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</si>
  <si>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</si>
  <si>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</si>
  <si>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</si>
  <si>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</si>
  <si>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</si>
  <si>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</si>
  <si>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</si>
  <si>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</si>
  <si>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</si>
  <si>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</si>
  <si>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</si>
  <si>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</si>
  <si>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</si>
  <si>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</si>
  <si>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</si>
  <si>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</si>
  <si>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</si>
  <si>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</si>
  <si>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</si>
  <si>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</si>
  <si>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</si>
  <si>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</si>
  <si>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</si>
  <si>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</si>
  <si>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</si>
  <si>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</si>
  <si>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</si>
  <si>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</si>
  <si>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</si>
  <si>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</si>
  <si>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</si>
  <si>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</si>
  <si>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</si>
  <si>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</si>
  <si>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</si>
  <si>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</si>
  <si>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</si>
  <si>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</si>
  <si>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</si>
  <si>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</si>
  <si>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</si>
  <si>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</si>
  <si>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</si>
  <si>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</si>
  <si>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</si>
  <si>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</si>
  <si>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</si>
  <si>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</si>
  <si>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</si>
  <si>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</si>
  <si>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</si>
  <si>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</si>
  <si>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</si>
  <si>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</si>
  <si>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</si>
  <si>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</si>
  <si>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</si>
  <si>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</si>
  <si>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</si>
  <si>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</si>
  <si>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</si>
  <si>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</si>
  <si>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</si>
  <si>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</si>
  <si>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</si>
  <si>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</si>
  <si>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</si>
  <si>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</si>
  <si>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</si>
  <si>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</si>
  <si>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</si>
  <si>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</si>
  <si>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</si>
  <si>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</si>
  <si>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</si>
  <si>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</si>
  <si>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</si>
  <si>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</si>
  <si>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</si>
  <si>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</si>
  <si>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</si>
  <si>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</si>
  <si>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</si>
  <si>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</si>
  <si>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</si>
  <si>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</si>
  <si>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</si>
  <si>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</si>
  <si>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</si>
  <si>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</si>
  <si>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</si>
  <si>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</si>
  <si>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</si>
  <si>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</si>
  <si>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</si>
  <si>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</si>
  <si>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</si>
  <si>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</si>
  <si>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</si>
  <si>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</si>
  <si>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</si>
  <si>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</si>
  <si>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</si>
  <si>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</si>
  <si>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</si>
  <si>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</si>
  <si>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</si>
  <si>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</si>
  <si>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</si>
  <si>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</si>
  <si>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</si>
  <si>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</si>
  <si>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</si>
  <si>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</si>
  <si>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</si>
  <si>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</si>
  <si>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</si>
  <si>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</si>
  <si>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</si>
  <si>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</si>
  <si>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</si>
  <si>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</si>
  <si>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</si>
  <si>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</si>
  <si>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</si>
  <si>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</si>
  <si>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</si>
  <si>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</si>
  <si>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</si>
  <si>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</si>
  <si>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</si>
  <si>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</si>
  <si>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</si>
  <si>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</si>
  <si>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</si>
  <si>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</si>
  <si>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</si>
  <si>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</si>
  <si>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</si>
  <si>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</si>
  <si>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</si>
  <si>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</si>
  <si>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</si>
  <si>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</si>
  <si>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</si>
  <si>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</si>
  <si>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</si>
  <si>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</si>
  <si>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</si>
  <si>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</si>
  <si>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</si>
  <si>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</si>
  <si>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</si>
  <si>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</si>
  <si>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</si>
  <si>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</si>
  <si>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</si>
  <si>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</si>
  <si>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</si>
  <si>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</si>
  <si>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</si>
  <si>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</si>
  <si>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</si>
  <si>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</si>
  <si>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</si>
  <si>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</si>
  <si>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</si>
  <si>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</si>
  <si>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</si>
  <si>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</si>
  <si>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</si>
  <si>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</si>
  <si>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</si>
  <si>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</si>
  <si>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</si>
  <si>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</si>
  <si>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</si>
  <si>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</si>
  <si>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</si>
  <si>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</si>
  <si>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</si>
  <si>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</si>
  <si>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</si>
  <si>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</si>
  <si>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</si>
  <si>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</si>
  <si>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</si>
  <si>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</si>
  <si>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</si>
  <si>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</si>
  <si>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</si>
  <si>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</si>
  <si>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</si>
  <si>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</si>
  <si>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</si>
  <si>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</si>
  <si>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</si>
  <si>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</si>
  <si>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</si>
  <si>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</si>
  <si>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</si>
  <si>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</si>
  <si>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</si>
  <si>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</si>
  <si>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</si>
  <si>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</si>
  <si>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</si>
  <si>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</si>
  <si>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</si>
  <si>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</si>
  <si>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</si>
  <si>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</si>
  <si>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</si>
  <si>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</si>
  <si>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</si>
  <si>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</si>
  <si>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</si>
  <si>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</si>
  <si>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</si>
  <si>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</si>
  <si>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</si>
  <si>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</si>
  <si>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</si>
  <si>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</si>
  <si>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</si>
  <si>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</si>
  <si>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</si>
  <si>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</si>
  <si>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</si>
  <si>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</si>
  <si>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</si>
  <si>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</si>
  <si>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</si>
  <si>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</si>
  <si>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</si>
  <si>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</si>
  <si>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</si>
  <si>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</si>
  <si>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</si>
  <si>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</si>
  <si>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</si>
  <si>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</si>
  <si>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</si>
  <si>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</si>
  <si>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</si>
  <si>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</si>
  <si>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</si>
  <si>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</si>
  <si>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</si>
  <si>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</si>
  <si>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</si>
  <si>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</si>
  <si>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</si>
  <si>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</si>
  <si>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</si>
  <si>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</si>
  <si>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</si>
  <si>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</si>
  <si>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</si>
  <si>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</si>
  <si>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</si>
  <si>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</si>
  <si>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</si>
  <si>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</si>
  <si>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</si>
  <si>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</si>
  <si>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</si>
  <si>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</si>
  <si>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</si>
  <si>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</si>
  <si>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</si>
  <si>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</si>
  <si>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</si>
  <si>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</si>
  <si>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</si>
  <si>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</si>
  <si>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</si>
  <si>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</si>
  <si>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</si>
  <si>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</si>
  <si>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</si>
  <si>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</si>
  <si>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</si>
  <si>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</si>
  <si>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</si>
  <si>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</si>
  <si>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</si>
  <si>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</si>
  <si>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</si>
  <si>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</si>
  <si>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</si>
  <si>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</si>
  <si>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</si>
  <si>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</si>
  <si>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</si>
  <si>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</si>
  <si>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</si>
  <si>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</si>
  <si>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</si>
  <si>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</si>
  <si>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</si>
  <si>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</si>
  <si>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</si>
  <si>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</si>
  <si>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</si>
  <si>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</si>
  <si>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</si>
  <si>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</si>
  <si>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</si>
  <si>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</si>
  <si>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</si>
  <si>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</si>
  <si>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</si>
  <si>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</si>
  <si>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</si>
  <si>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</si>
  <si>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</si>
  <si>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</si>
  <si>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</si>
  <si>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</si>
  <si>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</si>
  <si>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</si>
  <si>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</si>
  <si>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</si>
  <si>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</si>
  <si>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</si>
  <si>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</si>
  <si>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</si>
  <si>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</si>
  <si>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</si>
  <si>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</si>
  <si>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</si>
  <si>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</si>
  <si>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</si>
  <si>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</si>
  <si>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</si>
  <si>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</si>
  <si>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</si>
  <si>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</si>
  <si>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</si>
  <si>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</si>
  <si>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</si>
  <si>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</si>
  <si>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</si>
  <si>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</si>
  <si>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</si>
  <si>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</si>
  <si>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</si>
  <si>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</si>
  <si>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</si>
  <si>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</si>
  <si>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</si>
  <si>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</si>
  <si>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</si>
  <si>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</si>
  <si>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</si>
  <si>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</si>
  <si>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</si>
  <si>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</si>
  <si>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</si>
  <si>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</si>
  <si>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</si>
  <si>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</si>
  <si>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</si>
  <si>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</si>
  <si>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</si>
  <si>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</si>
  <si>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</si>
  <si>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</si>
  <si>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</si>
  <si>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</si>
  <si>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</si>
  <si>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</si>
  <si>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</si>
  <si>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</si>
  <si>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</si>
  <si>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</si>
  <si>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</si>
  <si>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</si>
  <si>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</si>
  <si>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</si>
  <si>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</si>
  <si>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</si>
  <si>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</si>
  <si>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</si>
  <si>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</si>
  <si>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</si>
  <si>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</si>
  <si>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</si>
  <si>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</si>
  <si>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</si>
  <si>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</si>
  <si>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</si>
  <si>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</si>
  <si>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</si>
  <si>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</si>
  <si>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</si>
  <si>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</si>
  <si>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</si>
  <si>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</si>
  <si>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</si>
  <si>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</si>
  <si>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</si>
  <si>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</si>
  <si>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</si>
  <si>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</si>
  <si>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</si>
  <si>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</si>
  <si>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</si>
  <si>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</si>
  <si>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</si>
  <si>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</si>
  <si>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</si>
  <si>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</si>
  <si>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</si>
  <si>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</si>
  <si>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</si>
  <si>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</si>
  <si>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</si>
  <si>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</si>
  <si>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</si>
  <si>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</si>
  <si>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</si>
  <si>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</si>
  <si>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</si>
  <si>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</si>
  <si>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</si>
  <si>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</si>
  <si>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</si>
  <si>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</si>
  <si>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</si>
  <si>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</si>
  <si>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</si>
  <si>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</si>
  <si>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</si>
  <si>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</si>
  <si>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</si>
  <si>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</si>
  <si>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</si>
  <si>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</si>
  <si>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</si>
  <si>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</si>
  <si>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</si>
  <si>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</si>
  <si>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</si>
  <si>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</si>
  <si>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</si>
  <si>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</si>
  <si>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</si>
  <si>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</si>
  <si>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</si>
  <si>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</si>
  <si>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</si>
  <si>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</si>
  <si>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</si>
  <si>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</si>
  <si>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</si>
  <si>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</si>
  <si>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</si>
  <si>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</si>
  <si>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</si>
  <si>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</si>
  <si>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</si>
  <si>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</si>
  <si>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</si>
  <si>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</si>
  <si>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</si>
  <si>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</si>
  <si>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</si>
  <si>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</si>
  <si>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</si>
  <si>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</si>
  <si>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</si>
  <si>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</si>
  <si>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</si>
  <si>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</si>
  <si>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</si>
  <si>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</si>
  <si>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</si>
  <si>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</si>
  <si>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</si>
  <si>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</si>
  <si>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</si>
  <si>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</si>
  <si>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</si>
  <si>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</si>
  <si>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</si>
  <si>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</si>
  <si>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</si>
  <si>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</si>
  <si>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</si>
  <si>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</si>
  <si>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</si>
  <si>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</si>
  <si>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</si>
  <si>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</si>
  <si>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</si>
  <si>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</si>
  <si>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</si>
  <si>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</si>
  <si>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</si>
  <si>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</si>
  <si>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</si>
  <si>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</si>
  <si>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</si>
  <si>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</si>
  <si>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</si>
  <si>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</si>
  <si>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</si>
  <si>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</si>
  <si>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</si>
  <si>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</si>
  <si>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</si>
  <si>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</si>
  <si>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</si>
  <si>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</si>
  <si>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</si>
  <si>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</si>
  <si>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</si>
  <si>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</si>
  <si>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</si>
  <si>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</si>
  <si>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</si>
  <si>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</si>
  <si>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</si>
  <si>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</si>
  <si>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</si>
  <si>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</si>
  <si>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</si>
  <si>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</si>
  <si>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</si>
  <si>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</si>
  <si>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</si>
  <si>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</si>
  <si>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</si>
  <si>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</si>
  <si>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</si>
  <si>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</si>
  <si>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</si>
  <si>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</si>
  <si>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</si>
  <si>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</si>
  <si>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</si>
  <si>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</si>
  <si>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</si>
  <si>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</si>
  <si>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</si>
  <si>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</si>
  <si>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</si>
  <si>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</si>
  <si>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</si>
  <si>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</si>
  <si>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</si>
  <si>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</si>
  <si>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</si>
  <si>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</si>
  <si>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</si>
  <si>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</si>
  <si>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</si>
  <si>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</si>
  <si>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</si>
  <si>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</si>
  <si>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</si>
  <si>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</si>
  <si>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</si>
  <si>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</si>
  <si>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</si>
  <si>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</si>
  <si>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</si>
  <si>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</si>
  <si>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</si>
  <si>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</si>
  <si>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</si>
  <si>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</si>
  <si>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</si>
  <si>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</si>
  <si>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</si>
  <si>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</si>
  <si>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</si>
  <si>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</si>
  <si>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</si>
  <si>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</si>
  <si>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</si>
  <si>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</si>
  <si>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</si>
  <si>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</si>
  <si>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</si>
  <si>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</si>
  <si>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</si>
  <si>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</si>
  <si>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</si>
  <si>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</si>
  <si>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</si>
  <si>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</si>
  <si>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</si>
  <si>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</si>
  <si>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</si>
  <si>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</si>
  <si>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</si>
  <si>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</si>
  <si>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</si>
  <si>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</si>
  <si>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</si>
  <si>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</si>
  <si>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</si>
  <si>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</si>
  <si>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</si>
  <si>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</si>
  <si>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</si>
  <si>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</si>
  <si>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</si>
  <si>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</si>
  <si>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</si>
  <si>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</si>
  <si>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</si>
  <si>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</si>
  <si>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</si>
  <si>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</si>
  <si>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</si>
  <si>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</si>
  <si>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</si>
  <si>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</si>
  <si>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</si>
  <si>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</si>
  <si>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</si>
  <si>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</si>
  <si>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</si>
  <si>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</si>
  <si>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</si>
  <si>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</si>
  <si>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</si>
  <si>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</si>
  <si>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</si>
  <si>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</si>
  <si>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</si>
  <si>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</si>
  <si>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</si>
  <si>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</si>
  <si>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</si>
  <si>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</si>
  <si>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</si>
  <si>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</si>
  <si>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</si>
  <si>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</si>
  <si>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</si>
  <si>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</si>
  <si>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</si>
  <si>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</si>
  <si>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</si>
  <si>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</si>
  <si>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</si>
  <si>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</si>
  <si>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ÖNKORMÁNYZATI ELŐIRÁNYZATOK</t>
  </si>
  <si>
    <t>B65</t>
  </si>
  <si>
    <t>saját bevételek 2019.</t>
  </si>
  <si>
    <t>NEMESKOLTA Önkormányzat 2018. évi költségvetése</t>
  </si>
  <si>
    <t>Kiadások (Ft)</t>
  </si>
  <si>
    <t>Bevételek (Ft)</t>
  </si>
  <si>
    <t>Beruházások és felújítások (Ft)</t>
  </si>
  <si>
    <t>Útfelújítás, javítás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</si>
  <si>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</si>
  <si>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</si>
  <si>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saját bevételek 2020.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</si>
  <si>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</si>
  <si>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</si>
  <si>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</si>
  <si>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</si>
  <si>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</si>
  <si>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</si>
  <si>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egyéb közhatalmi bevételek (talajterhelési díj)</t>
  </si>
  <si>
    <t>A költségvetési hiány külső finanszírozására vagy a költségvetési többlet felhasználására szolgáló finanszírozási bevételek és kiadások működési és felhalmozási cél szerinti tagolásban (Ft)</t>
  </si>
  <si>
    <t>MÓDOSÍTOTT ELŐIRÁNYZAT I.</t>
  </si>
  <si>
    <t>MÓDOSÍTOTT ELŐIRÁNYZAT II.</t>
  </si>
  <si>
    <t>1. melléklet 1/2018. (I.24.) önkormányzati rendelethez</t>
  </si>
  <si>
    <t>2. melléklet 1/2018. (I.24.) önkormányzati rendelethez</t>
  </si>
  <si>
    <t>3. melléklet 1/2018. (I.24.) önkormányzati rendelethez</t>
  </si>
  <si>
    <t>4. melléklet 1/2018. (I.24.) önkormányzati rendelethez</t>
  </si>
  <si>
    <t>5. melléklet 1/2018. (I.24.) önkormányzati rendelethez</t>
  </si>
  <si>
    <t>6. melléklet 1/2018. (I.24.) önkormányzati rendelethez</t>
  </si>
  <si>
    <t>7. melléklet 1/2018. (I.24.) önkormányzati rendelethez</t>
  </si>
  <si>
    <t>8. melléklet 1/2018. (I.24.) önkormányzati rendelethez</t>
  </si>
  <si>
    <t>9. melléklet 1/2018. (I.24.) önkormányzati rendelethez</t>
  </si>
  <si>
    <t>10. melléklet 1/2018. (I.24.) önkormányzati rendelethez</t>
  </si>
  <si>
    <t>11. melléklet1/2018. (I.24.) önkormányzati rendelethez</t>
  </si>
  <si>
    <t>12. melléklet 1/2018. (I.24.) önkormányzati rendelethez</t>
  </si>
  <si>
    <t>13. melléklet 1/2018. (I.24.) önkormányzati rendelethez</t>
  </si>
  <si>
    <t>14. melléklet1/2018. (I.24.) önkormányzati rendelethez</t>
  </si>
  <si>
    <t>15. melléklet 1/2018. (I.24.) önkormányzati rendelethez</t>
  </si>
  <si>
    <t>MÓDOSÍTOTT ELŐIRÁNYZAT III.</t>
  </si>
  <si>
    <t>MÓDOSÍTOTT ELŐIRÁNYZAT IV.</t>
  </si>
  <si>
    <t>B411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</si>
</sst>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7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indexed="8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i/>
      <u/>
      <sz val="12"/>
      <name val="Bookman Old Style"/>
      <family val="1"/>
      <charset val="238"/>
    </font>
    <font>
      <b/>
      <sz val="12.5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4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3" fontId="56" fillId="0" borderId="1" xfId="0" applyNumberFormat="1" applyFont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3" fontId="57" fillId="5" borderId="1" xfId="0" applyNumberFormat="1" applyFont="1" applyFill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6" borderId="1" xfId="0" applyNumberFormat="1" applyFont="1" applyFill="1" applyBorder="1"/>
    <xf numFmtId="3" fontId="57" fillId="6" borderId="1" xfId="0" applyNumberFormat="1" applyFont="1" applyFill="1" applyBorder="1"/>
    <xf numFmtId="3" fontId="62" fillId="5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4" fillId="5" borderId="1" xfId="0" applyNumberFormat="1" applyFont="1" applyFill="1" applyBorder="1"/>
    <xf numFmtId="3" fontId="0" fillId="0" borderId="1" xfId="0" applyNumberFormat="1" applyBorder="1" applyAlignment="1">
      <alignment horizontal="center" vertical="center"/>
    </xf>
    <xf numFmtId="3" fontId="45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/>
    </xf>
    <xf numFmtId="3" fontId="53" fillId="0" borderId="1" xfId="0" applyNumberFormat="1" applyFont="1" applyBorder="1" applyAlignment="1">
      <alignment horizontal="center" vertical="center"/>
    </xf>
    <xf numFmtId="0" fontId="63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/>
    </xf>
    <xf numFmtId="3" fontId="65" fillId="0" borderId="1" xfId="0" applyNumberFormat="1" applyFont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43" fillId="0" borderId="1" xfId="0" applyNumberFormat="1" applyFont="1" applyBorder="1"/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6" xfId="0" applyBorder="1"/>
    <xf numFmtId="0" fontId="42" fillId="0" borderId="6" xfId="0" applyFont="1" applyBorder="1"/>
    <xf numFmtId="0" fontId="42" fillId="0" borderId="0" xfId="0" applyFon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0" fontId="42" fillId="7" borderId="1" xfId="0" applyFont="1" applyFill="1" applyBorder="1"/>
    <xf numFmtId="0" fontId="3" fillId="0" borderId="8" xfId="0" applyFont="1" applyBorder="1" applyAlignment="1">
      <alignment wrapText="1"/>
    </xf>
    <xf numFmtId="0" fontId="9" fillId="7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9" fillId="7" borderId="7" xfId="0" applyFont="1" applyFill="1" applyBorder="1" applyAlignment="1">
      <alignment horizontal="left" vertical="center" wrapText="1"/>
    </xf>
    <xf numFmtId="3" fontId="0" fillId="0" borderId="8" xfId="0" applyNumberFormat="1" applyBorder="1"/>
    <xf numFmtId="3" fontId="42" fillId="0" borderId="7" xfId="0" applyNumberFormat="1" applyFont="1" applyBorder="1"/>
    <xf numFmtId="0" fontId="0" fillId="0" borderId="0" xfId="0" applyAlignment="1">
      <alignment vertical="top"/>
    </xf>
    <xf numFmtId="0" fontId="18" fillId="0" borderId="1" xfId="0" applyFont="1" applyBorder="1" applyAlignment="1">
      <alignment horizontal="center" wrapText="1"/>
    </xf>
    <xf numFmtId="3" fontId="46" fillId="0" borderId="1" xfId="0" applyNumberFormat="1" applyFont="1" applyBorder="1"/>
    <xf numFmtId="0" fontId="3" fillId="0" borderId="3" xfId="0" applyFont="1" applyFill="1" applyBorder="1" applyAlignment="1">
      <alignment horizontal="center" vertical="center" wrapText="1"/>
    </xf>
    <xf numFmtId="3" fontId="59" fillId="0" borderId="3" xfId="0" applyNumberFormat="1" applyFont="1" applyBorder="1"/>
    <xf numFmtId="3" fontId="53" fillId="0" borderId="3" xfId="0" applyNumberFormat="1" applyFont="1" applyBorder="1"/>
    <xf numFmtId="3" fontId="56" fillId="0" borderId="3" xfId="0" applyNumberFormat="1" applyFont="1" applyBorder="1"/>
    <xf numFmtId="3" fontId="58" fillId="6" borderId="3" xfId="0" applyNumberFormat="1" applyFont="1" applyFill="1" applyBorder="1"/>
    <xf numFmtId="3" fontId="58" fillId="5" borderId="3" xfId="0" applyNumberFormat="1" applyFont="1" applyFill="1" applyBorder="1"/>
    <xf numFmtId="3" fontId="56" fillId="0" borderId="9" xfId="0" applyNumberFormat="1" applyFont="1" applyBorder="1"/>
    <xf numFmtId="3" fontId="62" fillId="6" borderId="9" xfId="0" applyNumberFormat="1" applyFont="1" applyFill="1" applyBorder="1"/>
    <xf numFmtId="3" fontId="62" fillId="5" borderId="9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2" fillId="0" borderId="3" xfId="0" applyNumberFormat="1" applyFont="1" applyBorder="1"/>
    <xf numFmtId="3" fontId="53" fillId="6" borderId="3" xfId="0" applyNumberFormat="1" applyFont="1" applyFill="1" applyBorder="1"/>
    <xf numFmtId="3" fontId="69" fillId="0" borderId="1" xfId="0" applyNumberFormat="1" applyFont="1" applyBorder="1"/>
    <xf numFmtId="0" fontId="47" fillId="0" borderId="0" xfId="0" applyFont="1" applyAlignment="1">
      <alignment vertical="top"/>
    </xf>
    <xf numFmtId="0" fontId="47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1" fillId="0" borderId="9" xfId="0" applyNumberFormat="1" applyFont="1" applyBorder="1"/>
    <xf numFmtId="0" fontId="70" fillId="8" borderId="1" xfId="0" applyFont="1" applyFill="1" applyBorder="1"/>
    <xf numFmtId="165" fontId="8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1" fillId="8" borderId="3" xfId="0" applyNumberFormat="1" applyFont="1" applyFill="1" applyBorder="1"/>
    <xf numFmtId="3" fontId="61" fillId="8" borderId="9" xfId="0" applyNumberFormat="1" applyFont="1" applyFill="1" applyBorder="1"/>
    <xf numFmtId="0" fontId="48" fillId="8" borderId="0" xfId="0" applyFont="1" applyFill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9" fillId="8" borderId="1" xfId="0" applyNumberFormat="1" applyFont="1" applyFill="1" applyBorder="1"/>
    <xf numFmtId="0" fontId="47" fillId="0" borderId="0" xfId="0" applyFont="1" applyAlignment="1"/>
    <xf numFmtId="0" fontId="8" fillId="0" borderId="0" xfId="0" applyFont="1"/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47" fillId="0" borderId="9" xfId="0" applyNumberFormat="1" applyFont="1" applyBorder="1"/>
    <xf numFmtId="3" fontId="48" fillId="0" borderId="9" xfId="0" applyNumberFormat="1" applyFont="1" applyBorder="1"/>
    <xf numFmtId="3" fontId="56" fillId="6" borderId="9" xfId="0" applyNumberFormat="1" applyFont="1" applyFill="1" applyBorder="1"/>
    <xf numFmtId="3" fontId="56" fillId="6" borderId="1" xfId="0" applyNumberFormat="1" applyFont="1" applyFill="1" applyBorder="1"/>
    <xf numFmtId="3" fontId="71" fillId="5" borderId="9" xfId="0" applyNumberFormat="1" applyFont="1" applyFill="1" applyBorder="1"/>
    <xf numFmtId="3" fontId="71" fillId="5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2" fillId="8" borderId="1" xfId="0" applyNumberFormat="1" applyFont="1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left" vertical="center"/>
    </xf>
    <xf numFmtId="3" fontId="42" fillId="7" borderId="1" xfId="0" applyNumberFormat="1" applyFont="1" applyFill="1" applyBorder="1"/>
    <xf numFmtId="3" fontId="48" fillId="8" borderId="1" xfId="0" applyNumberFormat="1" applyFont="1" applyFill="1" applyBorder="1"/>
    <xf numFmtId="3" fontId="48" fillId="7" borderId="1" xfId="0" applyNumberFormat="1" applyFont="1" applyFill="1" applyBorder="1"/>
    <xf numFmtId="3" fontId="43" fillId="0" borderId="1" xfId="0" applyNumberFormat="1" applyFont="1" applyBorder="1" applyAlignment="1">
      <alignment horizontal="center" vertical="center"/>
    </xf>
    <xf numFmtId="3" fontId="61" fillId="0" borderId="9" xfId="0" applyNumberFormat="1" applyFont="1" applyFill="1" applyBorder="1"/>
    <xf numFmtId="0" fontId="47" fillId="0" borderId="9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right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G17" sqref="G17"/>
    </sheetView>
  </sheetViews>
  <sheetFormatPr defaultRowHeight="15" x14ac:dyDescent="0.25"/>
  <cols>
    <col min="1" max="1" width="85.5703125" customWidth="1"/>
  </cols>
  <sheetData>
    <row r="1" spans="1:9" x14ac:dyDescent="0.25">
      <c r="A1" s="123" t="s">
        <v>684</v>
      </c>
    </row>
    <row r="3" spans="1:9" ht="18" x14ac:dyDescent="0.25">
      <c r="A3" s="75" t="s">
        <v>666</v>
      </c>
    </row>
    <row r="4" spans="1:9" ht="50.25" customHeight="1" x14ac:dyDescent="0.25">
      <c r="A4" s="57" t="s">
        <v>513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0" t="s">
        <v>511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0" t="s">
        <v>512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4" workbookViewId="0">
      <selection activeCell="J18" sqref="J18"/>
    </sheetView>
  </sheetViews>
  <sheetFormatPr defaultRowHeight="15" x14ac:dyDescent="0.25"/>
  <cols>
    <col min="1" max="1" width="101.28515625" customWidth="1"/>
    <col min="3" max="3" width="16.85546875" bestFit="1" customWidth="1"/>
    <col min="4" max="4" width="11.5703125" bestFit="1" customWidth="1"/>
    <col min="5" max="5" width="15.140625" customWidth="1"/>
  </cols>
  <sheetData>
    <row r="1" spans="1:5" x14ac:dyDescent="0.25">
      <c r="A1" s="97"/>
      <c r="B1" s="78"/>
      <c r="C1" s="78"/>
      <c r="D1" s="78"/>
      <c r="E1" s="78"/>
    </row>
    <row r="2" spans="1:5" x14ac:dyDescent="0.25">
      <c r="A2" s="240" t="s">
        <v>693</v>
      </c>
      <c r="B2" s="240"/>
      <c r="C2" s="240"/>
      <c r="D2" s="240"/>
      <c r="E2" s="240"/>
    </row>
    <row r="3" spans="1:5" x14ac:dyDescent="0.25">
      <c r="A3" s="97"/>
      <c r="B3" s="78"/>
      <c r="C3" s="78"/>
      <c r="D3" s="78"/>
      <c r="E3" s="78"/>
    </row>
    <row r="4" spans="1:5" ht="27" customHeight="1" x14ac:dyDescent="0.25">
      <c r="A4" s="225" t="s">
        <v>666</v>
      </c>
      <c r="B4" s="230"/>
      <c r="C4" s="230"/>
      <c r="D4" s="230"/>
      <c r="E4" s="230"/>
    </row>
    <row r="5" spans="1:5" ht="22.5" customHeight="1" x14ac:dyDescent="0.25">
      <c r="A5" s="228" t="s">
        <v>675</v>
      </c>
      <c r="B5" s="226"/>
      <c r="C5" s="226"/>
      <c r="D5" s="226"/>
      <c r="E5" s="226"/>
    </row>
    <row r="6" spans="1:5" ht="18" x14ac:dyDescent="0.25">
      <c r="A6" s="66"/>
    </row>
    <row r="7" spans="1:5" x14ac:dyDescent="0.25">
      <c r="A7" s="4" t="s">
        <v>1</v>
      </c>
    </row>
    <row r="8" spans="1:5" ht="31.5" customHeight="1" x14ac:dyDescent="0.25">
      <c r="A8" s="67" t="s">
        <v>82</v>
      </c>
      <c r="B8" s="68" t="s">
        <v>83</v>
      </c>
      <c r="C8" s="59" t="s">
        <v>20</v>
      </c>
      <c r="D8" s="59" t="s">
        <v>21</v>
      </c>
      <c r="E8" s="59" t="s">
        <v>22</v>
      </c>
    </row>
    <row r="9" spans="1:5" ht="15" customHeight="1" x14ac:dyDescent="0.25">
      <c r="A9" s="69"/>
      <c r="B9" s="37"/>
      <c r="C9" s="37"/>
      <c r="D9" s="37"/>
      <c r="E9" s="37"/>
    </row>
    <row r="10" spans="1:5" ht="15" customHeight="1" x14ac:dyDescent="0.25">
      <c r="A10" s="69"/>
      <c r="B10" s="37"/>
      <c r="C10" s="37"/>
      <c r="D10" s="37"/>
      <c r="E10" s="37"/>
    </row>
    <row r="11" spans="1:5" ht="15" customHeight="1" x14ac:dyDescent="0.25">
      <c r="A11" s="69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5" t="s">
        <v>13</v>
      </c>
      <c r="B13" s="44" t="s">
        <v>319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70"/>
      <c r="B14" s="37"/>
      <c r="C14" s="37"/>
      <c r="D14" s="37"/>
      <c r="E14" s="37"/>
    </row>
    <row r="15" spans="1:5" ht="15" customHeight="1" x14ac:dyDescent="0.25">
      <c r="A15" s="70"/>
      <c r="B15" s="37"/>
      <c r="C15" s="37"/>
      <c r="D15" s="37"/>
      <c r="E15" s="37"/>
    </row>
    <row r="16" spans="1:5" ht="15" customHeight="1" x14ac:dyDescent="0.25">
      <c r="A16" s="71"/>
      <c r="B16" s="37"/>
      <c r="C16" s="37"/>
      <c r="D16" s="37"/>
      <c r="E16" s="37"/>
    </row>
    <row r="17" spans="1:5" ht="15" customHeight="1" x14ac:dyDescent="0.25">
      <c r="A17" s="71"/>
      <c r="B17" s="37"/>
      <c r="C17" s="37"/>
      <c r="D17" s="37"/>
      <c r="E17" s="37"/>
    </row>
    <row r="18" spans="1:5" s="89" customFormat="1" ht="30.75" customHeight="1" x14ac:dyDescent="0.25">
      <c r="A18" s="85" t="s">
        <v>14</v>
      </c>
      <c r="B18" s="36" t="s">
        <v>341</v>
      </c>
      <c r="C18" s="92"/>
      <c r="D18" s="92"/>
      <c r="E18" s="92"/>
    </row>
    <row r="19" spans="1:5" ht="15" customHeight="1" x14ac:dyDescent="0.25">
      <c r="A19" s="64" t="s">
        <v>535</v>
      </c>
      <c r="B19" s="64" t="s">
        <v>295</v>
      </c>
      <c r="C19" s="37"/>
      <c r="D19" s="37"/>
      <c r="E19" s="37"/>
    </row>
    <row r="20" spans="1:5" ht="15" customHeight="1" x14ac:dyDescent="0.25">
      <c r="A20" s="64" t="s">
        <v>536</v>
      </c>
      <c r="B20" s="64" t="s">
        <v>295</v>
      </c>
      <c r="C20" s="37"/>
      <c r="D20" s="37"/>
      <c r="E20" s="37"/>
    </row>
    <row r="21" spans="1:5" ht="15" customHeight="1" x14ac:dyDescent="0.25">
      <c r="A21" s="64" t="s">
        <v>537</v>
      </c>
      <c r="B21" s="64" t="s">
        <v>295</v>
      </c>
      <c r="C21" s="37"/>
      <c r="D21" s="37"/>
      <c r="E21" s="37"/>
    </row>
    <row r="22" spans="1:5" ht="15" customHeight="1" x14ac:dyDescent="0.25">
      <c r="A22" s="64" t="s">
        <v>538</v>
      </c>
      <c r="B22" s="64" t="s">
        <v>295</v>
      </c>
      <c r="C22" s="37"/>
      <c r="D22" s="37"/>
      <c r="E22" s="37"/>
    </row>
    <row r="23" spans="1:5" ht="15" customHeight="1" x14ac:dyDescent="0.25">
      <c r="A23" s="64" t="s">
        <v>489</v>
      </c>
      <c r="B23" s="72" t="s">
        <v>302</v>
      </c>
      <c r="C23" s="37"/>
      <c r="D23" s="37"/>
      <c r="E23" s="37"/>
    </row>
    <row r="24" spans="1:5" ht="15" customHeight="1" x14ac:dyDescent="0.25">
      <c r="A24" s="64" t="s">
        <v>487</v>
      </c>
      <c r="B24" s="72" t="s">
        <v>296</v>
      </c>
      <c r="C24" s="37"/>
      <c r="D24" s="37"/>
      <c r="E24" s="37"/>
    </row>
    <row r="25" spans="1:5" ht="15" customHeight="1" x14ac:dyDescent="0.25">
      <c r="A25" s="71"/>
      <c r="B25" s="37"/>
      <c r="C25" s="37"/>
      <c r="D25" s="37"/>
      <c r="E25" s="37"/>
    </row>
    <row r="26" spans="1:5" s="89" customFormat="1" ht="27.75" customHeight="1" x14ac:dyDescent="0.25">
      <c r="A26" s="85" t="s">
        <v>15</v>
      </c>
      <c r="B26" s="92" t="s">
        <v>18</v>
      </c>
      <c r="C26" s="92">
        <f>SUM(C18:C24)</f>
        <v>0</v>
      </c>
      <c r="D26" s="92">
        <f>SUM(D18:D24)</f>
        <v>0</v>
      </c>
      <c r="E26" s="92">
        <f>SUM(E18:E24)</f>
        <v>0</v>
      </c>
    </row>
    <row r="27" spans="1:5" ht="15" customHeight="1" x14ac:dyDescent="0.25">
      <c r="A27" s="70"/>
      <c r="B27" s="37" t="s">
        <v>315</v>
      </c>
      <c r="C27" s="37"/>
      <c r="D27" s="37"/>
      <c r="E27" s="37"/>
    </row>
    <row r="28" spans="1:5" ht="15" customHeight="1" x14ac:dyDescent="0.25">
      <c r="A28" s="70"/>
      <c r="B28" s="37" t="s">
        <v>334</v>
      </c>
      <c r="C28" s="37"/>
      <c r="D28" s="37"/>
      <c r="E28" s="37"/>
    </row>
    <row r="29" spans="1:5" ht="15" customHeight="1" x14ac:dyDescent="0.25">
      <c r="A29" s="71"/>
      <c r="B29" s="37"/>
      <c r="C29" s="37"/>
      <c r="D29" s="37"/>
      <c r="E29" s="37"/>
    </row>
    <row r="30" spans="1:5" ht="15" customHeight="1" x14ac:dyDescent="0.25">
      <c r="A30" s="71"/>
      <c r="B30" s="37"/>
      <c r="C30" s="37"/>
      <c r="D30" s="37"/>
      <c r="E30" s="37"/>
    </row>
    <row r="31" spans="1:5" s="89" customFormat="1" ht="31.5" customHeight="1" x14ac:dyDescent="0.25">
      <c r="A31" s="85" t="s">
        <v>16</v>
      </c>
      <c r="B31" s="92" t="s">
        <v>19</v>
      </c>
      <c r="C31" s="92">
        <f>SUM(C27:C28)</f>
        <v>0</v>
      </c>
      <c r="D31" s="92">
        <f>SUM(D27:D28)</f>
        <v>0</v>
      </c>
      <c r="E31" s="92">
        <f>SUM(E27:E28)</f>
        <v>0</v>
      </c>
    </row>
    <row r="32" spans="1:5" ht="15" customHeight="1" x14ac:dyDescent="0.25">
      <c r="A32" s="70"/>
      <c r="B32" s="37"/>
      <c r="C32" s="37"/>
      <c r="D32" s="37"/>
      <c r="E32" s="37"/>
    </row>
    <row r="33" spans="1:5" ht="15" customHeight="1" x14ac:dyDescent="0.25">
      <c r="A33" s="70"/>
      <c r="B33" s="37"/>
      <c r="C33" s="37"/>
      <c r="D33" s="37"/>
      <c r="E33" s="37"/>
    </row>
    <row r="34" spans="1:5" ht="15" customHeight="1" x14ac:dyDescent="0.25">
      <c r="A34" s="71"/>
      <c r="B34" s="37"/>
      <c r="C34" s="37"/>
      <c r="D34" s="37"/>
      <c r="E34" s="37"/>
    </row>
    <row r="35" spans="1:5" ht="15" customHeight="1" x14ac:dyDescent="0.25">
      <c r="A35" s="71"/>
      <c r="B35" s="37"/>
      <c r="C35" s="37"/>
      <c r="D35" s="37"/>
      <c r="E35" s="37"/>
    </row>
    <row r="36" spans="1:5" s="89" customFormat="1" ht="15" customHeight="1" x14ac:dyDescent="0.25">
      <c r="A36" s="85" t="s">
        <v>17</v>
      </c>
      <c r="B36" s="92"/>
      <c r="C36" s="92"/>
      <c r="D36" s="92"/>
      <c r="E36" s="9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A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C59" sqref="C59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29" t="s">
        <v>694</v>
      </c>
      <c r="B1" s="229"/>
      <c r="C1" s="229"/>
    </row>
    <row r="3" spans="1:3" ht="27" customHeight="1" x14ac:dyDescent="0.25">
      <c r="A3" s="225" t="s">
        <v>666</v>
      </c>
      <c r="B3" s="226"/>
      <c r="C3" s="226"/>
    </row>
    <row r="4" spans="1:3" ht="27" customHeight="1" x14ac:dyDescent="0.25">
      <c r="A4" s="228" t="s">
        <v>676</v>
      </c>
      <c r="B4" s="226"/>
      <c r="C4" s="226"/>
    </row>
    <row r="5" spans="1:3" ht="19.5" customHeight="1" x14ac:dyDescent="0.25">
      <c r="A5" s="57"/>
      <c r="B5" s="58"/>
      <c r="C5" s="58"/>
    </row>
    <row r="6" spans="1:3" x14ac:dyDescent="0.25">
      <c r="A6" s="4" t="s">
        <v>1</v>
      </c>
    </row>
    <row r="7" spans="1:3" ht="25.5" x14ac:dyDescent="0.25">
      <c r="A7" s="38" t="s">
        <v>635</v>
      </c>
      <c r="B7" s="3" t="s">
        <v>83</v>
      </c>
      <c r="C7" s="73" t="s">
        <v>25</v>
      </c>
    </row>
    <row r="8" spans="1:3" x14ac:dyDescent="0.25">
      <c r="A8" s="13" t="s">
        <v>586</v>
      </c>
      <c r="B8" s="6" t="s">
        <v>173</v>
      </c>
      <c r="C8" s="86"/>
    </row>
    <row r="9" spans="1:3" x14ac:dyDescent="0.25">
      <c r="A9" s="13" t="s">
        <v>587</v>
      </c>
      <c r="B9" s="6" t="s">
        <v>173</v>
      </c>
      <c r="C9" s="86"/>
    </row>
    <row r="10" spans="1:3" x14ac:dyDescent="0.25">
      <c r="A10" s="13" t="s">
        <v>588</v>
      </c>
      <c r="B10" s="6" t="s">
        <v>173</v>
      </c>
      <c r="C10" s="86"/>
    </row>
    <row r="11" spans="1:3" x14ac:dyDescent="0.25">
      <c r="A11" s="13" t="s">
        <v>589</v>
      </c>
      <c r="B11" s="6" t="s">
        <v>173</v>
      </c>
      <c r="C11" s="86"/>
    </row>
    <row r="12" spans="1:3" x14ac:dyDescent="0.25">
      <c r="A12" s="13" t="s">
        <v>590</v>
      </c>
      <c r="B12" s="6" t="s">
        <v>173</v>
      </c>
      <c r="C12" s="86"/>
    </row>
    <row r="13" spans="1:3" x14ac:dyDescent="0.25">
      <c r="A13" s="13" t="s">
        <v>591</v>
      </c>
      <c r="B13" s="6" t="s">
        <v>173</v>
      </c>
      <c r="C13" s="86"/>
    </row>
    <row r="14" spans="1:3" x14ac:dyDescent="0.25">
      <c r="A14" s="13" t="s">
        <v>592</v>
      </c>
      <c r="B14" s="6" t="s">
        <v>173</v>
      </c>
      <c r="C14" s="86"/>
    </row>
    <row r="15" spans="1:3" x14ac:dyDescent="0.25">
      <c r="A15" s="13" t="s">
        <v>593</v>
      </c>
      <c r="B15" s="6" t="s">
        <v>173</v>
      </c>
      <c r="C15" s="86"/>
    </row>
    <row r="16" spans="1:3" x14ac:dyDescent="0.25">
      <c r="A16" s="13" t="s">
        <v>594</v>
      </c>
      <c r="B16" s="6" t="s">
        <v>173</v>
      </c>
      <c r="C16" s="86"/>
    </row>
    <row r="17" spans="1:3" x14ac:dyDescent="0.25">
      <c r="A17" s="13" t="s">
        <v>595</v>
      </c>
      <c r="B17" s="6" t="s">
        <v>173</v>
      </c>
      <c r="C17" s="86"/>
    </row>
    <row r="18" spans="1:3" s="89" customFormat="1" ht="25.5" x14ac:dyDescent="0.25">
      <c r="A18" s="11" t="s">
        <v>418</v>
      </c>
      <c r="B18" s="8" t="s">
        <v>173</v>
      </c>
      <c r="C18" s="90"/>
    </row>
    <row r="19" spans="1:3" x14ac:dyDescent="0.25">
      <c r="A19" s="13" t="s">
        <v>586</v>
      </c>
      <c r="B19" s="6" t="s">
        <v>174</v>
      </c>
      <c r="C19" s="86"/>
    </row>
    <row r="20" spans="1:3" x14ac:dyDescent="0.25">
      <c r="A20" s="13" t="s">
        <v>587</v>
      </c>
      <c r="B20" s="6" t="s">
        <v>174</v>
      </c>
      <c r="C20" s="86"/>
    </row>
    <row r="21" spans="1:3" x14ac:dyDescent="0.25">
      <c r="A21" s="13" t="s">
        <v>588</v>
      </c>
      <c r="B21" s="6" t="s">
        <v>174</v>
      </c>
      <c r="C21" s="86"/>
    </row>
    <row r="22" spans="1:3" x14ac:dyDescent="0.25">
      <c r="A22" s="13" t="s">
        <v>589</v>
      </c>
      <c r="B22" s="6" t="s">
        <v>174</v>
      </c>
      <c r="C22" s="86"/>
    </row>
    <row r="23" spans="1:3" x14ac:dyDescent="0.25">
      <c r="A23" s="13" t="s">
        <v>590</v>
      </c>
      <c r="B23" s="6" t="s">
        <v>174</v>
      </c>
      <c r="C23" s="86"/>
    </row>
    <row r="24" spans="1:3" x14ac:dyDescent="0.25">
      <c r="A24" s="13" t="s">
        <v>591</v>
      </c>
      <c r="B24" s="6" t="s">
        <v>174</v>
      </c>
      <c r="C24" s="86"/>
    </row>
    <row r="25" spans="1:3" x14ac:dyDescent="0.25">
      <c r="A25" s="13" t="s">
        <v>592</v>
      </c>
      <c r="B25" s="6" t="s">
        <v>174</v>
      </c>
      <c r="C25" s="86"/>
    </row>
    <row r="26" spans="1:3" x14ac:dyDescent="0.25">
      <c r="A26" s="13" t="s">
        <v>593</v>
      </c>
      <c r="B26" s="6" t="s">
        <v>174</v>
      </c>
      <c r="C26" s="86"/>
    </row>
    <row r="27" spans="1:3" x14ac:dyDescent="0.25">
      <c r="A27" s="13" t="s">
        <v>594</v>
      </c>
      <c r="B27" s="6" t="s">
        <v>174</v>
      </c>
      <c r="C27" s="86"/>
    </row>
    <row r="28" spans="1:3" x14ac:dyDescent="0.25">
      <c r="A28" s="13" t="s">
        <v>595</v>
      </c>
      <c r="B28" s="6" t="s">
        <v>174</v>
      </c>
      <c r="C28" s="86"/>
    </row>
    <row r="29" spans="1:3" s="89" customFormat="1" ht="25.5" x14ac:dyDescent="0.25">
      <c r="A29" s="11" t="s">
        <v>419</v>
      </c>
      <c r="B29" s="8" t="s">
        <v>174</v>
      </c>
      <c r="C29" s="90"/>
    </row>
    <row r="30" spans="1:3" x14ac:dyDescent="0.25">
      <c r="A30" s="13" t="s">
        <v>586</v>
      </c>
      <c r="B30" s="6" t="s">
        <v>175</v>
      </c>
      <c r="C30" s="86">
        <v>0</v>
      </c>
    </row>
    <row r="31" spans="1:3" x14ac:dyDescent="0.25">
      <c r="A31" s="13" t="s">
        <v>587</v>
      </c>
      <c r="B31" s="6" t="s">
        <v>175</v>
      </c>
      <c r="C31" s="86"/>
    </row>
    <row r="32" spans="1:3" x14ac:dyDescent="0.25">
      <c r="A32" s="13" t="s">
        <v>588</v>
      </c>
      <c r="B32" s="6" t="s">
        <v>175</v>
      </c>
      <c r="C32" s="86"/>
    </row>
    <row r="33" spans="1:3" x14ac:dyDescent="0.25">
      <c r="A33" s="13" t="s">
        <v>589</v>
      </c>
      <c r="B33" s="6" t="s">
        <v>175</v>
      </c>
      <c r="C33" s="86">
        <v>50000</v>
      </c>
    </row>
    <row r="34" spans="1:3" x14ac:dyDescent="0.25">
      <c r="A34" s="13" t="s">
        <v>590</v>
      </c>
      <c r="B34" s="6" t="s">
        <v>175</v>
      </c>
      <c r="C34" s="86"/>
    </row>
    <row r="35" spans="1:3" x14ac:dyDescent="0.25">
      <c r="A35" s="13" t="s">
        <v>591</v>
      </c>
      <c r="B35" s="6" t="s">
        <v>175</v>
      </c>
      <c r="C35" s="86"/>
    </row>
    <row r="36" spans="1:3" x14ac:dyDescent="0.25">
      <c r="A36" s="13" t="s">
        <v>592</v>
      </c>
      <c r="B36" s="6" t="s">
        <v>175</v>
      </c>
      <c r="C36" s="86">
        <v>439900</v>
      </c>
    </row>
    <row r="37" spans="1:3" x14ac:dyDescent="0.25">
      <c r="A37" s="13" t="s">
        <v>593</v>
      </c>
      <c r="B37" s="6" t="s">
        <v>175</v>
      </c>
      <c r="C37" s="86">
        <v>1016476</v>
      </c>
    </row>
    <row r="38" spans="1:3" x14ac:dyDescent="0.25">
      <c r="A38" s="13" t="s">
        <v>594</v>
      </c>
      <c r="B38" s="6" t="s">
        <v>175</v>
      </c>
      <c r="C38" s="86"/>
    </row>
    <row r="39" spans="1:3" x14ac:dyDescent="0.25">
      <c r="A39" s="13" t="s">
        <v>595</v>
      </c>
      <c r="B39" s="6" t="s">
        <v>175</v>
      </c>
      <c r="C39" s="86"/>
    </row>
    <row r="40" spans="1:3" s="89" customFormat="1" x14ac:dyDescent="0.25">
      <c r="A40" s="11" t="s">
        <v>420</v>
      </c>
      <c r="B40" s="8" t="s">
        <v>175</v>
      </c>
      <c r="C40" s="90">
        <f>SUM(C30:C39)</f>
        <v>1506376</v>
      </c>
    </row>
    <row r="41" spans="1:3" x14ac:dyDescent="0.25">
      <c r="A41" s="13" t="s">
        <v>596</v>
      </c>
      <c r="B41" s="5" t="s">
        <v>177</v>
      </c>
      <c r="C41" s="86"/>
    </row>
    <row r="42" spans="1:3" x14ac:dyDescent="0.25">
      <c r="A42" s="13" t="s">
        <v>597</v>
      </c>
      <c r="B42" s="5" t="s">
        <v>177</v>
      </c>
      <c r="C42" s="86"/>
    </row>
    <row r="43" spans="1:3" x14ac:dyDescent="0.25">
      <c r="A43" s="13" t="s">
        <v>598</v>
      </c>
      <c r="B43" s="5" t="s">
        <v>177</v>
      </c>
      <c r="C43" s="86"/>
    </row>
    <row r="44" spans="1:3" x14ac:dyDescent="0.25">
      <c r="A44" s="5" t="s">
        <v>599</v>
      </c>
      <c r="B44" s="5" t="s">
        <v>177</v>
      </c>
      <c r="C44" s="86"/>
    </row>
    <row r="45" spans="1:3" x14ac:dyDescent="0.25">
      <c r="A45" s="5" t="s">
        <v>600</v>
      </c>
      <c r="B45" s="5" t="s">
        <v>177</v>
      </c>
      <c r="C45" s="86"/>
    </row>
    <row r="46" spans="1:3" x14ac:dyDescent="0.25">
      <c r="A46" s="5" t="s">
        <v>601</v>
      </c>
      <c r="B46" s="5" t="s">
        <v>177</v>
      </c>
      <c r="C46" s="86"/>
    </row>
    <row r="47" spans="1:3" x14ac:dyDescent="0.25">
      <c r="A47" s="13" t="s">
        <v>602</v>
      </c>
      <c r="B47" s="5" t="s">
        <v>177</v>
      </c>
      <c r="C47" s="86"/>
    </row>
    <row r="48" spans="1:3" x14ac:dyDescent="0.25">
      <c r="A48" s="13" t="s">
        <v>603</v>
      </c>
      <c r="B48" s="5" t="s">
        <v>177</v>
      </c>
      <c r="C48" s="86"/>
    </row>
    <row r="49" spans="1:3" x14ac:dyDescent="0.25">
      <c r="A49" s="13" t="s">
        <v>604</v>
      </c>
      <c r="B49" s="5" t="s">
        <v>177</v>
      </c>
      <c r="C49" s="86"/>
    </row>
    <row r="50" spans="1:3" x14ac:dyDescent="0.25">
      <c r="A50" s="13" t="s">
        <v>605</v>
      </c>
      <c r="B50" s="5" t="s">
        <v>177</v>
      </c>
      <c r="C50" s="86"/>
    </row>
    <row r="51" spans="1:3" s="89" customFormat="1" ht="25.5" x14ac:dyDescent="0.25">
      <c r="A51" s="11" t="s">
        <v>421</v>
      </c>
      <c r="B51" s="8" t="s">
        <v>177</v>
      </c>
      <c r="C51" s="90"/>
    </row>
    <row r="52" spans="1:3" x14ac:dyDescent="0.25">
      <c r="A52" s="13" t="s">
        <v>596</v>
      </c>
      <c r="B52" s="5" t="s">
        <v>183</v>
      </c>
      <c r="C52" s="86"/>
    </row>
    <row r="53" spans="1:3" x14ac:dyDescent="0.25">
      <c r="A53" s="13" t="s">
        <v>597</v>
      </c>
      <c r="B53" s="5" t="s">
        <v>183</v>
      </c>
      <c r="C53" s="86">
        <v>250000</v>
      </c>
    </row>
    <row r="54" spans="1:3" x14ac:dyDescent="0.25">
      <c r="A54" s="13" t="s">
        <v>598</v>
      </c>
      <c r="B54" s="5" t="s">
        <v>183</v>
      </c>
      <c r="C54" s="86">
        <v>250000</v>
      </c>
    </row>
    <row r="55" spans="1:3" x14ac:dyDescent="0.25">
      <c r="A55" s="5" t="s">
        <v>599</v>
      </c>
      <c r="B55" s="5" t="s">
        <v>183</v>
      </c>
      <c r="C55" s="86"/>
    </row>
    <row r="56" spans="1:3" x14ac:dyDescent="0.25">
      <c r="A56" s="5" t="s">
        <v>600</v>
      </c>
      <c r="B56" s="5" t="s">
        <v>183</v>
      </c>
      <c r="C56" s="86"/>
    </row>
    <row r="57" spans="1:3" x14ac:dyDescent="0.25">
      <c r="A57" s="5" t="s">
        <v>601</v>
      </c>
      <c r="B57" s="5" t="s">
        <v>183</v>
      </c>
      <c r="C57" s="86"/>
    </row>
    <row r="58" spans="1:3" x14ac:dyDescent="0.25">
      <c r="A58" s="13" t="s">
        <v>602</v>
      </c>
      <c r="B58" s="5" t="s">
        <v>183</v>
      </c>
      <c r="C58" s="86">
        <v>0</v>
      </c>
    </row>
    <row r="59" spans="1:3" x14ac:dyDescent="0.25">
      <c r="A59" s="13" t="s">
        <v>606</v>
      </c>
      <c r="B59" s="5" t="s">
        <v>183</v>
      </c>
      <c r="C59" s="86"/>
    </row>
    <row r="60" spans="1:3" x14ac:dyDescent="0.25">
      <c r="A60" s="13" t="s">
        <v>604</v>
      </c>
      <c r="B60" s="5" t="s">
        <v>183</v>
      </c>
      <c r="C60" s="86"/>
    </row>
    <row r="61" spans="1:3" x14ac:dyDescent="0.25">
      <c r="A61" s="13" t="s">
        <v>605</v>
      </c>
      <c r="B61" s="5" t="s">
        <v>183</v>
      </c>
      <c r="C61" s="86"/>
    </row>
    <row r="62" spans="1:3" s="89" customFormat="1" x14ac:dyDescent="0.25">
      <c r="A62" s="15" t="s">
        <v>422</v>
      </c>
      <c r="B62" s="8" t="s">
        <v>183</v>
      </c>
      <c r="C62" s="90">
        <f>SUM(C52:C61)</f>
        <v>500000</v>
      </c>
    </row>
    <row r="63" spans="1:3" x14ac:dyDescent="0.25">
      <c r="A63" s="13" t="s">
        <v>586</v>
      </c>
      <c r="B63" s="6" t="s">
        <v>210</v>
      </c>
      <c r="C63" s="86"/>
    </row>
    <row r="64" spans="1:3" x14ac:dyDescent="0.25">
      <c r="A64" s="13" t="s">
        <v>587</v>
      </c>
      <c r="B64" s="6" t="s">
        <v>210</v>
      </c>
      <c r="C64" s="86"/>
    </row>
    <row r="65" spans="1:3" x14ac:dyDescent="0.25">
      <c r="A65" s="13" t="s">
        <v>588</v>
      </c>
      <c r="B65" s="6" t="s">
        <v>210</v>
      </c>
      <c r="C65" s="86"/>
    </row>
    <row r="66" spans="1:3" x14ac:dyDescent="0.25">
      <c r="A66" s="13" t="s">
        <v>589</v>
      </c>
      <c r="B66" s="6" t="s">
        <v>210</v>
      </c>
      <c r="C66" s="86"/>
    </row>
    <row r="67" spans="1:3" x14ac:dyDescent="0.25">
      <c r="A67" s="13" t="s">
        <v>590</v>
      </c>
      <c r="B67" s="6" t="s">
        <v>210</v>
      </c>
      <c r="C67" s="86"/>
    </row>
    <row r="68" spans="1:3" x14ac:dyDescent="0.25">
      <c r="A68" s="13" t="s">
        <v>591</v>
      </c>
      <c r="B68" s="6" t="s">
        <v>210</v>
      </c>
      <c r="C68" s="86"/>
    </row>
    <row r="69" spans="1:3" x14ac:dyDescent="0.25">
      <c r="A69" s="13" t="s">
        <v>592</v>
      </c>
      <c r="B69" s="6" t="s">
        <v>210</v>
      </c>
      <c r="C69" s="86"/>
    </row>
    <row r="70" spans="1:3" x14ac:dyDescent="0.25">
      <c r="A70" s="13" t="s">
        <v>593</v>
      </c>
      <c r="B70" s="6" t="s">
        <v>210</v>
      </c>
      <c r="C70" s="86"/>
    </row>
    <row r="71" spans="1:3" x14ac:dyDescent="0.25">
      <c r="A71" s="13" t="s">
        <v>594</v>
      </c>
      <c r="B71" s="6" t="s">
        <v>210</v>
      </c>
      <c r="C71" s="86"/>
    </row>
    <row r="72" spans="1:3" x14ac:dyDescent="0.25">
      <c r="A72" s="13" t="s">
        <v>595</v>
      </c>
      <c r="B72" s="6" t="s">
        <v>210</v>
      </c>
      <c r="C72" s="86"/>
    </row>
    <row r="73" spans="1:3" s="89" customFormat="1" ht="25.5" x14ac:dyDescent="0.25">
      <c r="A73" s="11" t="s">
        <v>431</v>
      </c>
      <c r="B73" s="8" t="s">
        <v>210</v>
      </c>
      <c r="C73" s="90"/>
    </row>
    <row r="74" spans="1:3" x14ac:dyDescent="0.25">
      <c r="A74" s="13" t="s">
        <v>586</v>
      </c>
      <c r="B74" s="6" t="s">
        <v>211</v>
      </c>
      <c r="C74" s="86"/>
    </row>
    <row r="75" spans="1:3" x14ac:dyDescent="0.25">
      <c r="A75" s="13" t="s">
        <v>587</v>
      </c>
      <c r="B75" s="6" t="s">
        <v>211</v>
      </c>
      <c r="C75" s="86"/>
    </row>
    <row r="76" spans="1:3" x14ac:dyDescent="0.25">
      <c r="A76" s="13" t="s">
        <v>588</v>
      </c>
      <c r="B76" s="6" t="s">
        <v>211</v>
      </c>
      <c r="C76" s="86"/>
    </row>
    <row r="77" spans="1:3" x14ac:dyDescent="0.25">
      <c r="A77" s="13" t="s">
        <v>589</v>
      </c>
      <c r="B77" s="6" t="s">
        <v>211</v>
      </c>
      <c r="C77" s="86"/>
    </row>
    <row r="78" spans="1:3" x14ac:dyDescent="0.25">
      <c r="A78" s="13" t="s">
        <v>590</v>
      </c>
      <c r="B78" s="6" t="s">
        <v>211</v>
      </c>
      <c r="C78" s="86"/>
    </row>
    <row r="79" spans="1:3" x14ac:dyDescent="0.25">
      <c r="A79" s="13" t="s">
        <v>591</v>
      </c>
      <c r="B79" s="6" t="s">
        <v>211</v>
      </c>
      <c r="C79" s="86"/>
    </row>
    <row r="80" spans="1:3" x14ac:dyDescent="0.25">
      <c r="A80" s="13" t="s">
        <v>592</v>
      </c>
      <c r="B80" s="6" t="s">
        <v>211</v>
      </c>
      <c r="C80" s="86"/>
    </row>
    <row r="81" spans="1:3" x14ac:dyDescent="0.25">
      <c r="A81" s="13" t="s">
        <v>593</v>
      </c>
      <c r="B81" s="6" t="s">
        <v>211</v>
      </c>
      <c r="C81" s="86"/>
    </row>
    <row r="82" spans="1:3" x14ac:dyDescent="0.25">
      <c r="A82" s="13" t="s">
        <v>594</v>
      </c>
      <c r="B82" s="6" t="s">
        <v>211</v>
      </c>
      <c r="C82" s="86"/>
    </row>
    <row r="83" spans="1:3" x14ac:dyDescent="0.25">
      <c r="A83" s="13" t="s">
        <v>595</v>
      </c>
      <c r="B83" s="6" t="s">
        <v>211</v>
      </c>
      <c r="C83" s="86"/>
    </row>
    <row r="84" spans="1:3" s="89" customFormat="1" ht="25.5" x14ac:dyDescent="0.25">
      <c r="A84" s="11" t="s">
        <v>430</v>
      </c>
      <c r="B84" s="8" t="s">
        <v>211</v>
      </c>
      <c r="C84" s="90"/>
    </row>
    <row r="85" spans="1:3" x14ac:dyDescent="0.25">
      <c r="A85" s="13" t="s">
        <v>586</v>
      </c>
      <c r="B85" s="6" t="s">
        <v>212</v>
      </c>
      <c r="C85" s="86"/>
    </row>
    <row r="86" spans="1:3" x14ac:dyDescent="0.25">
      <c r="A86" s="13" t="s">
        <v>587</v>
      </c>
      <c r="B86" s="6" t="s">
        <v>212</v>
      </c>
      <c r="C86" s="86"/>
    </row>
    <row r="87" spans="1:3" x14ac:dyDescent="0.25">
      <c r="A87" s="13" t="s">
        <v>588</v>
      </c>
      <c r="B87" s="6" t="s">
        <v>212</v>
      </c>
      <c r="C87" s="86"/>
    </row>
    <row r="88" spans="1:3" x14ac:dyDescent="0.25">
      <c r="A88" s="13" t="s">
        <v>589</v>
      </c>
      <c r="B88" s="6" t="s">
        <v>212</v>
      </c>
      <c r="C88" s="86"/>
    </row>
    <row r="89" spans="1:3" x14ac:dyDescent="0.25">
      <c r="A89" s="13" t="s">
        <v>590</v>
      </c>
      <c r="B89" s="6" t="s">
        <v>212</v>
      </c>
      <c r="C89" s="86"/>
    </row>
    <row r="90" spans="1:3" x14ac:dyDescent="0.25">
      <c r="A90" s="13" t="s">
        <v>591</v>
      </c>
      <c r="B90" s="6" t="s">
        <v>212</v>
      </c>
      <c r="C90" s="86"/>
    </row>
    <row r="91" spans="1:3" x14ac:dyDescent="0.25">
      <c r="A91" s="13" t="s">
        <v>592</v>
      </c>
      <c r="B91" s="6" t="s">
        <v>212</v>
      </c>
      <c r="C91" s="86"/>
    </row>
    <row r="92" spans="1:3" x14ac:dyDescent="0.25">
      <c r="A92" s="13" t="s">
        <v>593</v>
      </c>
      <c r="B92" s="6" t="s">
        <v>212</v>
      </c>
      <c r="C92" s="86"/>
    </row>
    <row r="93" spans="1:3" x14ac:dyDescent="0.25">
      <c r="A93" s="13" t="s">
        <v>594</v>
      </c>
      <c r="B93" s="6" t="s">
        <v>212</v>
      </c>
      <c r="C93" s="86"/>
    </row>
    <row r="94" spans="1:3" x14ac:dyDescent="0.25">
      <c r="A94" s="13" t="s">
        <v>595</v>
      </c>
      <c r="B94" s="6" t="s">
        <v>212</v>
      </c>
      <c r="C94" s="86"/>
    </row>
    <row r="95" spans="1:3" s="89" customFormat="1" x14ac:dyDescent="0.25">
      <c r="A95" s="11" t="s">
        <v>429</v>
      </c>
      <c r="B95" s="8" t="s">
        <v>212</v>
      </c>
      <c r="C95" s="90"/>
    </row>
    <row r="96" spans="1:3" x14ac:dyDescent="0.25">
      <c r="A96" s="13" t="s">
        <v>596</v>
      </c>
      <c r="B96" s="5" t="s">
        <v>214</v>
      </c>
      <c r="C96" s="86"/>
    </row>
    <row r="97" spans="1:3" x14ac:dyDescent="0.25">
      <c r="A97" s="13" t="s">
        <v>597</v>
      </c>
      <c r="B97" s="6" t="s">
        <v>214</v>
      </c>
      <c r="C97" s="86"/>
    </row>
    <row r="98" spans="1:3" x14ac:dyDescent="0.25">
      <c r="A98" s="13" t="s">
        <v>598</v>
      </c>
      <c r="B98" s="5" t="s">
        <v>214</v>
      </c>
      <c r="C98" s="86"/>
    </row>
    <row r="99" spans="1:3" x14ac:dyDescent="0.25">
      <c r="A99" s="5" t="s">
        <v>599</v>
      </c>
      <c r="B99" s="6" t="s">
        <v>214</v>
      </c>
      <c r="C99" s="86"/>
    </row>
    <row r="100" spans="1:3" x14ac:dyDescent="0.25">
      <c r="A100" s="5" t="s">
        <v>600</v>
      </c>
      <c r="B100" s="5" t="s">
        <v>214</v>
      </c>
      <c r="C100" s="86"/>
    </row>
    <row r="101" spans="1:3" x14ac:dyDescent="0.25">
      <c r="A101" s="5" t="s">
        <v>601</v>
      </c>
      <c r="B101" s="6" t="s">
        <v>214</v>
      </c>
      <c r="C101" s="86"/>
    </row>
    <row r="102" spans="1:3" x14ac:dyDescent="0.25">
      <c r="A102" s="13" t="s">
        <v>602</v>
      </c>
      <c r="B102" s="5" t="s">
        <v>214</v>
      </c>
      <c r="C102" s="86"/>
    </row>
    <row r="103" spans="1:3" x14ac:dyDescent="0.25">
      <c r="A103" s="13" t="s">
        <v>606</v>
      </c>
      <c r="B103" s="6" t="s">
        <v>214</v>
      </c>
      <c r="C103" s="86"/>
    </row>
    <row r="104" spans="1:3" x14ac:dyDescent="0.25">
      <c r="A104" s="13" t="s">
        <v>604</v>
      </c>
      <c r="B104" s="5" t="s">
        <v>214</v>
      </c>
      <c r="C104" s="86"/>
    </row>
    <row r="105" spans="1:3" x14ac:dyDescent="0.25">
      <c r="A105" s="13" t="s">
        <v>605</v>
      </c>
      <c r="B105" s="6" t="s">
        <v>214</v>
      </c>
      <c r="C105" s="86"/>
    </row>
    <row r="106" spans="1:3" s="89" customFormat="1" ht="25.5" x14ac:dyDescent="0.25">
      <c r="A106" s="11" t="s">
        <v>428</v>
      </c>
      <c r="B106" s="8" t="s">
        <v>214</v>
      </c>
      <c r="C106" s="90"/>
    </row>
    <row r="107" spans="1:3" x14ac:dyDescent="0.25">
      <c r="A107" s="13" t="s">
        <v>596</v>
      </c>
      <c r="B107" s="5" t="s">
        <v>660</v>
      </c>
      <c r="C107" s="86"/>
    </row>
    <row r="108" spans="1:3" x14ac:dyDescent="0.25">
      <c r="A108" s="13" t="s">
        <v>597</v>
      </c>
      <c r="B108" s="5" t="s">
        <v>660</v>
      </c>
      <c r="C108" s="86"/>
    </row>
    <row r="109" spans="1:3" x14ac:dyDescent="0.25">
      <c r="A109" s="13" t="s">
        <v>598</v>
      </c>
      <c r="B109" s="5" t="s">
        <v>660</v>
      </c>
      <c r="C109" s="86"/>
    </row>
    <row r="110" spans="1:3" x14ac:dyDescent="0.25">
      <c r="A110" s="5" t="s">
        <v>599</v>
      </c>
      <c r="B110" s="5" t="s">
        <v>660</v>
      </c>
      <c r="C110" s="86"/>
    </row>
    <row r="111" spans="1:3" x14ac:dyDescent="0.25">
      <c r="A111" s="5" t="s">
        <v>600</v>
      </c>
      <c r="B111" s="5" t="s">
        <v>660</v>
      </c>
      <c r="C111" s="86"/>
    </row>
    <row r="112" spans="1:3" x14ac:dyDescent="0.25">
      <c r="A112" s="5" t="s">
        <v>601</v>
      </c>
      <c r="B112" s="5" t="s">
        <v>660</v>
      </c>
      <c r="C112" s="86"/>
    </row>
    <row r="113" spans="1:3" x14ac:dyDescent="0.25">
      <c r="A113" s="13" t="s">
        <v>602</v>
      </c>
      <c r="B113" s="5" t="s">
        <v>660</v>
      </c>
      <c r="C113" s="86"/>
    </row>
    <row r="114" spans="1:3" x14ac:dyDescent="0.25">
      <c r="A114" s="13" t="s">
        <v>606</v>
      </c>
      <c r="B114" s="5" t="s">
        <v>660</v>
      </c>
      <c r="C114" s="86"/>
    </row>
    <row r="115" spans="1:3" x14ac:dyDescent="0.25">
      <c r="A115" s="13" t="s">
        <v>604</v>
      </c>
      <c r="B115" s="5" t="s">
        <v>660</v>
      </c>
      <c r="C115" s="86"/>
    </row>
    <row r="116" spans="1:3" x14ac:dyDescent="0.25">
      <c r="A116" s="13" t="s">
        <v>605</v>
      </c>
      <c r="B116" s="5" t="s">
        <v>660</v>
      </c>
      <c r="C116" s="86"/>
    </row>
    <row r="117" spans="1:3" s="89" customFormat="1" x14ac:dyDescent="0.25">
      <c r="A117" s="15" t="s">
        <v>467</v>
      </c>
      <c r="B117" s="7" t="s">
        <v>660</v>
      </c>
      <c r="C117" s="90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opLeftCell="A73" workbookViewId="0">
      <selection activeCell="C37" sqref="C37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29" t="s">
        <v>695</v>
      </c>
      <c r="B1" s="229"/>
      <c r="C1" s="229"/>
    </row>
    <row r="3" spans="1:3" ht="27" customHeight="1" x14ac:dyDescent="0.25">
      <c r="A3" s="225" t="s">
        <v>666</v>
      </c>
      <c r="B3" s="226"/>
      <c r="C3" s="226"/>
    </row>
    <row r="4" spans="1:3" ht="25.5" customHeight="1" x14ac:dyDescent="0.25">
      <c r="A4" s="228" t="s">
        <v>677</v>
      </c>
      <c r="B4" s="226"/>
      <c r="C4" s="226"/>
    </row>
    <row r="5" spans="1:3" ht="15.75" customHeight="1" x14ac:dyDescent="0.25">
      <c r="A5" s="57"/>
      <c r="B5" s="58"/>
      <c r="C5" s="58"/>
    </row>
    <row r="6" spans="1:3" ht="21" customHeight="1" x14ac:dyDescent="0.25">
      <c r="A6" s="4" t="s">
        <v>1</v>
      </c>
    </row>
    <row r="7" spans="1:3" ht="25.5" x14ac:dyDescent="0.25">
      <c r="A7" s="38" t="s">
        <v>635</v>
      </c>
      <c r="B7" s="3" t="s">
        <v>83</v>
      </c>
      <c r="C7" s="73" t="s">
        <v>25</v>
      </c>
    </row>
    <row r="8" spans="1:3" x14ac:dyDescent="0.25">
      <c r="A8" s="13" t="s">
        <v>607</v>
      </c>
      <c r="B8" s="6" t="s">
        <v>278</v>
      </c>
      <c r="C8" s="86"/>
    </row>
    <row r="9" spans="1:3" x14ac:dyDescent="0.25">
      <c r="A9" s="13" t="s">
        <v>616</v>
      </c>
      <c r="B9" s="6" t="s">
        <v>278</v>
      </c>
      <c r="C9" s="86"/>
    </row>
    <row r="10" spans="1:3" ht="30" x14ac:dyDescent="0.25">
      <c r="A10" s="13" t="s">
        <v>617</v>
      </c>
      <c r="B10" s="6" t="s">
        <v>278</v>
      </c>
      <c r="C10" s="86"/>
    </row>
    <row r="11" spans="1:3" x14ac:dyDescent="0.25">
      <c r="A11" s="13" t="s">
        <v>615</v>
      </c>
      <c r="B11" s="6" t="s">
        <v>278</v>
      </c>
      <c r="C11" s="86"/>
    </row>
    <row r="12" spans="1:3" x14ac:dyDescent="0.25">
      <c r="A12" s="13" t="s">
        <v>614</v>
      </c>
      <c r="B12" s="6" t="s">
        <v>278</v>
      </c>
      <c r="C12" s="86"/>
    </row>
    <row r="13" spans="1:3" x14ac:dyDescent="0.25">
      <c r="A13" s="13" t="s">
        <v>613</v>
      </c>
      <c r="B13" s="6" t="s">
        <v>278</v>
      </c>
      <c r="C13" s="86"/>
    </row>
    <row r="14" spans="1:3" x14ac:dyDescent="0.25">
      <c r="A14" s="13" t="s">
        <v>608</v>
      </c>
      <c r="B14" s="6" t="s">
        <v>278</v>
      </c>
      <c r="C14" s="86"/>
    </row>
    <row r="15" spans="1:3" x14ac:dyDescent="0.25">
      <c r="A15" s="13" t="s">
        <v>609</v>
      </c>
      <c r="B15" s="6" t="s">
        <v>278</v>
      </c>
      <c r="C15" s="86"/>
    </row>
    <row r="16" spans="1:3" x14ac:dyDescent="0.25">
      <c r="A16" s="13" t="s">
        <v>610</v>
      </c>
      <c r="B16" s="6" t="s">
        <v>278</v>
      </c>
      <c r="C16" s="86"/>
    </row>
    <row r="17" spans="1:3" x14ac:dyDescent="0.25">
      <c r="A17" s="13" t="s">
        <v>611</v>
      </c>
      <c r="B17" s="6" t="s">
        <v>278</v>
      </c>
      <c r="C17" s="86"/>
    </row>
    <row r="18" spans="1:3" s="89" customFormat="1" ht="25.5" x14ac:dyDescent="0.25">
      <c r="A18" s="7" t="s">
        <v>476</v>
      </c>
      <c r="B18" s="8" t="s">
        <v>278</v>
      </c>
      <c r="C18" s="90"/>
    </row>
    <row r="19" spans="1:3" x14ac:dyDescent="0.25">
      <c r="A19" s="13" t="s">
        <v>607</v>
      </c>
      <c r="B19" s="6" t="s">
        <v>279</v>
      </c>
      <c r="C19" s="86"/>
    </row>
    <row r="20" spans="1:3" x14ac:dyDescent="0.25">
      <c r="A20" s="13" t="s">
        <v>616</v>
      </c>
      <c r="B20" s="6" t="s">
        <v>279</v>
      </c>
      <c r="C20" s="86"/>
    </row>
    <row r="21" spans="1:3" ht="30" x14ac:dyDescent="0.25">
      <c r="A21" s="13" t="s">
        <v>617</v>
      </c>
      <c r="B21" s="6" t="s">
        <v>279</v>
      </c>
      <c r="C21" s="86"/>
    </row>
    <row r="22" spans="1:3" x14ac:dyDescent="0.25">
      <c r="A22" s="13" t="s">
        <v>615</v>
      </c>
      <c r="B22" s="6" t="s">
        <v>279</v>
      </c>
      <c r="C22" s="86"/>
    </row>
    <row r="23" spans="1:3" x14ac:dyDescent="0.25">
      <c r="A23" s="13" t="s">
        <v>614</v>
      </c>
      <c r="B23" s="6" t="s">
        <v>279</v>
      </c>
      <c r="C23" s="86"/>
    </row>
    <row r="24" spans="1:3" x14ac:dyDescent="0.25">
      <c r="A24" s="13" t="s">
        <v>613</v>
      </c>
      <c r="B24" s="6" t="s">
        <v>279</v>
      </c>
      <c r="C24" s="86"/>
    </row>
    <row r="25" spans="1:3" x14ac:dyDescent="0.25">
      <c r="A25" s="13" t="s">
        <v>608</v>
      </c>
      <c r="B25" s="6" t="s">
        <v>279</v>
      </c>
      <c r="C25" s="86"/>
    </row>
    <row r="26" spans="1:3" x14ac:dyDescent="0.25">
      <c r="A26" s="13" t="s">
        <v>609</v>
      </c>
      <c r="B26" s="6" t="s">
        <v>279</v>
      </c>
      <c r="C26" s="86"/>
    </row>
    <row r="27" spans="1:3" x14ac:dyDescent="0.25">
      <c r="A27" s="13" t="s">
        <v>610</v>
      </c>
      <c r="B27" s="6" t="s">
        <v>279</v>
      </c>
      <c r="C27" s="86"/>
    </row>
    <row r="28" spans="1:3" x14ac:dyDescent="0.25">
      <c r="A28" s="13" t="s">
        <v>611</v>
      </c>
      <c r="B28" s="6" t="s">
        <v>279</v>
      </c>
      <c r="C28" s="86"/>
    </row>
    <row r="29" spans="1:3" s="89" customFormat="1" ht="25.5" x14ac:dyDescent="0.25">
      <c r="A29" s="7" t="s">
        <v>533</v>
      </c>
      <c r="B29" s="8" t="s">
        <v>279</v>
      </c>
      <c r="C29" s="90"/>
    </row>
    <row r="30" spans="1:3" x14ac:dyDescent="0.25">
      <c r="A30" s="13" t="s">
        <v>607</v>
      </c>
      <c r="B30" s="6" t="s">
        <v>280</v>
      </c>
      <c r="C30" s="86"/>
    </row>
    <row r="31" spans="1:3" x14ac:dyDescent="0.25">
      <c r="A31" s="13" t="s">
        <v>616</v>
      </c>
      <c r="B31" s="6" t="s">
        <v>280</v>
      </c>
      <c r="C31" s="86"/>
    </row>
    <row r="32" spans="1:3" ht="30" x14ac:dyDescent="0.25">
      <c r="A32" s="13" t="s">
        <v>617</v>
      </c>
      <c r="B32" s="6" t="s">
        <v>280</v>
      </c>
      <c r="C32" s="86"/>
    </row>
    <row r="33" spans="1:3" x14ac:dyDescent="0.25">
      <c r="A33" s="13" t="s">
        <v>615</v>
      </c>
      <c r="B33" s="6" t="s">
        <v>280</v>
      </c>
      <c r="C33" s="86">
        <v>132000</v>
      </c>
    </row>
    <row r="34" spans="1:3" x14ac:dyDescent="0.25">
      <c r="A34" s="13" t="s">
        <v>614</v>
      </c>
      <c r="B34" s="6" t="s">
        <v>280</v>
      </c>
      <c r="C34" s="86"/>
    </row>
    <row r="35" spans="1:3" x14ac:dyDescent="0.25">
      <c r="A35" s="13" t="s">
        <v>613</v>
      </c>
      <c r="B35" s="6" t="s">
        <v>280</v>
      </c>
      <c r="C35" s="109">
        <v>2826388</v>
      </c>
    </row>
    <row r="36" spans="1:3" x14ac:dyDescent="0.25">
      <c r="A36" s="13" t="s">
        <v>608</v>
      </c>
      <c r="B36" s="6" t="s">
        <v>280</v>
      </c>
      <c r="C36" s="109">
        <v>367850</v>
      </c>
    </row>
    <row r="37" spans="1:3" x14ac:dyDescent="0.25">
      <c r="A37" s="13" t="s">
        <v>609</v>
      </c>
      <c r="B37" s="6" t="s">
        <v>280</v>
      </c>
      <c r="C37" s="109"/>
    </row>
    <row r="38" spans="1:3" x14ac:dyDescent="0.25">
      <c r="A38" s="13" t="s">
        <v>610</v>
      </c>
      <c r="B38" s="6" t="s">
        <v>280</v>
      </c>
      <c r="C38" s="109"/>
    </row>
    <row r="39" spans="1:3" x14ac:dyDescent="0.25">
      <c r="A39" s="13" t="s">
        <v>611</v>
      </c>
      <c r="B39" s="6" t="s">
        <v>280</v>
      </c>
      <c r="C39" s="109"/>
    </row>
    <row r="40" spans="1:3" s="89" customFormat="1" x14ac:dyDescent="0.25">
      <c r="A40" s="7" t="s">
        <v>532</v>
      </c>
      <c r="B40" s="8" t="s">
        <v>280</v>
      </c>
      <c r="C40" s="124">
        <f>SUM(C30:C39)</f>
        <v>3326238</v>
      </c>
    </row>
    <row r="41" spans="1:3" x14ac:dyDescent="0.25">
      <c r="A41" s="13" t="s">
        <v>607</v>
      </c>
      <c r="B41" s="6" t="s">
        <v>286</v>
      </c>
      <c r="C41" s="86"/>
    </row>
    <row r="42" spans="1:3" x14ac:dyDescent="0.25">
      <c r="A42" s="13" t="s">
        <v>616</v>
      </c>
      <c r="B42" s="6" t="s">
        <v>286</v>
      </c>
      <c r="C42" s="86"/>
    </row>
    <row r="43" spans="1:3" ht="30" x14ac:dyDescent="0.25">
      <c r="A43" s="13" t="s">
        <v>617</v>
      </c>
      <c r="B43" s="6" t="s">
        <v>286</v>
      </c>
      <c r="C43" s="86"/>
    </row>
    <row r="44" spans="1:3" x14ac:dyDescent="0.25">
      <c r="A44" s="13" t="s">
        <v>615</v>
      </c>
      <c r="B44" s="6" t="s">
        <v>286</v>
      </c>
      <c r="C44" s="86"/>
    </row>
    <row r="45" spans="1:3" x14ac:dyDescent="0.25">
      <c r="A45" s="13" t="s">
        <v>614</v>
      </c>
      <c r="B45" s="6" t="s">
        <v>286</v>
      </c>
      <c r="C45" s="86"/>
    </row>
    <row r="46" spans="1:3" x14ac:dyDescent="0.25">
      <c r="A46" s="13" t="s">
        <v>613</v>
      </c>
      <c r="B46" s="6" t="s">
        <v>286</v>
      </c>
      <c r="C46" s="86"/>
    </row>
    <row r="47" spans="1:3" x14ac:dyDescent="0.25">
      <c r="A47" s="13" t="s">
        <v>608</v>
      </c>
      <c r="B47" s="6" t="s">
        <v>286</v>
      </c>
      <c r="C47" s="86"/>
    </row>
    <row r="48" spans="1:3" x14ac:dyDescent="0.25">
      <c r="A48" s="13" t="s">
        <v>609</v>
      </c>
      <c r="B48" s="6" t="s">
        <v>286</v>
      </c>
      <c r="C48" s="86"/>
    </row>
    <row r="49" spans="1:3" x14ac:dyDescent="0.25">
      <c r="A49" s="13" t="s">
        <v>610</v>
      </c>
      <c r="B49" s="6" t="s">
        <v>286</v>
      </c>
      <c r="C49" s="86"/>
    </row>
    <row r="50" spans="1:3" x14ac:dyDescent="0.25">
      <c r="A50" s="13" t="s">
        <v>611</v>
      </c>
      <c r="B50" s="6" t="s">
        <v>286</v>
      </c>
      <c r="C50" s="86"/>
    </row>
    <row r="51" spans="1:3" s="89" customFormat="1" ht="25.5" x14ac:dyDescent="0.25">
      <c r="A51" s="7" t="s">
        <v>531</v>
      </c>
      <c r="B51" s="8" t="s">
        <v>286</v>
      </c>
      <c r="C51" s="90"/>
    </row>
    <row r="52" spans="1:3" x14ac:dyDescent="0.25">
      <c r="A52" s="13" t="s">
        <v>612</v>
      </c>
      <c r="B52" s="6" t="s">
        <v>287</v>
      </c>
      <c r="C52" s="86"/>
    </row>
    <row r="53" spans="1:3" x14ac:dyDescent="0.25">
      <c r="A53" s="13" t="s">
        <v>616</v>
      </c>
      <c r="B53" s="6" t="s">
        <v>287</v>
      </c>
      <c r="C53" s="86"/>
    </row>
    <row r="54" spans="1:3" ht="30" x14ac:dyDescent="0.25">
      <c r="A54" s="13" t="s">
        <v>617</v>
      </c>
      <c r="B54" s="6" t="s">
        <v>287</v>
      </c>
      <c r="C54" s="86"/>
    </row>
    <row r="55" spans="1:3" x14ac:dyDescent="0.25">
      <c r="A55" s="13" t="s">
        <v>615</v>
      </c>
      <c r="B55" s="6" t="s">
        <v>287</v>
      </c>
      <c r="C55" s="86"/>
    </row>
    <row r="56" spans="1:3" x14ac:dyDescent="0.25">
      <c r="A56" s="13" t="s">
        <v>614</v>
      </c>
      <c r="B56" s="6" t="s">
        <v>287</v>
      </c>
      <c r="C56" s="86"/>
    </row>
    <row r="57" spans="1:3" x14ac:dyDescent="0.25">
      <c r="A57" s="13" t="s">
        <v>613</v>
      </c>
      <c r="B57" s="6" t="s">
        <v>287</v>
      </c>
      <c r="C57" s="86"/>
    </row>
    <row r="58" spans="1:3" x14ac:dyDescent="0.25">
      <c r="A58" s="13" t="s">
        <v>608</v>
      </c>
      <c r="B58" s="6" t="s">
        <v>287</v>
      </c>
      <c r="C58" s="86"/>
    </row>
    <row r="59" spans="1:3" x14ac:dyDescent="0.25">
      <c r="A59" s="13" t="s">
        <v>609</v>
      </c>
      <c r="B59" s="6" t="s">
        <v>287</v>
      </c>
      <c r="C59" s="86"/>
    </row>
    <row r="60" spans="1:3" x14ac:dyDescent="0.25">
      <c r="A60" s="13" t="s">
        <v>610</v>
      </c>
      <c r="B60" s="6" t="s">
        <v>287</v>
      </c>
      <c r="C60" s="86"/>
    </row>
    <row r="61" spans="1:3" x14ac:dyDescent="0.25">
      <c r="A61" s="13" t="s">
        <v>611</v>
      </c>
      <c r="B61" s="6" t="s">
        <v>287</v>
      </c>
      <c r="C61" s="86"/>
    </row>
    <row r="62" spans="1:3" s="89" customFormat="1" ht="25.5" x14ac:dyDescent="0.25">
      <c r="A62" s="7" t="s">
        <v>534</v>
      </c>
      <c r="B62" s="8" t="s">
        <v>287</v>
      </c>
      <c r="C62" s="90"/>
    </row>
    <row r="63" spans="1:3" x14ac:dyDescent="0.25">
      <c r="A63" s="13" t="s">
        <v>607</v>
      </c>
      <c r="B63" s="6" t="s">
        <v>288</v>
      </c>
      <c r="C63" s="86"/>
    </row>
    <row r="64" spans="1:3" x14ac:dyDescent="0.25">
      <c r="A64" s="13" t="s">
        <v>616</v>
      </c>
      <c r="B64" s="6" t="s">
        <v>288</v>
      </c>
      <c r="C64" s="86"/>
    </row>
    <row r="65" spans="1:3" ht="30" x14ac:dyDescent="0.25">
      <c r="A65" s="13" t="s">
        <v>617</v>
      </c>
      <c r="B65" s="6" t="s">
        <v>288</v>
      </c>
      <c r="C65" s="109"/>
    </row>
    <row r="66" spans="1:3" x14ac:dyDescent="0.25">
      <c r="A66" s="13" t="s">
        <v>615</v>
      </c>
      <c r="B66" s="6" t="s">
        <v>288</v>
      </c>
      <c r="C66" s="109"/>
    </row>
    <row r="67" spans="1:3" x14ac:dyDescent="0.25">
      <c r="A67" s="13" t="s">
        <v>614</v>
      </c>
      <c r="B67" s="6" t="s">
        <v>288</v>
      </c>
      <c r="C67" s="109"/>
    </row>
    <row r="68" spans="1:3" x14ac:dyDescent="0.25">
      <c r="A68" s="13" t="s">
        <v>613</v>
      </c>
      <c r="B68" s="6" t="s">
        <v>288</v>
      </c>
      <c r="C68" s="109"/>
    </row>
    <row r="69" spans="1:3" x14ac:dyDescent="0.25">
      <c r="A69" s="13" t="s">
        <v>608</v>
      </c>
      <c r="B69" s="6" t="s">
        <v>288</v>
      </c>
      <c r="C69" s="109"/>
    </row>
    <row r="70" spans="1:3" x14ac:dyDescent="0.25">
      <c r="A70" s="13" t="s">
        <v>609</v>
      </c>
      <c r="B70" s="6" t="s">
        <v>288</v>
      </c>
      <c r="C70" s="109"/>
    </row>
    <row r="71" spans="1:3" x14ac:dyDescent="0.25">
      <c r="A71" s="13" t="s">
        <v>610</v>
      </c>
      <c r="B71" s="6" t="s">
        <v>288</v>
      </c>
      <c r="C71" s="109"/>
    </row>
    <row r="72" spans="1:3" x14ac:dyDescent="0.25">
      <c r="A72" s="13" t="s">
        <v>611</v>
      </c>
      <c r="B72" s="6" t="s">
        <v>288</v>
      </c>
      <c r="C72" s="109"/>
    </row>
    <row r="73" spans="1:3" s="89" customFormat="1" x14ac:dyDescent="0.25">
      <c r="A73" s="7" t="s">
        <v>481</v>
      </c>
      <c r="B73" s="8" t="s">
        <v>288</v>
      </c>
      <c r="C73" s="124"/>
    </row>
    <row r="74" spans="1:3" x14ac:dyDescent="0.25">
      <c r="A74" s="13" t="s">
        <v>618</v>
      </c>
      <c r="B74" s="5" t="s">
        <v>337</v>
      </c>
      <c r="C74" s="86"/>
    </row>
    <row r="75" spans="1:3" x14ac:dyDescent="0.25">
      <c r="A75" s="13" t="s">
        <v>619</v>
      </c>
      <c r="B75" s="5" t="s">
        <v>337</v>
      </c>
      <c r="C75" s="86"/>
    </row>
    <row r="76" spans="1:3" x14ac:dyDescent="0.25">
      <c r="A76" s="13" t="s">
        <v>627</v>
      </c>
      <c r="B76" s="5" t="s">
        <v>337</v>
      </c>
      <c r="C76" s="86"/>
    </row>
    <row r="77" spans="1:3" x14ac:dyDescent="0.25">
      <c r="A77" s="5" t="s">
        <v>626</v>
      </c>
      <c r="B77" s="5" t="s">
        <v>337</v>
      </c>
      <c r="C77" s="86"/>
    </row>
    <row r="78" spans="1:3" x14ac:dyDescent="0.25">
      <c r="A78" s="5" t="s">
        <v>625</v>
      </c>
      <c r="B78" s="5" t="s">
        <v>337</v>
      </c>
      <c r="C78" s="86"/>
    </row>
    <row r="79" spans="1:3" x14ac:dyDescent="0.25">
      <c r="A79" s="5" t="s">
        <v>624</v>
      </c>
      <c r="B79" s="5" t="s">
        <v>337</v>
      </c>
      <c r="C79" s="86"/>
    </row>
    <row r="80" spans="1:3" x14ac:dyDescent="0.25">
      <c r="A80" s="13" t="s">
        <v>623</v>
      </c>
      <c r="B80" s="5" t="s">
        <v>337</v>
      </c>
      <c r="C80" s="86"/>
    </row>
    <row r="81" spans="1:3" x14ac:dyDescent="0.25">
      <c r="A81" s="13" t="s">
        <v>628</v>
      </c>
      <c r="B81" s="5" t="s">
        <v>337</v>
      </c>
      <c r="C81" s="86"/>
    </row>
    <row r="82" spans="1:3" x14ac:dyDescent="0.25">
      <c r="A82" s="13" t="s">
        <v>620</v>
      </c>
      <c r="B82" s="5" t="s">
        <v>337</v>
      </c>
      <c r="C82" s="86"/>
    </row>
    <row r="83" spans="1:3" x14ac:dyDescent="0.25">
      <c r="A83" s="13" t="s">
        <v>621</v>
      </c>
      <c r="B83" s="5" t="s">
        <v>337</v>
      </c>
      <c r="C83" s="86"/>
    </row>
    <row r="84" spans="1:3" s="89" customFormat="1" ht="25.5" x14ac:dyDescent="0.25">
      <c r="A84" s="7" t="s">
        <v>548</v>
      </c>
      <c r="B84" s="8" t="s">
        <v>337</v>
      </c>
      <c r="C84" s="90"/>
    </row>
    <row r="85" spans="1:3" x14ac:dyDescent="0.25">
      <c r="A85" s="13" t="s">
        <v>618</v>
      </c>
      <c r="B85" s="5" t="s">
        <v>664</v>
      </c>
      <c r="C85" s="86"/>
    </row>
    <row r="86" spans="1:3" x14ac:dyDescent="0.25">
      <c r="A86" s="13" t="s">
        <v>619</v>
      </c>
      <c r="B86" s="5" t="s">
        <v>664</v>
      </c>
      <c r="C86" s="86"/>
    </row>
    <row r="87" spans="1:3" x14ac:dyDescent="0.25">
      <c r="A87" s="13" t="s">
        <v>627</v>
      </c>
      <c r="B87" s="5" t="s">
        <v>664</v>
      </c>
      <c r="C87" s="151">
        <v>75000</v>
      </c>
    </row>
    <row r="88" spans="1:3" x14ac:dyDescent="0.25">
      <c r="A88" s="5" t="s">
        <v>626</v>
      </c>
      <c r="B88" s="5" t="s">
        <v>664</v>
      </c>
      <c r="C88" s="86"/>
    </row>
    <row r="89" spans="1:3" x14ac:dyDescent="0.25">
      <c r="A89" s="5" t="s">
        <v>625</v>
      </c>
      <c r="B89" s="5" t="s">
        <v>664</v>
      </c>
      <c r="C89" s="86"/>
    </row>
    <row r="90" spans="1:3" x14ac:dyDescent="0.25">
      <c r="A90" s="5" t="s">
        <v>653</v>
      </c>
      <c r="B90" s="5" t="s">
        <v>664</v>
      </c>
      <c r="C90" s="109"/>
    </row>
    <row r="91" spans="1:3" x14ac:dyDescent="0.25">
      <c r="A91" s="13" t="s">
        <v>623</v>
      </c>
      <c r="B91" s="5" t="s">
        <v>664</v>
      </c>
      <c r="C91" s="109"/>
    </row>
    <row r="92" spans="1:3" x14ac:dyDescent="0.25">
      <c r="A92" s="13" t="s">
        <v>622</v>
      </c>
      <c r="B92" s="5" t="s">
        <v>664</v>
      </c>
      <c r="C92" s="109"/>
    </row>
    <row r="93" spans="1:3" x14ac:dyDescent="0.25">
      <c r="A93" s="13" t="s">
        <v>620</v>
      </c>
      <c r="B93" s="5" t="s">
        <v>664</v>
      </c>
      <c r="C93" s="109"/>
    </row>
    <row r="94" spans="1:3" x14ac:dyDescent="0.25">
      <c r="A94" s="13" t="s">
        <v>621</v>
      </c>
      <c r="B94" s="5" t="s">
        <v>664</v>
      </c>
      <c r="C94" s="109"/>
    </row>
    <row r="95" spans="1:3" s="89" customFormat="1" x14ac:dyDescent="0.25">
      <c r="A95" s="15" t="s">
        <v>549</v>
      </c>
      <c r="B95" s="8" t="s">
        <v>664</v>
      </c>
      <c r="C95" s="124">
        <v>75000</v>
      </c>
    </row>
    <row r="96" spans="1:3" x14ac:dyDescent="0.25">
      <c r="A96" s="13" t="s">
        <v>618</v>
      </c>
      <c r="B96" s="5" t="s">
        <v>341</v>
      </c>
      <c r="C96" s="109"/>
    </row>
    <row r="97" spans="1:3" x14ac:dyDescent="0.25">
      <c r="A97" s="13" t="s">
        <v>619</v>
      </c>
      <c r="B97" s="5" t="s">
        <v>341</v>
      </c>
      <c r="C97" s="109"/>
    </row>
    <row r="98" spans="1:3" x14ac:dyDescent="0.25">
      <c r="A98" s="13" t="s">
        <v>627</v>
      </c>
      <c r="B98" s="5" t="s">
        <v>341</v>
      </c>
      <c r="C98" s="86"/>
    </row>
    <row r="99" spans="1:3" x14ac:dyDescent="0.25">
      <c r="A99" s="5" t="s">
        <v>626</v>
      </c>
      <c r="B99" s="5" t="s">
        <v>341</v>
      </c>
      <c r="C99" s="86"/>
    </row>
    <row r="100" spans="1:3" x14ac:dyDescent="0.25">
      <c r="A100" s="5" t="s">
        <v>625</v>
      </c>
      <c r="B100" s="5" t="s">
        <v>341</v>
      </c>
      <c r="C100" s="86"/>
    </row>
    <row r="101" spans="1:3" x14ac:dyDescent="0.25">
      <c r="A101" s="5" t="s">
        <v>624</v>
      </c>
      <c r="B101" s="5" t="s">
        <v>341</v>
      </c>
      <c r="C101" s="86"/>
    </row>
    <row r="102" spans="1:3" x14ac:dyDescent="0.25">
      <c r="A102" s="13" t="s">
        <v>623</v>
      </c>
      <c r="B102" s="5" t="s">
        <v>341</v>
      </c>
      <c r="C102" s="86"/>
    </row>
    <row r="103" spans="1:3" x14ac:dyDescent="0.25">
      <c r="A103" s="13" t="s">
        <v>628</v>
      </c>
      <c r="B103" s="5" t="s">
        <v>341</v>
      </c>
      <c r="C103" s="86"/>
    </row>
    <row r="104" spans="1:3" x14ac:dyDescent="0.25">
      <c r="A104" s="13" t="s">
        <v>620</v>
      </c>
      <c r="B104" s="5" t="s">
        <v>341</v>
      </c>
      <c r="C104" s="86"/>
    </row>
    <row r="105" spans="1:3" x14ac:dyDescent="0.25">
      <c r="A105" s="13" t="s">
        <v>621</v>
      </c>
      <c r="B105" s="5" t="s">
        <v>341</v>
      </c>
      <c r="C105" s="86"/>
    </row>
    <row r="106" spans="1:3" s="89" customFormat="1" ht="25.5" x14ac:dyDescent="0.25">
      <c r="A106" s="7" t="s">
        <v>550</v>
      </c>
      <c r="B106" s="8" t="s">
        <v>341</v>
      </c>
      <c r="C106" s="90"/>
    </row>
    <row r="107" spans="1:3" x14ac:dyDescent="0.25">
      <c r="A107" s="13" t="s">
        <v>618</v>
      </c>
      <c r="B107" s="5" t="s">
        <v>342</v>
      </c>
      <c r="C107" s="86"/>
    </row>
    <row r="108" spans="1:3" x14ac:dyDescent="0.25">
      <c r="A108" s="13" t="s">
        <v>619</v>
      </c>
      <c r="B108" s="5" t="s">
        <v>342</v>
      </c>
      <c r="C108" s="86"/>
    </row>
    <row r="109" spans="1:3" x14ac:dyDescent="0.25">
      <c r="A109" s="13" t="s">
        <v>627</v>
      </c>
      <c r="B109" s="5" t="s">
        <v>342</v>
      </c>
      <c r="C109" s="86"/>
    </row>
    <row r="110" spans="1:3" x14ac:dyDescent="0.25">
      <c r="A110" s="5" t="s">
        <v>626</v>
      </c>
      <c r="B110" s="5" t="s">
        <v>342</v>
      </c>
      <c r="C110" s="86"/>
    </row>
    <row r="111" spans="1:3" x14ac:dyDescent="0.25">
      <c r="A111" s="5" t="s">
        <v>625</v>
      </c>
      <c r="B111" s="5" t="s">
        <v>342</v>
      </c>
      <c r="C111" s="86"/>
    </row>
    <row r="112" spans="1:3" x14ac:dyDescent="0.25">
      <c r="A112" s="5" t="s">
        <v>624</v>
      </c>
      <c r="B112" s="5" t="s">
        <v>342</v>
      </c>
      <c r="C112" s="86"/>
    </row>
    <row r="113" spans="1:3" x14ac:dyDescent="0.25">
      <c r="A113" s="13" t="s">
        <v>623</v>
      </c>
      <c r="B113" s="5" t="s">
        <v>342</v>
      </c>
      <c r="C113" s="86"/>
    </row>
    <row r="114" spans="1:3" x14ac:dyDescent="0.25">
      <c r="A114" s="13" t="s">
        <v>622</v>
      </c>
      <c r="B114" s="5" t="s">
        <v>342</v>
      </c>
      <c r="C114" s="86"/>
    </row>
    <row r="115" spans="1:3" x14ac:dyDescent="0.25">
      <c r="A115" s="13" t="s">
        <v>620</v>
      </c>
      <c r="B115" s="5" t="s">
        <v>342</v>
      </c>
      <c r="C115" s="86"/>
    </row>
    <row r="116" spans="1:3" x14ac:dyDescent="0.25">
      <c r="A116" s="13" t="s">
        <v>621</v>
      </c>
      <c r="B116" s="5" t="s">
        <v>342</v>
      </c>
      <c r="C116" s="86"/>
    </row>
    <row r="117" spans="1:3" s="89" customFormat="1" x14ac:dyDescent="0.25">
      <c r="A117" s="15" t="s">
        <v>551</v>
      </c>
      <c r="B117" s="8" t="s">
        <v>342</v>
      </c>
      <c r="C117" s="90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C37" sqref="C37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29" t="s">
        <v>696</v>
      </c>
      <c r="B1" s="229"/>
      <c r="C1" s="229"/>
    </row>
    <row r="3" spans="1:3" ht="28.5" customHeight="1" x14ac:dyDescent="0.25">
      <c r="A3" s="225" t="s">
        <v>666</v>
      </c>
      <c r="B3" s="230"/>
      <c r="C3" s="230"/>
    </row>
    <row r="4" spans="1:3" ht="26.25" customHeight="1" x14ac:dyDescent="0.25">
      <c r="A4" s="228" t="s">
        <v>678</v>
      </c>
      <c r="B4" s="234"/>
      <c r="C4" s="234"/>
    </row>
    <row r="5" spans="1:3" ht="18.75" customHeight="1" x14ac:dyDescent="0.3">
      <c r="A5" s="74"/>
      <c r="B5" s="77"/>
      <c r="C5" s="77"/>
    </row>
    <row r="6" spans="1:3" ht="23.25" customHeight="1" x14ac:dyDescent="0.25">
      <c r="A6" s="4" t="s">
        <v>1</v>
      </c>
    </row>
    <row r="7" spans="1:3" ht="25.5" x14ac:dyDescent="0.25">
      <c r="A7" s="38" t="s">
        <v>635</v>
      </c>
      <c r="B7" s="3" t="s">
        <v>83</v>
      </c>
      <c r="C7" s="73" t="s">
        <v>25</v>
      </c>
    </row>
    <row r="8" spans="1:3" x14ac:dyDescent="0.25">
      <c r="A8" s="12" t="s">
        <v>390</v>
      </c>
      <c r="B8" s="6" t="s">
        <v>162</v>
      </c>
      <c r="C8" s="86"/>
    </row>
    <row r="9" spans="1:3" x14ac:dyDescent="0.25">
      <c r="A9" s="12" t="s">
        <v>391</v>
      </c>
      <c r="B9" s="6" t="s">
        <v>162</v>
      </c>
      <c r="C9" s="86"/>
    </row>
    <row r="10" spans="1:3" x14ac:dyDescent="0.25">
      <c r="A10" s="12" t="s">
        <v>392</v>
      </c>
      <c r="B10" s="6" t="s">
        <v>162</v>
      </c>
      <c r="C10" s="86"/>
    </row>
    <row r="11" spans="1:3" x14ac:dyDescent="0.25">
      <c r="A11" s="12" t="s">
        <v>393</v>
      </c>
      <c r="B11" s="6" t="s">
        <v>162</v>
      </c>
      <c r="C11" s="86"/>
    </row>
    <row r="12" spans="1:3" x14ac:dyDescent="0.25">
      <c r="A12" s="13" t="s">
        <v>394</v>
      </c>
      <c r="B12" s="6" t="s">
        <v>162</v>
      </c>
      <c r="C12" s="86"/>
    </row>
    <row r="13" spans="1:3" x14ac:dyDescent="0.25">
      <c r="A13" s="13" t="s">
        <v>395</v>
      </c>
      <c r="B13" s="6" t="s">
        <v>162</v>
      </c>
      <c r="C13" s="86"/>
    </row>
    <row r="14" spans="1:3" s="89" customFormat="1" x14ac:dyDescent="0.25">
      <c r="A14" s="15" t="s">
        <v>31</v>
      </c>
      <c r="B14" s="14" t="s">
        <v>162</v>
      </c>
      <c r="C14" s="90"/>
    </row>
    <row r="15" spans="1:3" x14ac:dyDescent="0.25">
      <c r="A15" s="12" t="s">
        <v>396</v>
      </c>
      <c r="B15" s="6" t="s">
        <v>163</v>
      </c>
      <c r="C15" s="86"/>
    </row>
    <row r="16" spans="1:3" s="89" customFormat="1" x14ac:dyDescent="0.25">
      <c r="A16" s="16" t="s">
        <v>30</v>
      </c>
      <c r="B16" s="14" t="s">
        <v>163</v>
      </c>
      <c r="C16" s="90"/>
    </row>
    <row r="17" spans="1:3" x14ac:dyDescent="0.25">
      <c r="A17" s="12" t="s">
        <v>397</v>
      </c>
      <c r="B17" s="6" t="s">
        <v>164</v>
      </c>
      <c r="C17" s="86"/>
    </row>
    <row r="18" spans="1:3" x14ac:dyDescent="0.25">
      <c r="A18" s="12" t="s">
        <v>398</v>
      </c>
      <c r="B18" s="6" t="s">
        <v>164</v>
      </c>
      <c r="C18" s="86"/>
    </row>
    <row r="19" spans="1:3" x14ac:dyDescent="0.25">
      <c r="A19" s="13" t="s">
        <v>399</v>
      </c>
      <c r="B19" s="6" t="s">
        <v>164</v>
      </c>
      <c r="C19" s="86"/>
    </row>
    <row r="20" spans="1:3" x14ac:dyDescent="0.25">
      <c r="A20" s="13" t="s">
        <v>400</v>
      </c>
      <c r="B20" s="6" t="s">
        <v>164</v>
      </c>
      <c r="C20" s="86"/>
    </row>
    <row r="21" spans="1:3" x14ac:dyDescent="0.25">
      <c r="A21" s="13" t="s">
        <v>401</v>
      </c>
      <c r="B21" s="6" t="s">
        <v>164</v>
      </c>
      <c r="C21" s="86"/>
    </row>
    <row r="22" spans="1:3" ht="30" x14ac:dyDescent="0.25">
      <c r="A22" s="17" t="s">
        <v>402</v>
      </c>
      <c r="B22" s="6" t="s">
        <v>164</v>
      </c>
      <c r="C22" s="86"/>
    </row>
    <row r="23" spans="1:3" s="89" customFormat="1" x14ac:dyDescent="0.25">
      <c r="A23" s="11" t="s">
        <v>29</v>
      </c>
      <c r="B23" s="14" t="s">
        <v>164</v>
      </c>
      <c r="C23" s="90"/>
    </row>
    <row r="24" spans="1:3" x14ac:dyDescent="0.25">
      <c r="A24" s="12" t="s">
        <v>403</v>
      </c>
      <c r="B24" s="6" t="s">
        <v>165</v>
      </c>
      <c r="C24" s="86"/>
    </row>
    <row r="25" spans="1:3" x14ac:dyDescent="0.25">
      <c r="A25" s="12" t="s">
        <v>404</v>
      </c>
      <c r="B25" s="6" t="s">
        <v>165</v>
      </c>
      <c r="C25" s="86"/>
    </row>
    <row r="26" spans="1:3" s="89" customFormat="1" x14ac:dyDescent="0.25">
      <c r="A26" s="11" t="s">
        <v>28</v>
      </c>
      <c r="B26" s="8" t="s">
        <v>165</v>
      </c>
      <c r="C26" s="90"/>
    </row>
    <row r="27" spans="1:3" x14ac:dyDescent="0.25">
      <c r="A27" s="12" t="s">
        <v>405</v>
      </c>
      <c r="B27" s="6" t="s">
        <v>166</v>
      </c>
      <c r="C27" s="86"/>
    </row>
    <row r="28" spans="1:3" x14ac:dyDescent="0.25">
      <c r="A28" s="12" t="s">
        <v>406</v>
      </c>
      <c r="B28" s="6" t="s">
        <v>166</v>
      </c>
      <c r="C28" s="86"/>
    </row>
    <row r="29" spans="1:3" x14ac:dyDescent="0.25">
      <c r="A29" s="13" t="s">
        <v>407</v>
      </c>
      <c r="B29" s="6" t="s">
        <v>166</v>
      </c>
      <c r="C29" s="86"/>
    </row>
    <row r="30" spans="1:3" x14ac:dyDescent="0.25">
      <c r="A30" s="13" t="s">
        <v>408</v>
      </c>
      <c r="B30" s="6" t="s">
        <v>166</v>
      </c>
      <c r="C30" s="86"/>
    </row>
    <row r="31" spans="1:3" x14ac:dyDescent="0.25">
      <c r="A31" s="13" t="s">
        <v>409</v>
      </c>
      <c r="B31" s="6" t="s">
        <v>166</v>
      </c>
      <c r="C31" s="108"/>
    </row>
    <row r="32" spans="1:3" x14ac:dyDescent="0.25">
      <c r="A32" s="13" t="s">
        <v>410</v>
      </c>
      <c r="B32" s="6" t="s">
        <v>166</v>
      </c>
      <c r="C32" s="86"/>
    </row>
    <row r="33" spans="1:3" x14ac:dyDescent="0.25">
      <c r="A33" s="13" t="s">
        <v>654</v>
      </c>
      <c r="B33" s="6" t="s">
        <v>166</v>
      </c>
      <c r="C33" s="86">
        <v>1850000</v>
      </c>
    </row>
    <row r="34" spans="1:3" x14ac:dyDescent="0.25">
      <c r="A34" s="13" t="s">
        <v>411</v>
      </c>
      <c r="B34" s="6" t="s">
        <v>166</v>
      </c>
      <c r="C34" s="86">
        <v>250196</v>
      </c>
    </row>
    <row r="35" spans="1:3" x14ac:dyDescent="0.25">
      <c r="A35" s="13" t="s">
        <v>412</v>
      </c>
      <c r="B35" s="6" t="s">
        <v>166</v>
      </c>
      <c r="C35" s="86"/>
    </row>
    <row r="36" spans="1:3" x14ac:dyDescent="0.25">
      <c r="A36" s="13" t="s">
        <v>413</v>
      </c>
      <c r="B36" s="6" t="s">
        <v>166</v>
      </c>
      <c r="C36" s="86">
        <v>400000</v>
      </c>
    </row>
    <row r="37" spans="1:3" ht="30" x14ac:dyDescent="0.25">
      <c r="A37" s="13" t="s">
        <v>414</v>
      </c>
      <c r="B37" s="6" t="s">
        <v>166</v>
      </c>
      <c r="C37" s="86"/>
    </row>
    <row r="38" spans="1:3" ht="30" x14ac:dyDescent="0.25">
      <c r="A38" s="13" t="s">
        <v>415</v>
      </c>
      <c r="B38" s="6" t="s">
        <v>166</v>
      </c>
      <c r="C38" s="86"/>
    </row>
    <row r="39" spans="1:3" s="89" customFormat="1" x14ac:dyDescent="0.25">
      <c r="A39" s="11" t="s">
        <v>416</v>
      </c>
      <c r="B39" s="14" t="s">
        <v>166</v>
      </c>
      <c r="C39" s="124">
        <f>SUM(C27:C38)</f>
        <v>2500196</v>
      </c>
    </row>
    <row r="40" spans="1:3" s="89" customFormat="1" ht="15.75" x14ac:dyDescent="0.25">
      <c r="A40" s="18" t="s">
        <v>417</v>
      </c>
      <c r="B40" s="9" t="s">
        <v>167</v>
      </c>
      <c r="C40" s="90">
        <v>1522000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topLeftCell="A10" workbookViewId="0">
      <selection activeCell="C26" sqref="C26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29" t="s">
        <v>697</v>
      </c>
      <c r="B1" s="229"/>
      <c r="C1" s="229"/>
    </row>
    <row r="3" spans="1:3" ht="24" customHeight="1" x14ac:dyDescent="0.25">
      <c r="A3" s="225" t="s">
        <v>666</v>
      </c>
      <c r="B3" s="226"/>
      <c r="C3" s="226"/>
    </row>
    <row r="4" spans="1:3" ht="26.25" customHeight="1" x14ac:dyDescent="0.25">
      <c r="A4" s="228" t="s">
        <v>679</v>
      </c>
      <c r="B4" s="226"/>
      <c r="C4" s="226"/>
    </row>
    <row r="6" spans="1:3" ht="25.5" x14ac:dyDescent="0.25">
      <c r="A6" s="38" t="s">
        <v>635</v>
      </c>
      <c r="B6" s="3" t="s">
        <v>83</v>
      </c>
      <c r="C6" s="73" t="s">
        <v>25</v>
      </c>
    </row>
    <row r="7" spans="1:3" x14ac:dyDescent="0.25">
      <c r="A7" s="5" t="s">
        <v>535</v>
      </c>
      <c r="B7" s="5" t="s">
        <v>295</v>
      </c>
      <c r="C7" s="86">
        <v>0</v>
      </c>
    </row>
    <row r="8" spans="1:3" x14ac:dyDescent="0.25">
      <c r="A8" s="5" t="s">
        <v>536</v>
      </c>
      <c r="B8" s="5" t="s">
        <v>295</v>
      </c>
      <c r="C8" s="86">
        <v>0</v>
      </c>
    </row>
    <row r="9" spans="1:3" x14ac:dyDescent="0.25">
      <c r="A9" s="5" t="s">
        <v>537</v>
      </c>
      <c r="B9" s="5" t="s">
        <v>295</v>
      </c>
      <c r="C9" s="109">
        <v>375000</v>
      </c>
    </row>
    <row r="10" spans="1:3" x14ac:dyDescent="0.25">
      <c r="A10" s="5" t="s">
        <v>538</v>
      </c>
      <c r="B10" s="5" t="s">
        <v>295</v>
      </c>
      <c r="C10" s="86">
        <v>0</v>
      </c>
    </row>
    <row r="11" spans="1:3" s="89" customFormat="1" x14ac:dyDescent="0.25">
      <c r="A11" s="7" t="s">
        <v>486</v>
      </c>
      <c r="B11" s="8" t="s">
        <v>295</v>
      </c>
      <c r="C11" s="90">
        <v>375000</v>
      </c>
    </row>
    <row r="12" spans="1:3" x14ac:dyDescent="0.25">
      <c r="A12" s="5" t="s">
        <v>487</v>
      </c>
      <c r="B12" s="6" t="s">
        <v>296</v>
      </c>
      <c r="C12" s="86">
        <v>5436292</v>
      </c>
    </row>
    <row r="13" spans="1:3" ht="27" x14ac:dyDescent="0.25">
      <c r="A13" s="47" t="s">
        <v>297</v>
      </c>
      <c r="B13" s="47" t="s">
        <v>296</v>
      </c>
      <c r="C13" s="86">
        <v>5436292</v>
      </c>
    </row>
    <row r="14" spans="1:3" ht="27" x14ac:dyDescent="0.25">
      <c r="A14" s="47" t="s">
        <v>298</v>
      </c>
      <c r="B14" s="47" t="s">
        <v>296</v>
      </c>
      <c r="C14" s="86">
        <v>0</v>
      </c>
    </row>
    <row r="15" spans="1:3" x14ac:dyDescent="0.25">
      <c r="A15" s="5" t="s">
        <v>489</v>
      </c>
      <c r="B15" s="6" t="s">
        <v>302</v>
      </c>
      <c r="C15" s="86">
        <v>1092479</v>
      </c>
    </row>
    <row r="16" spans="1:3" ht="27" x14ac:dyDescent="0.25">
      <c r="A16" s="47" t="s">
        <v>303</v>
      </c>
      <c r="B16" s="47" t="s">
        <v>302</v>
      </c>
      <c r="C16" s="86">
        <v>0</v>
      </c>
    </row>
    <row r="17" spans="1:3" ht="27" x14ac:dyDescent="0.25">
      <c r="A17" s="47" t="s">
        <v>304</v>
      </c>
      <c r="B17" s="47" t="s">
        <v>302</v>
      </c>
      <c r="C17" s="86">
        <v>1092479</v>
      </c>
    </row>
    <row r="18" spans="1:3" x14ac:dyDescent="0.25">
      <c r="A18" s="47" t="s">
        <v>305</v>
      </c>
      <c r="B18" s="47" t="s">
        <v>302</v>
      </c>
      <c r="C18" s="86">
        <v>0</v>
      </c>
    </row>
    <row r="19" spans="1:3" x14ac:dyDescent="0.25">
      <c r="A19" s="47" t="s">
        <v>306</v>
      </c>
      <c r="B19" s="47" t="s">
        <v>302</v>
      </c>
      <c r="C19" s="86">
        <v>0</v>
      </c>
    </row>
    <row r="20" spans="1:3" x14ac:dyDescent="0.25">
      <c r="A20" s="5" t="s">
        <v>539</v>
      </c>
      <c r="B20" s="6" t="s">
        <v>307</v>
      </c>
      <c r="C20" s="86">
        <v>0</v>
      </c>
    </row>
    <row r="21" spans="1:3" x14ac:dyDescent="0.25">
      <c r="A21" s="47" t="s">
        <v>308</v>
      </c>
      <c r="B21" s="47" t="s">
        <v>307</v>
      </c>
      <c r="C21" s="86">
        <v>0</v>
      </c>
    </row>
    <row r="22" spans="1:3" x14ac:dyDescent="0.25">
      <c r="A22" s="47" t="s">
        <v>309</v>
      </c>
      <c r="B22" s="47" t="s">
        <v>307</v>
      </c>
      <c r="C22" s="86">
        <v>0</v>
      </c>
    </row>
    <row r="23" spans="1:3" s="89" customFormat="1" x14ac:dyDescent="0.25">
      <c r="A23" s="7" t="s">
        <v>518</v>
      </c>
      <c r="B23" s="8" t="s">
        <v>310</v>
      </c>
      <c r="C23" s="90">
        <v>6528771</v>
      </c>
    </row>
    <row r="24" spans="1:3" x14ac:dyDescent="0.25">
      <c r="A24" s="5" t="s">
        <v>540</v>
      </c>
      <c r="B24" s="5" t="s">
        <v>311</v>
      </c>
      <c r="C24" s="86">
        <v>0</v>
      </c>
    </row>
    <row r="25" spans="1:3" x14ac:dyDescent="0.25">
      <c r="A25" s="5" t="s">
        <v>541</v>
      </c>
      <c r="B25" s="5" t="s">
        <v>311</v>
      </c>
      <c r="C25" s="86">
        <v>20000</v>
      </c>
    </row>
    <row r="26" spans="1:3" x14ac:dyDescent="0.25">
      <c r="A26" s="5" t="s">
        <v>680</v>
      </c>
      <c r="B26" s="5" t="s">
        <v>311</v>
      </c>
      <c r="C26" s="86">
        <v>20000</v>
      </c>
    </row>
    <row r="27" spans="1:3" x14ac:dyDescent="0.25">
      <c r="A27" s="5" t="s">
        <v>542</v>
      </c>
      <c r="B27" s="5" t="s">
        <v>311</v>
      </c>
      <c r="C27" s="86">
        <v>0</v>
      </c>
    </row>
    <row r="28" spans="1:3" x14ac:dyDescent="0.25">
      <c r="A28" s="5" t="s">
        <v>543</v>
      </c>
      <c r="B28" s="5" t="s">
        <v>311</v>
      </c>
      <c r="C28" s="86">
        <v>0</v>
      </c>
    </row>
    <row r="29" spans="1:3" x14ac:dyDescent="0.25">
      <c r="A29" s="5" t="s">
        <v>544</v>
      </c>
      <c r="B29" s="5" t="s">
        <v>311</v>
      </c>
      <c r="C29" s="86">
        <v>0</v>
      </c>
    </row>
    <row r="30" spans="1:3" x14ac:dyDescent="0.25">
      <c r="A30" s="5" t="s">
        <v>545</v>
      </c>
      <c r="B30" s="5" t="s">
        <v>311</v>
      </c>
      <c r="C30" s="86">
        <v>0</v>
      </c>
    </row>
    <row r="31" spans="1:3" x14ac:dyDescent="0.25">
      <c r="A31" s="5" t="s">
        <v>546</v>
      </c>
      <c r="B31" s="5" t="s">
        <v>311</v>
      </c>
      <c r="C31" s="86">
        <v>0</v>
      </c>
    </row>
    <row r="32" spans="1:3" ht="45" x14ac:dyDescent="0.25">
      <c r="A32" s="5" t="s">
        <v>547</v>
      </c>
      <c r="B32" s="5" t="s">
        <v>311</v>
      </c>
      <c r="C32" s="86">
        <v>0</v>
      </c>
    </row>
    <row r="33" spans="1:3" x14ac:dyDescent="0.25">
      <c r="A33" s="5" t="s">
        <v>652</v>
      </c>
      <c r="B33" s="5" t="s">
        <v>311</v>
      </c>
      <c r="C33" s="109">
        <v>50000</v>
      </c>
    </row>
    <row r="34" spans="1:3" s="89" customFormat="1" x14ac:dyDescent="0.25">
      <c r="A34" s="7" t="s">
        <v>491</v>
      </c>
      <c r="B34" s="8" t="s">
        <v>311</v>
      </c>
      <c r="C34" s="124">
        <f>SUM(C24:C33)</f>
        <v>90000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opLeftCell="A36" workbookViewId="0">
      <selection activeCell="J53" sqref="J53"/>
    </sheetView>
  </sheetViews>
  <sheetFormatPr defaultRowHeight="15" x14ac:dyDescent="0.25"/>
  <cols>
    <col min="1" max="1" width="64.5703125" customWidth="1"/>
    <col min="2" max="2" width="11" customWidth="1"/>
    <col min="3" max="3" width="30.140625" bestFit="1" customWidth="1"/>
    <col min="4" max="4" width="21.7109375" bestFit="1" customWidth="1"/>
  </cols>
  <sheetData>
    <row r="1" spans="1:4" x14ac:dyDescent="0.25">
      <c r="A1" s="229" t="s">
        <v>698</v>
      </c>
      <c r="B1" s="229"/>
      <c r="C1" s="229"/>
      <c r="D1" s="229"/>
    </row>
    <row r="3" spans="1:4" ht="22.5" customHeight="1" x14ac:dyDescent="0.25">
      <c r="A3" s="225" t="s">
        <v>666</v>
      </c>
      <c r="B3" s="226"/>
      <c r="C3" s="226"/>
      <c r="D3" s="226"/>
    </row>
    <row r="4" spans="1:4" ht="48.75" customHeight="1" x14ac:dyDescent="0.25">
      <c r="A4" s="228" t="s">
        <v>681</v>
      </c>
      <c r="B4" s="226"/>
      <c r="C4" s="226"/>
      <c r="D4" s="227"/>
    </row>
    <row r="5" spans="1:4" ht="21" customHeight="1" x14ac:dyDescent="0.25">
      <c r="A5" s="57"/>
      <c r="B5" s="58"/>
      <c r="C5" s="58"/>
    </row>
    <row r="6" spans="1:4" x14ac:dyDescent="0.25">
      <c r="A6" s="4" t="s">
        <v>1</v>
      </c>
    </row>
    <row r="7" spans="1:4" ht="30" x14ac:dyDescent="0.25">
      <c r="A7" s="38" t="s">
        <v>635</v>
      </c>
      <c r="B7" s="3" t="s">
        <v>83</v>
      </c>
      <c r="C7" s="170" t="s">
        <v>26</v>
      </c>
      <c r="D7" s="170" t="s">
        <v>27</v>
      </c>
    </row>
    <row r="8" spans="1:4" x14ac:dyDescent="0.25">
      <c r="A8" s="12" t="s">
        <v>434</v>
      </c>
      <c r="B8" s="5" t="s">
        <v>220</v>
      </c>
      <c r="C8" s="86"/>
      <c r="D8" s="86"/>
    </row>
    <row r="9" spans="1:4" x14ac:dyDescent="0.25">
      <c r="A9" s="19" t="s">
        <v>221</v>
      </c>
      <c r="B9" s="19" t="s">
        <v>220</v>
      </c>
      <c r="C9" s="86"/>
      <c r="D9" s="86"/>
    </row>
    <row r="10" spans="1:4" x14ac:dyDescent="0.25">
      <c r="A10" s="19" t="s">
        <v>222</v>
      </c>
      <c r="B10" s="19" t="s">
        <v>220</v>
      </c>
      <c r="C10" s="86"/>
      <c r="D10" s="86"/>
    </row>
    <row r="11" spans="1:4" ht="30" x14ac:dyDescent="0.25">
      <c r="A11" s="12" t="s">
        <v>223</v>
      </c>
      <c r="B11" s="5" t="s">
        <v>224</v>
      </c>
      <c r="C11" s="86"/>
      <c r="D11" s="151"/>
    </row>
    <row r="12" spans="1:4" x14ac:dyDescent="0.25">
      <c r="A12" s="12" t="s">
        <v>433</v>
      </c>
      <c r="B12" s="5" t="s">
        <v>225</v>
      </c>
      <c r="C12" s="151"/>
      <c r="D12" s="108"/>
    </row>
    <row r="13" spans="1:4" x14ac:dyDescent="0.25">
      <c r="A13" s="19" t="s">
        <v>221</v>
      </c>
      <c r="B13" s="19" t="s">
        <v>225</v>
      </c>
      <c r="C13" s="86"/>
      <c r="D13" s="108"/>
    </row>
    <row r="14" spans="1:4" x14ac:dyDescent="0.25">
      <c r="A14" s="19" t="s">
        <v>222</v>
      </c>
      <c r="B14" s="19" t="s">
        <v>226</v>
      </c>
      <c r="C14" s="86"/>
      <c r="D14" s="108"/>
    </row>
    <row r="15" spans="1:4" s="89" customFormat="1" x14ac:dyDescent="0.25">
      <c r="A15" s="11" t="s">
        <v>432</v>
      </c>
      <c r="B15" s="7" t="s">
        <v>227</v>
      </c>
      <c r="C15" s="90"/>
      <c r="D15" s="171"/>
    </row>
    <row r="16" spans="1:4" x14ac:dyDescent="0.25">
      <c r="A16" s="21" t="s">
        <v>437</v>
      </c>
      <c r="B16" s="5" t="s">
        <v>228</v>
      </c>
      <c r="C16" s="86"/>
      <c r="D16" s="108"/>
    </row>
    <row r="17" spans="1:4" x14ac:dyDescent="0.25">
      <c r="A17" s="19" t="s">
        <v>229</v>
      </c>
      <c r="B17" s="19" t="s">
        <v>228</v>
      </c>
      <c r="C17" s="86"/>
      <c r="D17" s="151"/>
    </row>
    <row r="18" spans="1:4" x14ac:dyDescent="0.25">
      <c r="A18" s="19" t="s">
        <v>230</v>
      </c>
      <c r="B18" s="19" t="s">
        <v>228</v>
      </c>
      <c r="C18" s="86"/>
      <c r="D18" s="151"/>
    </row>
    <row r="19" spans="1:4" x14ac:dyDescent="0.25">
      <c r="A19" s="21" t="s">
        <v>438</v>
      </c>
      <c r="B19" s="5" t="s">
        <v>231</v>
      </c>
      <c r="C19" s="86"/>
      <c r="D19" s="151"/>
    </row>
    <row r="20" spans="1:4" x14ac:dyDescent="0.25">
      <c r="A20" s="19" t="s">
        <v>222</v>
      </c>
      <c r="B20" s="19" t="s">
        <v>231</v>
      </c>
      <c r="C20" s="86"/>
      <c r="D20" s="151"/>
    </row>
    <row r="21" spans="1:4" x14ac:dyDescent="0.25">
      <c r="A21" s="13" t="s">
        <v>232</v>
      </c>
      <c r="B21" s="5" t="s">
        <v>233</v>
      </c>
      <c r="C21" s="86"/>
      <c r="D21" s="151"/>
    </row>
    <row r="22" spans="1:4" x14ac:dyDescent="0.25">
      <c r="A22" s="13" t="s">
        <v>439</v>
      </c>
      <c r="B22" s="5" t="s">
        <v>234</v>
      </c>
      <c r="C22" s="86"/>
      <c r="D22" s="151"/>
    </row>
    <row r="23" spans="1:4" x14ac:dyDescent="0.25">
      <c r="A23" s="19" t="s">
        <v>230</v>
      </c>
      <c r="B23" s="19" t="s">
        <v>234</v>
      </c>
      <c r="C23" s="86"/>
      <c r="D23" s="108"/>
    </row>
    <row r="24" spans="1:4" x14ac:dyDescent="0.25">
      <c r="A24" s="19" t="s">
        <v>222</v>
      </c>
      <c r="B24" s="19" t="s">
        <v>234</v>
      </c>
      <c r="C24" s="86"/>
      <c r="D24" s="108"/>
    </row>
    <row r="25" spans="1:4" s="89" customFormat="1" x14ac:dyDescent="0.25">
      <c r="A25" s="22" t="s">
        <v>435</v>
      </c>
      <c r="B25" s="7" t="s">
        <v>235</v>
      </c>
      <c r="C25" s="90"/>
      <c r="D25" s="171"/>
    </row>
    <row r="26" spans="1:4" x14ac:dyDescent="0.25">
      <c r="A26" s="21" t="s">
        <v>236</v>
      </c>
      <c r="B26" s="5" t="s">
        <v>237</v>
      </c>
      <c r="C26" s="86"/>
      <c r="D26" s="108"/>
    </row>
    <row r="27" spans="1:4" x14ac:dyDescent="0.25">
      <c r="A27" s="21" t="s">
        <v>238</v>
      </c>
      <c r="B27" s="5" t="s">
        <v>239</v>
      </c>
      <c r="C27" s="86">
        <v>876479</v>
      </c>
      <c r="D27" s="108"/>
    </row>
    <row r="28" spans="1:4" x14ac:dyDescent="0.25">
      <c r="A28" s="21" t="s">
        <v>242</v>
      </c>
      <c r="B28" s="5" t="s">
        <v>243</v>
      </c>
      <c r="C28" s="86"/>
      <c r="D28" s="108"/>
    </row>
    <row r="29" spans="1:4" x14ac:dyDescent="0.25">
      <c r="A29" s="21" t="s">
        <v>244</v>
      </c>
      <c r="B29" s="5" t="s">
        <v>245</v>
      </c>
      <c r="C29" s="86"/>
      <c r="D29" s="108"/>
    </row>
    <row r="30" spans="1:4" x14ac:dyDescent="0.25">
      <c r="A30" s="21" t="s">
        <v>246</v>
      </c>
      <c r="B30" s="5" t="s">
        <v>247</v>
      </c>
      <c r="C30" s="86"/>
      <c r="D30" s="108"/>
    </row>
    <row r="31" spans="1:4" s="89" customFormat="1" x14ac:dyDescent="0.25">
      <c r="A31" s="40" t="s">
        <v>436</v>
      </c>
      <c r="B31" s="41" t="s">
        <v>248</v>
      </c>
      <c r="C31" s="90">
        <f>C15+C25+C26+C27+C28+C29+C30</f>
        <v>876479</v>
      </c>
      <c r="D31" s="171"/>
    </row>
    <row r="32" spans="1:4" x14ac:dyDescent="0.25">
      <c r="A32" s="21" t="s">
        <v>249</v>
      </c>
      <c r="B32" s="5" t="s">
        <v>250</v>
      </c>
      <c r="C32" s="86"/>
      <c r="D32" s="151"/>
    </row>
    <row r="33" spans="1:4" x14ac:dyDescent="0.25">
      <c r="A33" s="12" t="s">
        <v>251</v>
      </c>
      <c r="B33" s="5" t="s">
        <v>252</v>
      </c>
      <c r="C33" s="86"/>
      <c r="D33" s="151"/>
    </row>
    <row r="34" spans="1:4" x14ac:dyDescent="0.25">
      <c r="A34" s="21" t="s">
        <v>440</v>
      </c>
      <c r="B34" s="5" t="s">
        <v>253</v>
      </c>
      <c r="C34" s="86"/>
      <c r="D34" s="151"/>
    </row>
    <row r="35" spans="1:4" x14ac:dyDescent="0.25">
      <c r="A35" s="19" t="s">
        <v>222</v>
      </c>
      <c r="B35" s="19" t="s">
        <v>253</v>
      </c>
      <c r="C35" s="86"/>
      <c r="D35" s="151"/>
    </row>
    <row r="36" spans="1:4" x14ac:dyDescent="0.25">
      <c r="A36" s="21" t="s">
        <v>441</v>
      </c>
      <c r="B36" s="5" t="s">
        <v>254</v>
      </c>
      <c r="C36" s="86"/>
      <c r="D36" s="151"/>
    </row>
    <row r="37" spans="1:4" x14ac:dyDescent="0.25">
      <c r="A37" s="19" t="s">
        <v>255</v>
      </c>
      <c r="B37" s="19" t="s">
        <v>254</v>
      </c>
      <c r="C37" s="86"/>
      <c r="D37" s="151"/>
    </row>
    <row r="38" spans="1:4" x14ac:dyDescent="0.25">
      <c r="A38" s="19" t="s">
        <v>256</v>
      </c>
      <c r="B38" s="19" t="s">
        <v>254</v>
      </c>
      <c r="C38" s="86"/>
      <c r="D38" s="151"/>
    </row>
    <row r="39" spans="1:4" x14ac:dyDescent="0.25">
      <c r="A39" s="19" t="s">
        <v>257</v>
      </c>
      <c r="B39" s="19" t="s">
        <v>254</v>
      </c>
      <c r="C39" s="86"/>
      <c r="D39" s="151"/>
    </row>
    <row r="40" spans="1:4" x14ac:dyDescent="0.25">
      <c r="A40" s="19" t="s">
        <v>222</v>
      </c>
      <c r="B40" s="19" t="s">
        <v>254</v>
      </c>
      <c r="C40" s="86"/>
      <c r="D40" s="151"/>
    </row>
    <row r="41" spans="1:4" s="89" customFormat="1" x14ac:dyDescent="0.25">
      <c r="A41" s="40" t="s">
        <v>442</v>
      </c>
      <c r="B41" s="41" t="s">
        <v>258</v>
      </c>
      <c r="C41" s="90"/>
      <c r="D41" s="171"/>
    </row>
    <row r="44" spans="1:4" ht="25.5" x14ac:dyDescent="0.25">
      <c r="A44" s="38" t="s">
        <v>635</v>
      </c>
      <c r="B44" s="3" t="s">
        <v>83</v>
      </c>
      <c r="C44" s="73" t="s">
        <v>26</v>
      </c>
      <c r="D44" s="73"/>
    </row>
    <row r="45" spans="1:4" x14ac:dyDescent="0.25">
      <c r="A45" s="21" t="s">
        <v>505</v>
      </c>
      <c r="B45" s="5" t="s">
        <v>345</v>
      </c>
      <c r="C45" s="86"/>
      <c r="D45" s="86"/>
    </row>
    <row r="46" spans="1:4" x14ac:dyDescent="0.25">
      <c r="A46" s="47" t="s">
        <v>221</v>
      </c>
      <c r="B46" s="47" t="s">
        <v>345</v>
      </c>
      <c r="C46" s="86"/>
      <c r="D46" s="86"/>
    </row>
    <row r="47" spans="1:4" ht="30" x14ac:dyDescent="0.25">
      <c r="A47" s="12" t="s">
        <v>346</v>
      </c>
      <c r="B47" s="5" t="s">
        <v>347</v>
      </c>
      <c r="C47" s="86"/>
      <c r="D47" s="108"/>
    </row>
    <row r="48" spans="1:4" x14ac:dyDescent="0.25">
      <c r="A48" s="21" t="s">
        <v>552</v>
      </c>
      <c r="B48" s="5" t="s">
        <v>348</v>
      </c>
      <c r="C48" s="86"/>
      <c r="D48" s="108"/>
    </row>
    <row r="49" spans="1:4" x14ac:dyDescent="0.25">
      <c r="A49" s="47" t="s">
        <v>221</v>
      </c>
      <c r="B49" s="47" t="s">
        <v>348</v>
      </c>
      <c r="C49" s="86"/>
      <c r="D49" s="108"/>
    </row>
    <row r="50" spans="1:4" s="89" customFormat="1" x14ac:dyDescent="0.25">
      <c r="A50" s="11" t="s">
        <v>525</v>
      </c>
      <c r="B50" s="7" t="s">
        <v>349</v>
      </c>
      <c r="C50" s="90"/>
      <c r="D50" s="171"/>
    </row>
    <row r="51" spans="1:4" x14ac:dyDescent="0.25">
      <c r="A51" s="12" t="s">
        <v>553</v>
      </c>
      <c r="B51" s="5" t="s">
        <v>350</v>
      </c>
      <c r="C51" s="86"/>
      <c r="D51" s="108"/>
    </row>
    <row r="52" spans="1:4" x14ac:dyDescent="0.25">
      <c r="A52" s="47" t="s">
        <v>229</v>
      </c>
      <c r="B52" s="47" t="s">
        <v>350</v>
      </c>
      <c r="C52" s="86"/>
      <c r="D52" s="108"/>
    </row>
    <row r="53" spans="1:4" x14ac:dyDescent="0.25">
      <c r="A53" s="21" t="s">
        <v>351</v>
      </c>
      <c r="B53" s="5" t="s">
        <v>352</v>
      </c>
      <c r="C53" s="86"/>
      <c r="D53" s="108"/>
    </row>
    <row r="54" spans="1:4" x14ac:dyDescent="0.25">
      <c r="A54" s="13" t="s">
        <v>554</v>
      </c>
      <c r="B54" s="5" t="s">
        <v>353</v>
      </c>
      <c r="C54" s="86"/>
      <c r="D54" s="108"/>
    </row>
    <row r="55" spans="1:4" x14ac:dyDescent="0.25">
      <c r="A55" s="47" t="s">
        <v>230</v>
      </c>
      <c r="B55" s="47" t="s">
        <v>353</v>
      </c>
      <c r="C55" s="86"/>
      <c r="D55" s="108"/>
    </row>
    <row r="56" spans="1:4" x14ac:dyDescent="0.25">
      <c r="A56" s="21" t="s">
        <v>354</v>
      </c>
      <c r="B56" s="5" t="s">
        <v>355</v>
      </c>
      <c r="C56" s="86"/>
      <c r="D56" s="108"/>
    </row>
    <row r="57" spans="1:4" s="89" customFormat="1" x14ac:dyDescent="0.25">
      <c r="A57" s="22" t="s">
        <v>526</v>
      </c>
      <c r="B57" s="7" t="s">
        <v>356</v>
      </c>
      <c r="C57" s="90"/>
      <c r="D57" s="171"/>
    </row>
    <row r="58" spans="1:4" s="89" customFormat="1" x14ac:dyDescent="0.25">
      <c r="A58" s="22" t="s">
        <v>360</v>
      </c>
      <c r="B58" s="7" t="s">
        <v>361</v>
      </c>
      <c r="C58" s="90">
        <v>786793</v>
      </c>
      <c r="D58" s="171"/>
    </row>
    <row r="59" spans="1:4" s="89" customFormat="1" x14ac:dyDescent="0.25">
      <c r="A59" s="22" t="s">
        <v>362</v>
      </c>
      <c r="B59" s="7" t="s">
        <v>363</v>
      </c>
      <c r="C59" s="90"/>
      <c r="D59" s="171"/>
    </row>
    <row r="60" spans="1:4" s="89" customFormat="1" x14ac:dyDescent="0.25">
      <c r="A60" s="22" t="s">
        <v>366</v>
      </c>
      <c r="B60" s="7" t="s">
        <v>367</v>
      </c>
      <c r="C60" s="90"/>
      <c r="D60" s="171"/>
    </row>
    <row r="61" spans="1:4" s="89" customFormat="1" x14ac:dyDescent="0.25">
      <c r="A61" s="11" t="s">
        <v>0</v>
      </c>
      <c r="B61" s="7" t="s">
        <v>368</v>
      </c>
      <c r="C61" s="90"/>
      <c r="D61" s="171"/>
    </row>
    <row r="62" spans="1:4" s="89" customFormat="1" x14ac:dyDescent="0.25">
      <c r="A62" s="15" t="s">
        <v>369</v>
      </c>
      <c r="B62" s="7" t="s">
        <v>368</v>
      </c>
      <c r="C62" s="90"/>
      <c r="D62" s="171"/>
    </row>
    <row r="63" spans="1:4" s="89" customFormat="1" x14ac:dyDescent="0.25">
      <c r="A63" s="76" t="s">
        <v>528</v>
      </c>
      <c r="B63" s="41" t="s">
        <v>370</v>
      </c>
      <c r="C63" s="90"/>
      <c r="D63" s="171"/>
    </row>
    <row r="64" spans="1:4" x14ac:dyDescent="0.25">
      <c r="A64" s="12" t="s">
        <v>371</v>
      </c>
      <c r="B64" s="5" t="s">
        <v>372</v>
      </c>
      <c r="C64" s="86"/>
      <c r="D64" s="108"/>
    </row>
    <row r="65" spans="1:4" x14ac:dyDescent="0.25">
      <c r="A65" s="13" t="s">
        <v>373</v>
      </c>
      <c r="B65" s="5" t="s">
        <v>374</v>
      </c>
      <c r="C65" s="86"/>
      <c r="D65" s="108"/>
    </row>
    <row r="66" spans="1:4" x14ac:dyDescent="0.25">
      <c r="A66" s="21" t="s">
        <v>375</v>
      </c>
      <c r="B66" s="5" t="s">
        <v>376</v>
      </c>
      <c r="C66" s="86"/>
      <c r="D66" s="108"/>
    </row>
    <row r="67" spans="1:4" x14ac:dyDescent="0.25">
      <c r="A67" s="21" t="s">
        <v>510</v>
      </c>
      <c r="B67" s="5" t="s">
        <v>377</v>
      </c>
      <c r="C67" s="86"/>
      <c r="D67" s="108"/>
    </row>
    <row r="68" spans="1:4" x14ac:dyDescent="0.25">
      <c r="A68" s="47" t="s">
        <v>255</v>
      </c>
      <c r="B68" s="47" t="s">
        <v>377</v>
      </c>
      <c r="C68" s="86"/>
      <c r="D68" s="108"/>
    </row>
    <row r="69" spans="1:4" x14ac:dyDescent="0.25">
      <c r="A69" s="47" t="s">
        <v>256</v>
      </c>
      <c r="B69" s="47" t="s">
        <v>377</v>
      </c>
      <c r="C69" s="86"/>
      <c r="D69" s="108"/>
    </row>
    <row r="70" spans="1:4" x14ac:dyDescent="0.25">
      <c r="A70" s="48" t="s">
        <v>257</v>
      </c>
      <c r="B70" s="48" t="s">
        <v>377</v>
      </c>
      <c r="C70" s="86"/>
      <c r="D70" s="108"/>
    </row>
    <row r="71" spans="1:4" s="89" customFormat="1" x14ac:dyDescent="0.25">
      <c r="A71" s="40" t="s">
        <v>529</v>
      </c>
      <c r="B71" s="41" t="s">
        <v>378</v>
      </c>
      <c r="C71" s="90"/>
      <c r="D71" s="171"/>
    </row>
  </sheetData>
  <mergeCells count="3">
    <mergeCell ref="A3:D3"/>
    <mergeCell ref="A4:D4"/>
    <mergeCell ref="A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74"/>
  <sheetViews>
    <sheetView tabSelected="1" topLeftCell="B94" zoomScale="90" zoomScaleNormal="90" workbookViewId="0">
      <selection activeCell="B84" sqref="A84:XFD84"/>
    </sheetView>
  </sheetViews>
  <sheetFormatPr defaultRowHeight="15" x14ac:dyDescent="0.25"/>
  <cols>
    <col min="1" max="1" width="105.140625" customWidth="1"/>
    <col min="3" max="3" width="12.7109375" bestFit="1" customWidth="1"/>
    <col min="4" max="4" width="14.28515625" bestFit="1" customWidth="1"/>
    <col min="5" max="5" width="15.85546875" bestFit="1" customWidth="1"/>
    <col min="6" max="6" width="12.7109375" bestFit="1" customWidth="1"/>
    <col min="7" max="7" width="12.7109375" style="187" bestFit="1" customWidth="1"/>
    <col min="8" max="8" width="11.42578125" style="187" bestFit="1" customWidth="1"/>
    <col min="9" max="9" width="10.7109375" style="187" customWidth="1"/>
    <col min="10" max="10" width="12.7109375" style="187" bestFit="1" customWidth="1"/>
    <col min="11" max="11" width="9.140625" hidden="1" customWidth="1"/>
    <col min="12" max="12" width="12.85546875" style="187" bestFit="1" customWidth="1"/>
    <col min="13" max="13" width="11.42578125" style="187" bestFit="1" customWidth="1"/>
    <col min="14" max="14" width="10.7109375" style="187" customWidth="1"/>
    <col min="15" max="15" width="12.85546875" style="187" bestFit="1" customWidth="1"/>
    <col min="16" max="16" width="12.7109375" style="187" bestFit="1" customWidth="1"/>
    <col min="17" max="17" width="11.42578125" style="187" bestFit="1" customWidth="1"/>
    <col min="18" max="18" width="10" style="187" bestFit="1" customWidth="1"/>
    <col min="19" max="20" width="12.7109375" style="187" bestFit="1" customWidth="1"/>
    <col min="21" max="21" width="10.140625" customWidth="1"/>
    <col min="23" max="23" width="12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3" x14ac:dyDescent="0.25">
      <c r="A1" s="222" t="s">
        <v>685</v>
      </c>
      <c r="B1" s="222"/>
      <c r="C1" s="222"/>
      <c r="D1" s="222"/>
      <c r="E1" s="222"/>
      <c r="F1" s="222"/>
      <c r="G1" s="186"/>
      <c r="H1" s="186"/>
      <c r="I1" s="186"/>
      <c r="J1" s="186"/>
      <c r="K1" s="169"/>
    </row>
    <row r="3" spans="1:23" ht="21" customHeight="1" x14ac:dyDescent="0.25">
      <c r="A3" s="225" t="s">
        <v>666</v>
      </c>
      <c r="B3" s="226"/>
      <c r="C3" s="226"/>
      <c r="D3" s="226"/>
      <c r="E3" s="226"/>
      <c r="F3" s="227"/>
    </row>
    <row r="4" spans="1:23" ht="18.75" customHeight="1" x14ac:dyDescent="0.25">
      <c r="A4" s="228" t="s">
        <v>667</v>
      </c>
      <c r="B4" s="226"/>
      <c r="C4" s="226"/>
      <c r="D4" s="226"/>
      <c r="E4" s="226"/>
      <c r="F4" s="227"/>
    </row>
    <row r="5" spans="1:23" ht="18" x14ac:dyDescent="0.25">
      <c r="A5" s="100"/>
    </row>
    <row r="6" spans="1:23" x14ac:dyDescent="0.25">
      <c r="A6" s="87" t="s">
        <v>663</v>
      </c>
      <c r="C6" s="223" t="s">
        <v>649</v>
      </c>
      <c r="D6" s="223"/>
      <c r="E6" s="223"/>
      <c r="F6" s="224"/>
      <c r="G6" s="220" t="s">
        <v>682</v>
      </c>
      <c r="H6" s="221"/>
      <c r="I6" s="221"/>
      <c r="J6" s="221"/>
      <c r="L6" s="220" t="s">
        <v>683</v>
      </c>
      <c r="M6" s="221"/>
      <c r="N6" s="221"/>
      <c r="O6" s="221"/>
      <c r="P6" s="220" t="s">
        <v>699</v>
      </c>
      <c r="Q6" s="221"/>
      <c r="R6" s="221"/>
      <c r="S6" s="221"/>
      <c r="T6" s="220" t="s">
        <v>700</v>
      </c>
      <c r="U6" s="221"/>
      <c r="V6" s="221"/>
      <c r="W6" s="221"/>
    </row>
    <row r="7" spans="1:23" ht="51.75" customHeight="1" x14ac:dyDescent="0.25">
      <c r="A7" s="2" t="s">
        <v>82</v>
      </c>
      <c r="B7" s="3" t="s">
        <v>83</v>
      </c>
      <c r="C7" s="107" t="s">
        <v>584</v>
      </c>
      <c r="D7" s="107" t="s">
        <v>585</v>
      </c>
      <c r="E7" s="107" t="s">
        <v>40</v>
      </c>
      <c r="F7" s="172" t="s">
        <v>23</v>
      </c>
      <c r="G7" s="188" t="s">
        <v>584</v>
      </c>
      <c r="H7" s="189" t="s">
        <v>585</v>
      </c>
      <c r="I7" s="189" t="s">
        <v>40</v>
      </c>
      <c r="J7" s="52" t="s">
        <v>23</v>
      </c>
      <c r="L7" s="188" t="s">
        <v>584</v>
      </c>
      <c r="M7" s="189" t="s">
        <v>585</v>
      </c>
      <c r="N7" s="189" t="s">
        <v>40</v>
      </c>
      <c r="O7" s="52" t="s">
        <v>23</v>
      </c>
      <c r="P7" s="188" t="s">
        <v>584</v>
      </c>
      <c r="Q7" s="189" t="s">
        <v>585</v>
      </c>
      <c r="R7" s="189" t="s">
        <v>40</v>
      </c>
      <c r="S7" s="52" t="s">
        <v>23</v>
      </c>
      <c r="T7" s="188" t="s">
        <v>584</v>
      </c>
      <c r="U7" s="189" t="s">
        <v>585</v>
      </c>
      <c r="V7" s="189" t="s">
        <v>40</v>
      </c>
      <c r="W7" s="52" t="s">
        <v>23</v>
      </c>
    </row>
    <row r="8" spans="1:23" ht="15.75" x14ac:dyDescent="0.25">
      <c r="A8" s="27" t="s">
        <v>84</v>
      </c>
      <c r="B8" s="28" t="s">
        <v>85</v>
      </c>
      <c r="C8" s="133">
        <v>5551500</v>
      </c>
      <c r="D8" s="134">
        <v>0</v>
      </c>
      <c r="E8" s="134">
        <v>0</v>
      </c>
      <c r="F8" s="173">
        <f>SUM(C8:E8)</f>
        <v>5551500</v>
      </c>
      <c r="G8" s="190">
        <v>5551500</v>
      </c>
      <c r="H8" s="135">
        <v>0</v>
      </c>
      <c r="I8" s="135">
        <v>0</v>
      </c>
      <c r="J8" s="135">
        <f>SUM(G8:I8)</f>
        <v>5551500</v>
      </c>
      <c r="L8" s="190">
        <v>5551500</v>
      </c>
      <c r="M8" s="135">
        <v>0</v>
      </c>
      <c r="N8" s="135">
        <v>0</v>
      </c>
      <c r="O8" s="135">
        <f>SUM(L8:N8)</f>
        <v>5551500</v>
      </c>
      <c r="P8" s="190">
        <v>6051500</v>
      </c>
      <c r="Q8" s="135">
        <v>0</v>
      </c>
      <c r="R8" s="135">
        <v>0</v>
      </c>
      <c r="S8" s="135">
        <f>SUM(P8:R8)</f>
        <v>6051500</v>
      </c>
      <c r="T8" s="190">
        <v>7566194</v>
      </c>
      <c r="U8" s="135">
        <v>0</v>
      </c>
      <c r="V8" s="135">
        <v>0</v>
      </c>
      <c r="W8" s="135">
        <f>SUM(T8:V8)</f>
        <v>7566194</v>
      </c>
    </row>
    <row r="9" spans="1:23" ht="15.75" x14ac:dyDescent="0.25">
      <c r="A9" s="27" t="s">
        <v>86</v>
      </c>
      <c r="B9" s="29" t="s">
        <v>87</v>
      </c>
      <c r="C9" s="133">
        <v>150000</v>
      </c>
      <c r="D9" s="134">
        <v>0</v>
      </c>
      <c r="E9" s="134">
        <v>0</v>
      </c>
      <c r="F9" s="173">
        <f t="shared" ref="F9:F72" si="0">SUM(C9:E9)</f>
        <v>150000</v>
      </c>
      <c r="G9" s="190">
        <v>150000</v>
      </c>
      <c r="H9" s="135">
        <v>0</v>
      </c>
      <c r="I9" s="135">
        <v>0</v>
      </c>
      <c r="J9" s="135">
        <f t="shared" ref="J9:J72" si="1">SUM(G9:I9)</f>
        <v>150000</v>
      </c>
      <c r="L9" s="190">
        <v>150000</v>
      </c>
      <c r="M9" s="135">
        <v>0</v>
      </c>
      <c r="N9" s="135">
        <v>0</v>
      </c>
      <c r="O9" s="135">
        <f t="shared" ref="O9:O72" si="2">SUM(L9:N9)</f>
        <v>150000</v>
      </c>
      <c r="P9" s="190">
        <v>150000</v>
      </c>
      <c r="Q9" s="135">
        <v>0</v>
      </c>
      <c r="R9" s="135">
        <v>0</v>
      </c>
      <c r="S9" s="135">
        <f t="shared" ref="S9:S72" si="3">SUM(P9:R9)</f>
        <v>150000</v>
      </c>
      <c r="T9" s="190">
        <v>0</v>
      </c>
      <c r="U9" s="135">
        <v>0</v>
      </c>
      <c r="V9" s="135">
        <v>0</v>
      </c>
      <c r="W9" s="135">
        <f t="shared" ref="W9:W72" si="4">SUM(T9:V9)</f>
        <v>0</v>
      </c>
    </row>
    <row r="10" spans="1:23" ht="15.75" x14ac:dyDescent="0.25">
      <c r="A10" s="27" t="s">
        <v>88</v>
      </c>
      <c r="B10" s="29" t="s">
        <v>89</v>
      </c>
      <c r="C10" s="133"/>
      <c r="D10" s="134">
        <v>0</v>
      </c>
      <c r="E10" s="134">
        <v>0</v>
      </c>
      <c r="F10" s="173">
        <f t="shared" si="0"/>
        <v>0</v>
      </c>
      <c r="G10" s="190"/>
      <c r="H10" s="135">
        <v>0</v>
      </c>
      <c r="I10" s="135">
        <v>0</v>
      </c>
      <c r="J10" s="135">
        <f t="shared" si="1"/>
        <v>0</v>
      </c>
      <c r="L10" s="190"/>
      <c r="M10" s="135">
        <v>0</v>
      </c>
      <c r="N10" s="135">
        <v>0</v>
      </c>
      <c r="O10" s="135">
        <f t="shared" si="2"/>
        <v>0</v>
      </c>
      <c r="P10" s="190"/>
      <c r="Q10" s="135">
        <v>0</v>
      </c>
      <c r="R10" s="135">
        <v>0</v>
      </c>
      <c r="S10" s="135">
        <f t="shared" si="3"/>
        <v>0</v>
      </c>
      <c r="T10" s="190">
        <v>81922</v>
      </c>
      <c r="U10" s="135">
        <v>0</v>
      </c>
      <c r="V10" s="135">
        <v>0</v>
      </c>
      <c r="W10" s="135">
        <f t="shared" si="4"/>
        <v>81922</v>
      </c>
    </row>
    <row r="11" spans="1:23" ht="15.75" x14ac:dyDescent="0.25">
      <c r="A11" s="30" t="s">
        <v>90</v>
      </c>
      <c r="B11" s="29" t="s">
        <v>91</v>
      </c>
      <c r="C11" s="133"/>
      <c r="D11" s="134">
        <v>0</v>
      </c>
      <c r="E11" s="134">
        <v>0</v>
      </c>
      <c r="F11" s="173">
        <f t="shared" si="0"/>
        <v>0</v>
      </c>
      <c r="G11" s="190"/>
      <c r="H11" s="135">
        <v>0</v>
      </c>
      <c r="I11" s="135">
        <v>0</v>
      </c>
      <c r="J11" s="135">
        <f t="shared" si="1"/>
        <v>0</v>
      </c>
      <c r="L11" s="190"/>
      <c r="M11" s="135">
        <v>0</v>
      </c>
      <c r="N11" s="135">
        <v>0</v>
      </c>
      <c r="O11" s="135">
        <f t="shared" si="2"/>
        <v>0</v>
      </c>
      <c r="P11" s="190"/>
      <c r="Q11" s="135">
        <v>0</v>
      </c>
      <c r="R11" s="135">
        <v>0</v>
      </c>
      <c r="S11" s="135">
        <f t="shared" si="3"/>
        <v>0</v>
      </c>
      <c r="T11" s="190"/>
      <c r="U11" s="135">
        <v>0</v>
      </c>
      <c r="V11" s="135">
        <v>0</v>
      </c>
      <c r="W11" s="135">
        <f t="shared" si="4"/>
        <v>0</v>
      </c>
    </row>
    <row r="12" spans="1:23" ht="15.75" x14ac:dyDescent="0.25">
      <c r="A12" s="30" t="s">
        <v>92</v>
      </c>
      <c r="B12" s="29" t="s">
        <v>93</v>
      </c>
      <c r="C12" s="133"/>
      <c r="D12" s="134">
        <v>0</v>
      </c>
      <c r="E12" s="134">
        <v>0</v>
      </c>
      <c r="F12" s="173">
        <f t="shared" si="0"/>
        <v>0</v>
      </c>
      <c r="G12" s="190"/>
      <c r="H12" s="135">
        <v>0</v>
      </c>
      <c r="I12" s="135">
        <v>0</v>
      </c>
      <c r="J12" s="135">
        <f t="shared" si="1"/>
        <v>0</v>
      </c>
      <c r="L12" s="190"/>
      <c r="M12" s="135">
        <v>0</v>
      </c>
      <c r="N12" s="135">
        <v>0</v>
      </c>
      <c r="O12" s="135">
        <f t="shared" si="2"/>
        <v>0</v>
      </c>
      <c r="P12" s="190"/>
      <c r="Q12" s="135">
        <v>0</v>
      </c>
      <c r="R12" s="135">
        <v>0</v>
      </c>
      <c r="S12" s="135">
        <f t="shared" si="3"/>
        <v>0</v>
      </c>
      <c r="T12" s="190"/>
      <c r="U12" s="135">
        <v>0</v>
      </c>
      <c r="V12" s="135">
        <v>0</v>
      </c>
      <c r="W12" s="135">
        <f t="shared" si="4"/>
        <v>0</v>
      </c>
    </row>
    <row r="13" spans="1:23" ht="15.75" x14ac:dyDescent="0.25">
      <c r="A13" s="30" t="s">
        <v>94</v>
      </c>
      <c r="B13" s="29" t="s">
        <v>95</v>
      </c>
      <c r="C13" s="133"/>
      <c r="D13" s="134">
        <v>0</v>
      </c>
      <c r="E13" s="134">
        <v>0</v>
      </c>
      <c r="F13" s="173">
        <f t="shared" si="0"/>
        <v>0</v>
      </c>
      <c r="G13" s="190"/>
      <c r="H13" s="135">
        <v>0</v>
      </c>
      <c r="I13" s="135">
        <v>0</v>
      </c>
      <c r="J13" s="135">
        <f t="shared" si="1"/>
        <v>0</v>
      </c>
      <c r="L13" s="190"/>
      <c r="M13" s="135">
        <v>0</v>
      </c>
      <c r="N13" s="135">
        <v>0</v>
      </c>
      <c r="O13" s="135">
        <f t="shared" si="2"/>
        <v>0</v>
      </c>
      <c r="P13" s="190"/>
      <c r="Q13" s="135">
        <v>0</v>
      </c>
      <c r="R13" s="135">
        <v>0</v>
      </c>
      <c r="S13" s="135">
        <f t="shared" si="3"/>
        <v>0</v>
      </c>
      <c r="T13" s="190"/>
      <c r="U13" s="135">
        <v>0</v>
      </c>
      <c r="V13" s="135">
        <v>0</v>
      </c>
      <c r="W13" s="135">
        <f t="shared" si="4"/>
        <v>0</v>
      </c>
    </row>
    <row r="14" spans="1:23" ht="15.75" x14ac:dyDescent="0.25">
      <c r="A14" s="30" t="s">
        <v>96</v>
      </c>
      <c r="B14" s="29" t="s">
        <v>97</v>
      </c>
      <c r="C14" s="133">
        <v>120000</v>
      </c>
      <c r="D14" s="134">
        <v>0</v>
      </c>
      <c r="E14" s="134">
        <v>0</v>
      </c>
      <c r="F14" s="173">
        <f t="shared" si="0"/>
        <v>120000</v>
      </c>
      <c r="G14" s="190">
        <v>120000</v>
      </c>
      <c r="H14" s="135">
        <v>0</v>
      </c>
      <c r="I14" s="135">
        <v>0</v>
      </c>
      <c r="J14" s="135">
        <f t="shared" si="1"/>
        <v>120000</v>
      </c>
      <c r="L14" s="190">
        <v>120000</v>
      </c>
      <c r="M14" s="135">
        <v>0</v>
      </c>
      <c r="N14" s="135">
        <v>0</v>
      </c>
      <c r="O14" s="135">
        <f t="shared" si="2"/>
        <v>120000</v>
      </c>
      <c r="P14" s="190">
        <v>120000</v>
      </c>
      <c r="Q14" s="135">
        <v>0</v>
      </c>
      <c r="R14" s="135">
        <v>0</v>
      </c>
      <c r="S14" s="135">
        <f t="shared" si="3"/>
        <v>120000</v>
      </c>
      <c r="T14" s="190">
        <v>120000</v>
      </c>
      <c r="U14" s="135">
        <v>0</v>
      </c>
      <c r="V14" s="135">
        <v>0</v>
      </c>
      <c r="W14" s="135">
        <f t="shared" si="4"/>
        <v>120000</v>
      </c>
    </row>
    <row r="15" spans="1:23" ht="15.75" x14ac:dyDescent="0.25">
      <c r="A15" s="30" t="s">
        <v>98</v>
      </c>
      <c r="B15" s="29" t="s">
        <v>99</v>
      </c>
      <c r="C15" s="133"/>
      <c r="D15" s="134">
        <v>0</v>
      </c>
      <c r="E15" s="134">
        <v>0</v>
      </c>
      <c r="F15" s="173">
        <f t="shared" si="0"/>
        <v>0</v>
      </c>
      <c r="G15" s="190"/>
      <c r="H15" s="135">
        <v>0</v>
      </c>
      <c r="I15" s="135">
        <v>0</v>
      </c>
      <c r="J15" s="135">
        <f t="shared" si="1"/>
        <v>0</v>
      </c>
      <c r="L15" s="190"/>
      <c r="M15" s="135">
        <v>0</v>
      </c>
      <c r="N15" s="135">
        <v>0</v>
      </c>
      <c r="O15" s="135">
        <f t="shared" si="2"/>
        <v>0</v>
      </c>
      <c r="P15" s="190"/>
      <c r="Q15" s="135">
        <v>0</v>
      </c>
      <c r="R15" s="135">
        <v>0</v>
      </c>
      <c r="S15" s="135">
        <f t="shared" si="3"/>
        <v>0</v>
      </c>
      <c r="T15" s="190"/>
      <c r="U15" s="135">
        <v>0</v>
      </c>
      <c r="V15" s="135">
        <v>0</v>
      </c>
      <c r="W15" s="135">
        <f t="shared" si="4"/>
        <v>0</v>
      </c>
    </row>
    <row r="16" spans="1:23" ht="15.75" x14ac:dyDescent="0.25">
      <c r="A16" s="5" t="s">
        <v>100</v>
      </c>
      <c r="B16" s="29" t="s">
        <v>101</v>
      </c>
      <c r="C16" s="133"/>
      <c r="D16" s="134">
        <v>0</v>
      </c>
      <c r="E16" s="134">
        <v>0</v>
      </c>
      <c r="F16" s="173">
        <f t="shared" si="0"/>
        <v>0</v>
      </c>
      <c r="G16" s="190"/>
      <c r="H16" s="135">
        <v>0</v>
      </c>
      <c r="I16" s="135">
        <v>0</v>
      </c>
      <c r="J16" s="135">
        <f t="shared" si="1"/>
        <v>0</v>
      </c>
      <c r="L16" s="190"/>
      <c r="M16" s="135">
        <v>0</v>
      </c>
      <c r="N16" s="135">
        <v>0</v>
      </c>
      <c r="O16" s="135">
        <f t="shared" si="2"/>
        <v>0</v>
      </c>
      <c r="P16" s="190"/>
      <c r="Q16" s="135">
        <v>0</v>
      </c>
      <c r="R16" s="135">
        <v>0</v>
      </c>
      <c r="S16" s="135">
        <f t="shared" si="3"/>
        <v>0</v>
      </c>
      <c r="T16" s="190"/>
      <c r="U16" s="135">
        <v>0</v>
      </c>
      <c r="V16" s="135">
        <v>0</v>
      </c>
      <c r="W16" s="135">
        <f t="shared" si="4"/>
        <v>0</v>
      </c>
    </row>
    <row r="17" spans="1:23" ht="15.75" x14ac:dyDescent="0.25">
      <c r="A17" s="5" t="s">
        <v>102</v>
      </c>
      <c r="B17" s="29" t="s">
        <v>103</v>
      </c>
      <c r="C17" s="133"/>
      <c r="D17" s="134">
        <v>0</v>
      </c>
      <c r="E17" s="134">
        <v>0</v>
      </c>
      <c r="F17" s="173">
        <f t="shared" si="0"/>
        <v>0</v>
      </c>
      <c r="G17" s="190"/>
      <c r="H17" s="135">
        <v>0</v>
      </c>
      <c r="I17" s="135">
        <v>0</v>
      </c>
      <c r="J17" s="135">
        <f t="shared" si="1"/>
        <v>0</v>
      </c>
      <c r="L17" s="190"/>
      <c r="M17" s="135">
        <v>0</v>
      </c>
      <c r="N17" s="135">
        <v>0</v>
      </c>
      <c r="O17" s="135">
        <f t="shared" si="2"/>
        <v>0</v>
      </c>
      <c r="P17" s="190"/>
      <c r="Q17" s="135">
        <v>0</v>
      </c>
      <c r="R17" s="135">
        <v>0</v>
      </c>
      <c r="S17" s="135">
        <f t="shared" si="3"/>
        <v>0</v>
      </c>
      <c r="T17" s="190"/>
      <c r="U17" s="135">
        <v>0</v>
      </c>
      <c r="V17" s="135">
        <v>0</v>
      </c>
      <c r="W17" s="135">
        <f t="shared" si="4"/>
        <v>0</v>
      </c>
    </row>
    <row r="18" spans="1:23" ht="15.75" x14ac:dyDescent="0.25">
      <c r="A18" s="5" t="s">
        <v>104</v>
      </c>
      <c r="B18" s="29" t="s">
        <v>105</v>
      </c>
      <c r="C18" s="133"/>
      <c r="D18" s="134">
        <v>0</v>
      </c>
      <c r="E18" s="134">
        <v>0</v>
      </c>
      <c r="F18" s="173">
        <f t="shared" si="0"/>
        <v>0</v>
      </c>
      <c r="G18" s="190"/>
      <c r="H18" s="135">
        <v>0</v>
      </c>
      <c r="I18" s="135">
        <v>0</v>
      </c>
      <c r="J18" s="135">
        <f t="shared" si="1"/>
        <v>0</v>
      </c>
      <c r="L18" s="190"/>
      <c r="M18" s="135">
        <v>0</v>
      </c>
      <c r="N18" s="135">
        <v>0</v>
      </c>
      <c r="O18" s="135">
        <f t="shared" si="2"/>
        <v>0</v>
      </c>
      <c r="P18" s="190"/>
      <c r="Q18" s="135">
        <v>0</v>
      </c>
      <c r="R18" s="135">
        <v>0</v>
      </c>
      <c r="S18" s="135">
        <f t="shared" si="3"/>
        <v>0</v>
      </c>
      <c r="T18" s="190"/>
      <c r="U18" s="135">
        <v>0</v>
      </c>
      <c r="V18" s="135">
        <v>0</v>
      </c>
      <c r="W18" s="135">
        <f t="shared" si="4"/>
        <v>0</v>
      </c>
    </row>
    <row r="19" spans="1:23" ht="15.75" x14ac:dyDescent="0.25">
      <c r="A19" s="5" t="s">
        <v>106</v>
      </c>
      <c r="B19" s="29" t="s">
        <v>107</v>
      </c>
      <c r="C19" s="133"/>
      <c r="D19" s="134">
        <v>0</v>
      </c>
      <c r="E19" s="134">
        <v>0</v>
      </c>
      <c r="F19" s="173">
        <f t="shared" si="0"/>
        <v>0</v>
      </c>
      <c r="G19" s="190"/>
      <c r="H19" s="135">
        <v>0</v>
      </c>
      <c r="I19" s="135">
        <v>0</v>
      </c>
      <c r="J19" s="135">
        <f t="shared" si="1"/>
        <v>0</v>
      </c>
      <c r="L19" s="190"/>
      <c r="M19" s="135">
        <v>0</v>
      </c>
      <c r="N19" s="135">
        <v>0</v>
      </c>
      <c r="O19" s="135">
        <f t="shared" si="2"/>
        <v>0</v>
      </c>
      <c r="P19" s="190"/>
      <c r="Q19" s="135">
        <v>0</v>
      </c>
      <c r="R19" s="135">
        <v>0</v>
      </c>
      <c r="S19" s="135">
        <f t="shared" si="3"/>
        <v>0</v>
      </c>
      <c r="T19" s="190"/>
      <c r="U19" s="135">
        <v>0</v>
      </c>
      <c r="V19" s="135">
        <v>0</v>
      </c>
      <c r="W19" s="135">
        <f t="shared" si="4"/>
        <v>0</v>
      </c>
    </row>
    <row r="20" spans="1:23" ht="15.75" x14ac:dyDescent="0.25">
      <c r="A20" s="5" t="s">
        <v>443</v>
      </c>
      <c r="B20" s="29" t="s">
        <v>108</v>
      </c>
      <c r="C20" s="133"/>
      <c r="D20" s="134">
        <v>0</v>
      </c>
      <c r="E20" s="134">
        <v>0</v>
      </c>
      <c r="F20" s="173">
        <f t="shared" si="0"/>
        <v>0</v>
      </c>
      <c r="G20" s="190">
        <v>100000</v>
      </c>
      <c r="H20" s="135">
        <v>0</v>
      </c>
      <c r="I20" s="135">
        <v>0</v>
      </c>
      <c r="J20" s="135">
        <f t="shared" si="1"/>
        <v>100000</v>
      </c>
      <c r="L20" s="190">
        <v>100000</v>
      </c>
      <c r="M20" s="135">
        <v>0</v>
      </c>
      <c r="N20" s="135">
        <v>0</v>
      </c>
      <c r="O20" s="135">
        <f t="shared" si="2"/>
        <v>100000</v>
      </c>
      <c r="P20" s="190">
        <v>100000</v>
      </c>
      <c r="Q20" s="135">
        <v>0</v>
      </c>
      <c r="R20" s="135">
        <v>0</v>
      </c>
      <c r="S20" s="135">
        <f t="shared" si="3"/>
        <v>100000</v>
      </c>
      <c r="T20" s="190">
        <v>114600</v>
      </c>
      <c r="U20" s="135">
        <v>0</v>
      </c>
      <c r="V20" s="135">
        <v>0</v>
      </c>
      <c r="W20" s="135">
        <f t="shared" si="4"/>
        <v>114600</v>
      </c>
    </row>
    <row r="21" spans="1:23" s="89" customFormat="1" ht="15.75" x14ac:dyDescent="0.25">
      <c r="A21" s="31" t="s">
        <v>382</v>
      </c>
      <c r="B21" s="32" t="s">
        <v>109</v>
      </c>
      <c r="C21" s="125">
        <f>SUM(C8:C20)</f>
        <v>5821500</v>
      </c>
      <c r="D21" s="118">
        <f t="shared" ref="D21:E21" si="5">SUM(D8:D20)</f>
        <v>0</v>
      </c>
      <c r="E21" s="118">
        <f t="shared" si="5"/>
        <v>0</v>
      </c>
      <c r="F21" s="174">
        <f t="shared" si="0"/>
        <v>5821500</v>
      </c>
      <c r="G21" s="178">
        <f>SUM(G8:G20)</f>
        <v>5921500</v>
      </c>
      <c r="H21" s="125">
        <f t="shared" ref="H21:I21" si="6">SUM(H8:H20)</f>
        <v>0</v>
      </c>
      <c r="I21" s="125">
        <f t="shared" si="6"/>
        <v>0</v>
      </c>
      <c r="J21" s="125">
        <f t="shared" si="1"/>
        <v>5921500</v>
      </c>
      <c r="L21" s="178">
        <f>SUM(L8:L20)</f>
        <v>5921500</v>
      </c>
      <c r="M21" s="125">
        <f t="shared" ref="M21:N21" si="7">SUM(M8:M20)</f>
        <v>0</v>
      </c>
      <c r="N21" s="125">
        <f t="shared" si="7"/>
        <v>0</v>
      </c>
      <c r="O21" s="125">
        <f t="shared" si="2"/>
        <v>5921500</v>
      </c>
      <c r="P21" s="178">
        <f>SUM(P8:P20)</f>
        <v>6421500</v>
      </c>
      <c r="Q21" s="125">
        <f t="shared" ref="Q21:R21" si="8">SUM(Q8:Q20)</f>
        <v>0</v>
      </c>
      <c r="R21" s="125">
        <f t="shared" si="8"/>
        <v>0</v>
      </c>
      <c r="S21" s="125">
        <f t="shared" si="3"/>
        <v>6421500</v>
      </c>
      <c r="T21" s="178">
        <f>SUM(T8:T20)</f>
        <v>7882716</v>
      </c>
      <c r="U21" s="125">
        <f t="shared" ref="U21:V21" si="9">SUM(U8:U20)</f>
        <v>0</v>
      </c>
      <c r="V21" s="125">
        <f t="shared" si="9"/>
        <v>0</v>
      </c>
      <c r="W21" s="125">
        <f t="shared" si="4"/>
        <v>7882716</v>
      </c>
    </row>
    <row r="22" spans="1:23" ht="15.75" x14ac:dyDescent="0.25">
      <c r="A22" s="5" t="s">
        <v>110</v>
      </c>
      <c r="B22" s="29" t="s">
        <v>111</v>
      </c>
      <c r="C22" s="133">
        <v>2065000</v>
      </c>
      <c r="D22" s="134">
        <v>0</v>
      </c>
      <c r="E22" s="134">
        <v>0</v>
      </c>
      <c r="F22" s="173">
        <f t="shared" si="0"/>
        <v>2065000</v>
      </c>
      <c r="G22" s="190">
        <v>2065000</v>
      </c>
      <c r="H22" s="135">
        <v>0</v>
      </c>
      <c r="I22" s="135">
        <v>0</v>
      </c>
      <c r="J22" s="135">
        <f t="shared" si="1"/>
        <v>2065000</v>
      </c>
      <c r="L22" s="190">
        <v>2065000</v>
      </c>
      <c r="M22" s="135">
        <v>0</v>
      </c>
      <c r="N22" s="135">
        <v>0</v>
      </c>
      <c r="O22" s="135">
        <f t="shared" si="2"/>
        <v>2065000</v>
      </c>
      <c r="P22" s="190">
        <v>2065000</v>
      </c>
      <c r="Q22" s="135">
        <v>0</v>
      </c>
      <c r="R22" s="135">
        <v>0</v>
      </c>
      <c r="S22" s="135">
        <f t="shared" si="3"/>
        <v>2065000</v>
      </c>
      <c r="T22" s="190">
        <v>2064480</v>
      </c>
      <c r="U22" s="135">
        <v>0</v>
      </c>
      <c r="V22" s="135">
        <v>0</v>
      </c>
      <c r="W22" s="135">
        <f t="shared" si="4"/>
        <v>2064480</v>
      </c>
    </row>
    <row r="23" spans="1:23" ht="15.75" x14ac:dyDescent="0.25">
      <c r="A23" s="5" t="s">
        <v>112</v>
      </c>
      <c r="B23" s="29" t="s">
        <v>113</v>
      </c>
      <c r="C23" s="133"/>
      <c r="D23" s="134">
        <v>0</v>
      </c>
      <c r="E23" s="134">
        <v>0</v>
      </c>
      <c r="F23" s="173">
        <f t="shared" si="0"/>
        <v>0</v>
      </c>
      <c r="G23" s="190">
        <v>374000</v>
      </c>
      <c r="H23" s="135">
        <v>0</v>
      </c>
      <c r="I23" s="135">
        <v>0</v>
      </c>
      <c r="J23" s="135">
        <f t="shared" si="1"/>
        <v>374000</v>
      </c>
      <c r="L23" s="190">
        <v>374000</v>
      </c>
      <c r="M23" s="135">
        <v>0</v>
      </c>
      <c r="N23" s="135">
        <v>0</v>
      </c>
      <c r="O23" s="135">
        <f t="shared" si="2"/>
        <v>374000</v>
      </c>
      <c r="P23" s="219">
        <v>399000</v>
      </c>
      <c r="Q23" s="135">
        <v>0</v>
      </c>
      <c r="R23" s="135">
        <v>0</v>
      </c>
      <c r="S23" s="135">
        <f t="shared" si="3"/>
        <v>399000</v>
      </c>
      <c r="T23" s="219">
        <v>465292</v>
      </c>
      <c r="U23" s="135">
        <v>0</v>
      </c>
      <c r="V23" s="135">
        <v>0</v>
      </c>
      <c r="W23" s="135">
        <f t="shared" si="4"/>
        <v>465292</v>
      </c>
    </row>
    <row r="24" spans="1:23" ht="15.75" x14ac:dyDescent="0.25">
      <c r="A24" s="6" t="s">
        <v>114</v>
      </c>
      <c r="B24" s="29" t="s">
        <v>115</v>
      </c>
      <c r="C24" s="133">
        <v>574000</v>
      </c>
      <c r="D24" s="134">
        <v>0</v>
      </c>
      <c r="E24" s="134">
        <v>0</v>
      </c>
      <c r="F24" s="173">
        <f t="shared" si="0"/>
        <v>574000</v>
      </c>
      <c r="G24" s="190">
        <v>200000</v>
      </c>
      <c r="H24" s="135">
        <v>0</v>
      </c>
      <c r="I24" s="135">
        <v>0</v>
      </c>
      <c r="J24" s="135">
        <f t="shared" si="1"/>
        <v>200000</v>
      </c>
      <c r="L24" s="190">
        <v>200000</v>
      </c>
      <c r="M24" s="135">
        <v>0</v>
      </c>
      <c r="N24" s="135">
        <v>0</v>
      </c>
      <c r="O24" s="135">
        <f t="shared" si="2"/>
        <v>200000</v>
      </c>
      <c r="P24" s="190">
        <v>200000</v>
      </c>
      <c r="Q24" s="135">
        <v>0</v>
      </c>
      <c r="R24" s="135">
        <v>0</v>
      </c>
      <c r="S24" s="135">
        <f t="shared" si="3"/>
        <v>200000</v>
      </c>
      <c r="T24" s="190">
        <v>472751</v>
      </c>
      <c r="U24" s="135">
        <v>0</v>
      </c>
      <c r="V24" s="135">
        <v>0</v>
      </c>
      <c r="W24" s="135">
        <f t="shared" si="4"/>
        <v>472751</v>
      </c>
    </row>
    <row r="25" spans="1:23" s="89" customFormat="1" ht="15.75" x14ac:dyDescent="0.25">
      <c r="A25" s="7" t="s">
        <v>383</v>
      </c>
      <c r="B25" s="32" t="s">
        <v>116</v>
      </c>
      <c r="C25" s="125">
        <f>SUM(C22:C24)</f>
        <v>2639000</v>
      </c>
      <c r="D25" s="118">
        <f t="shared" ref="D25:E25" si="10">SUM(D22:D24)</f>
        <v>0</v>
      </c>
      <c r="E25" s="118">
        <f t="shared" si="10"/>
        <v>0</v>
      </c>
      <c r="F25" s="174">
        <f t="shared" si="0"/>
        <v>2639000</v>
      </c>
      <c r="G25" s="178">
        <f>SUM(G22:G24)</f>
        <v>2639000</v>
      </c>
      <c r="H25" s="125">
        <f t="shared" ref="H25:I25" si="11">SUM(H22:H24)</f>
        <v>0</v>
      </c>
      <c r="I25" s="125">
        <f t="shared" si="11"/>
        <v>0</v>
      </c>
      <c r="J25" s="125">
        <f t="shared" si="1"/>
        <v>2639000</v>
      </c>
      <c r="L25" s="178">
        <f>SUM(L22:L24)</f>
        <v>2639000</v>
      </c>
      <c r="M25" s="125">
        <f t="shared" ref="M25:N25" si="12">SUM(M22:M24)</f>
        <v>0</v>
      </c>
      <c r="N25" s="125">
        <f t="shared" si="12"/>
        <v>0</v>
      </c>
      <c r="O25" s="125">
        <f t="shared" si="2"/>
        <v>2639000</v>
      </c>
      <c r="P25" s="178">
        <f>SUM(P22:P24)</f>
        <v>2664000</v>
      </c>
      <c r="Q25" s="125">
        <f t="shared" ref="Q25:R25" si="13">SUM(Q22:Q24)</f>
        <v>0</v>
      </c>
      <c r="R25" s="125">
        <f t="shared" si="13"/>
        <v>0</v>
      </c>
      <c r="S25" s="125">
        <f t="shared" si="3"/>
        <v>2664000</v>
      </c>
      <c r="T25" s="178">
        <f>SUM(T22:T24)</f>
        <v>3002523</v>
      </c>
      <c r="U25" s="125">
        <f t="shared" ref="U25:V25" si="14">SUM(U22:U24)</f>
        <v>0</v>
      </c>
      <c r="V25" s="125">
        <f t="shared" si="14"/>
        <v>0</v>
      </c>
      <c r="W25" s="125">
        <f t="shared" si="4"/>
        <v>3002523</v>
      </c>
    </row>
    <row r="26" spans="1:23" s="89" customFormat="1" ht="15.75" x14ac:dyDescent="0.25">
      <c r="A26" s="45" t="s">
        <v>472</v>
      </c>
      <c r="B26" s="46" t="s">
        <v>117</v>
      </c>
      <c r="C26" s="125">
        <f>C21+C25</f>
        <v>8460500</v>
      </c>
      <c r="D26" s="118">
        <f t="shared" ref="D26:E26" si="15">D21+D25</f>
        <v>0</v>
      </c>
      <c r="E26" s="118">
        <f t="shared" si="15"/>
        <v>0</v>
      </c>
      <c r="F26" s="174">
        <f t="shared" si="0"/>
        <v>8460500</v>
      </c>
      <c r="G26" s="178">
        <f>G21+G25</f>
        <v>8560500</v>
      </c>
      <c r="H26" s="125">
        <f t="shared" ref="H26:I26" si="16">H21+H25</f>
        <v>0</v>
      </c>
      <c r="I26" s="125">
        <f t="shared" si="16"/>
        <v>0</v>
      </c>
      <c r="J26" s="125">
        <f t="shared" si="1"/>
        <v>8560500</v>
      </c>
      <c r="L26" s="178">
        <f>L21+L25</f>
        <v>8560500</v>
      </c>
      <c r="M26" s="125">
        <f t="shared" ref="M26:N26" si="17">M21+M25</f>
        <v>0</v>
      </c>
      <c r="N26" s="125">
        <f t="shared" si="17"/>
        <v>0</v>
      </c>
      <c r="O26" s="125">
        <f t="shared" si="2"/>
        <v>8560500</v>
      </c>
      <c r="P26" s="178">
        <f>P21+P25</f>
        <v>9085500</v>
      </c>
      <c r="Q26" s="125">
        <f t="shared" ref="Q26:R26" si="18">Q21+Q25</f>
        <v>0</v>
      </c>
      <c r="R26" s="125">
        <f t="shared" si="18"/>
        <v>0</v>
      </c>
      <c r="S26" s="125">
        <f t="shared" si="3"/>
        <v>9085500</v>
      </c>
      <c r="T26" s="178">
        <f>T21+T25</f>
        <v>10885239</v>
      </c>
      <c r="U26" s="125">
        <f t="shared" ref="U26:V26" si="19">U21+U25</f>
        <v>0</v>
      </c>
      <c r="V26" s="125">
        <f t="shared" si="19"/>
        <v>0</v>
      </c>
      <c r="W26" s="125">
        <f t="shared" si="4"/>
        <v>10885239</v>
      </c>
    </row>
    <row r="27" spans="1:23" s="89" customFormat="1" ht="15.75" x14ac:dyDescent="0.25">
      <c r="A27" s="36" t="s">
        <v>444</v>
      </c>
      <c r="B27" s="46" t="s">
        <v>118</v>
      </c>
      <c r="C27" s="125">
        <v>1697000</v>
      </c>
      <c r="D27" s="118">
        <v>0</v>
      </c>
      <c r="E27" s="118">
        <v>0</v>
      </c>
      <c r="F27" s="174">
        <f t="shared" si="0"/>
        <v>1697000</v>
      </c>
      <c r="G27" s="178">
        <v>1697000</v>
      </c>
      <c r="H27" s="125">
        <v>0</v>
      </c>
      <c r="I27" s="125">
        <v>0</v>
      </c>
      <c r="J27" s="125">
        <f t="shared" si="1"/>
        <v>1697000</v>
      </c>
      <c r="L27" s="178">
        <v>1697000</v>
      </c>
      <c r="M27" s="125">
        <v>0</v>
      </c>
      <c r="N27" s="125">
        <v>0</v>
      </c>
      <c r="O27" s="125">
        <f t="shared" si="2"/>
        <v>1697000</v>
      </c>
      <c r="P27" s="178">
        <v>1697000</v>
      </c>
      <c r="Q27" s="125">
        <v>0</v>
      </c>
      <c r="R27" s="125">
        <v>0</v>
      </c>
      <c r="S27" s="125">
        <f t="shared" si="3"/>
        <v>1697000</v>
      </c>
      <c r="T27" s="178">
        <v>2030972</v>
      </c>
      <c r="U27" s="125">
        <v>0</v>
      </c>
      <c r="V27" s="125">
        <v>0</v>
      </c>
      <c r="W27" s="125">
        <f t="shared" si="4"/>
        <v>2030972</v>
      </c>
    </row>
    <row r="28" spans="1:23" ht="15.75" x14ac:dyDescent="0.25">
      <c r="A28" s="5" t="s">
        <v>119</v>
      </c>
      <c r="B28" s="29" t="s">
        <v>120</v>
      </c>
      <c r="C28" s="133">
        <v>50000</v>
      </c>
      <c r="D28" s="134">
        <v>0</v>
      </c>
      <c r="E28" s="134">
        <v>0</v>
      </c>
      <c r="F28" s="173">
        <f t="shared" si="0"/>
        <v>50000</v>
      </c>
      <c r="G28" s="190">
        <v>50000</v>
      </c>
      <c r="H28" s="135">
        <v>0</v>
      </c>
      <c r="I28" s="135">
        <v>0</v>
      </c>
      <c r="J28" s="135">
        <f t="shared" si="1"/>
        <v>50000</v>
      </c>
      <c r="L28" s="190">
        <v>50000</v>
      </c>
      <c r="M28" s="135">
        <v>0</v>
      </c>
      <c r="N28" s="135">
        <v>0</v>
      </c>
      <c r="O28" s="135">
        <f t="shared" si="2"/>
        <v>50000</v>
      </c>
      <c r="P28" s="190">
        <v>50000</v>
      </c>
      <c r="Q28" s="135">
        <v>0</v>
      </c>
      <c r="R28" s="135">
        <v>0</v>
      </c>
      <c r="S28" s="135">
        <f t="shared" si="3"/>
        <v>50000</v>
      </c>
      <c r="T28" s="190">
        <v>35561</v>
      </c>
      <c r="U28" s="135">
        <v>0</v>
      </c>
      <c r="V28" s="135">
        <v>0</v>
      </c>
      <c r="W28" s="135">
        <f t="shared" si="4"/>
        <v>35561</v>
      </c>
    </row>
    <row r="29" spans="1:23" ht="15.75" x14ac:dyDescent="0.25">
      <c r="A29" s="5" t="s">
        <v>121</v>
      </c>
      <c r="B29" s="29" t="s">
        <v>122</v>
      </c>
      <c r="C29" s="133">
        <v>2765000</v>
      </c>
      <c r="D29" s="134">
        <v>0</v>
      </c>
      <c r="E29" s="134">
        <v>0</v>
      </c>
      <c r="F29" s="173">
        <f t="shared" si="0"/>
        <v>2765000</v>
      </c>
      <c r="G29" s="190">
        <v>2765000</v>
      </c>
      <c r="H29" s="135">
        <v>0</v>
      </c>
      <c r="I29" s="135">
        <v>0</v>
      </c>
      <c r="J29" s="135">
        <f t="shared" si="1"/>
        <v>2765000</v>
      </c>
      <c r="L29" s="190">
        <v>2765000</v>
      </c>
      <c r="M29" s="135">
        <v>0</v>
      </c>
      <c r="N29" s="135">
        <v>0</v>
      </c>
      <c r="O29" s="135">
        <f t="shared" si="2"/>
        <v>2765000</v>
      </c>
      <c r="P29" s="190">
        <v>2765000</v>
      </c>
      <c r="Q29" s="135">
        <v>0</v>
      </c>
      <c r="R29" s="135">
        <v>0</v>
      </c>
      <c r="S29" s="135">
        <f t="shared" si="3"/>
        <v>2765000</v>
      </c>
      <c r="T29" s="190">
        <v>2573989</v>
      </c>
      <c r="U29" s="135">
        <v>0</v>
      </c>
      <c r="V29" s="135">
        <v>0</v>
      </c>
      <c r="W29" s="135">
        <f t="shared" si="4"/>
        <v>2573989</v>
      </c>
    </row>
    <row r="30" spans="1:23" ht="15.75" x14ac:dyDescent="0.25">
      <c r="A30" s="5" t="s">
        <v>123</v>
      </c>
      <c r="B30" s="29" t="s">
        <v>124</v>
      </c>
      <c r="C30" s="133"/>
      <c r="D30" s="134">
        <v>0</v>
      </c>
      <c r="E30" s="134">
        <v>0</v>
      </c>
      <c r="F30" s="173">
        <f t="shared" si="0"/>
        <v>0</v>
      </c>
      <c r="G30" s="190"/>
      <c r="H30" s="135">
        <v>0</v>
      </c>
      <c r="I30" s="135">
        <v>0</v>
      </c>
      <c r="J30" s="135">
        <f t="shared" si="1"/>
        <v>0</v>
      </c>
      <c r="L30" s="190"/>
      <c r="M30" s="135">
        <v>0</v>
      </c>
      <c r="N30" s="135">
        <v>0</v>
      </c>
      <c r="O30" s="135">
        <f t="shared" si="2"/>
        <v>0</v>
      </c>
      <c r="P30" s="190"/>
      <c r="Q30" s="135">
        <v>0</v>
      </c>
      <c r="R30" s="135">
        <v>0</v>
      </c>
      <c r="S30" s="135">
        <f t="shared" si="3"/>
        <v>0</v>
      </c>
      <c r="T30" s="190"/>
      <c r="U30" s="135">
        <v>0</v>
      </c>
      <c r="V30" s="135">
        <v>0</v>
      </c>
      <c r="W30" s="135">
        <f t="shared" si="4"/>
        <v>0</v>
      </c>
    </row>
    <row r="31" spans="1:23" s="89" customFormat="1" ht="15.75" x14ac:dyDescent="0.25">
      <c r="A31" s="7" t="s">
        <v>384</v>
      </c>
      <c r="B31" s="32" t="s">
        <v>125</v>
      </c>
      <c r="C31" s="125">
        <f>SUM(C28:C30)</f>
        <v>2815000</v>
      </c>
      <c r="D31" s="118">
        <f t="shared" ref="D31:E31" si="20">SUM(D28:D30)</f>
        <v>0</v>
      </c>
      <c r="E31" s="118">
        <f t="shared" si="20"/>
        <v>0</v>
      </c>
      <c r="F31" s="174">
        <f t="shared" si="0"/>
        <v>2815000</v>
      </c>
      <c r="G31" s="178">
        <f>SUM(G28:G30)</f>
        <v>2815000</v>
      </c>
      <c r="H31" s="125">
        <f t="shared" ref="H31:I31" si="21">SUM(H28:H30)</f>
        <v>0</v>
      </c>
      <c r="I31" s="125">
        <f t="shared" si="21"/>
        <v>0</v>
      </c>
      <c r="J31" s="125">
        <f t="shared" si="1"/>
        <v>2815000</v>
      </c>
      <c r="L31" s="178">
        <f>SUM(L28:L30)</f>
        <v>2815000</v>
      </c>
      <c r="M31" s="125">
        <f t="shared" ref="M31:N31" si="22">SUM(M28:M30)</f>
        <v>0</v>
      </c>
      <c r="N31" s="125">
        <f t="shared" si="22"/>
        <v>0</v>
      </c>
      <c r="O31" s="125">
        <f t="shared" si="2"/>
        <v>2815000</v>
      </c>
      <c r="P31" s="178">
        <f>SUM(P28:P30)</f>
        <v>2815000</v>
      </c>
      <c r="Q31" s="125">
        <f t="shared" ref="Q31:R31" si="23">SUM(Q28:Q30)</f>
        <v>0</v>
      </c>
      <c r="R31" s="125">
        <f t="shared" si="23"/>
        <v>0</v>
      </c>
      <c r="S31" s="125">
        <f t="shared" si="3"/>
        <v>2815000</v>
      </c>
      <c r="T31" s="178">
        <f>SUM(T28:T30)</f>
        <v>2609550</v>
      </c>
      <c r="U31" s="125">
        <f t="shared" ref="U31:V31" si="24">SUM(U28:U30)</f>
        <v>0</v>
      </c>
      <c r="V31" s="125">
        <f t="shared" si="24"/>
        <v>0</v>
      </c>
      <c r="W31" s="125">
        <f t="shared" si="4"/>
        <v>2609550</v>
      </c>
    </row>
    <row r="32" spans="1:23" ht="15.75" x14ac:dyDescent="0.25">
      <c r="A32" s="5" t="s">
        <v>126</v>
      </c>
      <c r="B32" s="29" t="s">
        <v>127</v>
      </c>
      <c r="C32" s="133"/>
      <c r="D32" s="134">
        <v>0</v>
      </c>
      <c r="E32" s="134">
        <v>0</v>
      </c>
      <c r="F32" s="173">
        <f t="shared" si="0"/>
        <v>0</v>
      </c>
      <c r="G32" s="190"/>
      <c r="H32" s="135">
        <v>0</v>
      </c>
      <c r="I32" s="135">
        <v>0</v>
      </c>
      <c r="J32" s="135">
        <f t="shared" si="1"/>
        <v>0</v>
      </c>
      <c r="L32" s="190">
        <v>50000</v>
      </c>
      <c r="M32" s="135">
        <v>0</v>
      </c>
      <c r="N32" s="135">
        <v>0</v>
      </c>
      <c r="O32" s="135">
        <f t="shared" si="2"/>
        <v>50000</v>
      </c>
      <c r="P32" s="190">
        <v>65000</v>
      </c>
      <c r="Q32" s="135">
        <v>0</v>
      </c>
      <c r="R32" s="135">
        <v>0</v>
      </c>
      <c r="S32" s="135">
        <f t="shared" si="3"/>
        <v>65000</v>
      </c>
      <c r="T32" s="190">
        <v>60138</v>
      </c>
      <c r="U32" s="135">
        <v>0</v>
      </c>
      <c r="V32" s="135">
        <v>0</v>
      </c>
      <c r="W32" s="135">
        <f t="shared" si="4"/>
        <v>60138</v>
      </c>
    </row>
    <row r="33" spans="1:23" ht="15.75" x14ac:dyDescent="0.25">
      <c r="A33" s="5" t="s">
        <v>128</v>
      </c>
      <c r="B33" s="29" t="s">
        <v>129</v>
      </c>
      <c r="C33" s="133">
        <v>195000</v>
      </c>
      <c r="D33" s="134">
        <v>0</v>
      </c>
      <c r="E33" s="134">
        <v>0</v>
      </c>
      <c r="F33" s="173">
        <f t="shared" si="0"/>
        <v>195000</v>
      </c>
      <c r="G33" s="190">
        <v>195000</v>
      </c>
      <c r="H33" s="135">
        <v>0</v>
      </c>
      <c r="I33" s="135">
        <v>0</v>
      </c>
      <c r="J33" s="135">
        <f t="shared" si="1"/>
        <v>195000</v>
      </c>
      <c r="L33" s="190">
        <v>195000</v>
      </c>
      <c r="M33" s="135">
        <v>0</v>
      </c>
      <c r="N33" s="135">
        <v>0</v>
      </c>
      <c r="O33" s="135">
        <f t="shared" si="2"/>
        <v>195000</v>
      </c>
      <c r="P33" s="190">
        <v>195000</v>
      </c>
      <c r="Q33" s="135">
        <v>0</v>
      </c>
      <c r="R33" s="135">
        <v>0</v>
      </c>
      <c r="S33" s="135">
        <f t="shared" si="3"/>
        <v>195000</v>
      </c>
      <c r="T33" s="190">
        <v>184594</v>
      </c>
      <c r="U33" s="135">
        <v>0</v>
      </c>
      <c r="V33" s="135">
        <v>0</v>
      </c>
      <c r="W33" s="135">
        <f t="shared" si="4"/>
        <v>184594</v>
      </c>
    </row>
    <row r="34" spans="1:23" s="89" customFormat="1" ht="15" customHeight="1" x14ac:dyDescent="0.25">
      <c r="A34" s="7" t="s">
        <v>473</v>
      </c>
      <c r="B34" s="32" t="s">
        <v>130</v>
      </c>
      <c r="C34" s="125">
        <f>SUM(C32:C33)</f>
        <v>195000</v>
      </c>
      <c r="D34" s="118">
        <f t="shared" ref="D34:E34" si="25">SUM(D32:D33)</f>
        <v>0</v>
      </c>
      <c r="E34" s="118">
        <f t="shared" si="25"/>
        <v>0</v>
      </c>
      <c r="F34" s="174">
        <f t="shared" si="0"/>
        <v>195000</v>
      </c>
      <c r="G34" s="178">
        <f>SUM(G32:G33)</f>
        <v>195000</v>
      </c>
      <c r="H34" s="125">
        <f t="shared" ref="H34:I34" si="26">SUM(H32:H33)</f>
        <v>0</v>
      </c>
      <c r="I34" s="125">
        <f t="shared" si="26"/>
        <v>0</v>
      </c>
      <c r="J34" s="125">
        <f t="shared" si="1"/>
        <v>195000</v>
      </c>
      <c r="L34" s="178">
        <f>SUM(L32:L33)</f>
        <v>245000</v>
      </c>
      <c r="M34" s="125">
        <f t="shared" ref="M34:N34" si="27">SUM(M32:M33)</f>
        <v>0</v>
      </c>
      <c r="N34" s="125">
        <f t="shared" si="27"/>
        <v>0</v>
      </c>
      <c r="O34" s="125">
        <f t="shared" si="2"/>
        <v>245000</v>
      </c>
      <c r="P34" s="178">
        <f>SUM(P32:P33)</f>
        <v>260000</v>
      </c>
      <c r="Q34" s="125">
        <f t="shared" ref="Q34:R34" si="28">SUM(Q32:Q33)</f>
        <v>0</v>
      </c>
      <c r="R34" s="125">
        <f t="shared" si="28"/>
        <v>0</v>
      </c>
      <c r="S34" s="125">
        <f t="shared" si="3"/>
        <v>260000</v>
      </c>
      <c r="T34" s="178">
        <f>SUM(T32:T33)</f>
        <v>244732</v>
      </c>
      <c r="U34" s="125">
        <f t="shared" ref="U34:V34" si="29">SUM(U32:U33)</f>
        <v>0</v>
      </c>
      <c r="V34" s="125">
        <f t="shared" si="29"/>
        <v>0</v>
      </c>
      <c r="W34" s="125">
        <f t="shared" si="4"/>
        <v>244732</v>
      </c>
    </row>
    <row r="35" spans="1:23" ht="15.75" x14ac:dyDescent="0.25">
      <c r="A35" s="5" t="s">
        <v>131</v>
      </c>
      <c r="B35" s="29" t="s">
        <v>132</v>
      </c>
      <c r="C35" s="133">
        <v>1835000</v>
      </c>
      <c r="D35" s="134">
        <v>0</v>
      </c>
      <c r="E35" s="134">
        <v>10000</v>
      </c>
      <c r="F35" s="173">
        <f t="shared" si="0"/>
        <v>1845000</v>
      </c>
      <c r="G35" s="190">
        <v>1935000</v>
      </c>
      <c r="H35" s="135">
        <v>0</v>
      </c>
      <c r="I35" s="135">
        <v>10000</v>
      </c>
      <c r="J35" s="135">
        <f t="shared" si="1"/>
        <v>1945000</v>
      </c>
      <c r="L35" s="190">
        <v>1935000</v>
      </c>
      <c r="M35" s="135">
        <v>0</v>
      </c>
      <c r="N35" s="135">
        <v>10000</v>
      </c>
      <c r="O35" s="135">
        <f t="shared" si="2"/>
        <v>1945000</v>
      </c>
      <c r="P35" s="190">
        <v>1935000</v>
      </c>
      <c r="Q35" s="135">
        <v>0</v>
      </c>
      <c r="R35" s="135">
        <v>10000</v>
      </c>
      <c r="S35" s="135">
        <f t="shared" si="3"/>
        <v>1945000</v>
      </c>
      <c r="T35" s="190">
        <v>1901414</v>
      </c>
      <c r="U35" s="135">
        <v>0</v>
      </c>
      <c r="V35" s="135">
        <v>0</v>
      </c>
      <c r="W35" s="135">
        <f t="shared" si="4"/>
        <v>1901414</v>
      </c>
    </row>
    <row r="36" spans="1:23" ht="15.75" x14ac:dyDescent="0.25">
      <c r="A36" s="5" t="s">
        <v>133</v>
      </c>
      <c r="B36" s="29" t="s">
        <v>134</v>
      </c>
      <c r="C36" s="133"/>
      <c r="D36" s="134">
        <v>0</v>
      </c>
      <c r="E36" s="134">
        <v>0</v>
      </c>
      <c r="F36" s="173">
        <f t="shared" si="0"/>
        <v>0</v>
      </c>
      <c r="G36" s="190"/>
      <c r="H36" s="135">
        <v>0</v>
      </c>
      <c r="I36" s="135">
        <v>0</v>
      </c>
      <c r="J36" s="135">
        <f t="shared" si="1"/>
        <v>0</v>
      </c>
      <c r="L36" s="190"/>
      <c r="M36" s="135">
        <v>0</v>
      </c>
      <c r="N36" s="135">
        <v>0</v>
      </c>
      <c r="O36" s="135">
        <f t="shared" si="2"/>
        <v>0</v>
      </c>
      <c r="P36" s="190"/>
      <c r="Q36" s="135">
        <v>0</v>
      </c>
      <c r="R36" s="135">
        <v>0</v>
      </c>
      <c r="S36" s="135">
        <f t="shared" si="3"/>
        <v>0</v>
      </c>
      <c r="T36" s="190"/>
      <c r="U36" s="135">
        <v>0</v>
      </c>
      <c r="V36" s="135">
        <v>0</v>
      </c>
      <c r="W36" s="135">
        <f t="shared" si="4"/>
        <v>0</v>
      </c>
    </row>
    <row r="37" spans="1:23" ht="15.75" x14ac:dyDescent="0.25">
      <c r="A37" s="5" t="s">
        <v>445</v>
      </c>
      <c r="B37" s="29" t="s">
        <v>135</v>
      </c>
      <c r="C37" s="133"/>
      <c r="D37" s="134">
        <v>0</v>
      </c>
      <c r="E37" s="134">
        <v>0</v>
      </c>
      <c r="F37" s="173">
        <f t="shared" si="0"/>
        <v>0</v>
      </c>
      <c r="G37" s="190"/>
      <c r="H37" s="135">
        <v>0</v>
      </c>
      <c r="I37" s="135">
        <v>0</v>
      </c>
      <c r="J37" s="135">
        <f t="shared" si="1"/>
        <v>0</v>
      </c>
      <c r="L37" s="190"/>
      <c r="M37" s="135">
        <v>0</v>
      </c>
      <c r="N37" s="135">
        <v>0</v>
      </c>
      <c r="O37" s="135">
        <f t="shared" si="2"/>
        <v>0</v>
      </c>
      <c r="P37" s="190"/>
      <c r="Q37" s="135">
        <v>0</v>
      </c>
      <c r="R37" s="135">
        <v>0</v>
      </c>
      <c r="S37" s="135">
        <f t="shared" si="3"/>
        <v>0</v>
      </c>
      <c r="T37" s="190"/>
      <c r="U37" s="135">
        <v>0</v>
      </c>
      <c r="V37" s="135">
        <v>0</v>
      </c>
      <c r="W37" s="135">
        <f t="shared" si="4"/>
        <v>0</v>
      </c>
    </row>
    <row r="38" spans="1:23" ht="15.75" x14ac:dyDescent="0.25">
      <c r="A38" s="5" t="s">
        <v>136</v>
      </c>
      <c r="B38" s="29" t="s">
        <v>137</v>
      </c>
      <c r="C38" s="133">
        <v>683000</v>
      </c>
      <c r="D38" s="134">
        <v>0</v>
      </c>
      <c r="E38" s="134">
        <v>0</v>
      </c>
      <c r="F38" s="173">
        <f t="shared" si="0"/>
        <v>683000</v>
      </c>
      <c r="G38" s="190">
        <v>683000</v>
      </c>
      <c r="H38" s="135">
        <v>0</v>
      </c>
      <c r="I38" s="135">
        <v>0</v>
      </c>
      <c r="J38" s="135">
        <f t="shared" si="1"/>
        <v>683000</v>
      </c>
      <c r="L38" s="190">
        <v>783000</v>
      </c>
      <c r="M38" s="135">
        <v>0</v>
      </c>
      <c r="N38" s="135">
        <v>0</v>
      </c>
      <c r="O38" s="135">
        <f t="shared" si="2"/>
        <v>783000</v>
      </c>
      <c r="P38" s="190">
        <v>933000</v>
      </c>
      <c r="Q38" s="135">
        <v>0</v>
      </c>
      <c r="R38" s="135">
        <v>0</v>
      </c>
      <c r="S38" s="135">
        <f t="shared" si="3"/>
        <v>933000</v>
      </c>
      <c r="T38" s="190">
        <v>1892102</v>
      </c>
      <c r="U38" s="135">
        <v>0</v>
      </c>
      <c r="V38" s="135">
        <v>0</v>
      </c>
      <c r="W38" s="135">
        <f t="shared" si="4"/>
        <v>1892102</v>
      </c>
    </row>
    <row r="39" spans="1:23" ht="15.75" x14ac:dyDescent="0.25">
      <c r="A39" s="10" t="s">
        <v>446</v>
      </c>
      <c r="B39" s="29" t="s">
        <v>138</v>
      </c>
      <c r="C39" s="133"/>
      <c r="D39" s="134">
        <v>0</v>
      </c>
      <c r="E39" s="134">
        <v>0</v>
      </c>
      <c r="F39" s="173">
        <f t="shared" si="0"/>
        <v>0</v>
      </c>
      <c r="G39" s="190"/>
      <c r="H39" s="135">
        <v>0</v>
      </c>
      <c r="I39" s="135">
        <v>0</v>
      </c>
      <c r="J39" s="135">
        <f t="shared" si="1"/>
        <v>0</v>
      </c>
      <c r="L39" s="190"/>
      <c r="M39" s="135">
        <v>0</v>
      </c>
      <c r="N39" s="135">
        <v>0</v>
      </c>
      <c r="O39" s="135">
        <f t="shared" si="2"/>
        <v>0</v>
      </c>
      <c r="P39" s="190"/>
      <c r="Q39" s="135">
        <v>0</v>
      </c>
      <c r="R39" s="135">
        <v>0</v>
      </c>
      <c r="S39" s="135">
        <f t="shared" si="3"/>
        <v>0</v>
      </c>
      <c r="T39" s="190"/>
      <c r="U39" s="135">
        <v>0</v>
      </c>
      <c r="V39" s="135">
        <v>0</v>
      </c>
      <c r="W39" s="135">
        <f t="shared" si="4"/>
        <v>0</v>
      </c>
    </row>
    <row r="40" spans="1:23" ht="15.75" x14ac:dyDescent="0.25">
      <c r="A40" s="6" t="s">
        <v>139</v>
      </c>
      <c r="B40" s="29" t="s">
        <v>140</v>
      </c>
      <c r="C40" s="133">
        <v>250000</v>
      </c>
      <c r="D40" s="134">
        <v>0</v>
      </c>
      <c r="E40" s="134">
        <v>0</v>
      </c>
      <c r="F40" s="173">
        <f t="shared" si="0"/>
        <v>250000</v>
      </c>
      <c r="G40" s="190">
        <v>250000</v>
      </c>
      <c r="H40" s="135">
        <v>0</v>
      </c>
      <c r="I40" s="135">
        <v>0</v>
      </c>
      <c r="J40" s="135">
        <f t="shared" si="1"/>
        <v>250000</v>
      </c>
      <c r="L40" s="190">
        <v>250000</v>
      </c>
      <c r="M40" s="135">
        <v>0</v>
      </c>
      <c r="N40" s="135">
        <v>0</v>
      </c>
      <c r="O40" s="135">
        <f t="shared" si="2"/>
        <v>250000</v>
      </c>
      <c r="P40" s="190">
        <v>250000</v>
      </c>
      <c r="Q40" s="135">
        <v>0</v>
      </c>
      <c r="R40" s="135">
        <v>0</v>
      </c>
      <c r="S40" s="135">
        <f t="shared" si="3"/>
        <v>250000</v>
      </c>
      <c r="T40" s="190">
        <v>108400</v>
      </c>
      <c r="U40" s="135">
        <v>0</v>
      </c>
      <c r="V40" s="135">
        <v>0</v>
      </c>
      <c r="W40" s="135">
        <f t="shared" si="4"/>
        <v>108400</v>
      </c>
    </row>
    <row r="41" spans="1:23" ht="15.75" x14ac:dyDescent="0.25">
      <c r="A41" s="5" t="s">
        <v>447</v>
      </c>
      <c r="B41" s="29" t="s">
        <v>141</v>
      </c>
      <c r="C41" s="133">
        <v>2157485</v>
      </c>
      <c r="D41" s="134">
        <v>0</v>
      </c>
      <c r="E41" s="134">
        <v>0</v>
      </c>
      <c r="F41" s="173">
        <f t="shared" si="0"/>
        <v>2157485</v>
      </c>
      <c r="G41" s="190">
        <v>2157485</v>
      </c>
      <c r="H41" s="135">
        <v>0</v>
      </c>
      <c r="I41" s="135">
        <v>0</v>
      </c>
      <c r="J41" s="135">
        <f t="shared" si="1"/>
        <v>2157485</v>
      </c>
      <c r="L41" s="190">
        <v>2157485</v>
      </c>
      <c r="M41" s="135">
        <v>0</v>
      </c>
      <c r="N41" s="135">
        <v>0</v>
      </c>
      <c r="O41" s="135">
        <f t="shared" si="2"/>
        <v>2157485</v>
      </c>
      <c r="P41" s="190">
        <v>2157485</v>
      </c>
      <c r="Q41" s="135">
        <v>0</v>
      </c>
      <c r="R41" s="135">
        <v>0</v>
      </c>
      <c r="S41" s="135">
        <f t="shared" si="3"/>
        <v>2157485</v>
      </c>
      <c r="T41" s="190">
        <v>2751896</v>
      </c>
      <c r="U41" s="135">
        <v>0</v>
      </c>
      <c r="V41" s="135">
        <v>0</v>
      </c>
      <c r="W41" s="135">
        <f t="shared" si="4"/>
        <v>2751896</v>
      </c>
    </row>
    <row r="42" spans="1:23" s="89" customFormat="1" ht="15.75" x14ac:dyDescent="0.25">
      <c r="A42" s="7" t="s">
        <v>385</v>
      </c>
      <c r="B42" s="32" t="s">
        <v>142</v>
      </c>
      <c r="C42" s="125">
        <f>SUM(C35:C41)</f>
        <v>4925485</v>
      </c>
      <c r="D42" s="118">
        <f t="shared" ref="D42:E42" si="30">SUM(D35:D41)</f>
        <v>0</v>
      </c>
      <c r="E42" s="118">
        <f t="shared" si="30"/>
        <v>10000</v>
      </c>
      <c r="F42" s="174">
        <f t="shared" si="0"/>
        <v>4935485</v>
      </c>
      <c r="G42" s="178">
        <f>SUM(G35:G41)</f>
        <v>5025485</v>
      </c>
      <c r="H42" s="125">
        <f t="shared" ref="H42:I42" si="31">SUM(H35:H41)</f>
        <v>0</v>
      </c>
      <c r="I42" s="125">
        <f t="shared" si="31"/>
        <v>10000</v>
      </c>
      <c r="J42" s="125">
        <f t="shared" si="1"/>
        <v>5035485</v>
      </c>
      <c r="L42" s="178">
        <f>SUM(L35:L41)</f>
        <v>5125485</v>
      </c>
      <c r="M42" s="125">
        <f t="shared" ref="M42:N42" si="32">SUM(M35:M41)</f>
        <v>0</v>
      </c>
      <c r="N42" s="125">
        <f t="shared" si="32"/>
        <v>10000</v>
      </c>
      <c r="O42" s="125">
        <f t="shared" si="2"/>
        <v>5135485</v>
      </c>
      <c r="P42" s="178">
        <f>SUM(P35:P41)</f>
        <v>5275485</v>
      </c>
      <c r="Q42" s="125">
        <f t="shared" ref="Q42:R42" si="33">SUM(Q35:Q41)</f>
        <v>0</v>
      </c>
      <c r="R42" s="125">
        <f t="shared" si="33"/>
        <v>10000</v>
      </c>
      <c r="S42" s="125">
        <f t="shared" si="3"/>
        <v>5285485</v>
      </c>
      <c r="T42" s="178">
        <f>SUM(T35:T41)</f>
        <v>6653812</v>
      </c>
      <c r="U42" s="125">
        <f t="shared" ref="U42:V42" si="34">SUM(U35:U41)</f>
        <v>0</v>
      </c>
      <c r="V42" s="125">
        <f t="shared" si="34"/>
        <v>0</v>
      </c>
      <c r="W42" s="125">
        <f t="shared" si="4"/>
        <v>6653812</v>
      </c>
    </row>
    <row r="43" spans="1:23" ht="15.75" x14ac:dyDescent="0.25">
      <c r="A43" s="5" t="s">
        <v>143</v>
      </c>
      <c r="B43" s="29" t="s">
        <v>144</v>
      </c>
      <c r="C43" s="133"/>
      <c r="D43" s="134">
        <v>0</v>
      </c>
      <c r="E43" s="134">
        <v>0</v>
      </c>
      <c r="F43" s="173">
        <f t="shared" si="0"/>
        <v>0</v>
      </c>
      <c r="G43" s="190"/>
      <c r="H43" s="135">
        <v>0</v>
      </c>
      <c r="I43" s="135">
        <v>0</v>
      </c>
      <c r="J43" s="135">
        <f t="shared" si="1"/>
        <v>0</v>
      </c>
      <c r="L43" s="190"/>
      <c r="M43" s="135">
        <v>0</v>
      </c>
      <c r="N43" s="135">
        <v>0</v>
      </c>
      <c r="O43" s="135">
        <f t="shared" si="2"/>
        <v>0</v>
      </c>
      <c r="P43" s="190"/>
      <c r="Q43" s="135">
        <v>0</v>
      </c>
      <c r="R43" s="135">
        <v>0</v>
      </c>
      <c r="S43" s="135">
        <f t="shared" si="3"/>
        <v>0</v>
      </c>
      <c r="T43" s="190"/>
      <c r="U43" s="135">
        <v>0</v>
      </c>
      <c r="V43" s="135">
        <v>0</v>
      </c>
      <c r="W43" s="135">
        <f t="shared" si="4"/>
        <v>0</v>
      </c>
    </row>
    <row r="44" spans="1:23" ht="15.75" x14ac:dyDescent="0.25">
      <c r="A44" s="5" t="s">
        <v>145</v>
      </c>
      <c r="B44" s="29" t="s">
        <v>146</v>
      </c>
      <c r="C44" s="133"/>
      <c r="D44" s="134">
        <v>0</v>
      </c>
      <c r="E44" s="134">
        <v>0</v>
      </c>
      <c r="F44" s="173">
        <f t="shared" si="0"/>
        <v>0</v>
      </c>
      <c r="G44" s="190"/>
      <c r="H44" s="135">
        <v>0</v>
      </c>
      <c r="I44" s="135">
        <v>0</v>
      </c>
      <c r="J44" s="135">
        <f t="shared" si="1"/>
        <v>0</v>
      </c>
      <c r="L44" s="190"/>
      <c r="M44" s="135">
        <v>0</v>
      </c>
      <c r="N44" s="135">
        <v>0</v>
      </c>
      <c r="O44" s="135">
        <f t="shared" si="2"/>
        <v>0</v>
      </c>
      <c r="P44" s="190"/>
      <c r="Q44" s="135">
        <v>0</v>
      </c>
      <c r="R44" s="135">
        <v>0</v>
      </c>
      <c r="S44" s="135">
        <f t="shared" si="3"/>
        <v>0</v>
      </c>
      <c r="T44" s="190"/>
      <c r="U44" s="135">
        <v>0</v>
      </c>
      <c r="V44" s="135">
        <v>0</v>
      </c>
      <c r="W44" s="135">
        <f t="shared" si="4"/>
        <v>0</v>
      </c>
    </row>
    <row r="45" spans="1:23" s="89" customFormat="1" ht="15.75" x14ac:dyDescent="0.25">
      <c r="A45" s="7" t="s">
        <v>386</v>
      </c>
      <c r="B45" s="32" t="s">
        <v>147</v>
      </c>
      <c r="C45" s="125">
        <f>SUM(C43:C44)</f>
        <v>0</v>
      </c>
      <c r="D45" s="118">
        <f t="shared" ref="D45:E45" si="35">SUM(D43:D44)</f>
        <v>0</v>
      </c>
      <c r="E45" s="118">
        <f t="shared" si="35"/>
        <v>0</v>
      </c>
      <c r="F45" s="174">
        <f t="shared" si="0"/>
        <v>0</v>
      </c>
      <c r="G45" s="178">
        <f>SUM(G43:G44)</f>
        <v>0</v>
      </c>
      <c r="H45" s="125">
        <f t="shared" ref="H45:I45" si="36">SUM(H43:H44)</f>
        <v>0</v>
      </c>
      <c r="I45" s="125">
        <f t="shared" si="36"/>
        <v>0</v>
      </c>
      <c r="J45" s="125">
        <f t="shared" si="1"/>
        <v>0</v>
      </c>
      <c r="L45" s="178">
        <f>SUM(L43:L44)</f>
        <v>0</v>
      </c>
      <c r="M45" s="125">
        <f t="shared" ref="M45:N45" si="37">SUM(M43:M44)</f>
        <v>0</v>
      </c>
      <c r="N45" s="125">
        <f t="shared" si="37"/>
        <v>0</v>
      </c>
      <c r="O45" s="125">
        <f t="shared" si="2"/>
        <v>0</v>
      </c>
      <c r="P45" s="178">
        <f>SUM(P43:P44)</f>
        <v>0</v>
      </c>
      <c r="Q45" s="125">
        <f t="shared" ref="Q45:R45" si="38">SUM(Q43:Q44)</f>
        <v>0</v>
      </c>
      <c r="R45" s="125">
        <f t="shared" si="38"/>
        <v>0</v>
      </c>
      <c r="S45" s="125">
        <f t="shared" si="3"/>
        <v>0</v>
      </c>
      <c r="T45" s="178">
        <f>SUM(T43:T44)</f>
        <v>0</v>
      </c>
      <c r="U45" s="125">
        <f t="shared" ref="U45:V45" si="39">SUM(U43:U44)</f>
        <v>0</v>
      </c>
      <c r="V45" s="125">
        <f t="shared" si="39"/>
        <v>0</v>
      </c>
      <c r="W45" s="125">
        <f t="shared" si="4"/>
        <v>0</v>
      </c>
    </row>
    <row r="46" spans="1:23" ht="15.75" x14ac:dyDescent="0.25">
      <c r="A46" s="5" t="s">
        <v>148</v>
      </c>
      <c r="B46" s="29" t="s">
        <v>149</v>
      </c>
      <c r="C46" s="133">
        <v>1680000</v>
      </c>
      <c r="D46" s="134">
        <v>0</v>
      </c>
      <c r="E46" s="134">
        <v>3000</v>
      </c>
      <c r="F46" s="173">
        <f t="shared" si="0"/>
        <v>1683000</v>
      </c>
      <c r="G46" s="190">
        <v>1680000</v>
      </c>
      <c r="H46" s="135">
        <v>0</v>
      </c>
      <c r="I46" s="135">
        <v>3000</v>
      </c>
      <c r="J46" s="135">
        <f t="shared" si="1"/>
        <v>1683000</v>
      </c>
      <c r="L46" s="190">
        <v>1680000</v>
      </c>
      <c r="M46" s="135">
        <v>0</v>
      </c>
      <c r="N46" s="135">
        <v>3000</v>
      </c>
      <c r="O46" s="135">
        <f t="shared" si="2"/>
        <v>1683000</v>
      </c>
      <c r="P46" s="190">
        <v>1680000</v>
      </c>
      <c r="Q46" s="135">
        <v>0</v>
      </c>
      <c r="R46" s="135">
        <v>3000</v>
      </c>
      <c r="S46" s="135">
        <f t="shared" si="3"/>
        <v>1683000</v>
      </c>
      <c r="T46" s="190">
        <v>2203299</v>
      </c>
      <c r="U46" s="135">
        <v>0</v>
      </c>
      <c r="V46" s="135">
        <v>0</v>
      </c>
      <c r="W46" s="135">
        <f t="shared" si="4"/>
        <v>2203299</v>
      </c>
    </row>
    <row r="47" spans="1:23" ht="15.75" x14ac:dyDescent="0.25">
      <c r="A47" s="5" t="s">
        <v>150</v>
      </c>
      <c r="B47" s="29" t="s">
        <v>151</v>
      </c>
      <c r="C47" s="133"/>
      <c r="D47" s="134">
        <v>0</v>
      </c>
      <c r="E47" s="134">
        <v>0</v>
      </c>
      <c r="F47" s="173">
        <f t="shared" si="0"/>
        <v>0</v>
      </c>
      <c r="G47" s="190"/>
      <c r="H47" s="135">
        <v>0</v>
      </c>
      <c r="I47" s="135">
        <v>0</v>
      </c>
      <c r="J47" s="135">
        <f t="shared" si="1"/>
        <v>0</v>
      </c>
      <c r="L47" s="190"/>
      <c r="M47" s="135">
        <v>0</v>
      </c>
      <c r="N47" s="135">
        <v>0</v>
      </c>
      <c r="O47" s="135">
        <f t="shared" si="2"/>
        <v>0</v>
      </c>
      <c r="P47" s="190"/>
      <c r="Q47" s="135">
        <v>0</v>
      </c>
      <c r="R47" s="135">
        <v>0</v>
      </c>
      <c r="S47" s="135">
        <f t="shared" si="3"/>
        <v>0</v>
      </c>
      <c r="T47" s="190"/>
      <c r="U47" s="135">
        <v>0</v>
      </c>
      <c r="V47" s="135">
        <v>0</v>
      </c>
      <c r="W47" s="135">
        <f t="shared" si="4"/>
        <v>0</v>
      </c>
    </row>
    <row r="48" spans="1:23" ht="15.75" x14ac:dyDescent="0.25">
      <c r="A48" s="5" t="s">
        <v>448</v>
      </c>
      <c r="B48" s="29" t="s">
        <v>152</v>
      </c>
      <c r="C48" s="133"/>
      <c r="D48" s="134">
        <v>0</v>
      </c>
      <c r="E48" s="134">
        <v>0</v>
      </c>
      <c r="F48" s="173">
        <f t="shared" si="0"/>
        <v>0</v>
      </c>
      <c r="G48" s="190"/>
      <c r="H48" s="135">
        <v>0</v>
      </c>
      <c r="I48" s="135">
        <v>0</v>
      </c>
      <c r="J48" s="135">
        <f t="shared" si="1"/>
        <v>0</v>
      </c>
      <c r="L48" s="190"/>
      <c r="M48" s="135">
        <v>0</v>
      </c>
      <c r="N48" s="135">
        <v>0</v>
      </c>
      <c r="O48" s="135">
        <f t="shared" si="2"/>
        <v>0</v>
      </c>
      <c r="P48" s="190"/>
      <c r="Q48" s="135">
        <v>0</v>
      </c>
      <c r="R48" s="135">
        <v>0</v>
      </c>
      <c r="S48" s="135">
        <f t="shared" si="3"/>
        <v>0</v>
      </c>
      <c r="T48" s="190"/>
      <c r="U48" s="135">
        <v>0</v>
      </c>
      <c r="V48" s="135">
        <v>0</v>
      </c>
      <c r="W48" s="135">
        <f t="shared" si="4"/>
        <v>0</v>
      </c>
    </row>
    <row r="49" spans="1:23" ht="15.75" x14ac:dyDescent="0.25">
      <c r="A49" s="5" t="s">
        <v>449</v>
      </c>
      <c r="B49" s="29" t="s">
        <v>153</v>
      </c>
      <c r="C49" s="133"/>
      <c r="D49" s="134">
        <v>0</v>
      </c>
      <c r="E49" s="134">
        <v>0</v>
      </c>
      <c r="F49" s="173">
        <f t="shared" si="0"/>
        <v>0</v>
      </c>
      <c r="G49" s="190"/>
      <c r="H49" s="135">
        <v>0</v>
      </c>
      <c r="I49" s="135">
        <v>0</v>
      </c>
      <c r="J49" s="135">
        <f t="shared" si="1"/>
        <v>0</v>
      </c>
      <c r="L49" s="190"/>
      <c r="M49" s="135">
        <v>0</v>
      </c>
      <c r="N49" s="135">
        <v>0</v>
      </c>
      <c r="O49" s="135">
        <f t="shared" si="2"/>
        <v>0</v>
      </c>
      <c r="P49" s="190"/>
      <c r="Q49" s="135">
        <v>0</v>
      </c>
      <c r="R49" s="135">
        <v>0</v>
      </c>
      <c r="S49" s="135">
        <f t="shared" si="3"/>
        <v>0</v>
      </c>
      <c r="T49" s="190"/>
      <c r="U49" s="135">
        <v>0</v>
      </c>
      <c r="V49" s="135">
        <v>0</v>
      </c>
      <c r="W49" s="135">
        <f t="shared" si="4"/>
        <v>0</v>
      </c>
    </row>
    <row r="50" spans="1:23" ht="15.75" x14ac:dyDescent="0.25">
      <c r="A50" s="5" t="s">
        <v>154</v>
      </c>
      <c r="B50" s="29" t="s">
        <v>155</v>
      </c>
      <c r="C50" s="133">
        <v>0</v>
      </c>
      <c r="D50" s="135">
        <v>0</v>
      </c>
      <c r="E50" s="135">
        <v>0</v>
      </c>
      <c r="F50" s="173">
        <f t="shared" si="0"/>
        <v>0</v>
      </c>
      <c r="G50" s="190">
        <v>0</v>
      </c>
      <c r="H50" s="135">
        <v>0</v>
      </c>
      <c r="I50" s="135">
        <v>0</v>
      </c>
      <c r="J50" s="135">
        <f t="shared" si="1"/>
        <v>0</v>
      </c>
      <c r="L50" s="190">
        <v>10000</v>
      </c>
      <c r="M50" s="135">
        <v>0</v>
      </c>
      <c r="N50" s="135">
        <v>0</v>
      </c>
      <c r="O50" s="135">
        <f t="shared" si="2"/>
        <v>10000</v>
      </c>
      <c r="P50" s="190">
        <v>10000</v>
      </c>
      <c r="Q50" s="135">
        <v>0</v>
      </c>
      <c r="R50" s="135">
        <v>0</v>
      </c>
      <c r="S50" s="135">
        <f t="shared" si="3"/>
        <v>10000</v>
      </c>
      <c r="T50" s="190">
        <v>3106</v>
      </c>
      <c r="U50" s="135">
        <v>0</v>
      </c>
      <c r="V50" s="135">
        <v>0</v>
      </c>
      <c r="W50" s="135">
        <f t="shared" si="4"/>
        <v>3106</v>
      </c>
    </row>
    <row r="51" spans="1:23" s="89" customFormat="1" ht="15.75" x14ac:dyDescent="0.25">
      <c r="A51" s="7" t="s">
        <v>387</v>
      </c>
      <c r="B51" s="32" t="s">
        <v>156</v>
      </c>
      <c r="C51" s="125">
        <f>SUM(C46:C50)</f>
        <v>1680000</v>
      </c>
      <c r="D51" s="118">
        <f t="shared" ref="D51:E51" si="40">SUM(D46:D50)</f>
        <v>0</v>
      </c>
      <c r="E51" s="118">
        <f t="shared" si="40"/>
        <v>3000</v>
      </c>
      <c r="F51" s="175">
        <f t="shared" si="0"/>
        <v>1683000</v>
      </c>
      <c r="G51" s="178">
        <f>SUM(G46:G50)</f>
        <v>1680000</v>
      </c>
      <c r="H51" s="125">
        <f t="shared" ref="H51:I51" si="41">SUM(H46:H50)</f>
        <v>0</v>
      </c>
      <c r="I51" s="125">
        <f t="shared" si="41"/>
        <v>3000</v>
      </c>
      <c r="J51" s="125">
        <f t="shared" si="1"/>
        <v>1683000</v>
      </c>
      <c r="L51" s="178">
        <f>SUM(L46:L50)</f>
        <v>1690000</v>
      </c>
      <c r="M51" s="125">
        <f t="shared" ref="M51:N51" si="42">SUM(M46:M50)</f>
        <v>0</v>
      </c>
      <c r="N51" s="125">
        <f t="shared" si="42"/>
        <v>3000</v>
      </c>
      <c r="O51" s="125">
        <f t="shared" si="2"/>
        <v>1693000</v>
      </c>
      <c r="P51" s="178">
        <f>SUM(P46:P50)</f>
        <v>1690000</v>
      </c>
      <c r="Q51" s="125">
        <f t="shared" ref="Q51:R51" si="43">SUM(Q46:Q50)</f>
        <v>0</v>
      </c>
      <c r="R51" s="125">
        <f t="shared" si="43"/>
        <v>3000</v>
      </c>
      <c r="S51" s="125">
        <f t="shared" si="3"/>
        <v>1693000</v>
      </c>
      <c r="T51" s="178">
        <f>SUM(T46:T50)</f>
        <v>2206405</v>
      </c>
      <c r="U51" s="125">
        <f t="shared" ref="U51:V51" si="44">SUM(U46:U50)</f>
        <v>0</v>
      </c>
      <c r="V51" s="125">
        <f t="shared" si="44"/>
        <v>0</v>
      </c>
      <c r="W51" s="125">
        <f t="shared" si="4"/>
        <v>2206405</v>
      </c>
    </row>
    <row r="52" spans="1:23" s="89" customFormat="1" ht="15.75" x14ac:dyDescent="0.25">
      <c r="A52" s="36" t="s">
        <v>388</v>
      </c>
      <c r="B52" s="46" t="s">
        <v>157</v>
      </c>
      <c r="C52" s="125">
        <f>C31+C34+C42+C45+C51</f>
        <v>9615485</v>
      </c>
      <c r="D52" s="118">
        <f t="shared" ref="D52:E52" si="45">D31+D34+D42+D45+D51</f>
        <v>0</v>
      </c>
      <c r="E52" s="118">
        <f t="shared" si="45"/>
        <v>13000</v>
      </c>
      <c r="F52" s="174">
        <f t="shared" si="0"/>
        <v>9628485</v>
      </c>
      <c r="G52" s="178">
        <f>G31+G34+G42+G45+G51</f>
        <v>9715485</v>
      </c>
      <c r="H52" s="125">
        <f t="shared" ref="H52:I52" si="46">H31+H34+H42+H45+H51</f>
        <v>0</v>
      </c>
      <c r="I52" s="125">
        <f t="shared" si="46"/>
        <v>13000</v>
      </c>
      <c r="J52" s="125">
        <f t="shared" si="1"/>
        <v>9728485</v>
      </c>
      <c r="L52" s="178">
        <f>L31+L34+L42+L45+L51</f>
        <v>9875485</v>
      </c>
      <c r="M52" s="125">
        <f t="shared" ref="M52:N52" si="47">M31+M34+M42+M45+M51</f>
        <v>0</v>
      </c>
      <c r="N52" s="125">
        <f t="shared" si="47"/>
        <v>13000</v>
      </c>
      <c r="O52" s="125">
        <f t="shared" si="2"/>
        <v>9888485</v>
      </c>
      <c r="P52" s="178">
        <f>P31+P34+P42+P45+P51</f>
        <v>10040485</v>
      </c>
      <c r="Q52" s="125">
        <f t="shared" ref="Q52:R52" si="48">Q31+Q34+Q42+Q45+Q51</f>
        <v>0</v>
      </c>
      <c r="R52" s="125">
        <f t="shared" si="48"/>
        <v>13000</v>
      </c>
      <c r="S52" s="125">
        <f t="shared" si="3"/>
        <v>10053485</v>
      </c>
      <c r="T52" s="178">
        <f>T31+T34+T42+T45+T51</f>
        <v>11714499</v>
      </c>
      <c r="U52" s="125">
        <f t="shared" ref="U52:V52" si="49">U31+U34+U42+U45+U51</f>
        <v>0</v>
      </c>
      <c r="V52" s="125">
        <f t="shared" si="49"/>
        <v>0</v>
      </c>
      <c r="W52" s="125">
        <f t="shared" si="4"/>
        <v>11714499</v>
      </c>
    </row>
    <row r="53" spans="1:23" ht="15.75" x14ac:dyDescent="0.25">
      <c r="A53" s="13" t="s">
        <v>158</v>
      </c>
      <c r="B53" s="29" t="s">
        <v>159</v>
      </c>
      <c r="C53" s="133"/>
      <c r="D53" s="134">
        <v>0</v>
      </c>
      <c r="E53" s="134">
        <v>0</v>
      </c>
      <c r="F53" s="173">
        <f t="shared" si="0"/>
        <v>0</v>
      </c>
      <c r="G53" s="190"/>
      <c r="H53" s="135">
        <v>0</v>
      </c>
      <c r="I53" s="135">
        <v>0</v>
      </c>
      <c r="J53" s="135">
        <f t="shared" si="1"/>
        <v>0</v>
      </c>
      <c r="L53" s="190"/>
      <c r="M53" s="135">
        <v>0</v>
      </c>
      <c r="N53" s="135">
        <v>0</v>
      </c>
      <c r="O53" s="135">
        <f t="shared" si="2"/>
        <v>0</v>
      </c>
      <c r="P53" s="190"/>
      <c r="Q53" s="135">
        <v>0</v>
      </c>
      <c r="R53" s="135">
        <v>0</v>
      </c>
      <c r="S53" s="135">
        <f t="shared" si="3"/>
        <v>0</v>
      </c>
      <c r="T53" s="190"/>
      <c r="U53" s="135">
        <v>0</v>
      </c>
      <c r="V53" s="135">
        <v>0</v>
      </c>
      <c r="W53" s="135">
        <f t="shared" si="4"/>
        <v>0</v>
      </c>
    </row>
    <row r="54" spans="1:23" ht="15.75" x14ac:dyDescent="0.25">
      <c r="A54" s="13" t="s">
        <v>389</v>
      </c>
      <c r="B54" s="29" t="s">
        <v>160</v>
      </c>
      <c r="C54" s="133"/>
      <c r="D54" s="134">
        <v>0</v>
      </c>
      <c r="E54" s="134">
        <v>0</v>
      </c>
      <c r="F54" s="173">
        <f t="shared" si="0"/>
        <v>0</v>
      </c>
      <c r="G54" s="190"/>
      <c r="H54" s="135">
        <v>0</v>
      </c>
      <c r="I54" s="135">
        <v>0</v>
      </c>
      <c r="J54" s="135">
        <f t="shared" si="1"/>
        <v>0</v>
      </c>
      <c r="L54" s="190"/>
      <c r="M54" s="135">
        <v>0</v>
      </c>
      <c r="N54" s="135">
        <v>0</v>
      </c>
      <c r="O54" s="135">
        <f t="shared" si="2"/>
        <v>0</v>
      </c>
      <c r="P54" s="190">
        <v>84000</v>
      </c>
      <c r="Q54" s="135">
        <v>0</v>
      </c>
      <c r="R54" s="135">
        <v>0</v>
      </c>
      <c r="S54" s="135">
        <f t="shared" si="3"/>
        <v>84000</v>
      </c>
      <c r="T54" s="190">
        <v>132000</v>
      </c>
      <c r="U54" s="135">
        <v>0</v>
      </c>
      <c r="V54" s="135">
        <v>0</v>
      </c>
      <c r="W54" s="135">
        <f t="shared" si="4"/>
        <v>132000</v>
      </c>
    </row>
    <row r="55" spans="1:23" ht="15.75" x14ac:dyDescent="0.25">
      <c r="A55" s="17" t="s">
        <v>450</v>
      </c>
      <c r="B55" s="29" t="s">
        <v>161</v>
      </c>
      <c r="C55" s="133"/>
      <c r="D55" s="134">
        <v>0</v>
      </c>
      <c r="E55" s="134">
        <v>0</v>
      </c>
      <c r="F55" s="173">
        <f t="shared" si="0"/>
        <v>0</v>
      </c>
      <c r="G55" s="190"/>
      <c r="H55" s="135">
        <v>0</v>
      </c>
      <c r="I55" s="135">
        <v>0</v>
      </c>
      <c r="J55" s="135">
        <f t="shared" si="1"/>
        <v>0</v>
      </c>
      <c r="L55" s="190"/>
      <c r="M55" s="135">
        <v>0</v>
      </c>
      <c r="N55" s="135">
        <v>0</v>
      </c>
      <c r="O55" s="135">
        <f t="shared" si="2"/>
        <v>0</v>
      </c>
      <c r="P55" s="190"/>
      <c r="Q55" s="135">
        <v>0</v>
      </c>
      <c r="R55" s="135">
        <v>0</v>
      </c>
      <c r="S55" s="135">
        <f t="shared" si="3"/>
        <v>0</v>
      </c>
      <c r="T55" s="190"/>
      <c r="U55" s="135">
        <v>0</v>
      </c>
      <c r="V55" s="135">
        <v>0</v>
      </c>
      <c r="W55" s="135">
        <f t="shared" si="4"/>
        <v>0</v>
      </c>
    </row>
    <row r="56" spans="1:23" ht="15.75" x14ac:dyDescent="0.25">
      <c r="A56" s="17" t="s">
        <v>451</v>
      </c>
      <c r="B56" s="29" t="s">
        <v>162</v>
      </c>
      <c r="C56" s="133"/>
      <c r="D56" s="134">
        <v>0</v>
      </c>
      <c r="E56" s="134">
        <v>0</v>
      </c>
      <c r="F56" s="173">
        <f t="shared" si="0"/>
        <v>0</v>
      </c>
      <c r="G56" s="190"/>
      <c r="H56" s="135">
        <v>0</v>
      </c>
      <c r="I56" s="135">
        <v>0</v>
      </c>
      <c r="J56" s="135">
        <f t="shared" si="1"/>
        <v>0</v>
      </c>
      <c r="L56" s="190"/>
      <c r="M56" s="135">
        <v>0</v>
      </c>
      <c r="N56" s="135">
        <v>0</v>
      </c>
      <c r="O56" s="135">
        <f t="shared" si="2"/>
        <v>0</v>
      </c>
      <c r="P56" s="190"/>
      <c r="Q56" s="135">
        <v>0</v>
      </c>
      <c r="R56" s="135">
        <v>0</v>
      </c>
      <c r="S56" s="135">
        <f t="shared" si="3"/>
        <v>0</v>
      </c>
      <c r="T56" s="190"/>
      <c r="U56" s="135">
        <v>0</v>
      </c>
      <c r="V56" s="135">
        <v>0</v>
      </c>
      <c r="W56" s="135">
        <f t="shared" si="4"/>
        <v>0</v>
      </c>
    </row>
    <row r="57" spans="1:23" ht="15.75" x14ac:dyDescent="0.25">
      <c r="A57" s="17" t="s">
        <v>452</v>
      </c>
      <c r="B57" s="29" t="s">
        <v>163</v>
      </c>
      <c r="C57" s="133"/>
      <c r="D57" s="134">
        <v>0</v>
      </c>
      <c r="E57" s="134">
        <v>0</v>
      </c>
      <c r="F57" s="173">
        <f t="shared" si="0"/>
        <v>0</v>
      </c>
      <c r="G57" s="190"/>
      <c r="H57" s="135">
        <v>0</v>
      </c>
      <c r="I57" s="135">
        <v>0</v>
      </c>
      <c r="J57" s="135">
        <f t="shared" si="1"/>
        <v>0</v>
      </c>
      <c r="L57" s="190"/>
      <c r="M57" s="135">
        <v>0</v>
      </c>
      <c r="N57" s="135">
        <v>0</v>
      </c>
      <c r="O57" s="135">
        <f t="shared" si="2"/>
        <v>0</v>
      </c>
      <c r="P57" s="190"/>
      <c r="Q57" s="135">
        <v>0</v>
      </c>
      <c r="R57" s="135">
        <v>0</v>
      </c>
      <c r="S57" s="135">
        <f t="shared" si="3"/>
        <v>0</v>
      </c>
      <c r="T57" s="190"/>
      <c r="U57" s="135">
        <v>0</v>
      </c>
      <c r="V57" s="135">
        <v>0</v>
      </c>
      <c r="W57" s="135">
        <f t="shared" si="4"/>
        <v>0</v>
      </c>
    </row>
    <row r="58" spans="1:23" ht="15.75" x14ac:dyDescent="0.25">
      <c r="A58" s="13" t="s">
        <v>453</v>
      </c>
      <c r="B58" s="29" t="s">
        <v>164</v>
      </c>
      <c r="C58" s="133"/>
      <c r="D58" s="134">
        <v>0</v>
      </c>
      <c r="E58" s="134">
        <v>0</v>
      </c>
      <c r="F58" s="173">
        <f t="shared" si="0"/>
        <v>0</v>
      </c>
      <c r="G58" s="190"/>
      <c r="H58" s="135">
        <v>0</v>
      </c>
      <c r="I58" s="135">
        <v>0</v>
      </c>
      <c r="J58" s="135">
        <f t="shared" si="1"/>
        <v>0</v>
      </c>
      <c r="L58" s="190"/>
      <c r="M58" s="135">
        <v>0</v>
      </c>
      <c r="N58" s="135">
        <v>0</v>
      </c>
      <c r="O58" s="135">
        <f t="shared" si="2"/>
        <v>0</v>
      </c>
      <c r="P58" s="190"/>
      <c r="Q58" s="135">
        <v>0</v>
      </c>
      <c r="R58" s="135">
        <v>0</v>
      </c>
      <c r="S58" s="135">
        <f t="shared" si="3"/>
        <v>0</v>
      </c>
      <c r="T58" s="190"/>
      <c r="U58" s="135">
        <v>0</v>
      </c>
      <c r="V58" s="135">
        <v>0</v>
      </c>
      <c r="W58" s="135">
        <f t="shared" si="4"/>
        <v>0</v>
      </c>
    </row>
    <row r="59" spans="1:23" ht="15.75" x14ac:dyDescent="0.25">
      <c r="A59" s="13" t="s">
        <v>454</v>
      </c>
      <c r="B59" s="29" t="s">
        <v>165</v>
      </c>
      <c r="C59" s="133"/>
      <c r="D59" s="134">
        <v>0</v>
      </c>
      <c r="E59" s="134">
        <v>0</v>
      </c>
      <c r="F59" s="173">
        <f t="shared" si="0"/>
        <v>0</v>
      </c>
      <c r="G59" s="190"/>
      <c r="H59" s="135">
        <v>0</v>
      </c>
      <c r="I59" s="135">
        <v>0</v>
      </c>
      <c r="J59" s="135">
        <f t="shared" si="1"/>
        <v>0</v>
      </c>
      <c r="L59" s="190"/>
      <c r="M59" s="135">
        <v>0</v>
      </c>
      <c r="N59" s="135">
        <v>0</v>
      </c>
      <c r="O59" s="135">
        <f t="shared" si="2"/>
        <v>0</v>
      </c>
      <c r="P59" s="190"/>
      <c r="Q59" s="135">
        <v>0</v>
      </c>
      <c r="R59" s="135">
        <v>0</v>
      </c>
      <c r="S59" s="135">
        <f t="shared" si="3"/>
        <v>0</v>
      </c>
      <c r="T59" s="190"/>
      <c r="U59" s="135">
        <v>0</v>
      </c>
      <c r="V59" s="135">
        <v>0</v>
      </c>
      <c r="W59" s="135">
        <f t="shared" si="4"/>
        <v>0</v>
      </c>
    </row>
    <row r="60" spans="1:23" ht="15.75" x14ac:dyDescent="0.25">
      <c r="A60" s="13" t="s">
        <v>455</v>
      </c>
      <c r="B60" s="29" t="s">
        <v>166</v>
      </c>
      <c r="C60" s="133">
        <v>1522000</v>
      </c>
      <c r="D60" s="134">
        <v>0</v>
      </c>
      <c r="E60" s="134">
        <v>0</v>
      </c>
      <c r="F60" s="173">
        <f t="shared" si="0"/>
        <v>1522000</v>
      </c>
      <c r="G60" s="190">
        <v>1522000</v>
      </c>
      <c r="H60" s="135">
        <v>0</v>
      </c>
      <c r="I60" s="135">
        <v>0</v>
      </c>
      <c r="J60" s="135">
        <f t="shared" si="1"/>
        <v>1522000</v>
      </c>
      <c r="L60" s="190">
        <v>1522000</v>
      </c>
      <c r="M60" s="135">
        <v>0</v>
      </c>
      <c r="N60" s="135">
        <v>0</v>
      </c>
      <c r="O60" s="135">
        <f t="shared" si="2"/>
        <v>1522000</v>
      </c>
      <c r="P60" s="190">
        <v>1522000</v>
      </c>
      <c r="Q60" s="135">
        <v>0</v>
      </c>
      <c r="R60" s="135">
        <v>0</v>
      </c>
      <c r="S60" s="135">
        <f t="shared" si="3"/>
        <v>1522000</v>
      </c>
      <c r="T60" s="190">
        <v>2500196</v>
      </c>
      <c r="U60" s="135">
        <v>0</v>
      </c>
      <c r="V60" s="135">
        <v>0</v>
      </c>
      <c r="W60" s="135">
        <f t="shared" si="4"/>
        <v>2500196</v>
      </c>
    </row>
    <row r="61" spans="1:23" s="89" customFormat="1" ht="15.75" x14ac:dyDescent="0.25">
      <c r="A61" s="43" t="s">
        <v>417</v>
      </c>
      <c r="B61" s="46" t="s">
        <v>167</v>
      </c>
      <c r="C61" s="125">
        <f>SUM(C53:C60)</f>
        <v>1522000</v>
      </c>
      <c r="D61" s="118">
        <f t="shared" ref="D61:E61" si="50">SUM(D53:D60)</f>
        <v>0</v>
      </c>
      <c r="E61" s="118">
        <f t="shared" si="50"/>
        <v>0</v>
      </c>
      <c r="F61" s="174">
        <f t="shared" si="0"/>
        <v>1522000</v>
      </c>
      <c r="G61" s="178">
        <f>SUM(G53:G60)</f>
        <v>1522000</v>
      </c>
      <c r="H61" s="125">
        <f t="shared" ref="H61:I61" si="51">SUM(H53:H60)</f>
        <v>0</v>
      </c>
      <c r="I61" s="125">
        <f t="shared" si="51"/>
        <v>0</v>
      </c>
      <c r="J61" s="125">
        <f t="shared" si="1"/>
        <v>1522000</v>
      </c>
      <c r="L61" s="178">
        <f>SUM(L53:L60)</f>
        <v>1522000</v>
      </c>
      <c r="M61" s="125">
        <f t="shared" ref="M61:N61" si="52">SUM(M53:M60)</f>
        <v>0</v>
      </c>
      <c r="N61" s="125">
        <f t="shared" si="52"/>
        <v>0</v>
      </c>
      <c r="O61" s="125">
        <f t="shared" si="2"/>
        <v>1522000</v>
      </c>
      <c r="P61" s="178">
        <f>SUM(P53:P60)</f>
        <v>1606000</v>
      </c>
      <c r="Q61" s="125">
        <f t="shared" ref="Q61:R61" si="53">SUM(Q53:Q60)</f>
        <v>0</v>
      </c>
      <c r="R61" s="125">
        <f t="shared" si="53"/>
        <v>0</v>
      </c>
      <c r="S61" s="125">
        <f t="shared" si="3"/>
        <v>1606000</v>
      </c>
      <c r="T61" s="178">
        <f>SUM(T53:T60)</f>
        <v>2632196</v>
      </c>
      <c r="U61" s="125">
        <f t="shared" ref="U61:V61" si="54">SUM(U53:U60)</f>
        <v>0</v>
      </c>
      <c r="V61" s="125">
        <f t="shared" si="54"/>
        <v>0</v>
      </c>
      <c r="W61" s="125">
        <f t="shared" si="4"/>
        <v>2632196</v>
      </c>
    </row>
    <row r="62" spans="1:23" ht="15.75" x14ac:dyDescent="0.25">
      <c r="A62" s="12" t="s">
        <v>456</v>
      </c>
      <c r="B62" s="29" t="s">
        <v>168</v>
      </c>
      <c r="C62" s="133"/>
      <c r="D62" s="134">
        <v>0</v>
      </c>
      <c r="E62" s="134">
        <v>0</v>
      </c>
      <c r="F62" s="173">
        <f t="shared" si="0"/>
        <v>0</v>
      </c>
      <c r="G62" s="190"/>
      <c r="H62" s="135">
        <v>0</v>
      </c>
      <c r="I62" s="135">
        <v>0</v>
      </c>
      <c r="J62" s="135">
        <f t="shared" si="1"/>
        <v>0</v>
      </c>
      <c r="L62" s="190"/>
      <c r="M62" s="135">
        <v>0</v>
      </c>
      <c r="N62" s="135">
        <v>0</v>
      </c>
      <c r="O62" s="135">
        <f t="shared" si="2"/>
        <v>0</v>
      </c>
      <c r="P62" s="190"/>
      <c r="Q62" s="135">
        <v>0</v>
      </c>
      <c r="R62" s="135">
        <v>0</v>
      </c>
      <c r="S62" s="135">
        <f t="shared" si="3"/>
        <v>0</v>
      </c>
      <c r="T62" s="190"/>
      <c r="U62" s="135">
        <v>0</v>
      </c>
      <c r="V62" s="135">
        <v>0</v>
      </c>
      <c r="W62" s="135">
        <f t="shared" si="4"/>
        <v>0</v>
      </c>
    </row>
    <row r="63" spans="1:23" ht="15.75" x14ac:dyDescent="0.25">
      <c r="A63" s="12" t="s">
        <v>169</v>
      </c>
      <c r="B63" s="29" t="s">
        <v>170</v>
      </c>
      <c r="C63" s="133"/>
      <c r="D63" s="134">
        <v>0</v>
      </c>
      <c r="E63" s="134">
        <v>0</v>
      </c>
      <c r="F63" s="173">
        <f t="shared" si="0"/>
        <v>0</v>
      </c>
      <c r="G63" s="190"/>
      <c r="H63" s="135">
        <v>0</v>
      </c>
      <c r="I63" s="135">
        <v>0</v>
      </c>
      <c r="J63" s="135">
        <f t="shared" si="1"/>
        <v>0</v>
      </c>
      <c r="L63" s="190">
        <v>80227</v>
      </c>
      <c r="M63" s="135">
        <v>0</v>
      </c>
      <c r="N63" s="135">
        <v>0</v>
      </c>
      <c r="O63" s="135">
        <f t="shared" si="2"/>
        <v>80227</v>
      </c>
      <c r="P63" s="190">
        <v>80227</v>
      </c>
      <c r="Q63" s="135">
        <v>0</v>
      </c>
      <c r="R63" s="135">
        <v>0</v>
      </c>
      <c r="S63" s="135">
        <f t="shared" si="3"/>
        <v>80227</v>
      </c>
      <c r="T63" s="190">
        <v>80227</v>
      </c>
      <c r="U63" s="135">
        <v>0</v>
      </c>
      <c r="V63" s="135">
        <v>0</v>
      </c>
      <c r="W63" s="135">
        <f t="shared" si="4"/>
        <v>80227</v>
      </c>
    </row>
    <row r="64" spans="1:23" ht="15.75" x14ac:dyDescent="0.25">
      <c r="A64" s="12" t="s">
        <v>171</v>
      </c>
      <c r="B64" s="29" t="s">
        <v>172</v>
      </c>
      <c r="C64" s="133"/>
      <c r="D64" s="134">
        <v>0</v>
      </c>
      <c r="E64" s="134">
        <v>0</v>
      </c>
      <c r="F64" s="173">
        <f t="shared" si="0"/>
        <v>0</v>
      </c>
      <c r="G64" s="190"/>
      <c r="H64" s="135">
        <v>0</v>
      </c>
      <c r="I64" s="135">
        <v>0</v>
      </c>
      <c r="J64" s="135">
        <f t="shared" si="1"/>
        <v>0</v>
      </c>
      <c r="L64" s="190"/>
      <c r="M64" s="135">
        <v>0</v>
      </c>
      <c r="N64" s="135">
        <v>0</v>
      </c>
      <c r="O64" s="135">
        <f t="shared" si="2"/>
        <v>0</v>
      </c>
      <c r="P64" s="190"/>
      <c r="Q64" s="135">
        <v>0</v>
      </c>
      <c r="R64" s="135">
        <v>0</v>
      </c>
      <c r="S64" s="135">
        <f t="shared" si="3"/>
        <v>0</v>
      </c>
      <c r="T64" s="190"/>
      <c r="U64" s="135">
        <v>0</v>
      </c>
      <c r="V64" s="135">
        <v>0</v>
      </c>
      <c r="W64" s="135">
        <f t="shared" si="4"/>
        <v>0</v>
      </c>
    </row>
    <row r="65" spans="1:23" ht="15.75" x14ac:dyDescent="0.25">
      <c r="A65" s="12" t="s">
        <v>418</v>
      </c>
      <c r="B65" s="29" t="s">
        <v>173</v>
      </c>
      <c r="C65" s="133"/>
      <c r="D65" s="134">
        <v>0</v>
      </c>
      <c r="E65" s="134">
        <v>0</v>
      </c>
      <c r="F65" s="173">
        <f t="shared" si="0"/>
        <v>0</v>
      </c>
      <c r="G65" s="190"/>
      <c r="H65" s="135">
        <v>0</v>
      </c>
      <c r="I65" s="135">
        <v>0</v>
      </c>
      <c r="J65" s="135">
        <f t="shared" si="1"/>
        <v>0</v>
      </c>
      <c r="L65" s="190"/>
      <c r="M65" s="135">
        <v>0</v>
      </c>
      <c r="N65" s="135">
        <v>0</v>
      </c>
      <c r="O65" s="135">
        <f t="shared" si="2"/>
        <v>0</v>
      </c>
      <c r="P65" s="190"/>
      <c r="Q65" s="135">
        <v>0</v>
      </c>
      <c r="R65" s="135">
        <v>0</v>
      </c>
      <c r="S65" s="135">
        <f t="shared" si="3"/>
        <v>0</v>
      </c>
      <c r="T65" s="190"/>
      <c r="U65" s="135">
        <v>0</v>
      </c>
      <c r="V65" s="135">
        <v>0</v>
      </c>
      <c r="W65" s="135">
        <f t="shared" si="4"/>
        <v>0</v>
      </c>
    </row>
    <row r="66" spans="1:23" ht="15.75" x14ac:dyDescent="0.25">
      <c r="A66" s="12" t="s">
        <v>457</v>
      </c>
      <c r="B66" s="29" t="s">
        <v>174</v>
      </c>
      <c r="C66" s="133"/>
      <c r="D66" s="134">
        <v>0</v>
      </c>
      <c r="E66" s="134">
        <v>0</v>
      </c>
      <c r="F66" s="173">
        <f t="shared" si="0"/>
        <v>0</v>
      </c>
      <c r="G66" s="190"/>
      <c r="H66" s="135">
        <v>0</v>
      </c>
      <c r="I66" s="135">
        <v>0</v>
      </c>
      <c r="J66" s="135">
        <f t="shared" si="1"/>
        <v>0</v>
      </c>
      <c r="L66" s="190"/>
      <c r="M66" s="135">
        <v>0</v>
      </c>
      <c r="N66" s="135">
        <v>0</v>
      </c>
      <c r="O66" s="135">
        <f t="shared" si="2"/>
        <v>0</v>
      </c>
      <c r="P66" s="190"/>
      <c r="Q66" s="135">
        <v>0</v>
      </c>
      <c r="R66" s="135">
        <v>0</v>
      </c>
      <c r="S66" s="135">
        <f t="shared" si="3"/>
        <v>0</v>
      </c>
      <c r="T66" s="190"/>
      <c r="U66" s="135">
        <v>0</v>
      </c>
      <c r="V66" s="135">
        <v>0</v>
      </c>
      <c r="W66" s="135">
        <f t="shared" si="4"/>
        <v>0</v>
      </c>
    </row>
    <row r="67" spans="1:23" ht="15.75" x14ac:dyDescent="0.25">
      <c r="A67" s="12" t="s">
        <v>420</v>
      </c>
      <c r="B67" s="29" t="s">
        <v>175</v>
      </c>
      <c r="C67" s="133">
        <v>2203000</v>
      </c>
      <c r="D67" s="134">
        <v>0</v>
      </c>
      <c r="E67" s="134">
        <v>0</v>
      </c>
      <c r="F67" s="173">
        <f t="shared" si="0"/>
        <v>2203000</v>
      </c>
      <c r="G67" s="190">
        <v>2203000</v>
      </c>
      <c r="H67" s="135">
        <v>0</v>
      </c>
      <c r="I67" s="135">
        <v>0</v>
      </c>
      <c r="J67" s="135">
        <f t="shared" si="1"/>
        <v>2203000</v>
      </c>
      <c r="L67" s="190">
        <v>2203000</v>
      </c>
      <c r="M67" s="135">
        <v>0</v>
      </c>
      <c r="N67" s="135">
        <v>0</v>
      </c>
      <c r="O67" s="135">
        <f t="shared" si="2"/>
        <v>2203000</v>
      </c>
      <c r="P67" s="190">
        <v>2203000</v>
      </c>
      <c r="Q67" s="135">
        <v>0</v>
      </c>
      <c r="R67" s="135">
        <v>0</v>
      </c>
      <c r="S67" s="135">
        <f t="shared" si="3"/>
        <v>2203000</v>
      </c>
      <c r="T67" s="190">
        <v>1506376</v>
      </c>
      <c r="U67" s="135">
        <v>0</v>
      </c>
      <c r="V67" s="135">
        <v>0</v>
      </c>
      <c r="W67" s="135">
        <f t="shared" si="4"/>
        <v>1506376</v>
      </c>
    </row>
    <row r="68" spans="1:23" ht="15.75" x14ac:dyDescent="0.25">
      <c r="A68" s="12" t="s">
        <v>458</v>
      </c>
      <c r="B68" s="29" t="s">
        <v>176</v>
      </c>
      <c r="C68" s="133"/>
      <c r="D68" s="134">
        <v>0</v>
      </c>
      <c r="E68" s="134">
        <v>0</v>
      </c>
      <c r="F68" s="173">
        <f t="shared" si="0"/>
        <v>0</v>
      </c>
      <c r="G68" s="190"/>
      <c r="H68" s="135">
        <v>0</v>
      </c>
      <c r="I68" s="135">
        <v>0</v>
      </c>
      <c r="J68" s="135">
        <f t="shared" si="1"/>
        <v>0</v>
      </c>
      <c r="L68" s="190"/>
      <c r="M68" s="135">
        <v>0</v>
      </c>
      <c r="N68" s="135">
        <v>0</v>
      </c>
      <c r="O68" s="135">
        <f t="shared" si="2"/>
        <v>0</v>
      </c>
      <c r="P68" s="190"/>
      <c r="Q68" s="135">
        <v>0</v>
      </c>
      <c r="R68" s="135">
        <v>0</v>
      </c>
      <c r="S68" s="135">
        <f t="shared" si="3"/>
        <v>0</v>
      </c>
      <c r="T68" s="190"/>
      <c r="U68" s="135">
        <v>0</v>
      </c>
      <c r="V68" s="135">
        <v>0</v>
      </c>
      <c r="W68" s="135">
        <f t="shared" si="4"/>
        <v>0</v>
      </c>
    </row>
    <row r="69" spans="1:23" ht="15.75" x14ac:dyDescent="0.25">
      <c r="A69" s="12" t="s">
        <v>459</v>
      </c>
      <c r="B69" s="29" t="s">
        <v>177</v>
      </c>
      <c r="C69" s="133"/>
      <c r="D69" s="134">
        <v>0</v>
      </c>
      <c r="E69" s="134">
        <v>0</v>
      </c>
      <c r="F69" s="173">
        <f t="shared" si="0"/>
        <v>0</v>
      </c>
      <c r="G69" s="190"/>
      <c r="H69" s="135">
        <v>0</v>
      </c>
      <c r="I69" s="135">
        <v>0</v>
      </c>
      <c r="J69" s="135">
        <f t="shared" si="1"/>
        <v>0</v>
      </c>
      <c r="L69" s="190"/>
      <c r="M69" s="135">
        <v>0</v>
      </c>
      <c r="N69" s="135">
        <v>0</v>
      </c>
      <c r="O69" s="135">
        <f t="shared" si="2"/>
        <v>0</v>
      </c>
      <c r="P69" s="190"/>
      <c r="Q69" s="135">
        <v>0</v>
      </c>
      <c r="R69" s="135">
        <v>0</v>
      </c>
      <c r="S69" s="135">
        <f t="shared" si="3"/>
        <v>0</v>
      </c>
      <c r="T69" s="190"/>
      <c r="U69" s="135">
        <v>0</v>
      </c>
      <c r="V69" s="135">
        <v>0</v>
      </c>
      <c r="W69" s="135">
        <f t="shared" si="4"/>
        <v>0</v>
      </c>
    </row>
    <row r="70" spans="1:23" ht="15.75" x14ac:dyDescent="0.25">
      <c r="A70" s="12" t="s">
        <v>178</v>
      </c>
      <c r="B70" s="29" t="s">
        <v>179</v>
      </c>
      <c r="C70" s="133"/>
      <c r="D70" s="134">
        <v>0</v>
      </c>
      <c r="E70" s="134">
        <v>0</v>
      </c>
      <c r="F70" s="173">
        <f t="shared" si="0"/>
        <v>0</v>
      </c>
      <c r="G70" s="190"/>
      <c r="H70" s="135">
        <v>0</v>
      </c>
      <c r="I70" s="135">
        <v>0</v>
      </c>
      <c r="J70" s="135">
        <f t="shared" si="1"/>
        <v>0</v>
      </c>
      <c r="L70" s="190"/>
      <c r="M70" s="135">
        <v>0</v>
      </c>
      <c r="N70" s="135">
        <v>0</v>
      </c>
      <c r="O70" s="135">
        <f t="shared" si="2"/>
        <v>0</v>
      </c>
      <c r="P70" s="190"/>
      <c r="Q70" s="135">
        <v>0</v>
      </c>
      <c r="R70" s="135">
        <v>0</v>
      </c>
      <c r="S70" s="135">
        <f t="shared" si="3"/>
        <v>0</v>
      </c>
      <c r="T70" s="190"/>
      <c r="U70" s="135">
        <v>0</v>
      </c>
      <c r="V70" s="135">
        <v>0</v>
      </c>
      <c r="W70" s="135">
        <f t="shared" si="4"/>
        <v>0</v>
      </c>
    </row>
    <row r="71" spans="1:23" ht="15.75" x14ac:dyDescent="0.25">
      <c r="A71" s="21" t="s">
        <v>180</v>
      </c>
      <c r="B71" s="29" t="s">
        <v>181</v>
      </c>
      <c r="C71" s="133"/>
      <c r="D71" s="134">
        <v>0</v>
      </c>
      <c r="E71" s="134">
        <v>0</v>
      </c>
      <c r="F71" s="173">
        <f t="shared" si="0"/>
        <v>0</v>
      </c>
      <c r="G71" s="190"/>
      <c r="H71" s="135">
        <v>0</v>
      </c>
      <c r="I71" s="135">
        <v>0</v>
      </c>
      <c r="J71" s="135">
        <f t="shared" si="1"/>
        <v>0</v>
      </c>
      <c r="L71" s="190"/>
      <c r="M71" s="135">
        <v>0</v>
      </c>
      <c r="N71" s="135">
        <v>0</v>
      </c>
      <c r="O71" s="135">
        <f t="shared" si="2"/>
        <v>0</v>
      </c>
      <c r="P71" s="190"/>
      <c r="Q71" s="135">
        <v>0</v>
      </c>
      <c r="R71" s="135">
        <v>0</v>
      </c>
      <c r="S71" s="135">
        <f t="shared" si="3"/>
        <v>0</v>
      </c>
      <c r="T71" s="190"/>
      <c r="U71" s="135">
        <v>0</v>
      </c>
      <c r="V71" s="135">
        <v>0</v>
      </c>
      <c r="W71" s="135">
        <f t="shared" si="4"/>
        <v>0</v>
      </c>
    </row>
    <row r="72" spans="1:23" ht="15.75" x14ac:dyDescent="0.25">
      <c r="A72" s="12" t="s">
        <v>655</v>
      </c>
      <c r="B72" s="29" t="s">
        <v>182</v>
      </c>
      <c r="C72" s="133"/>
      <c r="D72" s="134">
        <v>0</v>
      </c>
      <c r="E72" s="134">
        <v>0</v>
      </c>
      <c r="F72" s="173">
        <f t="shared" si="0"/>
        <v>0</v>
      </c>
      <c r="G72" s="190"/>
      <c r="H72" s="135">
        <v>0</v>
      </c>
      <c r="I72" s="135">
        <v>0</v>
      </c>
      <c r="J72" s="135">
        <f t="shared" si="1"/>
        <v>0</v>
      </c>
      <c r="L72" s="190"/>
      <c r="M72" s="135">
        <v>0</v>
      </c>
      <c r="N72" s="135">
        <v>0</v>
      </c>
      <c r="O72" s="135">
        <f t="shared" si="2"/>
        <v>0</v>
      </c>
      <c r="P72" s="190"/>
      <c r="Q72" s="135">
        <v>0</v>
      </c>
      <c r="R72" s="135">
        <v>0</v>
      </c>
      <c r="S72" s="135">
        <f t="shared" si="3"/>
        <v>0</v>
      </c>
      <c r="T72" s="190"/>
      <c r="U72" s="135">
        <v>0</v>
      </c>
      <c r="V72" s="135">
        <v>0</v>
      </c>
      <c r="W72" s="135">
        <f t="shared" si="4"/>
        <v>0</v>
      </c>
    </row>
    <row r="73" spans="1:23" ht="15.75" x14ac:dyDescent="0.25">
      <c r="A73" s="21" t="s">
        <v>460</v>
      </c>
      <c r="B73" s="29" t="s">
        <v>183</v>
      </c>
      <c r="C73" s="133">
        <v>439000</v>
      </c>
      <c r="D73" s="135">
        <v>300000</v>
      </c>
      <c r="E73" s="135">
        <v>0</v>
      </c>
      <c r="F73" s="173">
        <f t="shared" ref="F73:F125" si="55">SUM(C73:E73)</f>
        <v>739000</v>
      </c>
      <c r="G73" s="190">
        <v>439000</v>
      </c>
      <c r="H73" s="135">
        <v>300000</v>
      </c>
      <c r="I73" s="135">
        <v>0</v>
      </c>
      <c r="J73" s="135">
        <f t="shared" ref="J73:J125" si="56">SUM(G73:I73)</f>
        <v>739000</v>
      </c>
      <c r="L73" s="190">
        <v>439000</v>
      </c>
      <c r="M73" s="135">
        <v>300000</v>
      </c>
      <c r="N73" s="135">
        <v>0</v>
      </c>
      <c r="O73" s="135">
        <f t="shared" ref="O73:O125" si="57">SUM(L73:N73)</f>
        <v>739000</v>
      </c>
      <c r="P73" s="190">
        <v>439000</v>
      </c>
      <c r="Q73" s="135">
        <v>300000</v>
      </c>
      <c r="R73" s="135">
        <v>0</v>
      </c>
      <c r="S73" s="135">
        <f t="shared" ref="S73:S99" si="58">SUM(P73:R73)</f>
        <v>739000</v>
      </c>
      <c r="T73" s="190">
        <v>200000</v>
      </c>
      <c r="U73" s="135">
        <v>300000</v>
      </c>
      <c r="V73" s="135">
        <v>0</v>
      </c>
      <c r="W73" s="135">
        <f t="shared" ref="W73:W99" si="59">SUM(T73:V73)</f>
        <v>500000</v>
      </c>
    </row>
    <row r="74" spans="1:23" ht="15.75" x14ac:dyDescent="0.25">
      <c r="A74" s="21" t="s">
        <v>657</v>
      </c>
      <c r="B74" s="29" t="s">
        <v>656</v>
      </c>
      <c r="C74" s="133">
        <v>4839231</v>
      </c>
      <c r="D74" s="134">
        <v>0</v>
      </c>
      <c r="E74" s="134">
        <v>0</v>
      </c>
      <c r="F74" s="173">
        <f t="shared" si="55"/>
        <v>4839231</v>
      </c>
      <c r="G74" s="190">
        <v>4697232</v>
      </c>
      <c r="H74" s="135">
        <v>0</v>
      </c>
      <c r="I74" s="135">
        <v>0</v>
      </c>
      <c r="J74" s="135">
        <f t="shared" si="56"/>
        <v>4697232</v>
      </c>
      <c r="L74" s="190">
        <v>5018664</v>
      </c>
      <c r="M74" s="135">
        <v>0</v>
      </c>
      <c r="N74" s="135">
        <v>0</v>
      </c>
      <c r="O74" s="135">
        <f t="shared" si="57"/>
        <v>5018664</v>
      </c>
      <c r="P74" s="190">
        <v>2039323</v>
      </c>
      <c r="Q74" s="135">
        <v>0</v>
      </c>
      <c r="R74" s="135">
        <v>0</v>
      </c>
      <c r="S74" s="135">
        <f t="shared" si="58"/>
        <v>2039323</v>
      </c>
      <c r="T74" s="190">
        <v>7553392</v>
      </c>
      <c r="U74" s="135">
        <v>0</v>
      </c>
      <c r="V74" s="135">
        <v>0</v>
      </c>
      <c r="W74" s="135">
        <f t="shared" si="59"/>
        <v>7553392</v>
      </c>
    </row>
    <row r="75" spans="1:23" s="89" customFormat="1" ht="15.75" x14ac:dyDescent="0.25">
      <c r="A75" s="43" t="s">
        <v>423</v>
      </c>
      <c r="B75" s="46" t="s">
        <v>184</v>
      </c>
      <c r="C75" s="125">
        <f>SUM(C62:C74)</f>
        <v>7481231</v>
      </c>
      <c r="D75" s="118">
        <f t="shared" ref="D75:E75" si="60">SUM(D62:D74)</f>
        <v>300000</v>
      </c>
      <c r="E75" s="118">
        <f t="shared" si="60"/>
        <v>0</v>
      </c>
      <c r="F75" s="174">
        <f t="shared" si="55"/>
        <v>7781231</v>
      </c>
      <c r="G75" s="178">
        <f>SUM(G62:G74)</f>
        <v>7339232</v>
      </c>
      <c r="H75" s="125">
        <f t="shared" ref="H75:I75" si="61">SUM(H62:H74)</f>
        <v>300000</v>
      </c>
      <c r="I75" s="125">
        <f t="shared" si="61"/>
        <v>0</v>
      </c>
      <c r="J75" s="125">
        <f t="shared" si="56"/>
        <v>7639232</v>
      </c>
      <c r="L75" s="178">
        <f>SUM(L62:L74)</f>
        <v>7740891</v>
      </c>
      <c r="M75" s="125">
        <f t="shared" ref="M75:N75" si="62">SUM(M62:M74)</f>
        <v>300000</v>
      </c>
      <c r="N75" s="125">
        <f t="shared" si="62"/>
        <v>0</v>
      </c>
      <c r="O75" s="125">
        <f t="shared" si="57"/>
        <v>8040891</v>
      </c>
      <c r="P75" s="178">
        <f>SUM(P62:P74)</f>
        <v>4761550</v>
      </c>
      <c r="Q75" s="125">
        <f t="shared" ref="Q75:R75" si="63">SUM(Q62:Q74)</f>
        <v>300000</v>
      </c>
      <c r="R75" s="125">
        <f t="shared" si="63"/>
        <v>0</v>
      </c>
      <c r="S75" s="125">
        <f t="shared" si="58"/>
        <v>5061550</v>
      </c>
      <c r="T75" s="178">
        <f>SUM(T62:T74)</f>
        <v>9339995</v>
      </c>
      <c r="U75" s="125">
        <f t="shared" ref="U75:V75" si="64">SUM(U62:U74)</f>
        <v>300000</v>
      </c>
      <c r="V75" s="125">
        <f t="shared" si="64"/>
        <v>0</v>
      </c>
      <c r="W75" s="125">
        <f t="shared" si="59"/>
        <v>9639995</v>
      </c>
    </row>
    <row r="76" spans="1:23" s="89" customFormat="1" ht="15.75" x14ac:dyDescent="0.25">
      <c r="A76" s="191" t="s">
        <v>38</v>
      </c>
      <c r="B76" s="192"/>
      <c r="C76" s="193">
        <f>C26+C27+C52+C61+C75</f>
        <v>28776216</v>
      </c>
      <c r="D76" s="193">
        <f t="shared" ref="D76:E76" si="65">D26+D27+D52+D61+D75</f>
        <v>300000</v>
      </c>
      <c r="E76" s="193">
        <f t="shared" si="65"/>
        <v>13000</v>
      </c>
      <c r="F76" s="194">
        <f t="shared" si="55"/>
        <v>29089216</v>
      </c>
      <c r="G76" s="195">
        <f>G26+G27+G52+G61+G75</f>
        <v>28834217</v>
      </c>
      <c r="H76" s="195">
        <f t="shared" ref="H76:I76" si="66">H26+H27+H52+H61+H75</f>
        <v>300000</v>
      </c>
      <c r="I76" s="195">
        <f t="shared" si="66"/>
        <v>13000</v>
      </c>
      <c r="J76" s="193">
        <f t="shared" si="56"/>
        <v>29147217</v>
      </c>
      <c r="K76" s="196"/>
      <c r="L76" s="195">
        <f>L26+L27+L52+L61+L75</f>
        <v>29395876</v>
      </c>
      <c r="M76" s="195">
        <f t="shared" ref="M76:N76" si="67">M26+M27+M52+M61+M75</f>
        <v>300000</v>
      </c>
      <c r="N76" s="195">
        <f t="shared" si="67"/>
        <v>13000</v>
      </c>
      <c r="O76" s="193">
        <f t="shared" si="57"/>
        <v>29708876</v>
      </c>
      <c r="P76" s="195">
        <f>P26+P27+P52+P61+P75</f>
        <v>27190535</v>
      </c>
      <c r="Q76" s="195">
        <f t="shared" ref="Q76:R76" si="68">Q26+Q27+Q52+Q61+Q75</f>
        <v>300000</v>
      </c>
      <c r="R76" s="195">
        <f t="shared" si="68"/>
        <v>13000</v>
      </c>
      <c r="S76" s="193">
        <f t="shared" si="58"/>
        <v>27503535</v>
      </c>
      <c r="T76" s="195">
        <f>T26+T27+T52+T61+T75</f>
        <v>36602901</v>
      </c>
      <c r="U76" s="195">
        <f t="shared" ref="U76:V76" si="69">U26+U27+U52+U61+U75</f>
        <v>300000</v>
      </c>
      <c r="V76" s="195">
        <f t="shared" si="69"/>
        <v>0</v>
      </c>
      <c r="W76" s="193">
        <f t="shared" si="59"/>
        <v>36902901</v>
      </c>
    </row>
    <row r="77" spans="1:23" ht="15.75" x14ac:dyDescent="0.25">
      <c r="A77" s="33" t="s">
        <v>185</v>
      </c>
      <c r="B77" s="29" t="s">
        <v>186</v>
      </c>
      <c r="C77" s="133"/>
      <c r="D77" s="134">
        <v>0</v>
      </c>
      <c r="E77" s="134">
        <v>0</v>
      </c>
      <c r="F77" s="173">
        <f t="shared" si="55"/>
        <v>0</v>
      </c>
      <c r="G77" s="190"/>
      <c r="H77" s="135">
        <v>0</v>
      </c>
      <c r="I77" s="135">
        <v>0</v>
      </c>
      <c r="J77" s="135">
        <f t="shared" si="56"/>
        <v>0</v>
      </c>
      <c r="L77" s="190"/>
      <c r="M77" s="135">
        <v>0</v>
      </c>
      <c r="N77" s="135">
        <v>0</v>
      </c>
      <c r="O77" s="135">
        <f t="shared" si="57"/>
        <v>0</v>
      </c>
      <c r="P77" s="190"/>
      <c r="Q77" s="135">
        <v>0</v>
      </c>
      <c r="R77" s="135">
        <v>0</v>
      </c>
      <c r="S77" s="135">
        <f t="shared" si="58"/>
        <v>0</v>
      </c>
      <c r="T77" s="190"/>
      <c r="U77" s="135">
        <v>0</v>
      </c>
      <c r="V77" s="135">
        <v>0</v>
      </c>
      <c r="W77" s="135">
        <f t="shared" si="59"/>
        <v>0</v>
      </c>
    </row>
    <row r="78" spans="1:23" ht="15.75" x14ac:dyDescent="0.25">
      <c r="A78" s="33" t="s">
        <v>461</v>
      </c>
      <c r="B78" s="29" t="s">
        <v>187</v>
      </c>
      <c r="C78" s="133"/>
      <c r="D78" s="134">
        <v>0</v>
      </c>
      <c r="E78" s="134">
        <v>0</v>
      </c>
      <c r="F78" s="173">
        <f t="shared" si="55"/>
        <v>0</v>
      </c>
      <c r="G78" s="190"/>
      <c r="H78" s="135">
        <v>0</v>
      </c>
      <c r="I78" s="135">
        <v>0</v>
      </c>
      <c r="J78" s="135">
        <f t="shared" si="56"/>
        <v>0</v>
      </c>
      <c r="L78" s="190"/>
      <c r="M78" s="135">
        <v>0</v>
      </c>
      <c r="N78" s="135">
        <v>0</v>
      </c>
      <c r="O78" s="135">
        <f t="shared" si="57"/>
        <v>0</v>
      </c>
      <c r="P78" s="190">
        <v>175000</v>
      </c>
      <c r="Q78" s="135">
        <v>0</v>
      </c>
      <c r="R78" s="135">
        <v>0</v>
      </c>
      <c r="S78" s="135">
        <f t="shared" si="58"/>
        <v>175000</v>
      </c>
      <c r="T78" s="190">
        <v>0</v>
      </c>
      <c r="U78" s="135">
        <v>0</v>
      </c>
      <c r="V78" s="135">
        <v>0</v>
      </c>
      <c r="W78" s="135">
        <f t="shared" si="59"/>
        <v>0</v>
      </c>
    </row>
    <row r="79" spans="1:23" ht="15.75" x14ac:dyDescent="0.25">
      <c r="A79" s="33" t="s">
        <v>188</v>
      </c>
      <c r="B79" s="29" t="s">
        <v>189</v>
      </c>
      <c r="C79" s="133"/>
      <c r="D79" s="134">
        <v>0</v>
      </c>
      <c r="E79" s="134">
        <v>0</v>
      </c>
      <c r="F79" s="173">
        <f t="shared" si="55"/>
        <v>0</v>
      </c>
      <c r="G79" s="190"/>
      <c r="H79" s="135">
        <v>0</v>
      </c>
      <c r="I79" s="135">
        <v>0</v>
      </c>
      <c r="J79" s="135">
        <f t="shared" si="56"/>
        <v>0</v>
      </c>
      <c r="L79" s="190"/>
      <c r="M79" s="135">
        <v>0</v>
      </c>
      <c r="N79" s="135">
        <v>0</v>
      </c>
      <c r="O79" s="135">
        <f t="shared" si="57"/>
        <v>0</v>
      </c>
      <c r="P79" s="190"/>
      <c r="Q79" s="135">
        <v>0</v>
      </c>
      <c r="R79" s="135">
        <v>0</v>
      </c>
      <c r="S79" s="135">
        <f t="shared" si="58"/>
        <v>0</v>
      </c>
      <c r="T79" s="190"/>
      <c r="U79" s="135">
        <v>0</v>
      </c>
      <c r="V79" s="135">
        <v>0</v>
      </c>
      <c r="W79" s="135">
        <f t="shared" si="59"/>
        <v>0</v>
      </c>
    </row>
    <row r="80" spans="1:23" ht="15.75" x14ac:dyDescent="0.25">
      <c r="A80" s="33" t="s">
        <v>190</v>
      </c>
      <c r="B80" s="29" t="s">
        <v>191</v>
      </c>
      <c r="C80" s="133">
        <v>1642000</v>
      </c>
      <c r="D80" s="134">
        <v>0</v>
      </c>
      <c r="E80" s="134">
        <v>0</v>
      </c>
      <c r="F80" s="173">
        <f t="shared" si="55"/>
        <v>1642000</v>
      </c>
      <c r="G80" s="190">
        <v>1642000</v>
      </c>
      <c r="H80" s="135">
        <v>0</v>
      </c>
      <c r="I80" s="135">
        <v>0</v>
      </c>
      <c r="J80" s="135">
        <f t="shared" si="56"/>
        <v>1642000</v>
      </c>
      <c r="L80" s="190">
        <v>1642000</v>
      </c>
      <c r="M80" s="135">
        <v>0</v>
      </c>
      <c r="N80" s="135">
        <v>0</v>
      </c>
      <c r="O80" s="135">
        <f t="shared" si="57"/>
        <v>1642000</v>
      </c>
      <c r="P80" s="190">
        <v>3642000</v>
      </c>
      <c r="Q80" s="135">
        <v>0</v>
      </c>
      <c r="R80" s="135">
        <v>0</v>
      </c>
      <c r="S80" s="135">
        <f t="shared" si="58"/>
        <v>3642000</v>
      </c>
      <c r="T80" s="190">
        <v>3681951</v>
      </c>
      <c r="U80" s="135">
        <v>0</v>
      </c>
      <c r="V80" s="135">
        <v>0</v>
      </c>
      <c r="W80" s="135">
        <f t="shared" si="59"/>
        <v>3681951</v>
      </c>
    </row>
    <row r="81" spans="1:23" ht="15.75" x14ac:dyDescent="0.25">
      <c r="A81" s="6" t="s">
        <v>192</v>
      </c>
      <c r="B81" s="29" t="s">
        <v>193</v>
      </c>
      <c r="C81" s="133"/>
      <c r="D81" s="134">
        <v>0</v>
      </c>
      <c r="E81" s="134">
        <v>0</v>
      </c>
      <c r="F81" s="173">
        <f t="shared" si="55"/>
        <v>0</v>
      </c>
      <c r="G81" s="190"/>
      <c r="H81" s="135">
        <v>0</v>
      </c>
      <c r="I81" s="135">
        <v>0</v>
      </c>
      <c r="J81" s="135">
        <f t="shared" si="56"/>
        <v>0</v>
      </c>
      <c r="L81" s="190"/>
      <c r="M81" s="135">
        <v>0</v>
      </c>
      <c r="N81" s="135">
        <v>0</v>
      </c>
      <c r="O81" s="135">
        <f t="shared" si="57"/>
        <v>0</v>
      </c>
      <c r="P81" s="190"/>
      <c r="Q81" s="135">
        <v>0</v>
      </c>
      <c r="R81" s="135">
        <v>0</v>
      </c>
      <c r="S81" s="135">
        <f t="shared" si="58"/>
        <v>0</v>
      </c>
      <c r="T81" s="190"/>
      <c r="U81" s="135">
        <v>0</v>
      </c>
      <c r="V81" s="135">
        <v>0</v>
      </c>
      <c r="W81" s="135">
        <f t="shared" si="59"/>
        <v>0</v>
      </c>
    </row>
    <row r="82" spans="1:23" ht="15.75" x14ac:dyDescent="0.25">
      <c r="A82" s="6" t="s">
        <v>194</v>
      </c>
      <c r="B82" s="29" t="s">
        <v>195</v>
      </c>
      <c r="C82" s="133"/>
      <c r="D82" s="134">
        <v>0</v>
      </c>
      <c r="E82" s="134">
        <v>0</v>
      </c>
      <c r="F82" s="173">
        <f t="shared" si="55"/>
        <v>0</v>
      </c>
      <c r="G82" s="190"/>
      <c r="H82" s="135">
        <v>0</v>
      </c>
      <c r="I82" s="135">
        <v>0</v>
      </c>
      <c r="J82" s="135">
        <f t="shared" si="56"/>
        <v>0</v>
      </c>
      <c r="L82" s="190"/>
      <c r="M82" s="135">
        <v>0</v>
      </c>
      <c r="N82" s="135">
        <v>0</v>
      </c>
      <c r="O82" s="135">
        <f t="shared" si="57"/>
        <v>0</v>
      </c>
      <c r="P82" s="190"/>
      <c r="Q82" s="135">
        <v>0</v>
      </c>
      <c r="R82" s="135">
        <v>0</v>
      </c>
      <c r="S82" s="135">
        <f t="shared" si="58"/>
        <v>0</v>
      </c>
      <c r="T82" s="190"/>
      <c r="U82" s="135">
        <v>0</v>
      </c>
      <c r="V82" s="135">
        <v>0</v>
      </c>
      <c r="W82" s="135">
        <f t="shared" si="59"/>
        <v>0</v>
      </c>
    </row>
    <row r="83" spans="1:23" ht="15.75" x14ac:dyDescent="0.25">
      <c r="A83" s="6" t="s">
        <v>196</v>
      </c>
      <c r="B83" s="29" t="s">
        <v>197</v>
      </c>
      <c r="C83" s="133">
        <v>443000</v>
      </c>
      <c r="D83" s="134">
        <v>0</v>
      </c>
      <c r="E83" s="134">
        <v>0</v>
      </c>
      <c r="F83" s="173">
        <f t="shared" si="55"/>
        <v>443000</v>
      </c>
      <c r="G83" s="190">
        <v>443000</v>
      </c>
      <c r="H83" s="135">
        <v>0</v>
      </c>
      <c r="I83" s="135">
        <v>0</v>
      </c>
      <c r="J83" s="135">
        <f t="shared" si="56"/>
        <v>443000</v>
      </c>
      <c r="L83" s="190">
        <v>443000</v>
      </c>
      <c r="M83" s="135">
        <v>0</v>
      </c>
      <c r="N83" s="135">
        <v>0</v>
      </c>
      <c r="O83" s="135">
        <f t="shared" si="57"/>
        <v>443000</v>
      </c>
      <c r="P83" s="190">
        <v>919000</v>
      </c>
      <c r="Q83" s="135">
        <v>0</v>
      </c>
      <c r="R83" s="135">
        <v>0</v>
      </c>
      <c r="S83" s="135">
        <f t="shared" si="58"/>
        <v>919000</v>
      </c>
      <c r="T83" s="190">
        <v>924088</v>
      </c>
      <c r="U83" s="135">
        <v>0</v>
      </c>
      <c r="V83" s="135">
        <v>0</v>
      </c>
      <c r="W83" s="135">
        <f t="shared" si="59"/>
        <v>924088</v>
      </c>
    </row>
    <row r="84" spans="1:23" s="89" customFormat="1" ht="15.75" x14ac:dyDescent="0.25">
      <c r="A84" s="44" t="s">
        <v>425</v>
      </c>
      <c r="B84" s="46" t="s">
        <v>198</v>
      </c>
      <c r="C84" s="125">
        <f>SUM(C77:C83)</f>
        <v>2085000</v>
      </c>
      <c r="D84" s="118">
        <f t="shared" ref="D84:E84" si="70">SUM(D77:D83)</f>
        <v>0</v>
      </c>
      <c r="E84" s="118">
        <f t="shared" si="70"/>
        <v>0</v>
      </c>
      <c r="F84" s="174">
        <f t="shared" si="55"/>
        <v>2085000</v>
      </c>
      <c r="G84" s="178">
        <f>SUM(G77:G83)</f>
        <v>2085000</v>
      </c>
      <c r="H84" s="125">
        <f t="shared" ref="H84:I84" si="71">SUM(H77:H83)</f>
        <v>0</v>
      </c>
      <c r="I84" s="125">
        <f t="shared" si="71"/>
        <v>0</v>
      </c>
      <c r="J84" s="125">
        <f t="shared" si="56"/>
        <v>2085000</v>
      </c>
      <c r="L84" s="178">
        <f>SUM(L77:L83)</f>
        <v>2085000</v>
      </c>
      <c r="M84" s="125">
        <f t="shared" ref="M84:N84" si="72">SUM(M77:M83)</f>
        <v>0</v>
      </c>
      <c r="N84" s="125">
        <f t="shared" si="72"/>
        <v>0</v>
      </c>
      <c r="O84" s="125">
        <f t="shared" si="57"/>
        <v>2085000</v>
      </c>
      <c r="P84" s="178">
        <f>SUM(P77:P83)</f>
        <v>4736000</v>
      </c>
      <c r="Q84" s="125">
        <f t="shared" ref="Q84:R84" si="73">SUM(Q77:Q83)</f>
        <v>0</v>
      </c>
      <c r="R84" s="125">
        <f t="shared" si="73"/>
        <v>0</v>
      </c>
      <c r="S84" s="125">
        <f t="shared" si="58"/>
        <v>4736000</v>
      </c>
      <c r="T84" s="178">
        <f>SUM(T77:T83)</f>
        <v>4606039</v>
      </c>
      <c r="U84" s="125">
        <f t="shared" ref="U84:V84" si="74">SUM(U77:U83)</f>
        <v>0</v>
      </c>
      <c r="V84" s="125">
        <f t="shared" si="74"/>
        <v>0</v>
      </c>
      <c r="W84" s="125">
        <f t="shared" si="59"/>
        <v>4606039</v>
      </c>
    </row>
    <row r="85" spans="1:23" ht="15.75" x14ac:dyDescent="0.25">
      <c r="A85" s="13" t="s">
        <v>199</v>
      </c>
      <c r="B85" s="29" t="s">
        <v>200</v>
      </c>
      <c r="C85" s="133">
        <v>17659713</v>
      </c>
      <c r="D85" s="134">
        <v>1181000</v>
      </c>
      <c r="E85" s="134">
        <v>0</v>
      </c>
      <c r="F85" s="173">
        <f t="shared" si="55"/>
        <v>18840713</v>
      </c>
      <c r="G85" s="190">
        <v>17659713</v>
      </c>
      <c r="H85" s="135">
        <v>1181000</v>
      </c>
      <c r="I85" s="135">
        <v>0</v>
      </c>
      <c r="J85" s="135">
        <f t="shared" si="56"/>
        <v>18840713</v>
      </c>
      <c r="L85" s="190">
        <v>17659713</v>
      </c>
      <c r="M85" s="135">
        <v>1181000</v>
      </c>
      <c r="N85" s="135">
        <v>0</v>
      </c>
      <c r="O85" s="135">
        <f t="shared" si="57"/>
        <v>18840713</v>
      </c>
      <c r="P85" s="190">
        <v>17659713</v>
      </c>
      <c r="Q85" s="135">
        <v>1181000</v>
      </c>
      <c r="R85" s="135">
        <v>0</v>
      </c>
      <c r="S85" s="135">
        <f t="shared" si="58"/>
        <v>18840713</v>
      </c>
      <c r="T85" s="190">
        <v>17055622</v>
      </c>
      <c r="U85" s="135">
        <v>0</v>
      </c>
      <c r="V85" s="135">
        <v>0</v>
      </c>
      <c r="W85" s="135">
        <f t="shared" si="59"/>
        <v>17055622</v>
      </c>
    </row>
    <row r="86" spans="1:23" ht="15.75" x14ac:dyDescent="0.25">
      <c r="A86" s="13" t="s">
        <v>201</v>
      </c>
      <c r="B86" s="29" t="s">
        <v>202</v>
      </c>
      <c r="C86" s="133"/>
      <c r="D86" s="134">
        <v>0</v>
      </c>
      <c r="E86" s="134">
        <v>0</v>
      </c>
      <c r="F86" s="173">
        <f t="shared" si="55"/>
        <v>0</v>
      </c>
      <c r="G86" s="190"/>
      <c r="H86" s="135">
        <v>0</v>
      </c>
      <c r="I86" s="135">
        <v>0</v>
      </c>
      <c r="J86" s="135">
        <f t="shared" si="56"/>
        <v>0</v>
      </c>
      <c r="L86" s="190"/>
      <c r="M86" s="135">
        <v>0</v>
      </c>
      <c r="N86" s="135">
        <v>0</v>
      </c>
      <c r="O86" s="135">
        <f t="shared" si="57"/>
        <v>0</v>
      </c>
      <c r="P86" s="190"/>
      <c r="Q86" s="135">
        <v>0</v>
      </c>
      <c r="R86" s="135">
        <v>0</v>
      </c>
      <c r="S86" s="135">
        <f t="shared" si="58"/>
        <v>0</v>
      </c>
      <c r="T86" s="190"/>
      <c r="U86" s="135">
        <v>0</v>
      </c>
      <c r="V86" s="135">
        <v>0</v>
      </c>
      <c r="W86" s="135">
        <f t="shared" si="59"/>
        <v>0</v>
      </c>
    </row>
    <row r="87" spans="1:23" ht="15.75" x14ac:dyDescent="0.25">
      <c r="A87" s="13" t="s">
        <v>203</v>
      </c>
      <c r="B87" s="29" t="s">
        <v>204</v>
      </c>
      <c r="C87" s="133"/>
      <c r="D87" s="134">
        <v>0</v>
      </c>
      <c r="E87" s="134">
        <v>0</v>
      </c>
      <c r="F87" s="173">
        <f t="shared" si="55"/>
        <v>0</v>
      </c>
      <c r="G87" s="190"/>
      <c r="H87" s="135">
        <v>0</v>
      </c>
      <c r="I87" s="135">
        <v>0</v>
      </c>
      <c r="J87" s="135">
        <f t="shared" si="56"/>
        <v>0</v>
      </c>
      <c r="L87" s="190"/>
      <c r="M87" s="135">
        <v>0</v>
      </c>
      <c r="N87" s="135">
        <v>0</v>
      </c>
      <c r="O87" s="135">
        <f t="shared" si="57"/>
        <v>0</v>
      </c>
      <c r="P87" s="190"/>
      <c r="Q87" s="135">
        <v>0</v>
      </c>
      <c r="R87" s="135">
        <v>0</v>
      </c>
      <c r="S87" s="135">
        <f t="shared" si="58"/>
        <v>0</v>
      </c>
      <c r="T87" s="190"/>
      <c r="U87" s="135">
        <v>0</v>
      </c>
      <c r="V87" s="135">
        <v>0</v>
      </c>
      <c r="W87" s="135">
        <f t="shared" si="59"/>
        <v>0</v>
      </c>
    </row>
    <row r="88" spans="1:23" ht="15.75" x14ac:dyDescent="0.25">
      <c r="A88" s="13" t="s">
        <v>205</v>
      </c>
      <c r="B88" s="29" t="s">
        <v>206</v>
      </c>
      <c r="C88" s="133">
        <v>4768132</v>
      </c>
      <c r="D88" s="134">
        <v>319000</v>
      </c>
      <c r="E88" s="134">
        <v>0</v>
      </c>
      <c r="F88" s="173">
        <f t="shared" si="55"/>
        <v>5087132</v>
      </c>
      <c r="G88" s="190">
        <v>4768132</v>
      </c>
      <c r="H88" s="135">
        <v>319000</v>
      </c>
      <c r="I88" s="135">
        <v>0</v>
      </c>
      <c r="J88" s="135">
        <f t="shared" si="56"/>
        <v>5087132</v>
      </c>
      <c r="L88" s="190">
        <v>4768132</v>
      </c>
      <c r="M88" s="135">
        <v>319000</v>
      </c>
      <c r="N88" s="135">
        <v>0</v>
      </c>
      <c r="O88" s="135">
        <f t="shared" si="57"/>
        <v>5087132</v>
      </c>
      <c r="P88" s="190">
        <v>4768132</v>
      </c>
      <c r="Q88" s="135">
        <v>319000</v>
      </c>
      <c r="R88" s="135">
        <v>0</v>
      </c>
      <c r="S88" s="135">
        <f t="shared" si="58"/>
        <v>5087132</v>
      </c>
      <c r="T88" s="190">
        <v>4605018</v>
      </c>
      <c r="U88" s="135">
        <v>0</v>
      </c>
      <c r="V88" s="135">
        <v>0</v>
      </c>
      <c r="W88" s="135">
        <f t="shared" si="59"/>
        <v>4605018</v>
      </c>
    </row>
    <row r="89" spans="1:23" s="89" customFormat="1" ht="15.75" x14ac:dyDescent="0.25">
      <c r="A89" s="43" t="s">
        <v>426</v>
      </c>
      <c r="B89" s="46" t="s">
        <v>207</v>
      </c>
      <c r="C89" s="125">
        <f>SUM(C85:C88)</f>
        <v>22427845</v>
      </c>
      <c r="D89" s="118">
        <f t="shared" ref="D89:E89" si="75">SUM(D85:D88)</f>
        <v>1500000</v>
      </c>
      <c r="E89" s="118">
        <f t="shared" si="75"/>
        <v>0</v>
      </c>
      <c r="F89" s="174">
        <f t="shared" si="55"/>
        <v>23927845</v>
      </c>
      <c r="G89" s="178">
        <f>SUM(G85:G88)</f>
        <v>22427845</v>
      </c>
      <c r="H89" s="125">
        <f t="shared" ref="H89:I89" si="76">SUM(H85:H88)</f>
        <v>1500000</v>
      </c>
      <c r="I89" s="125">
        <f t="shared" si="76"/>
        <v>0</v>
      </c>
      <c r="J89" s="125">
        <f t="shared" si="56"/>
        <v>23927845</v>
      </c>
      <c r="L89" s="178">
        <f>SUM(L85:L88)</f>
        <v>22427845</v>
      </c>
      <c r="M89" s="125">
        <f t="shared" ref="M89:N89" si="77">SUM(M85:M88)</f>
        <v>1500000</v>
      </c>
      <c r="N89" s="125">
        <f t="shared" si="77"/>
        <v>0</v>
      </c>
      <c r="O89" s="125">
        <f t="shared" si="57"/>
        <v>23927845</v>
      </c>
      <c r="P89" s="178">
        <f>SUM(P85:P88)</f>
        <v>22427845</v>
      </c>
      <c r="Q89" s="125">
        <f t="shared" ref="Q89:R89" si="78">SUM(Q85:Q88)</f>
        <v>1500000</v>
      </c>
      <c r="R89" s="125">
        <f t="shared" si="78"/>
        <v>0</v>
      </c>
      <c r="S89" s="125">
        <f t="shared" si="58"/>
        <v>23927845</v>
      </c>
      <c r="T89" s="178">
        <f>SUM(T85:T88)</f>
        <v>21660640</v>
      </c>
      <c r="U89" s="125">
        <f t="shared" ref="U89:V89" si="79">SUM(U85:U88)</f>
        <v>0</v>
      </c>
      <c r="V89" s="125">
        <f t="shared" si="79"/>
        <v>0</v>
      </c>
      <c r="W89" s="125">
        <f t="shared" si="59"/>
        <v>21660640</v>
      </c>
    </row>
    <row r="90" spans="1:23" ht="15.75" x14ac:dyDescent="0.25">
      <c r="A90" s="13" t="s">
        <v>208</v>
      </c>
      <c r="B90" s="29" t="s">
        <v>209</v>
      </c>
      <c r="C90" s="133"/>
      <c r="D90" s="134">
        <v>0</v>
      </c>
      <c r="E90" s="134">
        <v>0</v>
      </c>
      <c r="F90" s="173">
        <f t="shared" si="55"/>
        <v>0</v>
      </c>
      <c r="G90" s="190"/>
      <c r="H90" s="135">
        <v>0</v>
      </c>
      <c r="I90" s="135">
        <v>0</v>
      </c>
      <c r="J90" s="135">
        <f t="shared" si="56"/>
        <v>0</v>
      </c>
      <c r="L90" s="190"/>
      <c r="M90" s="135">
        <v>0</v>
      </c>
      <c r="N90" s="135">
        <v>0</v>
      </c>
      <c r="O90" s="135">
        <f t="shared" si="57"/>
        <v>0</v>
      </c>
      <c r="P90" s="190"/>
      <c r="Q90" s="135">
        <v>0</v>
      </c>
      <c r="R90" s="135">
        <v>0</v>
      </c>
      <c r="S90" s="135">
        <f t="shared" si="58"/>
        <v>0</v>
      </c>
      <c r="T90" s="190"/>
      <c r="U90" s="135">
        <v>0</v>
      </c>
      <c r="V90" s="135">
        <v>0</v>
      </c>
      <c r="W90" s="135">
        <f t="shared" si="59"/>
        <v>0</v>
      </c>
    </row>
    <row r="91" spans="1:23" ht="15.75" x14ac:dyDescent="0.25">
      <c r="A91" s="13" t="s">
        <v>462</v>
      </c>
      <c r="B91" s="29" t="s">
        <v>210</v>
      </c>
      <c r="C91" s="133"/>
      <c r="D91" s="134">
        <v>0</v>
      </c>
      <c r="E91" s="134">
        <v>0</v>
      </c>
      <c r="F91" s="173">
        <f t="shared" si="55"/>
        <v>0</v>
      </c>
      <c r="G91" s="190"/>
      <c r="H91" s="135">
        <v>0</v>
      </c>
      <c r="I91" s="135">
        <v>0</v>
      </c>
      <c r="J91" s="135">
        <f t="shared" si="56"/>
        <v>0</v>
      </c>
      <c r="L91" s="190"/>
      <c r="M91" s="135">
        <v>0</v>
      </c>
      <c r="N91" s="135">
        <v>0</v>
      </c>
      <c r="O91" s="135">
        <f t="shared" si="57"/>
        <v>0</v>
      </c>
      <c r="P91" s="190"/>
      <c r="Q91" s="135">
        <v>0</v>
      </c>
      <c r="R91" s="135">
        <v>0</v>
      </c>
      <c r="S91" s="135">
        <f t="shared" si="58"/>
        <v>0</v>
      </c>
      <c r="T91" s="190"/>
      <c r="U91" s="135">
        <v>0</v>
      </c>
      <c r="V91" s="135">
        <v>0</v>
      </c>
      <c r="W91" s="135">
        <f t="shared" si="59"/>
        <v>0</v>
      </c>
    </row>
    <row r="92" spans="1:23" ht="15.75" x14ac:dyDescent="0.25">
      <c r="A92" s="13" t="s">
        <v>463</v>
      </c>
      <c r="B92" s="29" t="s">
        <v>211</v>
      </c>
      <c r="C92" s="133"/>
      <c r="D92" s="134">
        <v>0</v>
      </c>
      <c r="E92" s="134">
        <v>0</v>
      </c>
      <c r="F92" s="173">
        <f t="shared" si="55"/>
        <v>0</v>
      </c>
      <c r="G92" s="190"/>
      <c r="H92" s="135">
        <v>0</v>
      </c>
      <c r="I92" s="135">
        <v>0</v>
      </c>
      <c r="J92" s="135">
        <f t="shared" si="56"/>
        <v>0</v>
      </c>
      <c r="L92" s="190"/>
      <c r="M92" s="135">
        <v>0</v>
      </c>
      <c r="N92" s="135">
        <v>0</v>
      </c>
      <c r="O92" s="135">
        <f t="shared" si="57"/>
        <v>0</v>
      </c>
      <c r="P92" s="190"/>
      <c r="Q92" s="135">
        <v>0</v>
      </c>
      <c r="R92" s="135">
        <v>0</v>
      </c>
      <c r="S92" s="135">
        <f t="shared" si="58"/>
        <v>0</v>
      </c>
      <c r="T92" s="190"/>
      <c r="U92" s="135">
        <v>0</v>
      </c>
      <c r="V92" s="135">
        <v>0</v>
      </c>
      <c r="W92" s="135">
        <f t="shared" si="59"/>
        <v>0</v>
      </c>
    </row>
    <row r="93" spans="1:23" ht="15.75" x14ac:dyDescent="0.25">
      <c r="A93" s="13" t="s">
        <v>464</v>
      </c>
      <c r="B93" s="29" t="s">
        <v>212</v>
      </c>
      <c r="C93" s="133"/>
      <c r="D93" s="134">
        <v>0</v>
      </c>
      <c r="E93" s="134">
        <v>0</v>
      </c>
      <c r="F93" s="173">
        <f t="shared" si="55"/>
        <v>0</v>
      </c>
      <c r="G93" s="190"/>
      <c r="H93" s="135">
        <v>0</v>
      </c>
      <c r="I93" s="135">
        <v>0</v>
      </c>
      <c r="J93" s="135">
        <f t="shared" si="56"/>
        <v>0</v>
      </c>
      <c r="L93" s="190"/>
      <c r="M93" s="135">
        <v>0</v>
      </c>
      <c r="N93" s="135">
        <v>0</v>
      </c>
      <c r="O93" s="135">
        <f t="shared" si="57"/>
        <v>0</v>
      </c>
      <c r="P93" s="190"/>
      <c r="Q93" s="135">
        <v>0</v>
      </c>
      <c r="R93" s="135">
        <v>0</v>
      </c>
      <c r="S93" s="135">
        <f t="shared" si="58"/>
        <v>0</v>
      </c>
      <c r="T93" s="190"/>
      <c r="U93" s="135">
        <v>0</v>
      </c>
      <c r="V93" s="135">
        <v>0</v>
      </c>
      <c r="W93" s="135">
        <f t="shared" si="59"/>
        <v>0</v>
      </c>
    </row>
    <row r="94" spans="1:23" ht="15.75" x14ac:dyDescent="0.25">
      <c r="A94" s="13" t="s">
        <v>465</v>
      </c>
      <c r="B94" s="29" t="s">
        <v>213</v>
      </c>
      <c r="C94" s="133"/>
      <c r="D94" s="134">
        <v>0</v>
      </c>
      <c r="E94" s="134">
        <v>0</v>
      </c>
      <c r="F94" s="173">
        <f t="shared" si="55"/>
        <v>0</v>
      </c>
      <c r="G94" s="190"/>
      <c r="H94" s="135">
        <v>0</v>
      </c>
      <c r="I94" s="135">
        <v>0</v>
      </c>
      <c r="J94" s="135">
        <f t="shared" si="56"/>
        <v>0</v>
      </c>
      <c r="L94" s="190"/>
      <c r="M94" s="135">
        <v>0</v>
      </c>
      <c r="N94" s="135">
        <v>0</v>
      </c>
      <c r="O94" s="135">
        <f t="shared" si="57"/>
        <v>0</v>
      </c>
      <c r="P94" s="190"/>
      <c r="Q94" s="135">
        <v>0</v>
      </c>
      <c r="R94" s="135">
        <v>0</v>
      </c>
      <c r="S94" s="135">
        <f t="shared" si="58"/>
        <v>0</v>
      </c>
      <c r="T94" s="190"/>
      <c r="U94" s="135">
        <v>0</v>
      </c>
      <c r="V94" s="135">
        <v>0</v>
      </c>
      <c r="W94" s="135">
        <f t="shared" si="59"/>
        <v>0</v>
      </c>
    </row>
    <row r="95" spans="1:23" ht="15.75" x14ac:dyDescent="0.25">
      <c r="A95" s="13" t="s">
        <v>466</v>
      </c>
      <c r="B95" s="29" t="s">
        <v>214</v>
      </c>
      <c r="C95" s="133"/>
      <c r="D95" s="134">
        <v>0</v>
      </c>
      <c r="E95" s="134">
        <v>0</v>
      </c>
      <c r="F95" s="173">
        <f t="shared" si="55"/>
        <v>0</v>
      </c>
      <c r="G95" s="190"/>
      <c r="H95" s="135">
        <v>0</v>
      </c>
      <c r="I95" s="135">
        <v>0</v>
      </c>
      <c r="J95" s="135">
        <f t="shared" si="56"/>
        <v>0</v>
      </c>
      <c r="L95" s="190"/>
      <c r="M95" s="135">
        <v>0</v>
      </c>
      <c r="N95" s="135">
        <v>0</v>
      </c>
      <c r="O95" s="135">
        <f t="shared" si="57"/>
        <v>0</v>
      </c>
      <c r="P95" s="190"/>
      <c r="Q95" s="135">
        <v>0</v>
      </c>
      <c r="R95" s="135">
        <v>0</v>
      </c>
      <c r="S95" s="135">
        <f t="shared" si="58"/>
        <v>0</v>
      </c>
      <c r="T95" s="190"/>
      <c r="U95" s="135">
        <v>0</v>
      </c>
      <c r="V95" s="135">
        <v>0</v>
      </c>
      <c r="W95" s="135">
        <f t="shared" si="59"/>
        <v>0</v>
      </c>
    </row>
    <row r="96" spans="1:23" ht="15.75" x14ac:dyDescent="0.25">
      <c r="A96" s="13" t="s">
        <v>215</v>
      </c>
      <c r="B96" s="29" t="s">
        <v>216</v>
      </c>
      <c r="C96" s="133"/>
      <c r="D96" s="134">
        <v>0</v>
      </c>
      <c r="E96" s="134">
        <v>0</v>
      </c>
      <c r="F96" s="173">
        <f t="shared" si="55"/>
        <v>0</v>
      </c>
      <c r="G96" s="190"/>
      <c r="H96" s="135">
        <v>0</v>
      </c>
      <c r="I96" s="135">
        <v>0</v>
      </c>
      <c r="J96" s="135">
        <f t="shared" si="56"/>
        <v>0</v>
      </c>
      <c r="L96" s="190"/>
      <c r="M96" s="135">
        <v>0</v>
      </c>
      <c r="N96" s="135">
        <v>0</v>
      </c>
      <c r="O96" s="135">
        <f t="shared" si="57"/>
        <v>0</v>
      </c>
      <c r="P96" s="190"/>
      <c r="Q96" s="135">
        <v>0</v>
      </c>
      <c r="R96" s="135">
        <v>0</v>
      </c>
      <c r="S96" s="135">
        <f t="shared" si="58"/>
        <v>0</v>
      </c>
      <c r="T96" s="190"/>
      <c r="U96" s="135">
        <v>0</v>
      </c>
      <c r="V96" s="135">
        <v>0</v>
      </c>
      <c r="W96" s="135">
        <f t="shared" si="59"/>
        <v>0</v>
      </c>
    </row>
    <row r="97" spans="1:23" ht="15.75" x14ac:dyDescent="0.25">
      <c r="A97" s="13" t="s">
        <v>658</v>
      </c>
      <c r="B97" s="29" t="s">
        <v>217</v>
      </c>
      <c r="C97" s="133"/>
      <c r="D97" s="134">
        <v>0</v>
      </c>
      <c r="E97" s="134">
        <v>0</v>
      </c>
      <c r="F97" s="173">
        <f t="shared" si="55"/>
        <v>0</v>
      </c>
      <c r="G97" s="190"/>
      <c r="H97" s="135">
        <v>0</v>
      </c>
      <c r="I97" s="135">
        <v>0</v>
      </c>
      <c r="J97" s="135">
        <f t="shared" si="56"/>
        <v>0</v>
      </c>
      <c r="L97" s="190"/>
      <c r="M97" s="135">
        <v>0</v>
      </c>
      <c r="N97" s="135">
        <v>0</v>
      </c>
      <c r="O97" s="135">
        <f t="shared" si="57"/>
        <v>0</v>
      </c>
      <c r="P97" s="190"/>
      <c r="Q97" s="135">
        <v>0</v>
      </c>
      <c r="R97" s="135">
        <v>0</v>
      </c>
      <c r="S97" s="135">
        <f t="shared" si="58"/>
        <v>0</v>
      </c>
      <c r="T97" s="190"/>
      <c r="U97" s="135">
        <v>0</v>
      </c>
      <c r="V97" s="135">
        <v>0</v>
      </c>
      <c r="W97" s="135">
        <f t="shared" si="59"/>
        <v>0</v>
      </c>
    </row>
    <row r="98" spans="1:23" ht="15.75" x14ac:dyDescent="0.25">
      <c r="A98" s="13" t="s">
        <v>659</v>
      </c>
      <c r="B98" s="29" t="s">
        <v>660</v>
      </c>
      <c r="C98" s="133"/>
      <c r="D98" s="134">
        <v>0</v>
      </c>
      <c r="E98" s="134">
        <v>0</v>
      </c>
      <c r="F98" s="173">
        <f t="shared" si="55"/>
        <v>0</v>
      </c>
      <c r="G98" s="190"/>
      <c r="H98" s="135">
        <v>0</v>
      </c>
      <c r="I98" s="135">
        <v>0</v>
      </c>
      <c r="J98" s="135">
        <f t="shared" si="56"/>
        <v>0</v>
      </c>
      <c r="L98" s="190"/>
      <c r="M98" s="135">
        <v>0</v>
      </c>
      <c r="N98" s="135">
        <v>0</v>
      </c>
      <c r="O98" s="135">
        <f t="shared" si="57"/>
        <v>0</v>
      </c>
      <c r="P98" s="190"/>
      <c r="Q98" s="135">
        <v>0</v>
      </c>
      <c r="R98" s="135">
        <v>0</v>
      </c>
      <c r="S98" s="135">
        <f t="shared" si="58"/>
        <v>0</v>
      </c>
      <c r="T98" s="190"/>
      <c r="U98" s="135">
        <v>0</v>
      </c>
      <c r="V98" s="135">
        <v>0</v>
      </c>
      <c r="W98" s="135">
        <f t="shared" si="59"/>
        <v>0</v>
      </c>
    </row>
    <row r="99" spans="1:23" s="89" customFormat="1" ht="15.75" x14ac:dyDescent="0.25">
      <c r="A99" s="43" t="s">
        <v>427</v>
      </c>
      <c r="B99" s="46" t="s">
        <v>218</v>
      </c>
      <c r="C99" s="125">
        <v>0</v>
      </c>
      <c r="D99" s="118">
        <f t="shared" ref="D99:E99" si="80">SUM(D90:D98)</f>
        <v>0</v>
      </c>
      <c r="E99" s="118">
        <f t="shared" si="80"/>
        <v>0</v>
      </c>
      <c r="F99" s="174">
        <f t="shared" si="55"/>
        <v>0</v>
      </c>
      <c r="G99" s="178">
        <v>0</v>
      </c>
      <c r="H99" s="125">
        <f t="shared" ref="H99:I99" si="81">SUM(H90:H98)</f>
        <v>0</v>
      </c>
      <c r="I99" s="125">
        <f t="shared" si="81"/>
        <v>0</v>
      </c>
      <c r="J99" s="125">
        <f t="shared" si="56"/>
        <v>0</v>
      </c>
      <c r="L99" s="178">
        <v>0</v>
      </c>
      <c r="M99" s="125">
        <f t="shared" ref="M99:N99" si="82">SUM(M90:M98)</f>
        <v>0</v>
      </c>
      <c r="N99" s="125">
        <f t="shared" si="82"/>
        <v>0</v>
      </c>
      <c r="O99" s="125">
        <f t="shared" si="57"/>
        <v>0</v>
      </c>
      <c r="P99" s="178">
        <v>0</v>
      </c>
      <c r="Q99" s="125">
        <f t="shared" ref="Q99:R99" si="83">SUM(Q90:Q98)</f>
        <v>0</v>
      </c>
      <c r="R99" s="125">
        <f t="shared" si="83"/>
        <v>0</v>
      </c>
      <c r="S99" s="125">
        <f t="shared" si="58"/>
        <v>0</v>
      </c>
      <c r="T99" s="178">
        <v>0</v>
      </c>
      <c r="U99" s="125">
        <f t="shared" ref="U99:V99" si="84">SUM(U90:U98)</f>
        <v>0</v>
      </c>
      <c r="V99" s="125">
        <f t="shared" si="84"/>
        <v>0</v>
      </c>
      <c r="W99" s="125">
        <f t="shared" si="59"/>
        <v>0</v>
      </c>
    </row>
    <row r="100" spans="1:23" s="89" customFormat="1" ht="15.75" x14ac:dyDescent="0.25">
      <c r="A100" s="197" t="s">
        <v>39</v>
      </c>
      <c r="B100" s="198"/>
      <c r="C100" s="199">
        <f>C84+C89+C99</f>
        <v>24512845</v>
      </c>
      <c r="D100" s="199">
        <f t="shared" ref="D100:O100" si="85">D84+D89+D99</f>
        <v>1500000</v>
      </c>
      <c r="E100" s="199">
        <f t="shared" si="85"/>
        <v>0</v>
      </c>
      <c r="F100" s="199">
        <f t="shared" si="85"/>
        <v>26012845</v>
      </c>
      <c r="G100" s="199">
        <f t="shared" si="85"/>
        <v>24512845</v>
      </c>
      <c r="H100" s="199">
        <f t="shared" si="85"/>
        <v>1500000</v>
      </c>
      <c r="I100" s="199">
        <f t="shared" si="85"/>
        <v>0</v>
      </c>
      <c r="J100" s="199">
        <f t="shared" si="85"/>
        <v>26012845</v>
      </c>
      <c r="K100" s="199">
        <f t="shared" si="85"/>
        <v>0</v>
      </c>
      <c r="L100" s="193">
        <f t="shared" si="85"/>
        <v>24512845</v>
      </c>
      <c r="M100" s="193">
        <f t="shared" si="85"/>
        <v>1500000</v>
      </c>
      <c r="N100" s="193">
        <f t="shared" si="85"/>
        <v>0</v>
      </c>
      <c r="O100" s="193">
        <f t="shared" si="85"/>
        <v>26012845</v>
      </c>
      <c r="P100" s="193">
        <f t="shared" ref="P100:S100" si="86">P84+P89+P99</f>
        <v>27163845</v>
      </c>
      <c r="Q100" s="193">
        <f t="shared" si="86"/>
        <v>1500000</v>
      </c>
      <c r="R100" s="193">
        <f t="shared" si="86"/>
        <v>0</v>
      </c>
      <c r="S100" s="193">
        <f t="shared" si="86"/>
        <v>28663845</v>
      </c>
      <c r="T100" s="193">
        <f t="shared" ref="T100:W100" si="87">T84+T89+T99</f>
        <v>26266679</v>
      </c>
      <c r="U100" s="193">
        <f t="shared" si="87"/>
        <v>0</v>
      </c>
      <c r="V100" s="193">
        <f t="shared" si="87"/>
        <v>0</v>
      </c>
      <c r="W100" s="193">
        <f t="shared" si="87"/>
        <v>26266679</v>
      </c>
    </row>
    <row r="101" spans="1:23" s="89" customFormat="1" ht="17.25" x14ac:dyDescent="0.3">
      <c r="A101" s="126" t="s">
        <v>474</v>
      </c>
      <c r="B101" s="127" t="s">
        <v>219</v>
      </c>
      <c r="C101" s="136">
        <f>C26+C27+C52+C61+C75+C84+C89+C99</f>
        <v>53289061</v>
      </c>
      <c r="D101" s="137">
        <f t="shared" ref="D101:E101" si="88">D26+D27+D52+D61+D75+D84+D89+D99</f>
        <v>1800000</v>
      </c>
      <c r="E101" s="137">
        <f t="shared" si="88"/>
        <v>13000</v>
      </c>
      <c r="F101" s="176">
        <f t="shared" si="55"/>
        <v>55102061</v>
      </c>
      <c r="G101" s="179">
        <f>G26+G27+G52+G61+G75+G84+G89+G99</f>
        <v>53347062</v>
      </c>
      <c r="H101" s="136">
        <f t="shared" ref="H101:I101" si="89">H26+H27+H52+H61+H75+H84+H89+H99</f>
        <v>1800000</v>
      </c>
      <c r="I101" s="136">
        <f t="shared" si="89"/>
        <v>13000</v>
      </c>
      <c r="J101" s="136">
        <f t="shared" si="56"/>
        <v>55160062</v>
      </c>
      <c r="L101" s="179">
        <f>L26+L27+L52+L61+L75+L84+L89+L99</f>
        <v>53908721</v>
      </c>
      <c r="M101" s="136">
        <f t="shared" ref="M101:N101" si="90">M26+M27+M52+M61+M75+M84+M89+M99</f>
        <v>1800000</v>
      </c>
      <c r="N101" s="136">
        <f t="shared" si="90"/>
        <v>13000</v>
      </c>
      <c r="O101" s="136">
        <f t="shared" si="57"/>
        <v>55721721</v>
      </c>
      <c r="P101" s="179">
        <f>P26+P27+P52+P61+P75+P84+P89+P99</f>
        <v>54354380</v>
      </c>
      <c r="Q101" s="136">
        <f t="shared" ref="Q101:R101" si="91">Q26+Q27+Q52+Q61+Q75+Q84+Q89+Q99</f>
        <v>1800000</v>
      </c>
      <c r="R101" s="136">
        <f t="shared" si="91"/>
        <v>13000</v>
      </c>
      <c r="S101" s="136">
        <f t="shared" ref="S101:S125" si="92">SUM(P101:R101)</f>
        <v>56167380</v>
      </c>
      <c r="T101" s="179">
        <f>T26+T27+T52+T61+T75+T84+T89+T99</f>
        <v>62869580</v>
      </c>
      <c r="U101" s="136">
        <f t="shared" ref="U101:V101" si="93">U26+U27+U52+U61+U75+U84+U89+U99</f>
        <v>300000</v>
      </c>
      <c r="V101" s="136">
        <f t="shared" si="93"/>
        <v>0</v>
      </c>
      <c r="W101" s="136">
        <f t="shared" ref="W101:W125" si="94">SUM(T101:V101)</f>
        <v>63169580</v>
      </c>
    </row>
    <row r="102" spans="1:23" ht="15.75" x14ac:dyDescent="0.25">
      <c r="A102" s="13" t="s">
        <v>661</v>
      </c>
      <c r="B102" s="5" t="s">
        <v>220</v>
      </c>
      <c r="C102" s="133"/>
      <c r="D102" s="134">
        <v>0</v>
      </c>
      <c r="E102" s="134">
        <v>0</v>
      </c>
      <c r="F102" s="173">
        <f t="shared" si="55"/>
        <v>0</v>
      </c>
      <c r="G102" s="190"/>
      <c r="H102" s="135">
        <v>0</v>
      </c>
      <c r="I102" s="135">
        <v>0</v>
      </c>
      <c r="J102" s="135">
        <f t="shared" si="56"/>
        <v>0</v>
      </c>
      <c r="L102" s="190"/>
      <c r="M102" s="135">
        <v>0</v>
      </c>
      <c r="N102" s="135">
        <v>0</v>
      </c>
      <c r="O102" s="135">
        <f t="shared" si="57"/>
        <v>0</v>
      </c>
      <c r="P102" s="190"/>
      <c r="Q102" s="135">
        <v>0</v>
      </c>
      <c r="R102" s="135">
        <v>0</v>
      </c>
      <c r="S102" s="135">
        <f t="shared" si="92"/>
        <v>0</v>
      </c>
      <c r="T102" s="190"/>
      <c r="U102" s="135">
        <v>0</v>
      </c>
      <c r="V102" s="135">
        <v>0</v>
      </c>
      <c r="W102" s="135">
        <f t="shared" si="94"/>
        <v>0</v>
      </c>
    </row>
    <row r="103" spans="1:23" ht="15.75" x14ac:dyDescent="0.25">
      <c r="A103" s="13" t="s">
        <v>223</v>
      </c>
      <c r="B103" s="5" t="s">
        <v>224</v>
      </c>
      <c r="C103" s="133"/>
      <c r="D103" s="134">
        <v>0</v>
      </c>
      <c r="E103" s="134">
        <v>0</v>
      </c>
      <c r="F103" s="173">
        <f t="shared" si="55"/>
        <v>0</v>
      </c>
      <c r="G103" s="190"/>
      <c r="H103" s="135">
        <v>0</v>
      </c>
      <c r="I103" s="135">
        <v>0</v>
      </c>
      <c r="J103" s="135">
        <f t="shared" si="56"/>
        <v>0</v>
      </c>
      <c r="L103" s="190"/>
      <c r="M103" s="135">
        <v>0</v>
      </c>
      <c r="N103" s="135">
        <v>0</v>
      </c>
      <c r="O103" s="135">
        <f t="shared" si="57"/>
        <v>0</v>
      </c>
      <c r="P103" s="190"/>
      <c r="Q103" s="135">
        <v>0</v>
      </c>
      <c r="R103" s="135">
        <v>0</v>
      </c>
      <c r="S103" s="135">
        <f t="shared" si="92"/>
        <v>0</v>
      </c>
      <c r="T103" s="190"/>
      <c r="U103" s="135">
        <v>0</v>
      </c>
      <c r="V103" s="135">
        <v>0</v>
      </c>
      <c r="W103" s="135">
        <f t="shared" si="94"/>
        <v>0</v>
      </c>
    </row>
    <row r="104" spans="1:23" ht="15.75" x14ac:dyDescent="0.25">
      <c r="A104" s="13" t="s">
        <v>468</v>
      </c>
      <c r="B104" s="5" t="s">
        <v>225</v>
      </c>
      <c r="C104" s="133"/>
      <c r="D104" s="134">
        <v>0</v>
      </c>
      <c r="E104" s="134">
        <v>0</v>
      </c>
      <c r="F104" s="173">
        <f t="shared" si="55"/>
        <v>0</v>
      </c>
      <c r="G104" s="190"/>
      <c r="H104" s="135">
        <v>0</v>
      </c>
      <c r="I104" s="135">
        <v>0</v>
      </c>
      <c r="J104" s="135">
        <f t="shared" si="56"/>
        <v>0</v>
      </c>
      <c r="L104" s="190"/>
      <c r="M104" s="135">
        <v>0</v>
      </c>
      <c r="N104" s="135">
        <v>0</v>
      </c>
      <c r="O104" s="135">
        <f t="shared" si="57"/>
        <v>0</v>
      </c>
      <c r="P104" s="190"/>
      <c r="Q104" s="135">
        <v>0</v>
      </c>
      <c r="R104" s="135">
        <v>0</v>
      </c>
      <c r="S104" s="135">
        <f t="shared" si="92"/>
        <v>0</v>
      </c>
      <c r="T104" s="190"/>
      <c r="U104" s="135">
        <v>0</v>
      </c>
      <c r="V104" s="135">
        <v>0</v>
      </c>
      <c r="W104" s="135">
        <f t="shared" si="94"/>
        <v>0</v>
      </c>
    </row>
    <row r="105" spans="1:23" s="89" customFormat="1" ht="15.75" x14ac:dyDescent="0.25">
      <c r="A105" s="15" t="s">
        <v>432</v>
      </c>
      <c r="B105" s="7" t="s">
        <v>227</v>
      </c>
      <c r="C105" s="125">
        <v>0</v>
      </c>
      <c r="D105" s="118">
        <f t="shared" ref="D105:E105" si="95">SUM(D102:D104)</f>
        <v>0</v>
      </c>
      <c r="E105" s="118">
        <f t="shared" si="95"/>
        <v>0</v>
      </c>
      <c r="F105" s="174">
        <f t="shared" si="55"/>
        <v>0</v>
      </c>
      <c r="G105" s="178">
        <v>0</v>
      </c>
      <c r="H105" s="125">
        <f t="shared" ref="H105:I105" si="96">SUM(H102:H104)</f>
        <v>0</v>
      </c>
      <c r="I105" s="125">
        <f t="shared" si="96"/>
        <v>0</v>
      </c>
      <c r="J105" s="125">
        <f t="shared" si="56"/>
        <v>0</v>
      </c>
      <c r="L105" s="178">
        <v>0</v>
      </c>
      <c r="M105" s="125">
        <f t="shared" ref="M105:N105" si="97">SUM(M102:M104)</f>
        <v>0</v>
      </c>
      <c r="N105" s="125">
        <f t="shared" si="97"/>
        <v>0</v>
      </c>
      <c r="O105" s="125">
        <f t="shared" si="57"/>
        <v>0</v>
      </c>
      <c r="P105" s="178">
        <v>0</v>
      </c>
      <c r="Q105" s="125">
        <f t="shared" ref="Q105:R105" si="98">SUM(Q102:Q104)</f>
        <v>0</v>
      </c>
      <c r="R105" s="125">
        <f t="shared" si="98"/>
        <v>0</v>
      </c>
      <c r="S105" s="125">
        <f t="shared" si="92"/>
        <v>0</v>
      </c>
      <c r="T105" s="178">
        <v>0</v>
      </c>
      <c r="U105" s="125">
        <f t="shared" ref="U105:V105" si="99">SUM(U102:U104)</f>
        <v>0</v>
      </c>
      <c r="V105" s="125">
        <f t="shared" si="99"/>
        <v>0</v>
      </c>
      <c r="W105" s="125">
        <f t="shared" si="94"/>
        <v>0</v>
      </c>
    </row>
    <row r="106" spans="1:23" ht="15.75" x14ac:dyDescent="0.25">
      <c r="A106" s="34" t="s">
        <v>469</v>
      </c>
      <c r="B106" s="5" t="s">
        <v>228</v>
      </c>
      <c r="C106" s="133"/>
      <c r="D106" s="134">
        <v>0</v>
      </c>
      <c r="E106" s="134">
        <v>0</v>
      </c>
      <c r="F106" s="173">
        <f t="shared" si="55"/>
        <v>0</v>
      </c>
      <c r="G106" s="190"/>
      <c r="H106" s="135">
        <v>0</v>
      </c>
      <c r="I106" s="135">
        <v>0</v>
      </c>
      <c r="J106" s="135">
        <f t="shared" si="56"/>
        <v>0</v>
      </c>
      <c r="L106" s="190"/>
      <c r="M106" s="135">
        <v>0</v>
      </c>
      <c r="N106" s="135">
        <v>0</v>
      </c>
      <c r="O106" s="135">
        <f t="shared" si="57"/>
        <v>0</v>
      </c>
      <c r="P106" s="190"/>
      <c r="Q106" s="135">
        <v>0</v>
      </c>
      <c r="R106" s="135">
        <v>0</v>
      </c>
      <c r="S106" s="135">
        <f t="shared" si="92"/>
        <v>0</v>
      </c>
      <c r="T106" s="190"/>
      <c r="U106" s="135">
        <v>0</v>
      </c>
      <c r="V106" s="135">
        <v>0</v>
      </c>
      <c r="W106" s="135">
        <f t="shared" si="94"/>
        <v>0</v>
      </c>
    </row>
    <row r="107" spans="1:23" ht="15.75" x14ac:dyDescent="0.25">
      <c r="A107" s="34" t="s">
        <v>438</v>
      </c>
      <c r="B107" s="5" t="s">
        <v>231</v>
      </c>
      <c r="C107" s="133"/>
      <c r="D107" s="134">
        <v>0</v>
      </c>
      <c r="E107" s="134">
        <v>0</v>
      </c>
      <c r="F107" s="173">
        <f t="shared" si="55"/>
        <v>0</v>
      </c>
      <c r="G107" s="190"/>
      <c r="H107" s="135">
        <v>0</v>
      </c>
      <c r="I107" s="135">
        <v>0</v>
      </c>
      <c r="J107" s="135">
        <f t="shared" si="56"/>
        <v>0</v>
      </c>
      <c r="L107" s="190"/>
      <c r="M107" s="135">
        <v>0</v>
      </c>
      <c r="N107" s="135">
        <v>0</v>
      </c>
      <c r="O107" s="135">
        <f t="shared" si="57"/>
        <v>0</v>
      </c>
      <c r="P107" s="190"/>
      <c r="Q107" s="135">
        <v>0</v>
      </c>
      <c r="R107" s="135">
        <v>0</v>
      </c>
      <c r="S107" s="135">
        <f t="shared" si="92"/>
        <v>0</v>
      </c>
      <c r="T107" s="190"/>
      <c r="U107" s="135">
        <v>0</v>
      </c>
      <c r="V107" s="135">
        <v>0</v>
      </c>
      <c r="W107" s="135">
        <f t="shared" si="94"/>
        <v>0</v>
      </c>
    </row>
    <row r="108" spans="1:23" ht="15.75" x14ac:dyDescent="0.25">
      <c r="A108" s="13" t="s">
        <v>232</v>
      </c>
      <c r="B108" s="5" t="s">
        <v>233</v>
      </c>
      <c r="C108" s="133"/>
      <c r="D108" s="134">
        <v>0</v>
      </c>
      <c r="E108" s="134">
        <v>0</v>
      </c>
      <c r="F108" s="173">
        <f t="shared" si="55"/>
        <v>0</v>
      </c>
      <c r="G108" s="190"/>
      <c r="H108" s="135">
        <v>0</v>
      </c>
      <c r="I108" s="135">
        <v>0</v>
      </c>
      <c r="J108" s="135">
        <f t="shared" si="56"/>
        <v>0</v>
      </c>
      <c r="L108" s="190"/>
      <c r="M108" s="135">
        <v>0</v>
      </c>
      <c r="N108" s="135">
        <v>0</v>
      </c>
      <c r="O108" s="135">
        <f t="shared" si="57"/>
        <v>0</v>
      </c>
      <c r="P108" s="190"/>
      <c r="Q108" s="135">
        <v>0</v>
      </c>
      <c r="R108" s="135">
        <v>0</v>
      </c>
      <c r="S108" s="135">
        <f t="shared" si="92"/>
        <v>0</v>
      </c>
      <c r="T108" s="190"/>
      <c r="U108" s="135">
        <v>0</v>
      </c>
      <c r="V108" s="135">
        <v>0</v>
      </c>
      <c r="W108" s="135">
        <f t="shared" si="94"/>
        <v>0</v>
      </c>
    </row>
    <row r="109" spans="1:23" ht="15.75" x14ac:dyDescent="0.25">
      <c r="A109" s="13" t="s">
        <v>470</v>
      </c>
      <c r="B109" s="5" t="s">
        <v>234</v>
      </c>
      <c r="C109" s="133"/>
      <c r="D109" s="134">
        <v>0</v>
      </c>
      <c r="E109" s="134">
        <v>0</v>
      </c>
      <c r="F109" s="173">
        <f t="shared" si="55"/>
        <v>0</v>
      </c>
      <c r="G109" s="190"/>
      <c r="H109" s="135">
        <v>0</v>
      </c>
      <c r="I109" s="135">
        <v>0</v>
      </c>
      <c r="J109" s="135">
        <f t="shared" si="56"/>
        <v>0</v>
      </c>
      <c r="L109" s="190"/>
      <c r="M109" s="135">
        <v>0</v>
      </c>
      <c r="N109" s="135">
        <v>0</v>
      </c>
      <c r="O109" s="135">
        <f t="shared" si="57"/>
        <v>0</v>
      </c>
      <c r="P109" s="190"/>
      <c r="Q109" s="135">
        <v>0</v>
      </c>
      <c r="R109" s="135">
        <v>0</v>
      </c>
      <c r="S109" s="135">
        <f t="shared" si="92"/>
        <v>0</v>
      </c>
      <c r="T109" s="190"/>
      <c r="U109" s="135">
        <v>0</v>
      </c>
      <c r="V109" s="135">
        <v>0</v>
      </c>
      <c r="W109" s="135">
        <f t="shared" si="94"/>
        <v>0</v>
      </c>
    </row>
    <row r="110" spans="1:23" s="89" customFormat="1" ht="15.75" x14ac:dyDescent="0.25">
      <c r="A110" s="14" t="s">
        <v>435</v>
      </c>
      <c r="B110" s="7" t="s">
        <v>235</v>
      </c>
      <c r="C110" s="125">
        <v>0</v>
      </c>
      <c r="D110" s="118">
        <f t="shared" ref="D110:E110" si="100">SUM(D106:D109)</f>
        <v>0</v>
      </c>
      <c r="E110" s="118">
        <f t="shared" si="100"/>
        <v>0</v>
      </c>
      <c r="F110" s="174">
        <f t="shared" si="55"/>
        <v>0</v>
      </c>
      <c r="G110" s="178">
        <v>0</v>
      </c>
      <c r="H110" s="125">
        <f t="shared" ref="H110:I110" si="101">SUM(H106:H109)</f>
        <v>0</v>
      </c>
      <c r="I110" s="125">
        <f t="shared" si="101"/>
        <v>0</v>
      </c>
      <c r="J110" s="125">
        <f t="shared" si="56"/>
        <v>0</v>
      </c>
      <c r="L110" s="178">
        <v>0</v>
      </c>
      <c r="M110" s="125">
        <f t="shared" ref="M110:N110" si="102">SUM(M106:M109)</f>
        <v>0</v>
      </c>
      <c r="N110" s="125">
        <f t="shared" si="102"/>
        <v>0</v>
      </c>
      <c r="O110" s="125">
        <f t="shared" si="57"/>
        <v>0</v>
      </c>
      <c r="P110" s="178">
        <v>0</v>
      </c>
      <c r="Q110" s="125">
        <f t="shared" ref="Q110:R110" si="103">SUM(Q106:Q109)</f>
        <v>0</v>
      </c>
      <c r="R110" s="125">
        <f t="shared" si="103"/>
        <v>0</v>
      </c>
      <c r="S110" s="125">
        <f t="shared" si="92"/>
        <v>0</v>
      </c>
      <c r="T110" s="178">
        <v>0</v>
      </c>
      <c r="U110" s="125">
        <f t="shared" ref="U110:V110" si="104">SUM(U106:U109)</f>
        <v>0</v>
      </c>
      <c r="V110" s="125">
        <f t="shared" si="104"/>
        <v>0</v>
      </c>
      <c r="W110" s="125">
        <f t="shared" si="94"/>
        <v>0</v>
      </c>
    </row>
    <row r="111" spans="1:23" s="89" customFormat="1" ht="15.75" x14ac:dyDescent="0.25">
      <c r="A111" s="14" t="s">
        <v>236</v>
      </c>
      <c r="B111" s="7" t="s">
        <v>237</v>
      </c>
      <c r="C111" s="133"/>
      <c r="D111" s="118">
        <v>0</v>
      </c>
      <c r="E111" s="118">
        <v>0</v>
      </c>
      <c r="F111" s="174">
        <f t="shared" si="55"/>
        <v>0</v>
      </c>
      <c r="G111" s="190"/>
      <c r="H111" s="125">
        <v>0</v>
      </c>
      <c r="I111" s="125">
        <v>0</v>
      </c>
      <c r="J111" s="125">
        <f t="shared" si="56"/>
        <v>0</v>
      </c>
      <c r="L111" s="190"/>
      <c r="M111" s="125">
        <v>0</v>
      </c>
      <c r="N111" s="125">
        <v>0</v>
      </c>
      <c r="O111" s="125">
        <f t="shared" si="57"/>
        <v>0</v>
      </c>
      <c r="P111" s="190"/>
      <c r="Q111" s="125">
        <v>0</v>
      </c>
      <c r="R111" s="125">
        <v>0</v>
      </c>
      <c r="S111" s="125">
        <f t="shared" si="92"/>
        <v>0</v>
      </c>
      <c r="T111" s="190"/>
      <c r="U111" s="125">
        <v>0</v>
      </c>
      <c r="V111" s="125">
        <v>0</v>
      </c>
      <c r="W111" s="125">
        <f t="shared" si="94"/>
        <v>0</v>
      </c>
    </row>
    <row r="112" spans="1:23" s="89" customFormat="1" ht="15.75" x14ac:dyDescent="0.25">
      <c r="A112" s="14" t="s">
        <v>238</v>
      </c>
      <c r="B112" s="7" t="s">
        <v>239</v>
      </c>
      <c r="C112" s="125">
        <v>876479</v>
      </c>
      <c r="D112" s="118">
        <v>0</v>
      </c>
      <c r="E112" s="118">
        <v>0</v>
      </c>
      <c r="F112" s="174">
        <f t="shared" si="55"/>
        <v>876479</v>
      </c>
      <c r="G112" s="178">
        <v>876479</v>
      </c>
      <c r="H112" s="125">
        <v>0</v>
      </c>
      <c r="I112" s="125">
        <v>0</v>
      </c>
      <c r="J112" s="125">
        <f t="shared" si="56"/>
        <v>876479</v>
      </c>
      <c r="L112" s="178">
        <v>876479</v>
      </c>
      <c r="M112" s="125">
        <v>0</v>
      </c>
      <c r="N112" s="125">
        <v>0</v>
      </c>
      <c r="O112" s="125">
        <f t="shared" si="57"/>
        <v>876479</v>
      </c>
      <c r="P112" s="178">
        <v>876479</v>
      </c>
      <c r="Q112" s="125">
        <v>0</v>
      </c>
      <c r="R112" s="125">
        <v>0</v>
      </c>
      <c r="S112" s="125">
        <f t="shared" si="92"/>
        <v>876479</v>
      </c>
      <c r="T112" s="178">
        <v>876479</v>
      </c>
      <c r="U112" s="125">
        <v>0</v>
      </c>
      <c r="V112" s="125">
        <v>0</v>
      </c>
      <c r="W112" s="125">
        <f t="shared" si="94"/>
        <v>876479</v>
      </c>
    </row>
    <row r="113" spans="1:23" s="89" customFormat="1" ht="15.75" x14ac:dyDescent="0.25">
      <c r="A113" s="14" t="s">
        <v>240</v>
      </c>
      <c r="B113" s="7" t="s">
        <v>241</v>
      </c>
      <c r="C113" s="133"/>
      <c r="D113" s="118">
        <v>0</v>
      </c>
      <c r="E113" s="118">
        <v>0</v>
      </c>
      <c r="F113" s="174">
        <f t="shared" si="55"/>
        <v>0</v>
      </c>
      <c r="G113" s="190"/>
      <c r="H113" s="125">
        <v>0</v>
      </c>
      <c r="I113" s="125">
        <v>0</v>
      </c>
      <c r="J113" s="125">
        <f t="shared" si="56"/>
        <v>0</v>
      </c>
      <c r="L113" s="190"/>
      <c r="M113" s="125">
        <v>0</v>
      </c>
      <c r="N113" s="125">
        <v>0</v>
      </c>
      <c r="O113" s="125">
        <f t="shared" si="57"/>
        <v>0</v>
      </c>
      <c r="P113" s="190"/>
      <c r="Q113" s="125">
        <v>0</v>
      </c>
      <c r="R113" s="125">
        <v>0</v>
      </c>
      <c r="S113" s="125">
        <f t="shared" si="92"/>
        <v>0</v>
      </c>
      <c r="T113" s="190"/>
      <c r="U113" s="125">
        <v>0</v>
      </c>
      <c r="V113" s="125">
        <v>0</v>
      </c>
      <c r="W113" s="125">
        <f t="shared" si="94"/>
        <v>0</v>
      </c>
    </row>
    <row r="114" spans="1:23" ht="15.75" x14ac:dyDescent="0.25">
      <c r="A114" s="34" t="s">
        <v>242</v>
      </c>
      <c r="B114" s="5" t="s">
        <v>243</v>
      </c>
      <c r="C114" s="133"/>
      <c r="D114" s="135">
        <v>0</v>
      </c>
      <c r="E114" s="135">
        <v>0</v>
      </c>
      <c r="F114" s="173">
        <f t="shared" si="55"/>
        <v>0</v>
      </c>
      <c r="G114" s="190"/>
      <c r="H114" s="135">
        <v>0</v>
      </c>
      <c r="I114" s="135">
        <v>0</v>
      </c>
      <c r="J114" s="135">
        <f t="shared" si="56"/>
        <v>0</v>
      </c>
      <c r="L114" s="190"/>
      <c r="M114" s="135">
        <v>0</v>
      </c>
      <c r="N114" s="135">
        <v>0</v>
      </c>
      <c r="O114" s="135">
        <f t="shared" si="57"/>
        <v>0</v>
      </c>
      <c r="P114" s="190"/>
      <c r="Q114" s="135">
        <v>0</v>
      </c>
      <c r="R114" s="135">
        <v>0</v>
      </c>
      <c r="S114" s="135">
        <f t="shared" si="92"/>
        <v>0</v>
      </c>
      <c r="T114" s="190"/>
      <c r="U114" s="135">
        <v>0</v>
      </c>
      <c r="V114" s="135">
        <v>0</v>
      </c>
      <c r="W114" s="135">
        <f t="shared" si="94"/>
        <v>0</v>
      </c>
    </row>
    <row r="115" spans="1:23" ht="15.75" x14ac:dyDescent="0.25">
      <c r="A115" s="34" t="s">
        <v>244</v>
      </c>
      <c r="B115" s="5" t="s">
        <v>245</v>
      </c>
      <c r="C115" s="133"/>
      <c r="D115" s="134">
        <v>0</v>
      </c>
      <c r="E115" s="134">
        <v>0</v>
      </c>
      <c r="F115" s="173">
        <f t="shared" si="55"/>
        <v>0</v>
      </c>
      <c r="G115" s="190"/>
      <c r="H115" s="135">
        <v>0</v>
      </c>
      <c r="I115" s="135">
        <v>0</v>
      </c>
      <c r="J115" s="135">
        <f t="shared" si="56"/>
        <v>0</v>
      </c>
      <c r="L115" s="190"/>
      <c r="M115" s="135">
        <v>0</v>
      </c>
      <c r="N115" s="135">
        <v>0</v>
      </c>
      <c r="O115" s="135">
        <f t="shared" si="57"/>
        <v>0</v>
      </c>
      <c r="P115" s="190"/>
      <c r="Q115" s="135">
        <v>0</v>
      </c>
      <c r="R115" s="135">
        <v>0</v>
      </c>
      <c r="S115" s="135">
        <f t="shared" si="92"/>
        <v>0</v>
      </c>
      <c r="T115" s="190"/>
      <c r="U115" s="135">
        <v>0</v>
      </c>
      <c r="V115" s="135">
        <v>0</v>
      </c>
      <c r="W115" s="135">
        <f t="shared" si="94"/>
        <v>0</v>
      </c>
    </row>
    <row r="116" spans="1:23" ht="15.75" x14ac:dyDescent="0.25">
      <c r="A116" s="34" t="s">
        <v>246</v>
      </c>
      <c r="B116" s="5" t="s">
        <v>247</v>
      </c>
      <c r="C116" s="133"/>
      <c r="D116" s="134">
        <v>0</v>
      </c>
      <c r="E116" s="134">
        <v>0</v>
      </c>
      <c r="F116" s="173">
        <f t="shared" si="55"/>
        <v>0</v>
      </c>
      <c r="G116" s="190"/>
      <c r="H116" s="135">
        <v>0</v>
      </c>
      <c r="I116" s="135">
        <v>0</v>
      </c>
      <c r="J116" s="135">
        <f t="shared" si="56"/>
        <v>0</v>
      </c>
      <c r="L116" s="190"/>
      <c r="M116" s="135">
        <v>0</v>
      </c>
      <c r="N116" s="135">
        <v>0</v>
      </c>
      <c r="O116" s="135">
        <f t="shared" si="57"/>
        <v>0</v>
      </c>
      <c r="P116" s="190"/>
      <c r="Q116" s="135">
        <v>0</v>
      </c>
      <c r="R116" s="135">
        <v>0</v>
      </c>
      <c r="S116" s="135">
        <f t="shared" si="92"/>
        <v>0</v>
      </c>
      <c r="T116" s="190"/>
      <c r="U116" s="135">
        <v>0</v>
      </c>
      <c r="V116" s="135">
        <v>0</v>
      </c>
      <c r="W116" s="135">
        <f t="shared" si="94"/>
        <v>0</v>
      </c>
    </row>
    <row r="117" spans="1:23" s="89" customFormat="1" ht="15.75" x14ac:dyDescent="0.25">
      <c r="A117" s="35" t="s">
        <v>436</v>
      </c>
      <c r="B117" s="36" t="s">
        <v>248</v>
      </c>
      <c r="C117" s="125">
        <f>C105+C110+C111+C112+C113+C114+C115+C116</f>
        <v>876479</v>
      </c>
      <c r="D117" s="125">
        <f t="shared" ref="D117:E117" si="105">D105+D110+D111+D112+D113+D114+D115+D116</f>
        <v>0</v>
      </c>
      <c r="E117" s="125">
        <f t="shared" si="105"/>
        <v>0</v>
      </c>
      <c r="F117" s="174">
        <f t="shared" si="55"/>
        <v>876479</v>
      </c>
      <c r="G117" s="178">
        <f>G105+G110+G111+G112+G113+G114+G115+G116</f>
        <v>876479</v>
      </c>
      <c r="H117" s="125">
        <f t="shared" ref="H117:I117" si="106">H105+H110+H111+H112+H113+H114+H115+H116</f>
        <v>0</v>
      </c>
      <c r="I117" s="125">
        <f t="shared" si="106"/>
        <v>0</v>
      </c>
      <c r="J117" s="125">
        <f t="shared" si="56"/>
        <v>876479</v>
      </c>
      <c r="L117" s="178">
        <f>L105+L110+L111+L112+L113+L114+L115+L116</f>
        <v>876479</v>
      </c>
      <c r="M117" s="125">
        <f t="shared" ref="M117:N117" si="107">M105+M110+M111+M112+M113+M114+M115+M116</f>
        <v>0</v>
      </c>
      <c r="N117" s="125">
        <f t="shared" si="107"/>
        <v>0</v>
      </c>
      <c r="O117" s="125">
        <f t="shared" si="57"/>
        <v>876479</v>
      </c>
      <c r="P117" s="178">
        <f>P105+P110+P111+P112+P113+P114+P115+P116</f>
        <v>876479</v>
      </c>
      <c r="Q117" s="125">
        <f t="shared" ref="Q117:R117" si="108">Q105+Q110+Q111+Q112+Q113+Q114+Q115+Q116</f>
        <v>0</v>
      </c>
      <c r="R117" s="125">
        <f t="shared" si="108"/>
        <v>0</v>
      </c>
      <c r="S117" s="125">
        <f t="shared" si="92"/>
        <v>876479</v>
      </c>
      <c r="T117" s="178">
        <f>T105+T110+T111+T112+T113+T114+T115+T116</f>
        <v>876479</v>
      </c>
      <c r="U117" s="125">
        <f t="shared" ref="U117:V117" si="109">U105+U110+U111+U112+U113+U114+U115+U116</f>
        <v>0</v>
      </c>
      <c r="V117" s="125">
        <f t="shared" si="109"/>
        <v>0</v>
      </c>
      <c r="W117" s="125">
        <f t="shared" si="94"/>
        <v>876479</v>
      </c>
    </row>
    <row r="118" spans="1:23" ht="15.75" x14ac:dyDescent="0.25">
      <c r="A118" s="34" t="s">
        <v>249</v>
      </c>
      <c r="B118" s="5" t="s">
        <v>250</v>
      </c>
      <c r="C118" s="133"/>
      <c r="D118" s="134">
        <v>0</v>
      </c>
      <c r="E118" s="134">
        <v>0</v>
      </c>
      <c r="F118" s="173">
        <f t="shared" si="55"/>
        <v>0</v>
      </c>
      <c r="G118" s="190"/>
      <c r="H118" s="135">
        <v>0</v>
      </c>
      <c r="I118" s="135">
        <v>0</v>
      </c>
      <c r="J118" s="135">
        <f t="shared" si="56"/>
        <v>0</v>
      </c>
      <c r="L118" s="190"/>
      <c r="M118" s="135">
        <v>0</v>
      </c>
      <c r="N118" s="135">
        <v>0</v>
      </c>
      <c r="O118" s="135">
        <f t="shared" si="57"/>
        <v>0</v>
      </c>
      <c r="P118" s="190"/>
      <c r="Q118" s="135">
        <v>0</v>
      </c>
      <c r="R118" s="135">
        <v>0</v>
      </c>
      <c r="S118" s="135">
        <f t="shared" si="92"/>
        <v>0</v>
      </c>
      <c r="T118" s="190"/>
      <c r="U118" s="135">
        <v>0</v>
      </c>
      <c r="V118" s="135">
        <v>0</v>
      </c>
      <c r="W118" s="135">
        <f t="shared" si="94"/>
        <v>0</v>
      </c>
    </row>
    <row r="119" spans="1:23" ht="15.75" x14ac:dyDescent="0.25">
      <c r="A119" s="13" t="s">
        <v>251</v>
      </c>
      <c r="B119" s="5" t="s">
        <v>252</v>
      </c>
      <c r="C119" s="133"/>
      <c r="D119" s="134">
        <v>0</v>
      </c>
      <c r="E119" s="134">
        <v>0</v>
      </c>
      <c r="F119" s="173">
        <f t="shared" si="55"/>
        <v>0</v>
      </c>
      <c r="G119" s="190"/>
      <c r="H119" s="135">
        <v>0</v>
      </c>
      <c r="I119" s="135">
        <v>0</v>
      </c>
      <c r="J119" s="135">
        <f t="shared" si="56"/>
        <v>0</v>
      </c>
      <c r="L119" s="190"/>
      <c r="M119" s="135">
        <v>0</v>
      </c>
      <c r="N119" s="135">
        <v>0</v>
      </c>
      <c r="O119" s="135">
        <f t="shared" si="57"/>
        <v>0</v>
      </c>
      <c r="P119" s="190"/>
      <c r="Q119" s="135">
        <v>0</v>
      </c>
      <c r="R119" s="135">
        <v>0</v>
      </c>
      <c r="S119" s="135">
        <f t="shared" si="92"/>
        <v>0</v>
      </c>
      <c r="T119" s="190"/>
      <c r="U119" s="135">
        <v>0</v>
      </c>
      <c r="V119" s="135">
        <v>0</v>
      </c>
      <c r="W119" s="135">
        <f t="shared" si="94"/>
        <v>0</v>
      </c>
    </row>
    <row r="120" spans="1:23" ht="15.75" x14ac:dyDescent="0.25">
      <c r="A120" s="34" t="s">
        <v>471</v>
      </c>
      <c r="B120" s="5" t="s">
        <v>253</v>
      </c>
      <c r="C120" s="133"/>
      <c r="D120" s="134">
        <v>0</v>
      </c>
      <c r="E120" s="134">
        <v>0</v>
      </c>
      <c r="F120" s="173">
        <f t="shared" si="55"/>
        <v>0</v>
      </c>
      <c r="G120" s="190"/>
      <c r="H120" s="135">
        <v>0</v>
      </c>
      <c r="I120" s="135">
        <v>0</v>
      </c>
      <c r="J120" s="135">
        <f t="shared" si="56"/>
        <v>0</v>
      </c>
      <c r="L120" s="190"/>
      <c r="M120" s="135">
        <v>0</v>
      </c>
      <c r="N120" s="135">
        <v>0</v>
      </c>
      <c r="O120" s="135">
        <f t="shared" si="57"/>
        <v>0</v>
      </c>
      <c r="P120" s="190"/>
      <c r="Q120" s="135">
        <v>0</v>
      </c>
      <c r="R120" s="135">
        <v>0</v>
      </c>
      <c r="S120" s="135">
        <f t="shared" si="92"/>
        <v>0</v>
      </c>
      <c r="T120" s="190"/>
      <c r="U120" s="135">
        <v>0</v>
      </c>
      <c r="V120" s="135">
        <v>0</v>
      </c>
      <c r="W120" s="135">
        <f t="shared" si="94"/>
        <v>0</v>
      </c>
    </row>
    <row r="121" spans="1:23" ht="15.75" x14ac:dyDescent="0.25">
      <c r="A121" s="34" t="s">
        <v>441</v>
      </c>
      <c r="B121" s="5" t="s">
        <v>254</v>
      </c>
      <c r="C121" s="133"/>
      <c r="D121" s="134">
        <v>0</v>
      </c>
      <c r="E121" s="134">
        <v>0</v>
      </c>
      <c r="F121" s="173">
        <f t="shared" si="55"/>
        <v>0</v>
      </c>
      <c r="G121" s="190"/>
      <c r="H121" s="135">
        <v>0</v>
      </c>
      <c r="I121" s="135">
        <v>0</v>
      </c>
      <c r="J121" s="135">
        <f t="shared" si="56"/>
        <v>0</v>
      </c>
      <c r="L121" s="190"/>
      <c r="M121" s="135">
        <v>0</v>
      </c>
      <c r="N121" s="135">
        <v>0</v>
      </c>
      <c r="O121" s="135">
        <f t="shared" si="57"/>
        <v>0</v>
      </c>
      <c r="P121" s="190"/>
      <c r="Q121" s="135">
        <v>0</v>
      </c>
      <c r="R121" s="135">
        <v>0</v>
      </c>
      <c r="S121" s="135">
        <f t="shared" si="92"/>
        <v>0</v>
      </c>
      <c r="T121" s="190"/>
      <c r="U121" s="135">
        <v>0</v>
      </c>
      <c r="V121" s="135">
        <v>0</v>
      </c>
      <c r="W121" s="135">
        <f t="shared" si="94"/>
        <v>0</v>
      </c>
    </row>
    <row r="122" spans="1:23" s="89" customFormat="1" ht="15.75" x14ac:dyDescent="0.25">
      <c r="A122" s="35" t="s">
        <v>442</v>
      </c>
      <c r="B122" s="36" t="s">
        <v>258</v>
      </c>
      <c r="C122" s="125">
        <v>0</v>
      </c>
      <c r="D122" s="118">
        <f t="shared" ref="D122:E122" si="110">SUM(D118:D121)</f>
        <v>0</v>
      </c>
      <c r="E122" s="118">
        <f t="shared" si="110"/>
        <v>0</v>
      </c>
      <c r="F122" s="174">
        <f t="shared" si="55"/>
        <v>0</v>
      </c>
      <c r="G122" s="178">
        <v>0</v>
      </c>
      <c r="H122" s="125">
        <f t="shared" ref="H122:I122" si="111">SUM(H118:H121)</f>
        <v>0</v>
      </c>
      <c r="I122" s="125">
        <f t="shared" si="111"/>
        <v>0</v>
      </c>
      <c r="J122" s="125">
        <f t="shared" si="56"/>
        <v>0</v>
      </c>
      <c r="L122" s="178">
        <v>0</v>
      </c>
      <c r="M122" s="125">
        <f t="shared" ref="M122:N122" si="112">SUM(M118:M121)</f>
        <v>0</v>
      </c>
      <c r="N122" s="125">
        <f t="shared" si="112"/>
        <v>0</v>
      </c>
      <c r="O122" s="125">
        <f t="shared" si="57"/>
        <v>0</v>
      </c>
      <c r="P122" s="178">
        <v>0</v>
      </c>
      <c r="Q122" s="125">
        <f t="shared" ref="Q122:R122" si="113">SUM(Q118:Q121)</f>
        <v>0</v>
      </c>
      <c r="R122" s="125">
        <f t="shared" si="113"/>
        <v>0</v>
      </c>
      <c r="S122" s="125">
        <f t="shared" si="92"/>
        <v>0</v>
      </c>
      <c r="T122" s="178">
        <v>0</v>
      </c>
      <c r="U122" s="125">
        <f t="shared" ref="U122:V122" si="114">SUM(U118:U121)</f>
        <v>0</v>
      </c>
      <c r="V122" s="125">
        <f t="shared" si="114"/>
        <v>0</v>
      </c>
      <c r="W122" s="125">
        <f t="shared" si="94"/>
        <v>0</v>
      </c>
    </row>
    <row r="123" spans="1:23" ht="15.75" x14ac:dyDescent="0.25">
      <c r="A123" s="13" t="s">
        <v>259</v>
      </c>
      <c r="B123" s="5" t="s">
        <v>260</v>
      </c>
      <c r="C123" s="133"/>
      <c r="D123" s="134">
        <v>0</v>
      </c>
      <c r="E123" s="134">
        <v>0</v>
      </c>
      <c r="F123" s="173">
        <f t="shared" si="55"/>
        <v>0</v>
      </c>
      <c r="G123" s="190"/>
      <c r="H123" s="135">
        <v>0</v>
      </c>
      <c r="I123" s="135">
        <v>0</v>
      </c>
      <c r="J123" s="135">
        <f t="shared" si="56"/>
        <v>0</v>
      </c>
      <c r="L123" s="190"/>
      <c r="M123" s="135">
        <v>0</v>
      </c>
      <c r="N123" s="135">
        <v>0</v>
      </c>
      <c r="O123" s="135">
        <f t="shared" si="57"/>
        <v>0</v>
      </c>
      <c r="P123" s="190"/>
      <c r="Q123" s="135">
        <v>0</v>
      </c>
      <c r="R123" s="135">
        <v>0</v>
      </c>
      <c r="S123" s="135">
        <f t="shared" si="92"/>
        <v>0</v>
      </c>
      <c r="T123" s="190"/>
      <c r="U123" s="135">
        <v>0</v>
      </c>
      <c r="V123" s="135">
        <v>0</v>
      </c>
      <c r="W123" s="135">
        <f t="shared" si="94"/>
        <v>0</v>
      </c>
    </row>
    <row r="124" spans="1:23" s="89" customFormat="1" ht="17.25" x14ac:dyDescent="0.3">
      <c r="A124" s="129" t="s">
        <v>475</v>
      </c>
      <c r="B124" s="130" t="s">
        <v>261</v>
      </c>
      <c r="C124" s="136">
        <f>C117+C122+C123</f>
        <v>876479</v>
      </c>
      <c r="D124" s="136">
        <f t="shared" ref="D124:E124" si="115">D117+D122+D123</f>
        <v>0</v>
      </c>
      <c r="E124" s="136">
        <f t="shared" si="115"/>
        <v>0</v>
      </c>
      <c r="F124" s="176">
        <f t="shared" si="55"/>
        <v>876479</v>
      </c>
      <c r="G124" s="179">
        <f>G117+G122+G123</f>
        <v>876479</v>
      </c>
      <c r="H124" s="136">
        <f t="shared" ref="H124:I124" si="116">H117+H122+H123</f>
        <v>0</v>
      </c>
      <c r="I124" s="136">
        <f t="shared" si="116"/>
        <v>0</v>
      </c>
      <c r="J124" s="136">
        <f t="shared" si="56"/>
        <v>876479</v>
      </c>
      <c r="L124" s="179">
        <f>L117+L122+L123</f>
        <v>876479</v>
      </c>
      <c r="M124" s="136">
        <f t="shared" ref="M124:N124" si="117">M117+M122+M123</f>
        <v>0</v>
      </c>
      <c r="N124" s="136">
        <f t="shared" si="117"/>
        <v>0</v>
      </c>
      <c r="O124" s="136">
        <f t="shared" si="57"/>
        <v>876479</v>
      </c>
      <c r="P124" s="179">
        <f>P117+P122+P123</f>
        <v>876479</v>
      </c>
      <c r="Q124" s="136">
        <f t="shared" ref="Q124:R124" si="118">Q117+Q122+Q123</f>
        <v>0</v>
      </c>
      <c r="R124" s="136">
        <f t="shared" si="118"/>
        <v>0</v>
      </c>
      <c r="S124" s="136">
        <f t="shared" si="92"/>
        <v>876479</v>
      </c>
      <c r="T124" s="179">
        <f>T117+T122+T123</f>
        <v>876479</v>
      </c>
      <c r="U124" s="136">
        <f t="shared" ref="U124:V124" si="119">U117+U122+U123</f>
        <v>0</v>
      </c>
      <c r="V124" s="136">
        <f t="shared" si="119"/>
        <v>0</v>
      </c>
      <c r="W124" s="136">
        <f t="shared" si="94"/>
        <v>876479</v>
      </c>
    </row>
    <row r="125" spans="1:23" s="89" customFormat="1" ht="17.25" x14ac:dyDescent="0.3">
      <c r="A125" s="131" t="s">
        <v>511</v>
      </c>
      <c r="B125" s="131"/>
      <c r="C125" s="138">
        <f>C101+C124</f>
        <v>54165540</v>
      </c>
      <c r="D125" s="132">
        <f t="shared" ref="D125:E125" si="120">D101+D124</f>
        <v>1800000</v>
      </c>
      <c r="E125" s="132">
        <f t="shared" si="120"/>
        <v>13000</v>
      </c>
      <c r="F125" s="177">
        <f t="shared" si="55"/>
        <v>55978540</v>
      </c>
      <c r="G125" s="180">
        <f>G101+G124</f>
        <v>54223541</v>
      </c>
      <c r="H125" s="138">
        <f t="shared" ref="H125:I125" si="121">H101+H124</f>
        <v>1800000</v>
      </c>
      <c r="I125" s="138">
        <f t="shared" si="121"/>
        <v>13000</v>
      </c>
      <c r="J125" s="138">
        <f t="shared" si="56"/>
        <v>56036541</v>
      </c>
      <c r="L125" s="180">
        <f>L101+L124</f>
        <v>54785200</v>
      </c>
      <c r="M125" s="138">
        <f t="shared" ref="M125:N125" si="122">M101+M124</f>
        <v>1800000</v>
      </c>
      <c r="N125" s="138">
        <f t="shared" si="122"/>
        <v>13000</v>
      </c>
      <c r="O125" s="138">
        <f t="shared" si="57"/>
        <v>56598200</v>
      </c>
      <c r="P125" s="180">
        <f>P101+P124</f>
        <v>55230859</v>
      </c>
      <c r="Q125" s="138">
        <f t="shared" ref="Q125:R125" si="123">Q101+Q124</f>
        <v>1800000</v>
      </c>
      <c r="R125" s="138">
        <f t="shared" si="123"/>
        <v>13000</v>
      </c>
      <c r="S125" s="138">
        <f t="shared" si="92"/>
        <v>57043859</v>
      </c>
      <c r="T125" s="180">
        <f>T101+T124</f>
        <v>63746059</v>
      </c>
      <c r="U125" s="138">
        <f t="shared" ref="U125:V125" si="124">U101+U124</f>
        <v>300000</v>
      </c>
      <c r="V125" s="138">
        <f t="shared" si="124"/>
        <v>0</v>
      </c>
      <c r="W125" s="138">
        <f t="shared" si="94"/>
        <v>64046059</v>
      </c>
    </row>
    <row r="126" spans="1:23" x14ac:dyDescent="0.25">
      <c r="B126" s="25"/>
      <c r="C126" s="25"/>
      <c r="D126" s="25"/>
      <c r="E126" s="25"/>
      <c r="F126" s="25"/>
    </row>
    <row r="127" spans="1:23" x14ac:dyDescent="0.25">
      <c r="B127" s="25"/>
      <c r="C127" s="25"/>
      <c r="D127" s="25"/>
      <c r="E127" s="25"/>
      <c r="F127" s="25"/>
    </row>
    <row r="128" spans="1:23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8">
    <mergeCell ref="T6:W6"/>
    <mergeCell ref="A1:F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topLeftCell="B37" workbookViewId="0">
      <selection activeCell="A62" sqref="A62:XFD62"/>
    </sheetView>
  </sheetViews>
  <sheetFormatPr defaultRowHeight="15" x14ac:dyDescent="0.25"/>
  <cols>
    <col min="1" max="1" width="92.5703125" customWidth="1"/>
    <col min="3" max="3" width="12.7109375" bestFit="1" customWidth="1"/>
    <col min="4" max="4" width="11.85546875" customWidth="1"/>
    <col min="5" max="5" width="13" customWidth="1"/>
    <col min="6" max="6" width="12.7109375" bestFit="1" customWidth="1"/>
    <col min="7" max="8" width="13" style="187" customWidth="1"/>
    <col min="9" max="9" width="12.140625" style="187" customWidth="1"/>
    <col min="10" max="10" width="14" style="187" customWidth="1"/>
    <col min="11" max="11" width="12.7109375" style="187" bestFit="1" customWidth="1"/>
    <col min="12" max="12" width="11.42578125" style="187" customWidth="1"/>
    <col min="13" max="13" width="12" style="187" customWidth="1"/>
    <col min="14" max="15" width="12.7109375" style="187" bestFit="1" customWidth="1"/>
    <col min="16" max="16" width="10.5703125" style="187" bestFit="1" customWidth="1"/>
    <col min="17" max="17" width="9.5703125" style="187" bestFit="1" customWidth="1"/>
    <col min="18" max="18" width="12.7109375" style="187" bestFit="1" customWidth="1"/>
    <col min="19" max="19" width="12.7109375" bestFit="1" customWidth="1"/>
    <col min="22" max="22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A1" s="229" t="s">
        <v>686</v>
      </c>
      <c r="B1" s="229"/>
      <c r="C1" s="229"/>
      <c r="D1" s="229"/>
      <c r="E1" s="229"/>
      <c r="F1" s="229"/>
      <c r="G1" s="200"/>
      <c r="H1" s="200"/>
      <c r="I1" s="200"/>
      <c r="J1" s="200"/>
    </row>
    <row r="3" spans="1:22" ht="24" customHeight="1" x14ac:dyDescent="0.25">
      <c r="A3" s="225" t="s">
        <v>666</v>
      </c>
      <c r="B3" s="230"/>
      <c r="C3" s="230"/>
      <c r="D3" s="230"/>
      <c r="E3" s="230"/>
      <c r="F3" s="227"/>
    </row>
    <row r="4" spans="1:22" ht="24" customHeight="1" x14ac:dyDescent="0.25">
      <c r="A4" s="228" t="s">
        <v>668</v>
      </c>
      <c r="B4" s="226"/>
      <c r="C4" s="226"/>
      <c r="D4" s="226"/>
      <c r="E4" s="226"/>
      <c r="F4" s="227"/>
      <c r="H4" s="201"/>
    </row>
    <row r="5" spans="1:22" ht="18" x14ac:dyDescent="0.25">
      <c r="A5" s="100"/>
    </row>
    <row r="6" spans="1:22" x14ac:dyDescent="0.25">
      <c r="A6" s="87" t="s">
        <v>663</v>
      </c>
      <c r="C6" s="223" t="s">
        <v>649</v>
      </c>
      <c r="D6" s="223"/>
      <c r="E6" s="223"/>
      <c r="F6" s="224"/>
      <c r="G6" s="220" t="s">
        <v>682</v>
      </c>
      <c r="H6" s="221"/>
      <c r="I6" s="221"/>
      <c r="J6" s="221"/>
      <c r="K6" s="220" t="s">
        <v>683</v>
      </c>
      <c r="L6" s="221"/>
      <c r="M6" s="221"/>
      <c r="N6" s="221"/>
      <c r="O6" s="220" t="s">
        <v>699</v>
      </c>
      <c r="P6" s="221"/>
      <c r="Q6" s="221"/>
      <c r="R6" s="221"/>
      <c r="S6" s="220" t="s">
        <v>700</v>
      </c>
      <c r="T6" s="221"/>
      <c r="U6" s="221"/>
      <c r="V6" s="221"/>
    </row>
    <row r="7" spans="1:22" ht="60" x14ac:dyDescent="0.3">
      <c r="A7" s="2" t="s">
        <v>82</v>
      </c>
      <c r="B7" s="3" t="s">
        <v>32</v>
      </c>
      <c r="C7" s="101" t="s">
        <v>584</v>
      </c>
      <c r="D7" s="101" t="s">
        <v>585</v>
      </c>
      <c r="E7" s="101" t="s">
        <v>40</v>
      </c>
      <c r="F7" s="181" t="s">
        <v>23</v>
      </c>
      <c r="G7" s="202" t="s">
        <v>584</v>
      </c>
      <c r="H7" s="203" t="s">
        <v>585</v>
      </c>
      <c r="I7" s="203" t="s">
        <v>40</v>
      </c>
      <c r="J7" s="204" t="s">
        <v>23</v>
      </c>
      <c r="K7" s="202" t="s">
        <v>584</v>
      </c>
      <c r="L7" s="203" t="s">
        <v>585</v>
      </c>
      <c r="M7" s="203" t="s">
        <v>40</v>
      </c>
      <c r="N7" s="204" t="s">
        <v>23</v>
      </c>
      <c r="O7" s="202" t="s">
        <v>584</v>
      </c>
      <c r="P7" s="203" t="s">
        <v>585</v>
      </c>
      <c r="Q7" s="203" t="s">
        <v>40</v>
      </c>
      <c r="R7" s="204" t="s">
        <v>23</v>
      </c>
      <c r="S7" s="202" t="s">
        <v>584</v>
      </c>
      <c r="T7" s="203" t="s">
        <v>585</v>
      </c>
      <c r="U7" s="203" t="s">
        <v>40</v>
      </c>
      <c r="V7" s="204" t="s">
        <v>23</v>
      </c>
    </row>
    <row r="8" spans="1:22" ht="15" customHeight="1" x14ac:dyDescent="0.25">
      <c r="A8" s="30" t="s">
        <v>262</v>
      </c>
      <c r="B8" s="6" t="s">
        <v>263</v>
      </c>
      <c r="C8" s="86">
        <v>14489982</v>
      </c>
      <c r="D8" s="86">
        <v>0</v>
      </c>
      <c r="E8" s="86">
        <v>0</v>
      </c>
      <c r="F8" s="182">
        <f>SUM(C8:E8)</f>
        <v>14489982</v>
      </c>
      <c r="G8" s="205">
        <v>14489982</v>
      </c>
      <c r="H8" s="109">
        <v>0</v>
      </c>
      <c r="I8" s="109">
        <v>0</v>
      </c>
      <c r="J8" s="109">
        <f>SUM(G8:I8)</f>
        <v>14489982</v>
      </c>
      <c r="K8" s="205">
        <v>14489982</v>
      </c>
      <c r="L8" s="109">
        <v>0</v>
      </c>
      <c r="M8" s="109">
        <v>0</v>
      </c>
      <c r="N8" s="109">
        <f>SUM(K8:M8)</f>
        <v>14489982</v>
      </c>
      <c r="O8" s="205">
        <v>14489982</v>
      </c>
      <c r="P8" s="109">
        <v>0</v>
      </c>
      <c r="Q8" s="109">
        <v>0</v>
      </c>
      <c r="R8" s="109">
        <f>SUM(O8:Q8)</f>
        <v>14489982</v>
      </c>
      <c r="S8" s="205">
        <v>14504988</v>
      </c>
      <c r="T8" s="109">
        <v>0</v>
      </c>
      <c r="U8" s="109">
        <v>0</v>
      </c>
      <c r="V8" s="109">
        <f>SUM(S8:U8)</f>
        <v>14504988</v>
      </c>
    </row>
    <row r="9" spans="1:22" ht="15" customHeight="1" x14ac:dyDescent="0.25">
      <c r="A9" s="5" t="s">
        <v>264</v>
      </c>
      <c r="B9" s="6" t="s">
        <v>265</v>
      </c>
      <c r="C9" s="86"/>
      <c r="D9" s="86">
        <v>0</v>
      </c>
      <c r="E9" s="86">
        <v>0</v>
      </c>
      <c r="F9" s="182">
        <f t="shared" ref="F9:F72" si="0">SUM(C9:E9)</f>
        <v>0</v>
      </c>
      <c r="G9" s="205"/>
      <c r="H9" s="109">
        <v>0</v>
      </c>
      <c r="I9" s="109">
        <v>0</v>
      </c>
      <c r="J9" s="109">
        <f t="shared" ref="J9:J72" si="1">SUM(G9:I9)</f>
        <v>0</v>
      </c>
      <c r="K9" s="205"/>
      <c r="L9" s="109">
        <v>0</v>
      </c>
      <c r="M9" s="109">
        <v>0</v>
      </c>
      <c r="N9" s="109">
        <f t="shared" ref="N9:N72" si="2">SUM(K9:M9)</f>
        <v>0</v>
      </c>
      <c r="O9" s="205"/>
      <c r="P9" s="109">
        <v>0</v>
      </c>
      <c r="Q9" s="109">
        <v>0</v>
      </c>
      <c r="R9" s="109">
        <f t="shared" ref="R9:R49" si="3">SUM(O9:Q9)</f>
        <v>0</v>
      </c>
      <c r="S9" s="205"/>
      <c r="T9" s="109">
        <v>0</v>
      </c>
      <c r="U9" s="109">
        <v>0</v>
      </c>
      <c r="V9" s="109">
        <f t="shared" ref="V9:V49" si="4">SUM(S9:U9)</f>
        <v>0</v>
      </c>
    </row>
    <row r="10" spans="1:22" ht="15" customHeight="1" x14ac:dyDescent="0.25">
      <c r="A10" s="5" t="s">
        <v>266</v>
      </c>
      <c r="B10" s="6" t="s">
        <v>267</v>
      </c>
      <c r="C10" s="86">
        <v>5622000</v>
      </c>
      <c r="D10" s="86">
        <v>0</v>
      </c>
      <c r="E10" s="86">
        <v>0</v>
      </c>
      <c r="F10" s="182">
        <f t="shared" si="0"/>
        <v>5622000</v>
      </c>
      <c r="G10" s="205">
        <v>5622000</v>
      </c>
      <c r="H10" s="109">
        <v>0</v>
      </c>
      <c r="I10" s="109">
        <v>0</v>
      </c>
      <c r="J10" s="109">
        <f t="shared" si="1"/>
        <v>5622000</v>
      </c>
      <c r="K10" s="205">
        <v>5622000</v>
      </c>
      <c r="L10" s="109">
        <v>0</v>
      </c>
      <c r="M10" s="109">
        <v>0</v>
      </c>
      <c r="N10" s="109">
        <f t="shared" si="2"/>
        <v>5622000</v>
      </c>
      <c r="O10" s="205">
        <v>5622000</v>
      </c>
      <c r="P10" s="109">
        <v>0</v>
      </c>
      <c r="Q10" s="109">
        <v>0</v>
      </c>
      <c r="R10" s="109">
        <f t="shared" si="3"/>
        <v>5622000</v>
      </c>
      <c r="S10" s="205">
        <v>5735478</v>
      </c>
      <c r="T10" s="109">
        <v>0</v>
      </c>
      <c r="U10" s="109">
        <v>0</v>
      </c>
      <c r="V10" s="109">
        <f t="shared" si="4"/>
        <v>5735478</v>
      </c>
    </row>
    <row r="11" spans="1:22" ht="15" customHeight="1" x14ac:dyDescent="0.25">
      <c r="A11" s="5" t="s">
        <v>268</v>
      </c>
      <c r="B11" s="6" t="s">
        <v>269</v>
      </c>
      <c r="C11" s="86">
        <v>1800000</v>
      </c>
      <c r="D11" s="86">
        <v>0</v>
      </c>
      <c r="E11" s="86">
        <v>0</v>
      </c>
      <c r="F11" s="182">
        <f t="shared" si="0"/>
        <v>1800000</v>
      </c>
      <c r="G11" s="205">
        <v>1800000</v>
      </c>
      <c r="H11" s="109">
        <v>0</v>
      </c>
      <c r="I11" s="109">
        <v>0</v>
      </c>
      <c r="J11" s="109">
        <f t="shared" si="1"/>
        <v>1800000</v>
      </c>
      <c r="K11" s="205">
        <v>1800000</v>
      </c>
      <c r="L11" s="109">
        <v>0</v>
      </c>
      <c r="M11" s="109">
        <v>0</v>
      </c>
      <c r="N11" s="109">
        <f t="shared" si="2"/>
        <v>1800000</v>
      </c>
      <c r="O11" s="205">
        <v>1800000</v>
      </c>
      <c r="P11" s="109">
        <v>0</v>
      </c>
      <c r="Q11" s="109">
        <v>0</v>
      </c>
      <c r="R11" s="109">
        <f t="shared" si="3"/>
        <v>1800000</v>
      </c>
      <c r="S11" s="205">
        <v>1800000</v>
      </c>
      <c r="T11" s="109">
        <v>0</v>
      </c>
      <c r="U11" s="109">
        <v>0</v>
      </c>
      <c r="V11" s="109">
        <f t="shared" si="4"/>
        <v>1800000</v>
      </c>
    </row>
    <row r="12" spans="1:22" ht="15" customHeight="1" x14ac:dyDescent="0.25">
      <c r="A12" s="5" t="s">
        <v>270</v>
      </c>
      <c r="B12" s="6" t="s">
        <v>271</v>
      </c>
      <c r="C12" s="86"/>
      <c r="D12" s="86">
        <v>0</v>
      </c>
      <c r="E12" s="86">
        <v>0</v>
      </c>
      <c r="F12" s="182">
        <f t="shared" si="0"/>
        <v>0</v>
      </c>
      <c r="G12" s="205">
        <v>73929</v>
      </c>
      <c r="H12" s="109">
        <v>0</v>
      </c>
      <c r="I12" s="109">
        <v>0</v>
      </c>
      <c r="J12" s="109">
        <f t="shared" si="1"/>
        <v>73929</v>
      </c>
      <c r="K12" s="205">
        <v>135588</v>
      </c>
      <c r="L12" s="109">
        <v>0</v>
      </c>
      <c r="M12" s="109">
        <v>0</v>
      </c>
      <c r="N12" s="109">
        <f t="shared" si="2"/>
        <v>135588</v>
      </c>
      <c r="O12" s="205">
        <v>197247</v>
      </c>
      <c r="P12" s="109">
        <v>0</v>
      </c>
      <c r="Q12" s="109">
        <v>0</v>
      </c>
      <c r="R12" s="109">
        <f t="shared" si="3"/>
        <v>197247</v>
      </c>
      <c r="S12" s="205">
        <v>518243</v>
      </c>
      <c r="T12" s="109">
        <v>0</v>
      </c>
      <c r="U12" s="109">
        <v>0</v>
      </c>
      <c r="V12" s="109">
        <f t="shared" si="4"/>
        <v>518243</v>
      </c>
    </row>
    <row r="13" spans="1:22" ht="15" customHeight="1" x14ac:dyDescent="0.25">
      <c r="A13" s="5" t="s">
        <v>662</v>
      </c>
      <c r="B13" s="6" t="s">
        <v>272</v>
      </c>
      <c r="C13" s="86"/>
      <c r="D13" s="86">
        <v>0</v>
      </c>
      <c r="E13" s="86">
        <v>0</v>
      </c>
      <c r="F13" s="182">
        <f t="shared" si="0"/>
        <v>0</v>
      </c>
      <c r="G13" s="205"/>
      <c r="H13" s="109">
        <v>0</v>
      </c>
      <c r="I13" s="109">
        <v>0</v>
      </c>
      <c r="J13" s="109">
        <f t="shared" si="1"/>
        <v>0</v>
      </c>
      <c r="K13" s="205"/>
      <c r="L13" s="109">
        <v>0</v>
      </c>
      <c r="M13" s="109">
        <v>0</v>
      </c>
      <c r="N13" s="109">
        <f t="shared" si="2"/>
        <v>0</v>
      </c>
      <c r="O13" s="205"/>
      <c r="P13" s="109">
        <v>0</v>
      </c>
      <c r="Q13" s="109">
        <v>0</v>
      </c>
      <c r="R13" s="109">
        <f t="shared" si="3"/>
        <v>0</v>
      </c>
      <c r="S13" s="205"/>
      <c r="T13" s="109">
        <v>0</v>
      </c>
      <c r="U13" s="109">
        <v>0</v>
      </c>
      <c r="V13" s="109">
        <f t="shared" si="4"/>
        <v>0</v>
      </c>
    </row>
    <row r="14" spans="1:22" s="89" customFormat="1" ht="15" customHeight="1" x14ac:dyDescent="0.25">
      <c r="A14" s="7" t="s">
        <v>514</v>
      </c>
      <c r="B14" s="8" t="s">
        <v>273</v>
      </c>
      <c r="C14" s="90">
        <f>SUM(C8:C13)</f>
        <v>21911982</v>
      </c>
      <c r="D14" s="90">
        <f t="shared" ref="D14:E14" si="5">SUM(D8:D13)</f>
        <v>0</v>
      </c>
      <c r="E14" s="90">
        <f t="shared" si="5"/>
        <v>0</v>
      </c>
      <c r="F14" s="183">
        <f t="shared" si="0"/>
        <v>21911982</v>
      </c>
      <c r="G14" s="206">
        <f>SUM(G8:G13)</f>
        <v>21985911</v>
      </c>
      <c r="H14" s="124">
        <f t="shared" ref="H14:I14" si="6">SUM(H8:H13)</f>
        <v>0</v>
      </c>
      <c r="I14" s="124">
        <f t="shared" si="6"/>
        <v>0</v>
      </c>
      <c r="J14" s="124">
        <f t="shared" si="1"/>
        <v>21985911</v>
      </c>
      <c r="K14" s="206">
        <f>SUM(K8:K13)</f>
        <v>22047570</v>
      </c>
      <c r="L14" s="124">
        <f t="shared" ref="L14:M14" si="7">SUM(L8:L13)</f>
        <v>0</v>
      </c>
      <c r="M14" s="124">
        <f t="shared" si="7"/>
        <v>0</v>
      </c>
      <c r="N14" s="124">
        <f t="shared" si="2"/>
        <v>22047570</v>
      </c>
      <c r="O14" s="206">
        <f>SUM(O8:O13)</f>
        <v>22109229</v>
      </c>
      <c r="P14" s="124">
        <f t="shared" ref="P14:Q14" si="8">SUM(P8:P13)</f>
        <v>0</v>
      </c>
      <c r="Q14" s="124">
        <f t="shared" si="8"/>
        <v>0</v>
      </c>
      <c r="R14" s="124">
        <f t="shared" si="3"/>
        <v>22109229</v>
      </c>
      <c r="S14" s="206">
        <f>SUM(S8:S13)</f>
        <v>22558709</v>
      </c>
      <c r="T14" s="124">
        <f t="shared" ref="T14:U14" si="9">SUM(T8:T13)</f>
        <v>0</v>
      </c>
      <c r="U14" s="124">
        <f t="shared" si="9"/>
        <v>0</v>
      </c>
      <c r="V14" s="124">
        <f t="shared" si="4"/>
        <v>22558709</v>
      </c>
    </row>
    <row r="15" spans="1:22" ht="15" customHeight="1" x14ac:dyDescent="0.25">
      <c r="A15" s="5" t="s">
        <v>274</v>
      </c>
      <c r="B15" s="6" t="s">
        <v>275</v>
      </c>
      <c r="C15" s="86"/>
      <c r="D15" s="86">
        <v>0</v>
      </c>
      <c r="E15" s="86">
        <v>0</v>
      </c>
      <c r="F15" s="182">
        <f t="shared" si="0"/>
        <v>0</v>
      </c>
      <c r="G15" s="205"/>
      <c r="H15" s="109">
        <v>0</v>
      </c>
      <c r="I15" s="109">
        <v>0</v>
      </c>
      <c r="J15" s="109">
        <f t="shared" si="1"/>
        <v>0</v>
      </c>
      <c r="K15" s="205"/>
      <c r="L15" s="109">
        <v>0</v>
      </c>
      <c r="M15" s="109">
        <v>0</v>
      </c>
      <c r="N15" s="109">
        <f t="shared" si="2"/>
        <v>0</v>
      </c>
      <c r="O15" s="205"/>
      <c r="P15" s="109">
        <v>0</v>
      </c>
      <c r="Q15" s="109">
        <v>0</v>
      </c>
      <c r="R15" s="109">
        <f t="shared" si="3"/>
        <v>0</v>
      </c>
      <c r="S15" s="205"/>
      <c r="T15" s="109">
        <v>0</v>
      </c>
      <c r="U15" s="109">
        <v>0</v>
      </c>
      <c r="V15" s="109">
        <f t="shared" si="4"/>
        <v>0</v>
      </c>
    </row>
    <row r="16" spans="1:22" ht="15" customHeight="1" x14ac:dyDescent="0.25">
      <c r="A16" s="5" t="s">
        <v>276</v>
      </c>
      <c r="B16" s="6" t="s">
        <v>277</v>
      </c>
      <c r="C16" s="86"/>
      <c r="D16" s="86">
        <v>0</v>
      </c>
      <c r="E16" s="86">
        <v>0</v>
      </c>
      <c r="F16" s="182">
        <f t="shared" si="0"/>
        <v>0</v>
      </c>
      <c r="G16" s="205"/>
      <c r="H16" s="109">
        <v>0</v>
      </c>
      <c r="I16" s="109">
        <v>0</v>
      </c>
      <c r="J16" s="109">
        <f t="shared" si="1"/>
        <v>0</v>
      </c>
      <c r="K16" s="205"/>
      <c r="L16" s="109">
        <v>0</v>
      </c>
      <c r="M16" s="109">
        <v>0</v>
      </c>
      <c r="N16" s="109">
        <f t="shared" si="2"/>
        <v>0</v>
      </c>
      <c r="O16" s="205"/>
      <c r="P16" s="109">
        <v>0</v>
      </c>
      <c r="Q16" s="109">
        <v>0</v>
      </c>
      <c r="R16" s="109">
        <f t="shared" si="3"/>
        <v>0</v>
      </c>
      <c r="S16" s="205"/>
      <c r="T16" s="109">
        <v>0</v>
      </c>
      <c r="U16" s="109">
        <v>0</v>
      </c>
      <c r="V16" s="109">
        <f t="shared" si="4"/>
        <v>0</v>
      </c>
    </row>
    <row r="17" spans="1:22" ht="15" customHeight="1" x14ac:dyDescent="0.25">
      <c r="A17" s="5" t="s">
        <v>476</v>
      </c>
      <c r="B17" s="6" t="s">
        <v>278</v>
      </c>
      <c r="C17" s="86"/>
      <c r="D17" s="86">
        <v>0</v>
      </c>
      <c r="E17" s="86">
        <v>0</v>
      </c>
      <c r="F17" s="182">
        <f t="shared" si="0"/>
        <v>0</v>
      </c>
      <c r="G17" s="205"/>
      <c r="H17" s="109">
        <v>0</v>
      </c>
      <c r="I17" s="109">
        <v>0</v>
      </c>
      <c r="J17" s="109">
        <f t="shared" si="1"/>
        <v>0</v>
      </c>
      <c r="K17" s="205"/>
      <c r="L17" s="109">
        <v>0</v>
      </c>
      <c r="M17" s="109">
        <v>0</v>
      </c>
      <c r="N17" s="109">
        <f t="shared" si="2"/>
        <v>0</v>
      </c>
      <c r="O17" s="205"/>
      <c r="P17" s="109">
        <v>0</v>
      </c>
      <c r="Q17" s="109">
        <v>0</v>
      </c>
      <c r="R17" s="109">
        <f t="shared" si="3"/>
        <v>0</v>
      </c>
      <c r="S17" s="205"/>
      <c r="T17" s="109">
        <v>0</v>
      </c>
      <c r="U17" s="109">
        <v>0</v>
      </c>
      <c r="V17" s="109">
        <f t="shared" si="4"/>
        <v>0</v>
      </c>
    </row>
    <row r="18" spans="1:22" ht="15" customHeight="1" x14ac:dyDescent="0.25">
      <c r="A18" s="5" t="s">
        <v>477</v>
      </c>
      <c r="B18" s="6" t="s">
        <v>279</v>
      </c>
      <c r="C18" s="86"/>
      <c r="D18" s="86">
        <v>0</v>
      </c>
      <c r="E18" s="86">
        <v>0</v>
      </c>
      <c r="F18" s="182">
        <f t="shared" si="0"/>
        <v>0</v>
      </c>
      <c r="G18" s="205"/>
      <c r="H18" s="109">
        <v>0</v>
      </c>
      <c r="I18" s="109">
        <v>0</v>
      </c>
      <c r="J18" s="109">
        <f t="shared" si="1"/>
        <v>0</v>
      </c>
      <c r="K18" s="205"/>
      <c r="L18" s="109">
        <v>0</v>
      </c>
      <c r="M18" s="109">
        <v>0</v>
      </c>
      <c r="N18" s="109">
        <f t="shared" si="2"/>
        <v>0</v>
      </c>
      <c r="O18" s="205"/>
      <c r="P18" s="109">
        <v>0</v>
      </c>
      <c r="Q18" s="109">
        <v>0</v>
      </c>
      <c r="R18" s="109">
        <f t="shared" si="3"/>
        <v>0</v>
      </c>
      <c r="S18" s="205"/>
      <c r="T18" s="109">
        <v>0</v>
      </c>
      <c r="U18" s="109">
        <v>0</v>
      </c>
      <c r="V18" s="109">
        <f t="shared" si="4"/>
        <v>0</v>
      </c>
    </row>
    <row r="19" spans="1:22" ht="15" customHeight="1" x14ac:dyDescent="0.25">
      <c r="A19" s="5" t="s">
        <v>478</v>
      </c>
      <c r="B19" s="6" t="s">
        <v>280</v>
      </c>
      <c r="C19" s="86">
        <v>538000</v>
      </c>
      <c r="D19" s="86">
        <v>0</v>
      </c>
      <c r="E19" s="86">
        <v>0</v>
      </c>
      <c r="F19" s="182">
        <f t="shared" si="0"/>
        <v>538000</v>
      </c>
      <c r="G19" s="205">
        <v>538000</v>
      </c>
      <c r="H19" s="109">
        <v>0</v>
      </c>
      <c r="I19" s="109">
        <v>0</v>
      </c>
      <c r="J19" s="109">
        <f t="shared" si="1"/>
        <v>538000</v>
      </c>
      <c r="K19" s="205">
        <v>1038000</v>
      </c>
      <c r="L19" s="109">
        <v>0</v>
      </c>
      <c r="M19" s="109">
        <v>0</v>
      </c>
      <c r="N19" s="109">
        <f t="shared" si="2"/>
        <v>1038000</v>
      </c>
      <c r="O19" s="205">
        <v>1422000</v>
      </c>
      <c r="P19" s="109">
        <v>0</v>
      </c>
      <c r="Q19" s="109">
        <v>0</v>
      </c>
      <c r="R19" s="109">
        <f t="shared" si="3"/>
        <v>1422000</v>
      </c>
      <c r="S19" s="205">
        <v>3326238</v>
      </c>
      <c r="T19" s="109">
        <v>0</v>
      </c>
      <c r="U19" s="109">
        <v>0</v>
      </c>
      <c r="V19" s="109">
        <f t="shared" si="4"/>
        <v>3326238</v>
      </c>
    </row>
    <row r="20" spans="1:22" s="89" customFormat="1" ht="15" customHeight="1" x14ac:dyDescent="0.25">
      <c r="A20" s="36" t="s">
        <v>515</v>
      </c>
      <c r="B20" s="44" t="s">
        <v>281</v>
      </c>
      <c r="C20" s="90">
        <f>SUM(C14:C19)</f>
        <v>22449982</v>
      </c>
      <c r="D20" s="90">
        <f t="shared" ref="D20:E20" si="10">SUM(D14:D19)</f>
        <v>0</v>
      </c>
      <c r="E20" s="90">
        <f t="shared" si="10"/>
        <v>0</v>
      </c>
      <c r="F20" s="183">
        <f t="shared" si="0"/>
        <v>22449982</v>
      </c>
      <c r="G20" s="206">
        <f>SUM(G14:G19)</f>
        <v>22523911</v>
      </c>
      <c r="H20" s="124">
        <f t="shared" ref="H20:I20" si="11">SUM(H14:H19)</f>
        <v>0</v>
      </c>
      <c r="I20" s="124">
        <f t="shared" si="11"/>
        <v>0</v>
      </c>
      <c r="J20" s="124">
        <f t="shared" si="1"/>
        <v>22523911</v>
      </c>
      <c r="K20" s="206">
        <f>SUM(K14:K19)</f>
        <v>23085570</v>
      </c>
      <c r="L20" s="124">
        <f t="shared" ref="L20:M20" si="12">SUM(L14:L19)</f>
        <v>0</v>
      </c>
      <c r="M20" s="124">
        <f t="shared" si="12"/>
        <v>0</v>
      </c>
      <c r="N20" s="124">
        <f t="shared" si="2"/>
        <v>23085570</v>
      </c>
      <c r="O20" s="206">
        <f>SUM(O14:O19)</f>
        <v>23531229</v>
      </c>
      <c r="P20" s="124">
        <f t="shared" ref="P20:Q20" si="13">SUM(P14:P19)</f>
        <v>0</v>
      </c>
      <c r="Q20" s="124">
        <f t="shared" si="13"/>
        <v>0</v>
      </c>
      <c r="R20" s="124">
        <f t="shared" si="3"/>
        <v>23531229</v>
      </c>
      <c r="S20" s="206">
        <f>SUM(S14:S19)</f>
        <v>25884947</v>
      </c>
      <c r="T20" s="124">
        <f t="shared" ref="T20:U20" si="14">SUM(T14:T19)</f>
        <v>0</v>
      </c>
      <c r="U20" s="124">
        <f t="shared" si="14"/>
        <v>0</v>
      </c>
      <c r="V20" s="124">
        <f t="shared" si="4"/>
        <v>25884947</v>
      </c>
    </row>
    <row r="21" spans="1:22" ht="15" customHeight="1" x14ac:dyDescent="0.25">
      <c r="A21" s="5" t="s">
        <v>482</v>
      </c>
      <c r="B21" s="6" t="s">
        <v>290</v>
      </c>
      <c r="C21" s="86"/>
      <c r="D21" s="86">
        <v>0</v>
      </c>
      <c r="E21" s="86">
        <v>0</v>
      </c>
      <c r="F21" s="182">
        <f t="shared" si="0"/>
        <v>0</v>
      </c>
      <c r="G21" s="205"/>
      <c r="H21" s="109">
        <v>0</v>
      </c>
      <c r="I21" s="109">
        <v>0</v>
      </c>
      <c r="J21" s="109">
        <f t="shared" si="1"/>
        <v>0</v>
      </c>
      <c r="K21" s="205"/>
      <c r="L21" s="109">
        <v>0</v>
      </c>
      <c r="M21" s="109">
        <v>0</v>
      </c>
      <c r="N21" s="109">
        <f t="shared" si="2"/>
        <v>0</v>
      </c>
      <c r="O21" s="205"/>
      <c r="P21" s="109">
        <v>0</v>
      </c>
      <c r="Q21" s="109">
        <v>0</v>
      </c>
      <c r="R21" s="109">
        <f t="shared" si="3"/>
        <v>0</v>
      </c>
      <c r="S21" s="205"/>
      <c r="T21" s="109">
        <v>0</v>
      </c>
      <c r="U21" s="109">
        <v>0</v>
      </c>
      <c r="V21" s="109">
        <f t="shared" si="4"/>
        <v>0</v>
      </c>
    </row>
    <row r="22" spans="1:22" ht="15" customHeight="1" x14ac:dyDescent="0.25">
      <c r="A22" s="5" t="s">
        <v>483</v>
      </c>
      <c r="B22" s="6" t="s">
        <v>291</v>
      </c>
      <c r="C22" s="86"/>
      <c r="D22" s="86">
        <v>0</v>
      </c>
      <c r="E22" s="86">
        <v>0</v>
      </c>
      <c r="F22" s="182">
        <f t="shared" si="0"/>
        <v>0</v>
      </c>
      <c r="G22" s="205"/>
      <c r="H22" s="109">
        <v>0</v>
      </c>
      <c r="I22" s="109">
        <v>0</v>
      </c>
      <c r="J22" s="109">
        <f t="shared" si="1"/>
        <v>0</v>
      </c>
      <c r="K22" s="205"/>
      <c r="L22" s="109">
        <v>0</v>
      </c>
      <c r="M22" s="109">
        <v>0</v>
      </c>
      <c r="N22" s="109">
        <f t="shared" si="2"/>
        <v>0</v>
      </c>
      <c r="O22" s="205"/>
      <c r="P22" s="109">
        <v>0</v>
      </c>
      <c r="Q22" s="109">
        <v>0</v>
      </c>
      <c r="R22" s="109">
        <f t="shared" si="3"/>
        <v>0</v>
      </c>
      <c r="S22" s="205"/>
      <c r="T22" s="109">
        <v>0</v>
      </c>
      <c r="U22" s="109">
        <v>0</v>
      </c>
      <c r="V22" s="109">
        <f t="shared" si="4"/>
        <v>0</v>
      </c>
    </row>
    <row r="23" spans="1:22" s="89" customFormat="1" ht="15" customHeight="1" x14ac:dyDescent="0.25">
      <c r="A23" s="7" t="s">
        <v>517</v>
      </c>
      <c r="B23" s="8" t="s">
        <v>292</v>
      </c>
      <c r="C23" s="90">
        <f>SUM(C21:C22)</f>
        <v>0</v>
      </c>
      <c r="D23" s="90">
        <v>0</v>
      </c>
      <c r="E23" s="90">
        <v>0</v>
      </c>
      <c r="F23" s="182">
        <f t="shared" si="0"/>
        <v>0</v>
      </c>
      <c r="G23" s="206">
        <f>SUM(G21:G22)</f>
        <v>0</v>
      </c>
      <c r="H23" s="124">
        <v>0</v>
      </c>
      <c r="I23" s="124">
        <v>0</v>
      </c>
      <c r="J23" s="109">
        <f t="shared" si="1"/>
        <v>0</v>
      </c>
      <c r="K23" s="206">
        <f>SUM(K21:K22)</f>
        <v>0</v>
      </c>
      <c r="L23" s="124">
        <v>0</v>
      </c>
      <c r="M23" s="124">
        <v>0</v>
      </c>
      <c r="N23" s="109">
        <f t="shared" si="2"/>
        <v>0</v>
      </c>
      <c r="O23" s="206">
        <f>SUM(O21:O22)</f>
        <v>0</v>
      </c>
      <c r="P23" s="124">
        <v>0</v>
      </c>
      <c r="Q23" s="124">
        <v>0</v>
      </c>
      <c r="R23" s="109">
        <f t="shared" si="3"/>
        <v>0</v>
      </c>
      <c r="S23" s="206">
        <f>SUM(S21:S22)</f>
        <v>0</v>
      </c>
      <c r="T23" s="124">
        <v>0</v>
      </c>
      <c r="U23" s="124">
        <v>0</v>
      </c>
      <c r="V23" s="109">
        <f t="shared" si="4"/>
        <v>0</v>
      </c>
    </row>
    <row r="24" spans="1:22" ht="15" customHeight="1" x14ac:dyDescent="0.25">
      <c r="A24" s="7" t="s">
        <v>484</v>
      </c>
      <c r="B24" s="8" t="s">
        <v>293</v>
      </c>
      <c r="C24" s="90"/>
      <c r="D24" s="90">
        <v>0</v>
      </c>
      <c r="E24" s="90">
        <v>0</v>
      </c>
      <c r="F24" s="182">
        <f t="shared" si="0"/>
        <v>0</v>
      </c>
      <c r="G24" s="206"/>
      <c r="H24" s="124">
        <v>0</v>
      </c>
      <c r="I24" s="124">
        <v>0</v>
      </c>
      <c r="J24" s="109">
        <f t="shared" si="1"/>
        <v>0</v>
      </c>
      <c r="K24" s="206"/>
      <c r="L24" s="124">
        <v>0</v>
      </c>
      <c r="M24" s="124">
        <v>0</v>
      </c>
      <c r="N24" s="109">
        <f t="shared" si="2"/>
        <v>0</v>
      </c>
      <c r="O24" s="206"/>
      <c r="P24" s="124">
        <v>0</v>
      </c>
      <c r="Q24" s="124">
        <v>0</v>
      </c>
      <c r="R24" s="109">
        <f t="shared" si="3"/>
        <v>0</v>
      </c>
      <c r="S24" s="206"/>
      <c r="T24" s="124">
        <v>0</v>
      </c>
      <c r="U24" s="124">
        <v>0</v>
      </c>
      <c r="V24" s="109">
        <f t="shared" si="4"/>
        <v>0</v>
      </c>
    </row>
    <row r="25" spans="1:22" ht="15" customHeight="1" x14ac:dyDescent="0.25">
      <c r="A25" s="7" t="s">
        <v>485</v>
      </c>
      <c r="B25" s="8" t="s">
        <v>294</v>
      </c>
      <c r="C25" s="90"/>
      <c r="D25" s="90">
        <v>0</v>
      </c>
      <c r="E25" s="90">
        <v>0</v>
      </c>
      <c r="F25" s="182">
        <f t="shared" si="0"/>
        <v>0</v>
      </c>
      <c r="G25" s="206"/>
      <c r="H25" s="124">
        <v>0</v>
      </c>
      <c r="I25" s="124">
        <v>0</v>
      </c>
      <c r="J25" s="109">
        <f t="shared" si="1"/>
        <v>0</v>
      </c>
      <c r="K25" s="206"/>
      <c r="L25" s="124">
        <v>0</v>
      </c>
      <c r="M25" s="124">
        <v>0</v>
      </c>
      <c r="N25" s="109">
        <f t="shared" si="2"/>
        <v>0</v>
      </c>
      <c r="O25" s="206"/>
      <c r="P25" s="124">
        <v>0</v>
      </c>
      <c r="Q25" s="124">
        <v>0</v>
      </c>
      <c r="R25" s="109">
        <f t="shared" si="3"/>
        <v>0</v>
      </c>
      <c r="S25" s="206"/>
      <c r="T25" s="124">
        <v>0</v>
      </c>
      <c r="U25" s="124">
        <v>0</v>
      </c>
      <c r="V25" s="109">
        <f t="shared" si="4"/>
        <v>0</v>
      </c>
    </row>
    <row r="26" spans="1:22" ht="15" customHeight="1" x14ac:dyDescent="0.25">
      <c r="A26" s="7" t="s">
        <v>486</v>
      </c>
      <c r="B26" s="8" t="s">
        <v>295</v>
      </c>
      <c r="C26" s="90">
        <v>375000</v>
      </c>
      <c r="D26" s="90">
        <v>0</v>
      </c>
      <c r="E26" s="90">
        <v>0</v>
      </c>
      <c r="F26" s="182">
        <f t="shared" si="0"/>
        <v>375000</v>
      </c>
      <c r="G26" s="206">
        <v>375000</v>
      </c>
      <c r="H26" s="124">
        <v>0</v>
      </c>
      <c r="I26" s="124">
        <v>0</v>
      </c>
      <c r="J26" s="109">
        <f t="shared" si="1"/>
        <v>375000</v>
      </c>
      <c r="K26" s="206">
        <v>375000</v>
      </c>
      <c r="L26" s="124">
        <v>0</v>
      </c>
      <c r="M26" s="124">
        <v>0</v>
      </c>
      <c r="N26" s="109">
        <f t="shared" si="2"/>
        <v>375000</v>
      </c>
      <c r="O26" s="206">
        <v>375000</v>
      </c>
      <c r="P26" s="124">
        <v>0</v>
      </c>
      <c r="Q26" s="124">
        <v>0</v>
      </c>
      <c r="R26" s="109">
        <f t="shared" si="3"/>
        <v>375000</v>
      </c>
      <c r="S26" s="206">
        <v>375000</v>
      </c>
      <c r="T26" s="124">
        <v>0</v>
      </c>
      <c r="U26" s="124">
        <v>0</v>
      </c>
      <c r="V26" s="109">
        <f t="shared" si="4"/>
        <v>375000</v>
      </c>
    </row>
    <row r="27" spans="1:22" ht="15" customHeight="1" x14ac:dyDescent="0.25">
      <c r="A27" s="5" t="s">
        <v>487</v>
      </c>
      <c r="B27" s="6" t="s">
        <v>296</v>
      </c>
      <c r="C27" s="86">
        <v>3330000</v>
      </c>
      <c r="D27" s="86">
        <v>0</v>
      </c>
      <c r="E27" s="86">
        <v>0</v>
      </c>
      <c r="F27" s="182">
        <f t="shared" si="0"/>
        <v>3330000</v>
      </c>
      <c r="G27" s="205">
        <v>3330000</v>
      </c>
      <c r="H27" s="109">
        <v>0</v>
      </c>
      <c r="I27" s="109">
        <v>0</v>
      </c>
      <c r="J27" s="109">
        <f t="shared" si="1"/>
        <v>3330000</v>
      </c>
      <c r="K27" s="205">
        <v>3330000</v>
      </c>
      <c r="L27" s="109">
        <v>0</v>
      </c>
      <c r="M27" s="109">
        <v>0</v>
      </c>
      <c r="N27" s="109">
        <f t="shared" si="2"/>
        <v>3330000</v>
      </c>
      <c r="O27" s="205">
        <v>3330000</v>
      </c>
      <c r="P27" s="109">
        <v>0</v>
      </c>
      <c r="Q27" s="109">
        <v>0</v>
      </c>
      <c r="R27" s="109">
        <f t="shared" si="3"/>
        <v>3330000</v>
      </c>
      <c r="S27" s="205">
        <v>5436292</v>
      </c>
      <c r="T27" s="109">
        <v>0</v>
      </c>
      <c r="U27" s="109">
        <v>0</v>
      </c>
      <c r="V27" s="109">
        <f t="shared" si="4"/>
        <v>5436292</v>
      </c>
    </row>
    <row r="28" spans="1:22" ht="15" customHeight="1" x14ac:dyDescent="0.25">
      <c r="A28" s="5" t="s">
        <v>488</v>
      </c>
      <c r="B28" s="6" t="s">
        <v>299</v>
      </c>
      <c r="C28" s="86"/>
      <c r="D28" s="86">
        <v>0</v>
      </c>
      <c r="E28" s="86">
        <v>0</v>
      </c>
      <c r="F28" s="182">
        <f t="shared" si="0"/>
        <v>0</v>
      </c>
      <c r="G28" s="205"/>
      <c r="H28" s="109">
        <v>0</v>
      </c>
      <c r="I28" s="109">
        <v>0</v>
      </c>
      <c r="J28" s="109">
        <f t="shared" si="1"/>
        <v>0</v>
      </c>
      <c r="K28" s="205"/>
      <c r="L28" s="109">
        <v>0</v>
      </c>
      <c r="M28" s="109">
        <v>0</v>
      </c>
      <c r="N28" s="109">
        <f t="shared" si="2"/>
        <v>0</v>
      </c>
      <c r="O28" s="205"/>
      <c r="P28" s="109">
        <v>0</v>
      </c>
      <c r="Q28" s="109">
        <v>0</v>
      </c>
      <c r="R28" s="109">
        <f t="shared" si="3"/>
        <v>0</v>
      </c>
      <c r="S28" s="205"/>
      <c r="T28" s="109">
        <v>0</v>
      </c>
      <c r="U28" s="109">
        <v>0</v>
      </c>
      <c r="V28" s="109">
        <f t="shared" si="4"/>
        <v>0</v>
      </c>
    </row>
    <row r="29" spans="1:22" ht="15" customHeight="1" x14ac:dyDescent="0.25">
      <c r="A29" s="5" t="s">
        <v>300</v>
      </c>
      <c r="B29" s="6" t="s">
        <v>301</v>
      </c>
      <c r="C29" s="86"/>
      <c r="D29" s="86">
        <v>0</v>
      </c>
      <c r="E29" s="86">
        <v>0</v>
      </c>
      <c r="F29" s="182">
        <f t="shared" si="0"/>
        <v>0</v>
      </c>
      <c r="G29" s="205"/>
      <c r="H29" s="109">
        <v>0</v>
      </c>
      <c r="I29" s="109">
        <v>0</v>
      </c>
      <c r="J29" s="109">
        <f t="shared" si="1"/>
        <v>0</v>
      </c>
      <c r="K29" s="205"/>
      <c r="L29" s="109">
        <v>0</v>
      </c>
      <c r="M29" s="109">
        <v>0</v>
      </c>
      <c r="N29" s="109">
        <f t="shared" si="2"/>
        <v>0</v>
      </c>
      <c r="O29" s="205"/>
      <c r="P29" s="109">
        <v>0</v>
      </c>
      <c r="Q29" s="109">
        <v>0</v>
      </c>
      <c r="R29" s="109">
        <f t="shared" si="3"/>
        <v>0</v>
      </c>
      <c r="S29" s="205"/>
      <c r="T29" s="109">
        <v>0</v>
      </c>
      <c r="U29" s="109">
        <v>0</v>
      </c>
      <c r="V29" s="109">
        <f t="shared" si="4"/>
        <v>0</v>
      </c>
    </row>
    <row r="30" spans="1:22" ht="15" customHeight="1" x14ac:dyDescent="0.25">
      <c r="A30" s="5" t="s">
        <v>489</v>
      </c>
      <c r="B30" s="6" t="s">
        <v>302</v>
      </c>
      <c r="C30" s="86">
        <v>1000000</v>
      </c>
      <c r="D30" s="86">
        <v>0</v>
      </c>
      <c r="E30" s="86">
        <v>0</v>
      </c>
      <c r="F30" s="182">
        <f t="shared" si="0"/>
        <v>1000000</v>
      </c>
      <c r="G30" s="205">
        <v>1000000</v>
      </c>
      <c r="H30" s="109">
        <v>0</v>
      </c>
      <c r="I30" s="109">
        <v>0</v>
      </c>
      <c r="J30" s="109">
        <f t="shared" si="1"/>
        <v>1000000</v>
      </c>
      <c r="K30" s="205">
        <v>1000000</v>
      </c>
      <c r="L30" s="109">
        <v>0</v>
      </c>
      <c r="M30" s="109">
        <v>0</v>
      </c>
      <c r="N30" s="109">
        <f t="shared" si="2"/>
        <v>1000000</v>
      </c>
      <c r="O30" s="205">
        <v>1000000</v>
      </c>
      <c r="P30" s="109">
        <v>0</v>
      </c>
      <c r="Q30" s="109">
        <v>0</v>
      </c>
      <c r="R30" s="109">
        <f t="shared" si="3"/>
        <v>1000000</v>
      </c>
      <c r="S30" s="205">
        <v>1092479</v>
      </c>
      <c r="T30" s="109">
        <v>0</v>
      </c>
      <c r="U30" s="109">
        <v>0</v>
      </c>
      <c r="V30" s="109">
        <f t="shared" si="4"/>
        <v>1092479</v>
      </c>
    </row>
    <row r="31" spans="1:22" ht="15" customHeight="1" x14ac:dyDescent="0.25">
      <c r="A31" s="5" t="s">
        <v>490</v>
      </c>
      <c r="B31" s="6" t="s">
        <v>307</v>
      </c>
      <c r="C31" s="86"/>
      <c r="D31" s="86">
        <v>0</v>
      </c>
      <c r="E31" s="86">
        <v>0</v>
      </c>
      <c r="F31" s="182">
        <f t="shared" si="0"/>
        <v>0</v>
      </c>
      <c r="G31" s="205"/>
      <c r="H31" s="109">
        <v>0</v>
      </c>
      <c r="I31" s="109">
        <v>0</v>
      </c>
      <c r="J31" s="109">
        <f t="shared" si="1"/>
        <v>0</v>
      </c>
      <c r="K31" s="205"/>
      <c r="L31" s="109">
        <v>0</v>
      </c>
      <c r="M31" s="109">
        <v>0</v>
      </c>
      <c r="N31" s="109">
        <f t="shared" si="2"/>
        <v>0</v>
      </c>
      <c r="O31" s="205"/>
      <c r="P31" s="109">
        <v>0</v>
      </c>
      <c r="Q31" s="109">
        <v>0</v>
      </c>
      <c r="R31" s="109">
        <f t="shared" si="3"/>
        <v>0</v>
      </c>
      <c r="S31" s="205"/>
      <c r="T31" s="109">
        <v>0</v>
      </c>
      <c r="U31" s="109">
        <v>0</v>
      </c>
      <c r="V31" s="109">
        <f t="shared" si="4"/>
        <v>0</v>
      </c>
    </row>
    <row r="32" spans="1:22" s="89" customFormat="1" ht="15" customHeight="1" x14ac:dyDescent="0.25">
      <c r="A32" s="7" t="s">
        <v>518</v>
      </c>
      <c r="B32" s="8" t="s">
        <v>310</v>
      </c>
      <c r="C32" s="90">
        <f>SUM(C27:C31)</f>
        <v>4330000</v>
      </c>
      <c r="D32" s="90">
        <f t="shared" ref="D32:E32" si="15">SUM(D27:D31)</f>
        <v>0</v>
      </c>
      <c r="E32" s="90">
        <f t="shared" si="15"/>
        <v>0</v>
      </c>
      <c r="F32" s="183">
        <f t="shared" si="0"/>
        <v>4330000</v>
      </c>
      <c r="G32" s="206">
        <f>SUM(G27:G31)</f>
        <v>4330000</v>
      </c>
      <c r="H32" s="124">
        <f t="shared" ref="H32:I32" si="16">SUM(H27:H31)</f>
        <v>0</v>
      </c>
      <c r="I32" s="124">
        <f t="shared" si="16"/>
        <v>0</v>
      </c>
      <c r="J32" s="124">
        <f t="shared" si="1"/>
        <v>4330000</v>
      </c>
      <c r="K32" s="206">
        <f>SUM(K27:K31)</f>
        <v>4330000</v>
      </c>
      <c r="L32" s="124">
        <f t="shared" ref="L32:M32" si="17">SUM(L27:L31)</f>
        <v>0</v>
      </c>
      <c r="M32" s="124">
        <f t="shared" si="17"/>
        <v>0</v>
      </c>
      <c r="N32" s="124">
        <f t="shared" si="2"/>
        <v>4330000</v>
      </c>
      <c r="O32" s="206">
        <f>SUM(O27:O31)</f>
        <v>4330000</v>
      </c>
      <c r="P32" s="124">
        <f t="shared" ref="P32:Q32" si="18">SUM(P27:P31)</f>
        <v>0</v>
      </c>
      <c r="Q32" s="124">
        <f t="shared" si="18"/>
        <v>0</v>
      </c>
      <c r="R32" s="124">
        <f t="shared" si="3"/>
        <v>4330000</v>
      </c>
      <c r="S32" s="206">
        <f>SUM(S27:S31)</f>
        <v>6528771</v>
      </c>
      <c r="T32" s="124">
        <f t="shared" ref="T32:U32" si="19">SUM(T27:T31)</f>
        <v>0</v>
      </c>
      <c r="U32" s="124">
        <f t="shared" si="19"/>
        <v>0</v>
      </c>
      <c r="V32" s="124">
        <f t="shared" si="4"/>
        <v>6528771</v>
      </c>
    </row>
    <row r="33" spans="1:22" ht="15" customHeight="1" x14ac:dyDescent="0.25">
      <c r="A33" s="7" t="s">
        <v>491</v>
      </c>
      <c r="B33" s="8" t="s">
        <v>311</v>
      </c>
      <c r="C33" s="90">
        <v>70000</v>
      </c>
      <c r="D33" s="90">
        <v>0</v>
      </c>
      <c r="E33" s="90">
        <v>20000</v>
      </c>
      <c r="F33" s="182">
        <f t="shared" si="0"/>
        <v>90000</v>
      </c>
      <c r="G33" s="206">
        <v>70000</v>
      </c>
      <c r="H33" s="124">
        <v>0</v>
      </c>
      <c r="I33" s="124">
        <v>20000</v>
      </c>
      <c r="J33" s="109">
        <f t="shared" si="1"/>
        <v>90000</v>
      </c>
      <c r="K33" s="206">
        <v>70000</v>
      </c>
      <c r="L33" s="124">
        <v>0</v>
      </c>
      <c r="M33" s="124">
        <v>20000</v>
      </c>
      <c r="N33" s="109">
        <f t="shared" si="2"/>
        <v>90000</v>
      </c>
      <c r="O33" s="206">
        <v>70000</v>
      </c>
      <c r="P33" s="124">
        <v>0</v>
      </c>
      <c r="Q33" s="124">
        <v>20000</v>
      </c>
      <c r="R33" s="109">
        <f t="shared" si="3"/>
        <v>90000</v>
      </c>
      <c r="S33" s="206">
        <v>70000</v>
      </c>
      <c r="T33" s="124">
        <v>0</v>
      </c>
      <c r="U33" s="124">
        <v>20000</v>
      </c>
      <c r="V33" s="109">
        <f t="shared" si="4"/>
        <v>90000</v>
      </c>
    </row>
    <row r="34" spans="1:22" s="89" customFormat="1" ht="15" customHeight="1" x14ac:dyDescent="0.25">
      <c r="A34" s="36" t="s">
        <v>519</v>
      </c>
      <c r="B34" s="44" t="s">
        <v>312</v>
      </c>
      <c r="C34" s="119">
        <f>C23+C24+C25+C26+C32+C33</f>
        <v>4775000</v>
      </c>
      <c r="D34" s="119">
        <f t="shared" ref="D34:E34" si="20">D23+D24+D25+D26+D32+D33</f>
        <v>0</v>
      </c>
      <c r="E34" s="119">
        <f t="shared" si="20"/>
        <v>20000</v>
      </c>
      <c r="F34" s="174">
        <f t="shared" si="0"/>
        <v>4795000</v>
      </c>
      <c r="G34" s="178">
        <f>G23+G24+G25+G26+G32+G33</f>
        <v>4775000</v>
      </c>
      <c r="H34" s="125">
        <f t="shared" ref="H34:I34" si="21">H23+H24+H25+H26+H32+H33</f>
        <v>0</v>
      </c>
      <c r="I34" s="125">
        <f t="shared" si="21"/>
        <v>20000</v>
      </c>
      <c r="J34" s="125">
        <f t="shared" si="1"/>
        <v>4795000</v>
      </c>
      <c r="K34" s="178">
        <f>K23+K24+K25+K26+K32+K33</f>
        <v>4775000</v>
      </c>
      <c r="L34" s="125">
        <f t="shared" ref="L34:M34" si="22">L23+L24+L25+L26+L32+L33</f>
        <v>0</v>
      </c>
      <c r="M34" s="125">
        <f t="shared" si="22"/>
        <v>20000</v>
      </c>
      <c r="N34" s="125">
        <f t="shared" si="2"/>
        <v>4795000</v>
      </c>
      <c r="O34" s="178">
        <f>O23+O24+O25+O26+O32+O33</f>
        <v>4775000</v>
      </c>
      <c r="P34" s="125">
        <f t="shared" ref="P34:Q34" si="23">P23+P24+P25+P26+P32+P33</f>
        <v>0</v>
      </c>
      <c r="Q34" s="125">
        <f t="shared" si="23"/>
        <v>20000</v>
      </c>
      <c r="R34" s="125">
        <f t="shared" si="3"/>
        <v>4795000</v>
      </c>
      <c r="S34" s="178">
        <f>S23+S24+S25+S26+S32+S33</f>
        <v>6973771</v>
      </c>
      <c r="T34" s="125">
        <f t="shared" ref="T34:U34" si="24">T23+T24+T25+T26+T32+T33</f>
        <v>0</v>
      </c>
      <c r="U34" s="125">
        <f t="shared" si="24"/>
        <v>20000</v>
      </c>
      <c r="V34" s="125">
        <f t="shared" si="4"/>
        <v>6993771</v>
      </c>
    </row>
    <row r="35" spans="1:22" ht="15" customHeight="1" x14ac:dyDescent="0.25">
      <c r="A35" s="13" t="s">
        <v>313</v>
      </c>
      <c r="B35" s="6" t="s">
        <v>314</v>
      </c>
      <c r="C35" s="86"/>
      <c r="D35" s="86">
        <v>0</v>
      </c>
      <c r="E35" s="86">
        <v>0</v>
      </c>
      <c r="F35" s="182">
        <f t="shared" si="0"/>
        <v>0</v>
      </c>
      <c r="G35" s="205"/>
      <c r="H35" s="109">
        <v>0</v>
      </c>
      <c r="I35" s="109">
        <v>0</v>
      </c>
      <c r="J35" s="109">
        <f t="shared" si="1"/>
        <v>0</v>
      </c>
      <c r="K35" s="205"/>
      <c r="L35" s="109">
        <v>0</v>
      </c>
      <c r="M35" s="109">
        <v>0</v>
      </c>
      <c r="N35" s="109">
        <f t="shared" si="2"/>
        <v>0</v>
      </c>
      <c r="O35" s="205"/>
      <c r="P35" s="109">
        <v>0</v>
      </c>
      <c r="Q35" s="109">
        <v>0</v>
      </c>
      <c r="R35" s="109">
        <f t="shared" si="3"/>
        <v>0</v>
      </c>
      <c r="S35" s="205"/>
      <c r="T35" s="109">
        <v>0</v>
      </c>
      <c r="U35" s="109">
        <v>0</v>
      </c>
      <c r="V35" s="109">
        <f t="shared" si="4"/>
        <v>0</v>
      </c>
    </row>
    <row r="36" spans="1:22" ht="15" customHeight="1" x14ac:dyDescent="0.25">
      <c r="A36" s="13" t="s">
        <v>492</v>
      </c>
      <c r="B36" s="6" t="s">
        <v>315</v>
      </c>
      <c r="C36" s="86"/>
      <c r="D36" s="86">
        <v>0</v>
      </c>
      <c r="E36" s="86">
        <v>0</v>
      </c>
      <c r="F36" s="182">
        <f t="shared" si="0"/>
        <v>0</v>
      </c>
      <c r="G36" s="205"/>
      <c r="H36" s="109">
        <v>0</v>
      </c>
      <c r="I36" s="109">
        <v>0</v>
      </c>
      <c r="J36" s="109">
        <f t="shared" si="1"/>
        <v>0</v>
      </c>
      <c r="K36" s="205"/>
      <c r="L36" s="109">
        <v>0</v>
      </c>
      <c r="M36" s="109">
        <v>0</v>
      </c>
      <c r="N36" s="109">
        <f t="shared" si="2"/>
        <v>0</v>
      </c>
      <c r="O36" s="205"/>
      <c r="P36" s="109">
        <v>0</v>
      </c>
      <c r="Q36" s="109">
        <v>0</v>
      </c>
      <c r="R36" s="109">
        <f t="shared" si="3"/>
        <v>0</v>
      </c>
      <c r="S36" s="205"/>
      <c r="T36" s="109">
        <v>0</v>
      </c>
      <c r="U36" s="109">
        <v>0</v>
      </c>
      <c r="V36" s="109">
        <f t="shared" si="4"/>
        <v>0</v>
      </c>
    </row>
    <row r="37" spans="1:22" ht="15" customHeight="1" x14ac:dyDescent="0.25">
      <c r="A37" s="13" t="s">
        <v>493</v>
      </c>
      <c r="B37" s="6" t="s">
        <v>316</v>
      </c>
      <c r="C37" s="86"/>
      <c r="D37" s="86">
        <v>0</v>
      </c>
      <c r="E37" s="86">
        <v>0</v>
      </c>
      <c r="F37" s="182">
        <f t="shared" si="0"/>
        <v>0</v>
      </c>
      <c r="G37" s="205"/>
      <c r="H37" s="109">
        <v>0</v>
      </c>
      <c r="I37" s="109">
        <v>0</v>
      </c>
      <c r="J37" s="109">
        <f t="shared" si="1"/>
        <v>0</v>
      </c>
      <c r="K37" s="205"/>
      <c r="L37" s="109">
        <v>0</v>
      </c>
      <c r="M37" s="109">
        <v>0</v>
      </c>
      <c r="N37" s="109">
        <f t="shared" si="2"/>
        <v>0</v>
      </c>
      <c r="O37" s="205"/>
      <c r="P37" s="109">
        <v>0</v>
      </c>
      <c r="Q37" s="109">
        <v>0</v>
      </c>
      <c r="R37" s="109">
        <f t="shared" si="3"/>
        <v>0</v>
      </c>
      <c r="S37" s="205"/>
      <c r="T37" s="109">
        <v>0</v>
      </c>
      <c r="U37" s="109">
        <v>0</v>
      </c>
      <c r="V37" s="109">
        <f t="shared" si="4"/>
        <v>0</v>
      </c>
    </row>
    <row r="38" spans="1:22" ht="15" customHeight="1" x14ac:dyDescent="0.25">
      <c r="A38" s="13" t="s">
        <v>494</v>
      </c>
      <c r="B38" s="6" t="s">
        <v>317</v>
      </c>
      <c r="C38" s="86">
        <v>650000</v>
      </c>
      <c r="D38" s="86">
        <v>0</v>
      </c>
      <c r="E38" s="86">
        <v>0</v>
      </c>
      <c r="F38" s="182">
        <f t="shared" si="0"/>
        <v>650000</v>
      </c>
      <c r="G38" s="205">
        <v>650000</v>
      </c>
      <c r="H38" s="109">
        <v>0</v>
      </c>
      <c r="I38" s="109">
        <v>0</v>
      </c>
      <c r="J38" s="109">
        <f t="shared" si="1"/>
        <v>650000</v>
      </c>
      <c r="K38" s="205">
        <v>650000</v>
      </c>
      <c r="L38" s="109">
        <v>0</v>
      </c>
      <c r="M38" s="109">
        <v>0</v>
      </c>
      <c r="N38" s="109">
        <f t="shared" si="2"/>
        <v>650000</v>
      </c>
      <c r="O38" s="205">
        <v>650000</v>
      </c>
      <c r="P38" s="109">
        <v>0</v>
      </c>
      <c r="Q38" s="109">
        <v>0</v>
      </c>
      <c r="R38" s="109">
        <f t="shared" si="3"/>
        <v>650000</v>
      </c>
      <c r="S38" s="205">
        <v>557504</v>
      </c>
      <c r="T38" s="109">
        <v>0</v>
      </c>
      <c r="U38" s="109">
        <v>0</v>
      </c>
      <c r="V38" s="109">
        <f t="shared" si="4"/>
        <v>557504</v>
      </c>
    </row>
    <row r="39" spans="1:22" ht="15" customHeight="1" x14ac:dyDescent="0.25">
      <c r="A39" s="13" t="s">
        <v>318</v>
      </c>
      <c r="B39" s="6" t="s">
        <v>319</v>
      </c>
      <c r="C39" s="86"/>
      <c r="D39" s="86">
        <v>0</v>
      </c>
      <c r="E39" s="86">
        <v>0</v>
      </c>
      <c r="F39" s="182">
        <f t="shared" si="0"/>
        <v>0</v>
      </c>
      <c r="G39" s="205"/>
      <c r="H39" s="109">
        <v>0</v>
      </c>
      <c r="I39" s="109">
        <v>0</v>
      </c>
      <c r="J39" s="109">
        <f t="shared" si="1"/>
        <v>0</v>
      </c>
      <c r="K39" s="205"/>
      <c r="L39" s="109">
        <v>0</v>
      </c>
      <c r="M39" s="109">
        <v>0</v>
      </c>
      <c r="N39" s="109">
        <f t="shared" si="2"/>
        <v>0</v>
      </c>
      <c r="O39" s="205"/>
      <c r="P39" s="109">
        <v>0</v>
      </c>
      <c r="Q39" s="109">
        <v>0</v>
      </c>
      <c r="R39" s="109">
        <f t="shared" si="3"/>
        <v>0</v>
      </c>
      <c r="S39" s="205"/>
      <c r="T39" s="109">
        <v>0</v>
      </c>
      <c r="U39" s="109">
        <v>0</v>
      </c>
      <c r="V39" s="109">
        <f t="shared" si="4"/>
        <v>0</v>
      </c>
    </row>
    <row r="40" spans="1:22" ht="15" customHeight="1" x14ac:dyDescent="0.25">
      <c r="A40" s="13" t="s">
        <v>320</v>
      </c>
      <c r="B40" s="6" t="s">
        <v>321</v>
      </c>
      <c r="C40" s="86"/>
      <c r="D40" s="86">
        <v>0</v>
      </c>
      <c r="E40" s="86">
        <v>0</v>
      </c>
      <c r="F40" s="182">
        <f t="shared" si="0"/>
        <v>0</v>
      </c>
      <c r="G40" s="205"/>
      <c r="H40" s="109">
        <v>0</v>
      </c>
      <c r="I40" s="109">
        <v>0</v>
      </c>
      <c r="J40" s="109">
        <f t="shared" si="1"/>
        <v>0</v>
      </c>
      <c r="K40" s="205"/>
      <c r="L40" s="109">
        <v>0</v>
      </c>
      <c r="M40" s="109">
        <v>0</v>
      </c>
      <c r="N40" s="109">
        <f t="shared" si="2"/>
        <v>0</v>
      </c>
      <c r="O40" s="205"/>
      <c r="P40" s="109">
        <v>0</v>
      </c>
      <c r="Q40" s="109">
        <v>0</v>
      </c>
      <c r="R40" s="109">
        <f t="shared" si="3"/>
        <v>0</v>
      </c>
      <c r="S40" s="205"/>
      <c r="T40" s="109">
        <v>0</v>
      </c>
      <c r="U40" s="109">
        <v>0</v>
      </c>
      <c r="V40" s="109">
        <f t="shared" si="4"/>
        <v>0</v>
      </c>
    </row>
    <row r="41" spans="1:22" ht="15" customHeight="1" x14ac:dyDescent="0.25">
      <c r="A41" s="13" t="s">
        <v>322</v>
      </c>
      <c r="B41" s="6" t="s">
        <v>323</v>
      </c>
      <c r="C41" s="86"/>
      <c r="D41" s="86">
        <v>0</v>
      </c>
      <c r="E41" s="86">
        <v>0</v>
      </c>
      <c r="F41" s="182">
        <f t="shared" si="0"/>
        <v>0</v>
      </c>
      <c r="G41" s="205"/>
      <c r="H41" s="109">
        <v>0</v>
      </c>
      <c r="I41" s="109">
        <v>0</v>
      </c>
      <c r="J41" s="109">
        <f t="shared" si="1"/>
        <v>0</v>
      </c>
      <c r="K41" s="205"/>
      <c r="L41" s="109">
        <v>0</v>
      </c>
      <c r="M41" s="109">
        <v>0</v>
      </c>
      <c r="N41" s="109">
        <f t="shared" si="2"/>
        <v>0</v>
      </c>
      <c r="O41" s="205"/>
      <c r="P41" s="109">
        <v>0</v>
      </c>
      <c r="Q41" s="109">
        <v>0</v>
      </c>
      <c r="R41" s="109">
        <f t="shared" si="3"/>
        <v>0</v>
      </c>
      <c r="S41" s="205"/>
      <c r="T41" s="109">
        <v>0</v>
      </c>
      <c r="U41" s="109">
        <v>0</v>
      </c>
      <c r="V41" s="109">
        <f t="shared" si="4"/>
        <v>0</v>
      </c>
    </row>
    <row r="42" spans="1:22" ht="15" customHeight="1" x14ac:dyDescent="0.25">
      <c r="A42" s="13" t="s">
        <v>495</v>
      </c>
      <c r="B42" s="6" t="s">
        <v>324</v>
      </c>
      <c r="C42" s="86"/>
      <c r="D42" s="86">
        <v>0</v>
      </c>
      <c r="E42" s="86">
        <v>0</v>
      </c>
      <c r="F42" s="182">
        <f t="shared" si="0"/>
        <v>0</v>
      </c>
      <c r="G42" s="205"/>
      <c r="H42" s="109">
        <v>0</v>
      </c>
      <c r="I42" s="109">
        <v>0</v>
      </c>
      <c r="J42" s="109">
        <f t="shared" si="1"/>
        <v>0</v>
      </c>
      <c r="K42" s="205"/>
      <c r="L42" s="109">
        <v>0</v>
      </c>
      <c r="M42" s="109">
        <v>0</v>
      </c>
      <c r="N42" s="109">
        <f t="shared" si="2"/>
        <v>0</v>
      </c>
      <c r="O42" s="205"/>
      <c r="P42" s="109">
        <v>0</v>
      </c>
      <c r="Q42" s="109">
        <v>0</v>
      </c>
      <c r="R42" s="109">
        <f t="shared" si="3"/>
        <v>0</v>
      </c>
      <c r="S42" s="205">
        <v>23</v>
      </c>
      <c r="T42" s="109">
        <v>0</v>
      </c>
      <c r="U42" s="109">
        <v>0</v>
      </c>
      <c r="V42" s="109">
        <f t="shared" si="4"/>
        <v>23</v>
      </c>
    </row>
    <row r="43" spans="1:22" ht="15" customHeight="1" x14ac:dyDescent="0.25">
      <c r="A43" s="13" t="s">
        <v>496</v>
      </c>
      <c r="B43" s="6" t="s">
        <v>325</v>
      </c>
      <c r="C43" s="86"/>
      <c r="D43" s="86">
        <v>0</v>
      </c>
      <c r="E43" s="86">
        <v>0</v>
      </c>
      <c r="F43" s="182">
        <f t="shared" si="0"/>
        <v>0</v>
      </c>
      <c r="G43" s="205"/>
      <c r="H43" s="109">
        <v>0</v>
      </c>
      <c r="I43" s="109">
        <v>0</v>
      </c>
      <c r="J43" s="109">
        <f t="shared" si="1"/>
        <v>0</v>
      </c>
      <c r="K43" s="205"/>
      <c r="L43" s="109">
        <v>0</v>
      </c>
      <c r="M43" s="109">
        <v>0</v>
      </c>
      <c r="N43" s="109">
        <f t="shared" si="2"/>
        <v>0</v>
      </c>
      <c r="O43" s="205"/>
      <c r="P43" s="109">
        <v>0</v>
      </c>
      <c r="Q43" s="109">
        <v>0</v>
      </c>
      <c r="R43" s="109">
        <f t="shared" si="3"/>
        <v>0</v>
      </c>
      <c r="S43" s="205"/>
      <c r="T43" s="109">
        <v>0</v>
      </c>
      <c r="U43" s="109">
        <v>0</v>
      </c>
      <c r="V43" s="109">
        <f t="shared" si="4"/>
        <v>0</v>
      </c>
    </row>
    <row r="44" spans="1:22" ht="15" customHeight="1" x14ac:dyDescent="0.25">
      <c r="A44" s="13" t="s">
        <v>497</v>
      </c>
      <c r="B44" s="6" t="s">
        <v>701</v>
      </c>
      <c r="C44" s="86"/>
      <c r="D44" s="86">
        <v>0</v>
      </c>
      <c r="E44" s="86">
        <v>0</v>
      </c>
      <c r="F44" s="182">
        <f t="shared" si="0"/>
        <v>0</v>
      </c>
      <c r="G44" s="205"/>
      <c r="H44" s="109">
        <v>0</v>
      </c>
      <c r="I44" s="109">
        <v>0</v>
      </c>
      <c r="J44" s="109">
        <f t="shared" si="1"/>
        <v>0</v>
      </c>
      <c r="K44" s="205"/>
      <c r="L44" s="109">
        <v>0</v>
      </c>
      <c r="M44" s="109">
        <v>0</v>
      </c>
      <c r="N44" s="109">
        <f t="shared" si="2"/>
        <v>0</v>
      </c>
      <c r="O44" s="205"/>
      <c r="P44" s="109">
        <v>0</v>
      </c>
      <c r="Q44" s="109">
        <v>0</v>
      </c>
      <c r="R44" s="109">
        <f t="shared" si="3"/>
        <v>0</v>
      </c>
      <c r="S44" s="205">
        <v>363070</v>
      </c>
      <c r="T44" s="109">
        <v>0</v>
      </c>
      <c r="U44" s="109">
        <v>0</v>
      </c>
      <c r="V44" s="109">
        <f t="shared" si="4"/>
        <v>363070</v>
      </c>
    </row>
    <row r="45" spans="1:22" s="89" customFormat="1" ht="15" customHeight="1" x14ac:dyDescent="0.25">
      <c r="A45" s="43" t="s">
        <v>520</v>
      </c>
      <c r="B45" s="44" t="s">
        <v>326</v>
      </c>
      <c r="C45" s="90">
        <f>SUM(C35:C44)</f>
        <v>650000</v>
      </c>
      <c r="D45" s="90">
        <f t="shared" ref="D45:E45" si="25">SUM(D35:D44)</f>
        <v>0</v>
      </c>
      <c r="E45" s="90">
        <f t="shared" si="25"/>
        <v>0</v>
      </c>
      <c r="F45" s="183">
        <f t="shared" si="0"/>
        <v>650000</v>
      </c>
      <c r="G45" s="206">
        <f>SUM(G35:G44)</f>
        <v>650000</v>
      </c>
      <c r="H45" s="124">
        <f t="shared" ref="H45:I45" si="26">SUM(H35:H44)</f>
        <v>0</v>
      </c>
      <c r="I45" s="124">
        <f t="shared" si="26"/>
        <v>0</v>
      </c>
      <c r="J45" s="124">
        <f t="shared" si="1"/>
        <v>650000</v>
      </c>
      <c r="K45" s="206">
        <f>SUM(K35:K44)</f>
        <v>650000</v>
      </c>
      <c r="L45" s="124">
        <f t="shared" ref="L45:M45" si="27">SUM(L35:L44)</f>
        <v>0</v>
      </c>
      <c r="M45" s="124">
        <f t="shared" si="27"/>
        <v>0</v>
      </c>
      <c r="N45" s="124">
        <f t="shared" si="2"/>
        <v>650000</v>
      </c>
      <c r="O45" s="206">
        <f>SUM(O35:O44)</f>
        <v>650000</v>
      </c>
      <c r="P45" s="124">
        <f t="shared" ref="P45:Q45" si="28">SUM(P35:P44)</f>
        <v>0</v>
      </c>
      <c r="Q45" s="124">
        <f t="shared" si="28"/>
        <v>0</v>
      </c>
      <c r="R45" s="124">
        <f t="shared" si="3"/>
        <v>650000</v>
      </c>
      <c r="S45" s="206">
        <f>SUM(S35:S44)</f>
        <v>920597</v>
      </c>
      <c r="T45" s="124">
        <f t="shared" ref="T45:U45" si="29">SUM(T35:T44)</f>
        <v>0</v>
      </c>
      <c r="U45" s="124">
        <f t="shared" si="29"/>
        <v>0</v>
      </c>
      <c r="V45" s="124">
        <f t="shared" si="4"/>
        <v>920597</v>
      </c>
    </row>
    <row r="46" spans="1:22" ht="15" customHeight="1" x14ac:dyDescent="0.25">
      <c r="A46" s="13" t="s">
        <v>335</v>
      </c>
      <c r="B46" s="6" t="s">
        <v>336</v>
      </c>
      <c r="C46" s="86"/>
      <c r="D46" s="86">
        <v>0</v>
      </c>
      <c r="E46" s="86">
        <v>0</v>
      </c>
      <c r="F46" s="182">
        <f t="shared" si="0"/>
        <v>0</v>
      </c>
      <c r="G46" s="205"/>
      <c r="H46" s="109">
        <v>0</v>
      </c>
      <c r="I46" s="109">
        <v>0</v>
      </c>
      <c r="J46" s="109">
        <f t="shared" si="1"/>
        <v>0</v>
      </c>
      <c r="K46" s="205"/>
      <c r="L46" s="109">
        <v>0</v>
      </c>
      <c r="M46" s="109">
        <v>0</v>
      </c>
      <c r="N46" s="109">
        <f t="shared" si="2"/>
        <v>0</v>
      </c>
      <c r="O46" s="205"/>
      <c r="P46" s="109">
        <v>0</v>
      </c>
      <c r="Q46" s="109">
        <v>0</v>
      </c>
      <c r="R46" s="109">
        <f t="shared" si="3"/>
        <v>0</v>
      </c>
      <c r="S46" s="205"/>
      <c r="T46" s="109">
        <v>0</v>
      </c>
      <c r="U46" s="109">
        <v>0</v>
      </c>
      <c r="V46" s="109">
        <f t="shared" si="4"/>
        <v>0</v>
      </c>
    </row>
    <row r="47" spans="1:22" ht="15" customHeight="1" x14ac:dyDescent="0.25">
      <c r="A47" s="5" t="s">
        <v>501</v>
      </c>
      <c r="B47" s="6" t="s">
        <v>337</v>
      </c>
      <c r="C47" s="86"/>
      <c r="D47" s="86">
        <v>0</v>
      </c>
      <c r="E47" s="86">
        <v>0</v>
      </c>
      <c r="F47" s="182">
        <f t="shared" si="0"/>
        <v>0</v>
      </c>
      <c r="G47" s="205"/>
      <c r="H47" s="109">
        <v>0</v>
      </c>
      <c r="I47" s="109">
        <v>0</v>
      </c>
      <c r="J47" s="109">
        <f t="shared" si="1"/>
        <v>0</v>
      </c>
      <c r="K47" s="205"/>
      <c r="L47" s="109">
        <v>0</v>
      </c>
      <c r="M47" s="109">
        <v>0</v>
      </c>
      <c r="N47" s="109">
        <f t="shared" si="2"/>
        <v>0</v>
      </c>
      <c r="O47" s="205"/>
      <c r="P47" s="109">
        <v>0</v>
      </c>
      <c r="Q47" s="109">
        <v>0</v>
      </c>
      <c r="R47" s="109">
        <f t="shared" si="3"/>
        <v>0</v>
      </c>
      <c r="S47" s="205"/>
      <c r="T47" s="109">
        <v>0</v>
      </c>
      <c r="U47" s="109">
        <v>0</v>
      </c>
      <c r="V47" s="109">
        <f t="shared" si="4"/>
        <v>0</v>
      </c>
    </row>
    <row r="48" spans="1:22" ht="15" customHeight="1" x14ac:dyDescent="0.25">
      <c r="A48" s="13" t="s">
        <v>502</v>
      </c>
      <c r="B48" s="6" t="s">
        <v>664</v>
      </c>
      <c r="C48" s="86"/>
      <c r="D48" s="86">
        <v>0</v>
      </c>
      <c r="E48" s="86">
        <v>0</v>
      </c>
      <c r="F48" s="182">
        <f t="shared" si="0"/>
        <v>0</v>
      </c>
      <c r="G48" s="205">
        <v>75000</v>
      </c>
      <c r="H48" s="109">
        <v>0</v>
      </c>
      <c r="I48" s="109">
        <v>0</v>
      </c>
      <c r="J48" s="109">
        <f t="shared" si="1"/>
        <v>75000</v>
      </c>
      <c r="K48" s="205">
        <v>75000</v>
      </c>
      <c r="L48" s="109">
        <v>0</v>
      </c>
      <c r="M48" s="109">
        <v>0</v>
      </c>
      <c r="N48" s="109">
        <f t="shared" si="2"/>
        <v>75000</v>
      </c>
      <c r="O48" s="205">
        <v>75000</v>
      </c>
      <c r="P48" s="109">
        <v>0</v>
      </c>
      <c r="Q48" s="109">
        <v>0</v>
      </c>
      <c r="R48" s="109">
        <f t="shared" si="3"/>
        <v>75000</v>
      </c>
      <c r="S48" s="205">
        <v>75000</v>
      </c>
      <c r="T48" s="109">
        <v>0</v>
      </c>
      <c r="U48" s="109">
        <v>0</v>
      </c>
      <c r="V48" s="109">
        <f t="shared" si="4"/>
        <v>75000</v>
      </c>
    </row>
    <row r="49" spans="1:22" s="89" customFormat="1" ht="15" customHeight="1" x14ac:dyDescent="0.25">
      <c r="A49" s="36" t="s">
        <v>522</v>
      </c>
      <c r="B49" s="44" t="s">
        <v>338</v>
      </c>
      <c r="C49" s="119">
        <f>SUM(C46:C48)</f>
        <v>0</v>
      </c>
      <c r="D49" s="119">
        <f t="shared" ref="D49:E49" si="30">SUM(D46:D48)</f>
        <v>0</v>
      </c>
      <c r="E49" s="119">
        <f t="shared" si="30"/>
        <v>0</v>
      </c>
      <c r="F49" s="174">
        <f t="shared" si="0"/>
        <v>0</v>
      </c>
      <c r="G49" s="178">
        <f>SUM(G46:G48)</f>
        <v>75000</v>
      </c>
      <c r="H49" s="125">
        <f t="shared" ref="H49:I49" si="31">SUM(H46:H48)</f>
        <v>0</v>
      </c>
      <c r="I49" s="125">
        <f t="shared" si="31"/>
        <v>0</v>
      </c>
      <c r="J49" s="125">
        <f t="shared" si="1"/>
        <v>75000</v>
      </c>
      <c r="K49" s="178">
        <f>SUM(K46:K48)</f>
        <v>75000</v>
      </c>
      <c r="L49" s="125">
        <f t="shared" ref="L49:M49" si="32">SUM(L46:L48)</f>
        <v>0</v>
      </c>
      <c r="M49" s="125">
        <f t="shared" si="32"/>
        <v>0</v>
      </c>
      <c r="N49" s="125">
        <f t="shared" si="2"/>
        <v>75000</v>
      </c>
      <c r="O49" s="178">
        <f>SUM(O46:O48)</f>
        <v>75000</v>
      </c>
      <c r="P49" s="125">
        <f t="shared" ref="P49:Q49" si="33">SUM(P46:P48)</f>
        <v>0</v>
      </c>
      <c r="Q49" s="125">
        <f t="shared" si="33"/>
        <v>0</v>
      </c>
      <c r="R49" s="125">
        <f t="shared" si="3"/>
        <v>75000</v>
      </c>
      <c r="S49" s="178">
        <f>SUM(S46:S48)</f>
        <v>75000</v>
      </c>
      <c r="T49" s="125">
        <f t="shared" ref="T49:U49" si="34">SUM(T46:T48)</f>
        <v>0</v>
      </c>
      <c r="U49" s="125">
        <f t="shared" si="34"/>
        <v>0</v>
      </c>
      <c r="V49" s="125">
        <f t="shared" si="4"/>
        <v>75000</v>
      </c>
    </row>
    <row r="50" spans="1:22" s="89" customFormat="1" ht="15" customHeight="1" x14ac:dyDescent="0.25">
      <c r="A50" s="197" t="s">
        <v>41</v>
      </c>
      <c r="B50" s="211"/>
      <c r="C50" s="212">
        <f>C20+C34+C45+C49</f>
        <v>27874982</v>
      </c>
      <c r="D50" s="212">
        <f t="shared" ref="D50:N50" si="35">D20+D34+D45+D49</f>
        <v>0</v>
      </c>
      <c r="E50" s="212">
        <f t="shared" si="35"/>
        <v>20000</v>
      </c>
      <c r="F50" s="212">
        <f t="shared" si="35"/>
        <v>27894982</v>
      </c>
      <c r="G50" s="212">
        <f t="shared" si="35"/>
        <v>28023911</v>
      </c>
      <c r="H50" s="212">
        <f t="shared" si="35"/>
        <v>0</v>
      </c>
      <c r="I50" s="212">
        <f t="shared" si="35"/>
        <v>20000</v>
      </c>
      <c r="J50" s="212">
        <f t="shared" si="35"/>
        <v>28043911</v>
      </c>
      <c r="K50" s="216">
        <f t="shared" si="35"/>
        <v>28585570</v>
      </c>
      <c r="L50" s="216">
        <f t="shared" si="35"/>
        <v>0</v>
      </c>
      <c r="M50" s="216">
        <f t="shared" si="35"/>
        <v>20000</v>
      </c>
      <c r="N50" s="216">
        <f t="shared" si="35"/>
        <v>28605570</v>
      </c>
      <c r="O50" s="216">
        <f t="shared" ref="O50:R50" si="36">O20+O34+O45+O49</f>
        <v>29031229</v>
      </c>
      <c r="P50" s="216">
        <f t="shared" si="36"/>
        <v>0</v>
      </c>
      <c r="Q50" s="216">
        <f t="shared" si="36"/>
        <v>20000</v>
      </c>
      <c r="R50" s="216">
        <f t="shared" si="36"/>
        <v>29051229</v>
      </c>
      <c r="S50" s="216">
        <f t="shared" ref="S50:V50" si="37">S20+S34+S45+S49</f>
        <v>33854315</v>
      </c>
      <c r="T50" s="216">
        <f t="shared" si="37"/>
        <v>0</v>
      </c>
      <c r="U50" s="216">
        <f t="shared" si="37"/>
        <v>20000</v>
      </c>
      <c r="V50" s="216">
        <f t="shared" si="37"/>
        <v>33874315</v>
      </c>
    </row>
    <row r="51" spans="1:22" ht="15" customHeight="1" x14ac:dyDescent="0.25">
      <c r="A51" s="5" t="s">
        <v>282</v>
      </c>
      <c r="B51" s="6" t="s">
        <v>283</v>
      </c>
      <c r="C51" s="86">
        <v>13967918</v>
      </c>
      <c r="D51" s="86">
        <v>0</v>
      </c>
      <c r="E51" s="86">
        <v>0</v>
      </c>
      <c r="F51" s="182">
        <f t="shared" si="0"/>
        <v>13967918</v>
      </c>
      <c r="G51" s="205">
        <v>13967918</v>
      </c>
      <c r="H51" s="109">
        <v>0</v>
      </c>
      <c r="I51" s="109">
        <v>0</v>
      </c>
      <c r="J51" s="109">
        <f t="shared" si="1"/>
        <v>13967918</v>
      </c>
      <c r="K51" s="205">
        <v>13967918</v>
      </c>
      <c r="L51" s="109">
        <v>0</v>
      </c>
      <c r="M51" s="109">
        <v>0</v>
      </c>
      <c r="N51" s="109">
        <f t="shared" si="2"/>
        <v>13967918</v>
      </c>
      <c r="O51" s="205">
        <v>13967918</v>
      </c>
      <c r="P51" s="109">
        <v>0</v>
      </c>
      <c r="Q51" s="109">
        <v>0</v>
      </c>
      <c r="R51" s="109">
        <f t="shared" ref="R51:R66" si="38">SUM(O51:Q51)</f>
        <v>13967918</v>
      </c>
      <c r="S51" s="205">
        <v>13967918</v>
      </c>
      <c r="T51" s="109">
        <v>0</v>
      </c>
      <c r="U51" s="109">
        <v>0</v>
      </c>
      <c r="V51" s="109">
        <f t="shared" ref="V51:V66" si="39">SUM(S51:U51)</f>
        <v>13967918</v>
      </c>
    </row>
    <row r="52" spans="1:22" ht="15" customHeight="1" x14ac:dyDescent="0.25">
      <c r="A52" s="5" t="s">
        <v>284</v>
      </c>
      <c r="B52" s="6" t="s">
        <v>285</v>
      </c>
      <c r="C52" s="86"/>
      <c r="D52" s="86">
        <v>0</v>
      </c>
      <c r="E52" s="86">
        <v>0</v>
      </c>
      <c r="F52" s="182">
        <f t="shared" si="0"/>
        <v>0</v>
      </c>
      <c r="G52" s="205"/>
      <c r="H52" s="109">
        <v>0</v>
      </c>
      <c r="I52" s="109">
        <v>0</v>
      </c>
      <c r="J52" s="109">
        <f t="shared" si="1"/>
        <v>0</v>
      </c>
      <c r="K52" s="205"/>
      <c r="L52" s="109">
        <v>0</v>
      </c>
      <c r="M52" s="109">
        <v>0</v>
      </c>
      <c r="N52" s="109">
        <f t="shared" si="2"/>
        <v>0</v>
      </c>
      <c r="O52" s="205"/>
      <c r="P52" s="109">
        <v>0</v>
      </c>
      <c r="Q52" s="109">
        <v>0</v>
      </c>
      <c r="R52" s="109">
        <f t="shared" si="38"/>
        <v>0</v>
      </c>
      <c r="S52" s="205"/>
      <c r="T52" s="109">
        <v>0</v>
      </c>
      <c r="U52" s="109">
        <v>0</v>
      </c>
      <c r="V52" s="109">
        <f t="shared" si="39"/>
        <v>0</v>
      </c>
    </row>
    <row r="53" spans="1:22" ht="15" customHeight="1" x14ac:dyDescent="0.25">
      <c r="A53" s="5" t="s">
        <v>479</v>
      </c>
      <c r="B53" s="6" t="s">
        <v>286</v>
      </c>
      <c r="C53" s="86"/>
      <c r="D53" s="86">
        <v>0</v>
      </c>
      <c r="E53" s="86">
        <v>0</v>
      </c>
      <c r="F53" s="182">
        <f t="shared" si="0"/>
        <v>0</v>
      </c>
      <c r="G53" s="205"/>
      <c r="H53" s="109">
        <v>0</v>
      </c>
      <c r="I53" s="109">
        <v>0</v>
      </c>
      <c r="J53" s="109">
        <f t="shared" si="1"/>
        <v>0</v>
      </c>
      <c r="K53" s="205"/>
      <c r="L53" s="109">
        <v>0</v>
      </c>
      <c r="M53" s="109">
        <v>0</v>
      </c>
      <c r="N53" s="109">
        <f t="shared" si="2"/>
        <v>0</v>
      </c>
      <c r="O53" s="205"/>
      <c r="P53" s="109">
        <v>0</v>
      </c>
      <c r="Q53" s="109">
        <v>0</v>
      </c>
      <c r="R53" s="109">
        <f t="shared" si="38"/>
        <v>0</v>
      </c>
      <c r="S53" s="205"/>
      <c r="T53" s="109">
        <v>0</v>
      </c>
      <c r="U53" s="109">
        <v>0</v>
      </c>
      <c r="V53" s="109">
        <f t="shared" si="39"/>
        <v>0</v>
      </c>
    </row>
    <row r="54" spans="1:22" ht="15" customHeight="1" x14ac:dyDescent="0.25">
      <c r="A54" s="5" t="s">
        <v>480</v>
      </c>
      <c r="B54" s="6" t="s">
        <v>287</v>
      </c>
      <c r="C54" s="86"/>
      <c r="D54" s="86">
        <v>0</v>
      </c>
      <c r="E54" s="86">
        <v>0</v>
      </c>
      <c r="F54" s="182">
        <f t="shared" si="0"/>
        <v>0</v>
      </c>
      <c r="G54" s="205"/>
      <c r="H54" s="109">
        <v>0</v>
      </c>
      <c r="I54" s="109">
        <v>0</v>
      </c>
      <c r="J54" s="109">
        <f t="shared" si="1"/>
        <v>0</v>
      </c>
      <c r="K54" s="205"/>
      <c r="L54" s="109">
        <v>0</v>
      </c>
      <c r="M54" s="109">
        <v>0</v>
      </c>
      <c r="N54" s="109">
        <f t="shared" si="2"/>
        <v>0</v>
      </c>
      <c r="O54" s="205"/>
      <c r="P54" s="109">
        <v>0</v>
      </c>
      <c r="Q54" s="109">
        <v>0</v>
      </c>
      <c r="R54" s="109">
        <f t="shared" si="38"/>
        <v>0</v>
      </c>
      <c r="S54" s="205"/>
      <c r="T54" s="109">
        <v>0</v>
      </c>
      <c r="U54" s="109">
        <v>0</v>
      </c>
      <c r="V54" s="109">
        <f t="shared" si="39"/>
        <v>0</v>
      </c>
    </row>
    <row r="55" spans="1:22" ht="15" customHeight="1" x14ac:dyDescent="0.25">
      <c r="A55" s="5" t="s">
        <v>481</v>
      </c>
      <c r="B55" s="6" t="s">
        <v>288</v>
      </c>
      <c r="C55" s="86"/>
      <c r="D55" s="86">
        <v>0</v>
      </c>
      <c r="E55" s="86">
        <v>0</v>
      </c>
      <c r="F55" s="182">
        <f t="shared" si="0"/>
        <v>0</v>
      </c>
      <c r="G55" s="205"/>
      <c r="H55" s="109">
        <v>0</v>
      </c>
      <c r="I55" s="109">
        <v>0</v>
      </c>
      <c r="J55" s="109">
        <f t="shared" si="1"/>
        <v>0</v>
      </c>
      <c r="K55" s="205"/>
      <c r="L55" s="109">
        <v>0</v>
      </c>
      <c r="M55" s="109">
        <v>0</v>
      </c>
      <c r="N55" s="109">
        <f t="shared" si="2"/>
        <v>0</v>
      </c>
      <c r="O55" s="205"/>
      <c r="P55" s="109">
        <v>0</v>
      </c>
      <c r="Q55" s="109">
        <v>0</v>
      </c>
      <c r="R55" s="109">
        <f t="shared" si="38"/>
        <v>0</v>
      </c>
      <c r="S55" s="205">
        <v>1392321</v>
      </c>
      <c r="T55" s="109">
        <v>0</v>
      </c>
      <c r="U55" s="109">
        <v>0</v>
      </c>
      <c r="V55" s="109">
        <f t="shared" si="39"/>
        <v>1392321</v>
      </c>
    </row>
    <row r="56" spans="1:22" s="89" customFormat="1" ht="15" customHeight="1" x14ac:dyDescent="0.25">
      <c r="A56" s="36" t="s">
        <v>516</v>
      </c>
      <c r="B56" s="44" t="s">
        <v>289</v>
      </c>
      <c r="C56" s="90">
        <f>SUM(C51:C55)</f>
        <v>13967918</v>
      </c>
      <c r="D56" s="90">
        <f t="shared" ref="D56:E56" si="40">SUM(D51:D55)</f>
        <v>0</v>
      </c>
      <c r="E56" s="90">
        <f t="shared" si="40"/>
        <v>0</v>
      </c>
      <c r="F56" s="183">
        <f t="shared" si="0"/>
        <v>13967918</v>
      </c>
      <c r="G56" s="206">
        <f>SUM(G51:G55)</f>
        <v>13967918</v>
      </c>
      <c r="H56" s="124">
        <f t="shared" ref="H56:I56" si="41">SUM(H51:H55)</f>
        <v>0</v>
      </c>
      <c r="I56" s="124">
        <f t="shared" si="41"/>
        <v>0</v>
      </c>
      <c r="J56" s="124">
        <f t="shared" si="1"/>
        <v>13967918</v>
      </c>
      <c r="K56" s="206">
        <f>SUM(K51:K55)</f>
        <v>13967918</v>
      </c>
      <c r="L56" s="124">
        <f t="shared" ref="L56:M56" si="42">SUM(L51:L55)</f>
        <v>0</v>
      </c>
      <c r="M56" s="124">
        <f t="shared" si="42"/>
        <v>0</v>
      </c>
      <c r="N56" s="124">
        <f t="shared" si="2"/>
        <v>13967918</v>
      </c>
      <c r="O56" s="206">
        <f>SUM(O51:O55)</f>
        <v>13967918</v>
      </c>
      <c r="P56" s="124">
        <f t="shared" ref="P56:Q56" si="43">SUM(P51:P55)</f>
        <v>0</v>
      </c>
      <c r="Q56" s="124">
        <f t="shared" si="43"/>
        <v>0</v>
      </c>
      <c r="R56" s="124">
        <f t="shared" si="38"/>
        <v>13967918</v>
      </c>
      <c r="S56" s="206">
        <f>SUM(S51:S55)</f>
        <v>15360239</v>
      </c>
      <c r="T56" s="124">
        <f t="shared" ref="T56:U56" si="44">SUM(T51:T55)</f>
        <v>0</v>
      </c>
      <c r="U56" s="124">
        <f t="shared" si="44"/>
        <v>0</v>
      </c>
      <c r="V56" s="124">
        <f t="shared" si="39"/>
        <v>15360239</v>
      </c>
    </row>
    <row r="57" spans="1:22" ht="15" customHeight="1" x14ac:dyDescent="0.25">
      <c r="A57" s="13" t="s">
        <v>498</v>
      </c>
      <c r="B57" s="6" t="s">
        <v>327</v>
      </c>
      <c r="C57" s="86"/>
      <c r="D57" s="86">
        <v>0</v>
      </c>
      <c r="E57" s="86">
        <v>0</v>
      </c>
      <c r="F57" s="182">
        <f t="shared" si="0"/>
        <v>0</v>
      </c>
      <c r="G57" s="205"/>
      <c r="H57" s="109">
        <v>0</v>
      </c>
      <c r="I57" s="109">
        <v>0</v>
      </c>
      <c r="J57" s="109">
        <f t="shared" si="1"/>
        <v>0</v>
      </c>
      <c r="K57" s="205"/>
      <c r="L57" s="109">
        <v>0</v>
      </c>
      <c r="M57" s="109">
        <v>0</v>
      </c>
      <c r="N57" s="109">
        <f t="shared" si="2"/>
        <v>0</v>
      </c>
      <c r="O57" s="205"/>
      <c r="P57" s="109">
        <v>0</v>
      </c>
      <c r="Q57" s="109">
        <v>0</v>
      </c>
      <c r="R57" s="109">
        <f t="shared" si="38"/>
        <v>0</v>
      </c>
      <c r="S57" s="205"/>
      <c r="T57" s="109">
        <v>0</v>
      </c>
      <c r="U57" s="109">
        <v>0</v>
      </c>
      <c r="V57" s="109">
        <f t="shared" si="39"/>
        <v>0</v>
      </c>
    </row>
    <row r="58" spans="1:22" ht="15" customHeight="1" x14ac:dyDescent="0.25">
      <c r="A58" s="13" t="s">
        <v>499</v>
      </c>
      <c r="B58" s="6" t="s">
        <v>328</v>
      </c>
      <c r="C58" s="86"/>
      <c r="D58" s="86">
        <v>0</v>
      </c>
      <c r="E58" s="86">
        <v>0</v>
      </c>
      <c r="F58" s="182">
        <f t="shared" si="0"/>
        <v>0</v>
      </c>
      <c r="G58" s="205"/>
      <c r="H58" s="109">
        <v>0</v>
      </c>
      <c r="I58" s="109">
        <v>0</v>
      </c>
      <c r="J58" s="109">
        <f t="shared" si="1"/>
        <v>0</v>
      </c>
      <c r="K58" s="205"/>
      <c r="L58" s="109">
        <v>0</v>
      </c>
      <c r="M58" s="109">
        <v>0</v>
      </c>
      <c r="N58" s="109">
        <f t="shared" si="2"/>
        <v>0</v>
      </c>
      <c r="O58" s="205"/>
      <c r="P58" s="109">
        <v>0</v>
      </c>
      <c r="Q58" s="109">
        <v>0</v>
      </c>
      <c r="R58" s="109">
        <f t="shared" si="38"/>
        <v>0</v>
      </c>
      <c r="S58" s="205"/>
      <c r="T58" s="109">
        <v>0</v>
      </c>
      <c r="U58" s="109">
        <v>0</v>
      </c>
      <c r="V58" s="109">
        <f t="shared" si="39"/>
        <v>0</v>
      </c>
    </row>
    <row r="59" spans="1:22" ht="15" customHeight="1" x14ac:dyDescent="0.25">
      <c r="A59" s="13" t="s">
        <v>329</v>
      </c>
      <c r="B59" s="6" t="s">
        <v>330</v>
      </c>
      <c r="C59" s="86"/>
      <c r="D59" s="86">
        <v>0</v>
      </c>
      <c r="E59" s="86">
        <v>0</v>
      </c>
      <c r="F59" s="182">
        <f t="shared" si="0"/>
        <v>0</v>
      </c>
      <c r="G59" s="205"/>
      <c r="H59" s="109">
        <v>0</v>
      </c>
      <c r="I59" s="109">
        <v>0</v>
      </c>
      <c r="J59" s="109">
        <f t="shared" si="1"/>
        <v>0</v>
      </c>
      <c r="K59" s="205"/>
      <c r="L59" s="109">
        <v>0</v>
      </c>
      <c r="M59" s="109">
        <v>0</v>
      </c>
      <c r="N59" s="109">
        <f t="shared" si="2"/>
        <v>0</v>
      </c>
      <c r="O59" s="205"/>
      <c r="P59" s="109">
        <v>0</v>
      </c>
      <c r="Q59" s="109">
        <v>0</v>
      </c>
      <c r="R59" s="109">
        <f t="shared" si="38"/>
        <v>0</v>
      </c>
      <c r="S59" s="205"/>
      <c r="T59" s="109">
        <v>0</v>
      </c>
      <c r="U59" s="109">
        <v>0</v>
      </c>
      <c r="V59" s="109">
        <f t="shared" si="39"/>
        <v>0</v>
      </c>
    </row>
    <row r="60" spans="1:22" ht="15" customHeight="1" x14ac:dyDescent="0.25">
      <c r="A60" s="13" t="s">
        <v>500</v>
      </c>
      <c r="B60" s="6" t="s">
        <v>331</v>
      </c>
      <c r="C60" s="86"/>
      <c r="D60" s="86">
        <v>0</v>
      </c>
      <c r="E60" s="86">
        <v>0</v>
      </c>
      <c r="F60" s="182">
        <f t="shared" si="0"/>
        <v>0</v>
      </c>
      <c r="G60" s="205"/>
      <c r="H60" s="109">
        <v>0</v>
      </c>
      <c r="I60" s="109">
        <v>0</v>
      </c>
      <c r="J60" s="109">
        <f t="shared" si="1"/>
        <v>0</v>
      </c>
      <c r="K60" s="205"/>
      <c r="L60" s="109">
        <v>0</v>
      </c>
      <c r="M60" s="109">
        <v>0</v>
      </c>
      <c r="N60" s="109">
        <f t="shared" si="2"/>
        <v>0</v>
      </c>
      <c r="O60" s="205"/>
      <c r="P60" s="109">
        <v>0</v>
      </c>
      <c r="Q60" s="109">
        <v>0</v>
      </c>
      <c r="R60" s="109">
        <f t="shared" si="38"/>
        <v>0</v>
      </c>
      <c r="S60" s="205"/>
      <c r="T60" s="109">
        <v>0</v>
      </c>
      <c r="U60" s="109">
        <v>0</v>
      </c>
      <c r="V60" s="109">
        <f t="shared" si="39"/>
        <v>0</v>
      </c>
    </row>
    <row r="61" spans="1:22" ht="15" customHeight="1" x14ac:dyDescent="0.25">
      <c r="A61" s="13" t="s">
        <v>332</v>
      </c>
      <c r="B61" s="6" t="s">
        <v>333</v>
      </c>
      <c r="C61" s="86"/>
      <c r="D61" s="86">
        <v>0</v>
      </c>
      <c r="E61" s="86">
        <v>0</v>
      </c>
      <c r="F61" s="182">
        <f t="shared" si="0"/>
        <v>0</v>
      </c>
      <c r="G61" s="205"/>
      <c r="H61" s="109">
        <v>0</v>
      </c>
      <c r="I61" s="109">
        <v>0</v>
      </c>
      <c r="J61" s="109">
        <f t="shared" si="1"/>
        <v>0</v>
      </c>
      <c r="K61" s="205"/>
      <c r="L61" s="109">
        <v>0</v>
      </c>
      <c r="M61" s="109">
        <v>0</v>
      </c>
      <c r="N61" s="109">
        <f t="shared" si="2"/>
        <v>0</v>
      </c>
      <c r="O61" s="205"/>
      <c r="P61" s="109">
        <v>0</v>
      </c>
      <c r="Q61" s="109">
        <v>0</v>
      </c>
      <c r="R61" s="109">
        <f t="shared" si="38"/>
        <v>0</v>
      </c>
      <c r="S61" s="205"/>
      <c r="T61" s="109">
        <v>0</v>
      </c>
      <c r="U61" s="109">
        <v>0</v>
      </c>
      <c r="V61" s="109">
        <f t="shared" si="39"/>
        <v>0</v>
      </c>
    </row>
    <row r="62" spans="1:22" s="89" customFormat="1" ht="15" customHeight="1" x14ac:dyDescent="0.25">
      <c r="A62" s="36" t="s">
        <v>521</v>
      </c>
      <c r="B62" s="44" t="s">
        <v>334</v>
      </c>
      <c r="C62" s="90">
        <f>SUM(C57:C61)</f>
        <v>0</v>
      </c>
      <c r="D62" s="90">
        <f t="shared" ref="D62:E62" si="45">SUM(D57:D61)</f>
        <v>0</v>
      </c>
      <c r="E62" s="90">
        <f t="shared" si="45"/>
        <v>0</v>
      </c>
      <c r="F62" s="183">
        <f t="shared" si="0"/>
        <v>0</v>
      </c>
      <c r="G62" s="206">
        <f>SUM(G57:G61)</f>
        <v>0</v>
      </c>
      <c r="H62" s="124">
        <f t="shared" ref="H62:I62" si="46">SUM(H57:H61)</f>
        <v>0</v>
      </c>
      <c r="I62" s="124">
        <f t="shared" si="46"/>
        <v>0</v>
      </c>
      <c r="J62" s="124">
        <f t="shared" si="1"/>
        <v>0</v>
      </c>
      <c r="K62" s="206">
        <f>SUM(K57:K61)</f>
        <v>0</v>
      </c>
      <c r="L62" s="124">
        <f t="shared" ref="L62:M62" si="47">SUM(L57:L61)</f>
        <v>0</v>
      </c>
      <c r="M62" s="124">
        <f t="shared" si="47"/>
        <v>0</v>
      </c>
      <c r="N62" s="124">
        <f t="shared" si="2"/>
        <v>0</v>
      </c>
      <c r="O62" s="206">
        <f>SUM(O57:O61)</f>
        <v>0</v>
      </c>
      <c r="P62" s="124">
        <f t="shared" ref="P62:Q62" si="48">SUM(P57:P61)</f>
        <v>0</v>
      </c>
      <c r="Q62" s="124">
        <f t="shared" si="48"/>
        <v>0</v>
      </c>
      <c r="R62" s="124">
        <f t="shared" si="38"/>
        <v>0</v>
      </c>
      <c r="S62" s="206">
        <f>SUM(S57:S61)</f>
        <v>0</v>
      </c>
      <c r="T62" s="124">
        <f t="shared" ref="T62:U62" si="49">SUM(T57:T61)</f>
        <v>0</v>
      </c>
      <c r="U62" s="124">
        <f t="shared" si="49"/>
        <v>0</v>
      </c>
      <c r="V62" s="124">
        <f t="shared" si="39"/>
        <v>0</v>
      </c>
    </row>
    <row r="63" spans="1:22" ht="15" customHeight="1" x14ac:dyDescent="0.25">
      <c r="A63" s="13" t="s">
        <v>339</v>
      </c>
      <c r="B63" s="6" t="s">
        <v>340</v>
      </c>
      <c r="C63" s="86"/>
      <c r="D63" s="86">
        <v>0</v>
      </c>
      <c r="E63" s="86">
        <v>0</v>
      </c>
      <c r="F63" s="182">
        <f t="shared" si="0"/>
        <v>0</v>
      </c>
      <c r="G63" s="205"/>
      <c r="H63" s="109">
        <v>0</v>
      </c>
      <c r="I63" s="109">
        <v>0</v>
      </c>
      <c r="J63" s="109">
        <f t="shared" si="1"/>
        <v>0</v>
      </c>
      <c r="K63" s="205"/>
      <c r="L63" s="109">
        <v>0</v>
      </c>
      <c r="M63" s="109">
        <v>0</v>
      </c>
      <c r="N63" s="109">
        <f t="shared" si="2"/>
        <v>0</v>
      </c>
      <c r="O63" s="205"/>
      <c r="P63" s="109">
        <v>0</v>
      </c>
      <c r="Q63" s="109">
        <v>0</v>
      </c>
      <c r="R63" s="109">
        <f t="shared" si="38"/>
        <v>0</v>
      </c>
      <c r="S63" s="205"/>
      <c r="T63" s="109">
        <v>0</v>
      </c>
      <c r="U63" s="109">
        <v>0</v>
      </c>
      <c r="V63" s="109">
        <f t="shared" si="39"/>
        <v>0</v>
      </c>
    </row>
    <row r="64" spans="1:22" ht="15" customHeight="1" x14ac:dyDescent="0.25">
      <c r="A64" s="5" t="s">
        <v>503</v>
      </c>
      <c r="B64" s="6" t="s">
        <v>341</v>
      </c>
      <c r="C64" s="86"/>
      <c r="D64" s="86">
        <v>0</v>
      </c>
      <c r="E64" s="86">
        <v>0</v>
      </c>
      <c r="F64" s="182">
        <f t="shared" si="0"/>
        <v>0</v>
      </c>
      <c r="G64" s="205"/>
      <c r="H64" s="109">
        <v>0</v>
      </c>
      <c r="I64" s="109">
        <v>0</v>
      </c>
      <c r="J64" s="109">
        <f t="shared" si="1"/>
        <v>0</v>
      </c>
      <c r="K64" s="205"/>
      <c r="L64" s="109">
        <v>0</v>
      </c>
      <c r="M64" s="109">
        <v>0</v>
      </c>
      <c r="N64" s="109">
        <f t="shared" si="2"/>
        <v>0</v>
      </c>
      <c r="O64" s="205"/>
      <c r="P64" s="109">
        <v>0</v>
      </c>
      <c r="Q64" s="109">
        <v>0</v>
      </c>
      <c r="R64" s="109">
        <f t="shared" si="38"/>
        <v>0</v>
      </c>
      <c r="S64" s="205"/>
      <c r="T64" s="109">
        <v>0</v>
      </c>
      <c r="U64" s="109">
        <v>0</v>
      </c>
      <c r="V64" s="109">
        <f t="shared" si="39"/>
        <v>0</v>
      </c>
    </row>
    <row r="65" spans="1:22" ht="15" customHeight="1" x14ac:dyDescent="0.25">
      <c r="A65" s="13" t="s">
        <v>504</v>
      </c>
      <c r="B65" s="6" t="s">
        <v>342</v>
      </c>
      <c r="C65" s="86"/>
      <c r="D65" s="86">
        <v>0</v>
      </c>
      <c r="E65" s="86">
        <v>0</v>
      </c>
      <c r="F65" s="182">
        <f t="shared" si="0"/>
        <v>0</v>
      </c>
      <c r="G65" s="205"/>
      <c r="H65" s="109">
        <v>0</v>
      </c>
      <c r="I65" s="109">
        <v>0</v>
      </c>
      <c r="J65" s="109">
        <f t="shared" si="1"/>
        <v>0</v>
      </c>
      <c r="K65" s="205"/>
      <c r="L65" s="109">
        <v>0</v>
      </c>
      <c r="M65" s="109">
        <v>0</v>
      </c>
      <c r="N65" s="109">
        <f t="shared" si="2"/>
        <v>0</v>
      </c>
      <c r="O65" s="205"/>
      <c r="P65" s="109">
        <v>0</v>
      </c>
      <c r="Q65" s="109">
        <v>0</v>
      </c>
      <c r="R65" s="109">
        <f t="shared" si="38"/>
        <v>0</v>
      </c>
      <c r="S65" s="205"/>
      <c r="T65" s="109">
        <v>0</v>
      </c>
      <c r="U65" s="109">
        <v>0</v>
      </c>
      <c r="V65" s="109">
        <f t="shared" si="39"/>
        <v>0</v>
      </c>
    </row>
    <row r="66" spans="1:22" s="89" customFormat="1" ht="15" customHeight="1" x14ac:dyDescent="0.25">
      <c r="A66" s="36" t="s">
        <v>524</v>
      </c>
      <c r="B66" s="44" t="s">
        <v>343</v>
      </c>
      <c r="C66" s="90">
        <f>SUM(C63:C65)</f>
        <v>0</v>
      </c>
      <c r="D66" s="90">
        <f t="shared" ref="D66:E66" si="50">SUM(D63:D65)</f>
        <v>0</v>
      </c>
      <c r="E66" s="90">
        <f t="shared" si="50"/>
        <v>0</v>
      </c>
      <c r="F66" s="183">
        <f t="shared" si="0"/>
        <v>0</v>
      </c>
      <c r="G66" s="206">
        <f>SUM(G63:G65)</f>
        <v>0</v>
      </c>
      <c r="H66" s="124">
        <f t="shared" ref="H66:I66" si="51">SUM(H63:H65)</f>
        <v>0</v>
      </c>
      <c r="I66" s="124">
        <f t="shared" si="51"/>
        <v>0</v>
      </c>
      <c r="J66" s="124">
        <f t="shared" si="1"/>
        <v>0</v>
      </c>
      <c r="K66" s="206">
        <f>SUM(K63:K65)</f>
        <v>0</v>
      </c>
      <c r="L66" s="124">
        <f t="shared" ref="L66:M66" si="52">SUM(L63:L65)</f>
        <v>0</v>
      </c>
      <c r="M66" s="124">
        <f t="shared" si="52"/>
        <v>0</v>
      </c>
      <c r="N66" s="124">
        <f t="shared" si="2"/>
        <v>0</v>
      </c>
      <c r="O66" s="206">
        <f>SUM(O63:O65)</f>
        <v>0</v>
      </c>
      <c r="P66" s="124">
        <f t="shared" ref="P66:Q66" si="53">SUM(P63:P65)</f>
        <v>0</v>
      </c>
      <c r="Q66" s="124">
        <f t="shared" si="53"/>
        <v>0</v>
      </c>
      <c r="R66" s="124">
        <f t="shared" si="38"/>
        <v>0</v>
      </c>
      <c r="S66" s="206">
        <f>SUM(S63:S65)</f>
        <v>0</v>
      </c>
      <c r="T66" s="124">
        <f t="shared" ref="T66:U66" si="54">SUM(T63:T65)</f>
        <v>0</v>
      </c>
      <c r="U66" s="124">
        <f t="shared" si="54"/>
        <v>0</v>
      </c>
      <c r="V66" s="124">
        <f t="shared" si="39"/>
        <v>0</v>
      </c>
    </row>
    <row r="67" spans="1:22" s="89" customFormat="1" ht="15" customHeight="1" x14ac:dyDescent="0.25">
      <c r="A67" s="197" t="s">
        <v>42</v>
      </c>
      <c r="B67" s="211"/>
      <c r="C67" s="212">
        <f>C56+C62+C66</f>
        <v>13967918</v>
      </c>
      <c r="D67" s="212">
        <f t="shared" ref="D67:N67" si="55">D56+D62+D66</f>
        <v>0</v>
      </c>
      <c r="E67" s="212">
        <f t="shared" si="55"/>
        <v>0</v>
      </c>
      <c r="F67" s="212">
        <f t="shared" si="55"/>
        <v>13967918</v>
      </c>
      <c r="G67" s="212">
        <f t="shared" si="55"/>
        <v>13967918</v>
      </c>
      <c r="H67" s="212">
        <f t="shared" si="55"/>
        <v>0</v>
      </c>
      <c r="I67" s="212">
        <f t="shared" si="55"/>
        <v>0</v>
      </c>
      <c r="J67" s="212">
        <f t="shared" si="55"/>
        <v>13967918</v>
      </c>
      <c r="K67" s="216">
        <f t="shared" si="55"/>
        <v>13967918</v>
      </c>
      <c r="L67" s="216">
        <f t="shared" si="55"/>
        <v>0</v>
      </c>
      <c r="M67" s="216">
        <f t="shared" si="55"/>
        <v>0</v>
      </c>
      <c r="N67" s="216">
        <f t="shared" si="55"/>
        <v>13967918</v>
      </c>
      <c r="O67" s="216">
        <f t="shared" ref="O67:R67" si="56">O56+O62+O66</f>
        <v>13967918</v>
      </c>
      <c r="P67" s="216">
        <f t="shared" si="56"/>
        <v>0</v>
      </c>
      <c r="Q67" s="216">
        <f t="shared" si="56"/>
        <v>0</v>
      </c>
      <c r="R67" s="216">
        <f t="shared" si="56"/>
        <v>13967918</v>
      </c>
      <c r="S67" s="216">
        <f t="shared" ref="S67:V67" si="57">S56+S62+S66</f>
        <v>15360239</v>
      </c>
      <c r="T67" s="216">
        <f t="shared" si="57"/>
        <v>0</v>
      </c>
      <c r="U67" s="216">
        <f t="shared" si="57"/>
        <v>0</v>
      </c>
      <c r="V67" s="216">
        <f t="shared" si="57"/>
        <v>15360239</v>
      </c>
    </row>
    <row r="68" spans="1:22" s="89" customFormat="1" ht="15.75" x14ac:dyDescent="0.25">
      <c r="A68" s="139" t="s">
        <v>523</v>
      </c>
      <c r="B68" s="126" t="s">
        <v>344</v>
      </c>
      <c r="C68" s="128">
        <f>C20+C34+C45+C49+C56+C62+C66</f>
        <v>41842900</v>
      </c>
      <c r="D68" s="128">
        <f t="shared" ref="D68:E68" si="58">D20+D34+D45+D49+D56+D62+D66</f>
        <v>0</v>
      </c>
      <c r="E68" s="128">
        <f t="shared" si="58"/>
        <v>20000</v>
      </c>
      <c r="F68" s="184">
        <f t="shared" si="0"/>
        <v>41862900</v>
      </c>
      <c r="G68" s="207">
        <f>G20+G34+G45+G49+G56+G62+G66</f>
        <v>41991829</v>
      </c>
      <c r="H68" s="208">
        <f t="shared" ref="H68:I68" si="59">H20+H34+H45+H49+H56+H62+H66</f>
        <v>0</v>
      </c>
      <c r="I68" s="208">
        <f t="shared" si="59"/>
        <v>20000</v>
      </c>
      <c r="J68" s="208">
        <f t="shared" si="1"/>
        <v>42011829</v>
      </c>
      <c r="K68" s="207">
        <f>K20+K34+K45+K49+K56+K62+K66</f>
        <v>42553488</v>
      </c>
      <c r="L68" s="208">
        <f t="shared" ref="L68:M68" si="60">L20+L34+L45+L49+L56+L62+L66</f>
        <v>0</v>
      </c>
      <c r="M68" s="208">
        <f t="shared" si="60"/>
        <v>20000</v>
      </c>
      <c r="N68" s="208">
        <f t="shared" si="2"/>
        <v>42573488</v>
      </c>
      <c r="O68" s="207">
        <f>O20+O34+O45+O49+O56+O62+O66</f>
        <v>42999147</v>
      </c>
      <c r="P68" s="208">
        <f t="shared" ref="P68:Q68" si="61">P20+P34+P45+P49+P56+P62+P66</f>
        <v>0</v>
      </c>
      <c r="Q68" s="208">
        <f t="shared" si="61"/>
        <v>20000</v>
      </c>
      <c r="R68" s="208">
        <f t="shared" ref="R68" si="62">SUM(O68:Q68)</f>
        <v>43019147</v>
      </c>
      <c r="S68" s="207">
        <f>S20+S34+S45+S49+S56+S62+S66</f>
        <v>49214554</v>
      </c>
      <c r="T68" s="208">
        <f t="shared" ref="T68:U68" si="63">T20+T34+T45+T49+T56+T62+T66</f>
        <v>0</v>
      </c>
      <c r="U68" s="208">
        <f t="shared" si="63"/>
        <v>20000</v>
      </c>
      <c r="V68" s="208">
        <f t="shared" ref="V68" si="64">SUM(S68:U68)</f>
        <v>49234554</v>
      </c>
    </row>
    <row r="69" spans="1:22" s="89" customFormat="1" ht="15.75" x14ac:dyDescent="0.25">
      <c r="A69" s="213" t="s">
        <v>43</v>
      </c>
      <c r="B69" s="214"/>
      <c r="C69" s="215">
        <f>C50-'2. melléklet'!C76</f>
        <v>-901234</v>
      </c>
      <c r="D69" s="215">
        <f>D50-'2. melléklet'!D76</f>
        <v>-300000</v>
      </c>
      <c r="E69" s="215">
        <f>E50-'2. melléklet'!E76</f>
        <v>7000</v>
      </c>
      <c r="F69" s="215">
        <f>F50-'2. melléklet'!F76</f>
        <v>-1194234</v>
      </c>
      <c r="G69" s="215">
        <f>G50-'2. melléklet'!G76</f>
        <v>-810306</v>
      </c>
      <c r="H69" s="215">
        <f>H50-'2. melléklet'!H76</f>
        <v>-300000</v>
      </c>
      <c r="I69" s="215">
        <f>I50-'2. melléklet'!I76</f>
        <v>7000</v>
      </c>
      <c r="J69" s="215">
        <f>J50-'2. melléklet'!J76</f>
        <v>-1103306</v>
      </c>
      <c r="K69" s="217">
        <f>K50-'2. melléklet'!K76</f>
        <v>28585570</v>
      </c>
      <c r="L69" s="217">
        <f>L50-'2. melléklet'!L76</f>
        <v>-29395876</v>
      </c>
      <c r="M69" s="217">
        <f>M50-'2. melléklet'!M76</f>
        <v>-280000</v>
      </c>
      <c r="N69" s="217">
        <f>N50-'2. melléklet'!N76</f>
        <v>28592570</v>
      </c>
      <c r="O69" s="217">
        <f>O50-'2. melléklet'!P76</f>
        <v>1840694</v>
      </c>
      <c r="P69" s="217">
        <f>P50-'2. melléklet'!Q76</f>
        <v>-300000</v>
      </c>
      <c r="Q69" s="217">
        <f>Q50-'2. melléklet'!R76</f>
        <v>7000</v>
      </c>
      <c r="R69" s="217">
        <f>SUM(O69:Q69)</f>
        <v>1547694</v>
      </c>
      <c r="S69" s="217">
        <f>S50-'2. melléklet'!T76</f>
        <v>-2748586</v>
      </c>
      <c r="T69" s="217">
        <f>T50-'2. melléklet'!U76</f>
        <v>-300000</v>
      </c>
      <c r="U69" s="217">
        <f>U50-'2. melléklet'!V76</f>
        <v>20000</v>
      </c>
      <c r="V69" s="217">
        <f>SUM(S69:U69)</f>
        <v>-3028586</v>
      </c>
    </row>
    <row r="70" spans="1:22" s="89" customFormat="1" ht="15.75" x14ac:dyDescent="0.25">
      <c r="A70" s="213" t="s">
        <v>44</v>
      </c>
      <c r="B70" s="214"/>
      <c r="C70" s="215">
        <f>C67-'2. melléklet'!C100</f>
        <v>-10544927</v>
      </c>
      <c r="D70" s="215">
        <f>D67-'2. melléklet'!D100</f>
        <v>-1500000</v>
      </c>
      <c r="E70" s="215">
        <f>E67-'2. melléklet'!E100</f>
        <v>0</v>
      </c>
      <c r="F70" s="215">
        <f>F67-'2. melléklet'!F100</f>
        <v>-12044927</v>
      </c>
      <c r="G70" s="215">
        <f>G67-'2. melléklet'!G100</f>
        <v>-10544927</v>
      </c>
      <c r="H70" s="215">
        <f>H67-'2. melléklet'!H100</f>
        <v>-1500000</v>
      </c>
      <c r="I70" s="215">
        <f>I67-'2. melléklet'!I100</f>
        <v>0</v>
      </c>
      <c r="J70" s="215">
        <f>J67-'2. melléklet'!J100</f>
        <v>-12044927</v>
      </c>
      <c r="K70" s="217">
        <f>K67-'2. melléklet'!K100</f>
        <v>13967918</v>
      </c>
      <c r="L70" s="217">
        <f>L67-'2. melléklet'!L100</f>
        <v>-24512845</v>
      </c>
      <c r="M70" s="217">
        <f>M67-'2. melléklet'!M100</f>
        <v>-1500000</v>
      </c>
      <c r="N70" s="217">
        <f>N67-'2. melléklet'!N100</f>
        <v>13967918</v>
      </c>
      <c r="O70" s="217">
        <f>O67-'2. melléklet'!P100</f>
        <v>-13195927</v>
      </c>
      <c r="P70" s="217">
        <f>P67-'2. melléklet'!Q100</f>
        <v>-1500000</v>
      </c>
      <c r="Q70" s="217">
        <f>Q67-'2. melléklet'!R100</f>
        <v>0</v>
      </c>
      <c r="R70" s="217">
        <f>SUM(O70:Q70)</f>
        <v>-14695927</v>
      </c>
      <c r="S70" s="217">
        <f>S67-'2. melléklet'!T100</f>
        <v>-10906440</v>
      </c>
      <c r="T70" s="217">
        <f>T67-'2. melléklet'!U100</f>
        <v>0</v>
      </c>
      <c r="U70" s="217">
        <f>U67-'2. melléklet'!V100</f>
        <v>0</v>
      </c>
      <c r="V70" s="217">
        <f>SUM(S70:U70)</f>
        <v>-10906440</v>
      </c>
    </row>
    <row r="71" spans="1:22" x14ac:dyDescent="0.25">
      <c r="A71" s="34" t="s">
        <v>505</v>
      </c>
      <c r="B71" s="5" t="s">
        <v>345</v>
      </c>
      <c r="C71" s="86"/>
      <c r="D71" s="86">
        <v>0</v>
      </c>
      <c r="E71" s="86">
        <v>0</v>
      </c>
      <c r="F71" s="182">
        <f t="shared" si="0"/>
        <v>0</v>
      </c>
      <c r="G71" s="205"/>
      <c r="H71" s="109">
        <v>0</v>
      </c>
      <c r="I71" s="109">
        <v>0</v>
      </c>
      <c r="J71" s="109">
        <f t="shared" si="1"/>
        <v>0</v>
      </c>
      <c r="K71" s="205"/>
      <c r="L71" s="109">
        <v>0</v>
      </c>
      <c r="M71" s="109">
        <v>0</v>
      </c>
      <c r="N71" s="109">
        <f t="shared" si="2"/>
        <v>0</v>
      </c>
      <c r="O71" s="205"/>
      <c r="P71" s="109">
        <v>0</v>
      </c>
      <c r="Q71" s="109">
        <v>0</v>
      </c>
      <c r="R71" s="109">
        <f t="shared" ref="R71:R72" si="65">SUM(O71:Q71)</f>
        <v>0</v>
      </c>
      <c r="S71" s="205"/>
      <c r="T71" s="109">
        <v>0</v>
      </c>
      <c r="U71" s="109">
        <v>0</v>
      </c>
      <c r="V71" s="109">
        <f t="shared" ref="V71:V98" si="66">SUM(S71:U71)</f>
        <v>0</v>
      </c>
    </row>
    <row r="72" spans="1:22" x14ac:dyDescent="0.25">
      <c r="A72" s="13" t="s">
        <v>346</v>
      </c>
      <c r="B72" s="5" t="s">
        <v>347</v>
      </c>
      <c r="C72" s="86"/>
      <c r="D72" s="86">
        <v>0</v>
      </c>
      <c r="E72" s="86">
        <v>0</v>
      </c>
      <c r="F72" s="182">
        <f t="shared" si="0"/>
        <v>0</v>
      </c>
      <c r="G72" s="205"/>
      <c r="H72" s="109">
        <v>0</v>
      </c>
      <c r="I72" s="109">
        <v>0</v>
      </c>
      <c r="J72" s="109">
        <f t="shared" si="1"/>
        <v>0</v>
      </c>
      <c r="K72" s="205"/>
      <c r="L72" s="109">
        <v>0</v>
      </c>
      <c r="M72" s="109">
        <v>0</v>
      </c>
      <c r="N72" s="109">
        <f t="shared" si="2"/>
        <v>0</v>
      </c>
      <c r="O72" s="205"/>
      <c r="P72" s="109">
        <v>0</v>
      </c>
      <c r="Q72" s="109">
        <v>0</v>
      </c>
      <c r="R72" s="109">
        <f t="shared" si="65"/>
        <v>0</v>
      </c>
      <c r="S72" s="205"/>
      <c r="T72" s="109">
        <v>0</v>
      </c>
      <c r="U72" s="109">
        <v>0</v>
      </c>
      <c r="V72" s="109">
        <f t="shared" si="66"/>
        <v>0</v>
      </c>
    </row>
    <row r="73" spans="1:22" x14ac:dyDescent="0.25">
      <c r="A73" s="34" t="s">
        <v>506</v>
      </c>
      <c r="B73" s="5" t="s">
        <v>348</v>
      </c>
      <c r="C73" s="86"/>
      <c r="D73" s="86">
        <v>0</v>
      </c>
      <c r="E73" s="86">
        <v>0</v>
      </c>
      <c r="F73" s="182">
        <f t="shared" ref="F73:F98" si="67">SUM(C73:E73)</f>
        <v>0</v>
      </c>
      <c r="G73" s="205"/>
      <c r="H73" s="109">
        <v>0</v>
      </c>
      <c r="I73" s="109">
        <v>0</v>
      </c>
      <c r="J73" s="109">
        <f t="shared" ref="J73:J98" si="68">SUM(G73:I73)</f>
        <v>0</v>
      </c>
      <c r="K73" s="205"/>
      <c r="L73" s="109">
        <v>0</v>
      </c>
      <c r="M73" s="109">
        <v>0</v>
      </c>
      <c r="N73" s="109">
        <f t="shared" ref="N73:N98" si="69">SUM(K73:M73)</f>
        <v>0</v>
      </c>
      <c r="O73" s="205"/>
      <c r="P73" s="109">
        <v>0</v>
      </c>
      <c r="Q73" s="109">
        <v>0</v>
      </c>
      <c r="R73" s="109">
        <f t="shared" ref="R73:R98" si="70">SUM(O73:Q73)</f>
        <v>0</v>
      </c>
      <c r="S73" s="205"/>
      <c r="T73" s="109">
        <v>0</v>
      </c>
      <c r="U73" s="109">
        <v>0</v>
      </c>
      <c r="V73" s="109">
        <f t="shared" si="66"/>
        <v>0</v>
      </c>
    </row>
    <row r="74" spans="1:22" s="89" customFormat="1" x14ac:dyDescent="0.25">
      <c r="A74" s="15" t="s">
        <v>525</v>
      </c>
      <c r="B74" s="7" t="s">
        <v>349</v>
      </c>
      <c r="C74" s="90"/>
      <c r="D74" s="90">
        <f>SUM(D71:D73)</f>
        <v>0</v>
      </c>
      <c r="E74" s="90">
        <f>SUM(E71:E73)</f>
        <v>0</v>
      </c>
      <c r="F74" s="183">
        <f t="shared" si="67"/>
        <v>0</v>
      </c>
      <c r="G74" s="206"/>
      <c r="H74" s="124">
        <f>SUM(H71:H73)</f>
        <v>0</v>
      </c>
      <c r="I74" s="124">
        <f>SUM(I71:I73)</f>
        <v>0</v>
      </c>
      <c r="J74" s="124">
        <f t="shared" si="68"/>
        <v>0</v>
      </c>
      <c r="K74" s="206"/>
      <c r="L74" s="124">
        <f>SUM(L71:L73)</f>
        <v>0</v>
      </c>
      <c r="M74" s="124">
        <f>SUM(M71:M73)</f>
        <v>0</v>
      </c>
      <c r="N74" s="124">
        <f t="shared" si="69"/>
        <v>0</v>
      </c>
      <c r="O74" s="206"/>
      <c r="P74" s="124">
        <f>SUM(P71:P73)</f>
        <v>0</v>
      </c>
      <c r="Q74" s="124">
        <f>SUM(Q71:Q73)</f>
        <v>0</v>
      </c>
      <c r="R74" s="124">
        <f t="shared" si="70"/>
        <v>0</v>
      </c>
      <c r="S74" s="206"/>
      <c r="T74" s="124">
        <f>SUM(T71:T73)</f>
        <v>0</v>
      </c>
      <c r="U74" s="124">
        <f>SUM(U71:U73)</f>
        <v>0</v>
      </c>
      <c r="V74" s="124">
        <f t="shared" si="66"/>
        <v>0</v>
      </c>
    </row>
    <row r="75" spans="1:22" x14ac:dyDescent="0.25">
      <c r="A75" s="13" t="s">
        <v>507</v>
      </c>
      <c r="B75" s="5" t="s">
        <v>350</v>
      </c>
      <c r="C75" s="86"/>
      <c r="D75" s="86">
        <v>0</v>
      </c>
      <c r="E75" s="86">
        <v>0</v>
      </c>
      <c r="F75" s="182">
        <f t="shared" si="67"/>
        <v>0</v>
      </c>
      <c r="G75" s="205"/>
      <c r="H75" s="109">
        <v>0</v>
      </c>
      <c r="I75" s="109">
        <v>0</v>
      </c>
      <c r="J75" s="109">
        <f t="shared" si="68"/>
        <v>0</v>
      </c>
      <c r="K75" s="205"/>
      <c r="L75" s="109">
        <v>0</v>
      </c>
      <c r="M75" s="109">
        <v>0</v>
      </c>
      <c r="N75" s="109">
        <f t="shared" si="69"/>
        <v>0</v>
      </c>
      <c r="O75" s="205"/>
      <c r="P75" s="109">
        <v>0</v>
      </c>
      <c r="Q75" s="109">
        <v>0</v>
      </c>
      <c r="R75" s="109">
        <f t="shared" si="70"/>
        <v>0</v>
      </c>
      <c r="S75" s="205"/>
      <c r="T75" s="109">
        <v>0</v>
      </c>
      <c r="U75" s="109">
        <v>0</v>
      </c>
      <c r="V75" s="109">
        <f t="shared" si="66"/>
        <v>0</v>
      </c>
    </row>
    <row r="76" spans="1:22" x14ac:dyDescent="0.25">
      <c r="A76" s="34" t="s">
        <v>351</v>
      </c>
      <c r="B76" s="5" t="s">
        <v>352</v>
      </c>
      <c r="C76" s="86"/>
      <c r="D76" s="86">
        <v>0</v>
      </c>
      <c r="E76" s="86">
        <v>0</v>
      </c>
      <c r="F76" s="182">
        <f t="shared" si="67"/>
        <v>0</v>
      </c>
      <c r="G76" s="205"/>
      <c r="H76" s="109">
        <v>0</v>
      </c>
      <c r="I76" s="109">
        <v>0</v>
      </c>
      <c r="J76" s="109">
        <f t="shared" si="68"/>
        <v>0</v>
      </c>
      <c r="K76" s="205"/>
      <c r="L76" s="109">
        <v>0</v>
      </c>
      <c r="M76" s="109">
        <v>0</v>
      </c>
      <c r="N76" s="109">
        <f t="shared" si="69"/>
        <v>0</v>
      </c>
      <c r="O76" s="205"/>
      <c r="P76" s="109">
        <v>0</v>
      </c>
      <c r="Q76" s="109">
        <v>0</v>
      </c>
      <c r="R76" s="109">
        <f t="shared" si="70"/>
        <v>0</v>
      </c>
      <c r="S76" s="205"/>
      <c r="T76" s="109">
        <v>0</v>
      </c>
      <c r="U76" s="109">
        <v>0</v>
      </c>
      <c r="V76" s="109">
        <f t="shared" si="66"/>
        <v>0</v>
      </c>
    </row>
    <row r="77" spans="1:22" x14ac:dyDescent="0.25">
      <c r="A77" s="13" t="s">
        <v>508</v>
      </c>
      <c r="B77" s="5" t="s">
        <v>353</v>
      </c>
      <c r="C77" s="86"/>
      <c r="D77" s="86">
        <v>0</v>
      </c>
      <c r="E77" s="86">
        <v>0</v>
      </c>
      <c r="F77" s="182">
        <f t="shared" si="67"/>
        <v>0</v>
      </c>
      <c r="G77" s="205"/>
      <c r="H77" s="109">
        <v>0</v>
      </c>
      <c r="I77" s="109">
        <v>0</v>
      </c>
      <c r="J77" s="109">
        <f t="shared" si="68"/>
        <v>0</v>
      </c>
      <c r="K77" s="205"/>
      <c r="L77" s="109">
        <v>0</v>
      </c>
      <c r="M77" s="109">
        <v>0</v>
      </c>
      <c r="N77" s="109">
        <f t="shared" si="69"/>
        <v>0</v>
      </c>
      <c r="O77" s="205"/>
      <c r="P77" s="109">
        <v>0</v>
      </c>
      <c r="Q77" s="109">
        <v>0</v>
      </c>
      <c r="R77" s="109">
        <f t="shared" si="70"/>
        <v>0</v>
      </c>
      <c r="S77" s="205"/>
      <c r="T77" s="109">
        <v>0</v>
      </c>
      <c r="U77" s="109">
        <v>0</v>
      </c>
      <c r="V77" s="109">
        <f t="shared" si="66"/>
        <v>0</v>
      </c>
    </row>
    <row r="78" spans="1:22" x14ac:dyDescent="0.25">
      <c r="A78" s="34" t="s">
        <v>354</v>
      </c>
      <c r="B78" s="5" t="s">
        <v>355</v>
      </c>
      <c r="C78" s="86"/>
      <c r="D78" s="86">
        <v>0</v>
      </c>
      <c r="E78" s="86">
        <v>0</v>
      </c>
      <c r="F78" s="182">
        <f t="shared" si="67"/>
        <v>0</v>
      </c>
      <c r="G78" s="205"/>
      <c r="H78" s="109">
        <v>0</v>
      </c>
      <c r="I78" s="109">
        <v>0</v>
      </c>
      <c r="J78" s="109">
        <f t="shared" si="68"/>
        <v>0</v>
      </c>
      <c r="K78" s="205"/>
      <c r="L78" s="109">
        <v>0</v>
      </c>
      <c r="M78" s="109">
        <v>0</v>
      </c>
      <c r="N78" s="109">
        <f t="shared" si="69"/>
        <v>0</v>
      </c>
      <c r="O78" s="205"/>
      <c r="P78" s="109">
        <v>0</v>
      </c>
      <c r="Q78" s="109">
        <v>0</v>
      </c>
      <c r="R78" s="109">
        <f t="shared" si="70"/>
        <v>0</v>
      </c>
      <c r="S78" s="205"/>
      <c r="T78" s="109">
        <v>0</v>
      </c>
      <c r="U78" s="109">
        <v>0</v>
      </c>
      <c r="V78" s="109">
        <f t="shared" si="66"/>
        <v>0</v>
      </c>
    </row>
    <row r="79" spans="1:22" s="89" customFormat="1" x14ac:dyDescent="0.25">
      <c r="A79" s="14" t="s">
        <v>526</v>
      </c>
      <c r="B79" s="7" t="s">
        <v>356</v>
      </c>
      <c r="C79" s="90"/>
      <c r="D79" s="90">
        <f t="shared" ref="D79:E79" si="71">SUM(D75:D78)</f>
        <v>0</v>
      </c>
      <c r="E79" s="90">
        <f t="shared" si="71"/>
        <v>0</v>
      </c>
      <c r="F79" s="183">
        <f t="shared" si="67"/>
        <v>0</v>
      </c>
      <c r="G79" s="206"/>
      <c r="H79" s="124">
        <f t="shared" ref="H79:I79" si="72">SUM(H75:H78)</f>
        <v>0</v>
      </c>
      <c r="I79" s="124">
        <f t="shared" si="72"/>
        <v>0</v>
      </c>
      <c r="J79" s="124">
        <f t="shared" si="68"/>
        <v>0</v>
      </c>
      <c r="K79" s="206"/>
      <c r="L79" s="124">
        <f t="shared" ref="L79:M79" si="73">SUM(L75:L78)</f>
        <v>0</v>
      </c>
      <c r="M79" s="124">
        <f t="shared" si="73"/>
        <v>0</v>
      </c>
      <c r="N79" s="124">
        <f t="shared" si="69"/>
        <v>0</v>
      </c>
      <c r="O79" s="206"/>
      <c r="P79" s="124">
        <f t="shared" ref="P79:Q79" si="74">SUM(P75:P78)</f>
        <v>0</v>
      </c>
      <c r="Q79" s="124">
        <f t="shared" si="74"/>
        <v>0</v>
      </c>
      <c r="R79" s="124">
        <f t="shared" si="70"/>
        <v>0</v>
      </c>
      <c r="S79" s="206"/>
      <c r="T79" s="124">
        <f t="shared" ref="T79:U79" si="75">SUM(T75:T78)</f>
        <v>0</v>
      </c>
      <c r="U79" s="124">
        <f t="shared" si="75"/>
        <v>0</v>
      </c>
      <c r="V79" s="124">
        <f t="shared" si="66"/>
        <v>0</v>
      </c>
    </row>
    <row r="80" spans="1:22" x14ac:dyDescent="0.25">
      <c r="A80" s="5" t="s">
        <v>632</v>
      </c>
      <c r="B80" s="5" t="s">
        <v>357</v>
      </c>
      <c r="C80" s="86">
        <v>14115640</v>
      </c>
      <c r="D80" s="86">
        <v>0</v>
      </c>
      <c r="E80" s="86">
        <v>0</v>
      </c>
      <c r="F80" s="182">
        <f t="shared" si="67"/>
        <v>14115640</v>
      </c>
      <c r="G80" s="205">
        <v>14024712</v>
      </c>
      <c r="H80" s="109">
        <v>0</v>
      </c>
      <c r="I80" s="109">
        <v>0</v>
      </c>
      <c r="J80" s="109">
        <f t="shared" si="68"/>
        <v>14024712</v>
      </c>
      <c r="K80" s="205">
        <v>14024712</v>
      </c>
      <c r="L80" s="109">
        <v>0</v>
      </c>
      <c r="M80" s="109">
        <v>0</v>
      </c>
      <c r="N80" s="109">
        <f t="shared" si="69"/>
        <v>14024712</v>
      </c>
      <c r="O80" s="205">
        <v>14024712</v>
      </c>
      <c r="P80" s="109">
        <v>0</v>
      </c>
      <c r="Q80" s="109">
        <v>0</v>
      </c>
      <c r="R80" s="109">
        <f t="shared" si="70"/>
        <v>14024712</v>
      </c>
      <c r="S80" s="205">
        <v>14024712</v>
      </c>
      <c r="T80" s="109">
        <v>0</v>
      </c>
      <c r="U80" s="109">
        <v>0</v>
      </c>
      <c r="V80" s="109">
        <f t="shared" si="66"/>
        <v>14024712</v>
      </c>
    </row>
    <row r="81" spans="1:22" x14ac:dyDescent="0.25">
      <c r="A81" s="5" t="s">
        <v>633</v>
      </c>
      <c r="B81" s="5" t="s">
        <v>357</v>
      </c>
      <c r="C81" s="86"/>
      <c r="D81" s="86">
        <v>0</v>
      </c>
      <c r="E81" s="86">
        <v>0</v>
      </c>
      <c r="F81" s="182">
        <f t="shared" si="67"/>
        <v>0</v>
      </c>
      <c r="G81" s="205"/>
      <c r="H81" s="109">
        <v>0</v>
      </c>
      <c r="I81" s="109">
        <v>0</v>
      </c>
      <c r="J81" s="109">
        <f t="shared" si="68"/>
        <v>0</v>
      </c>
      <c r="K81" s="205"/>
      <c r="L81" s="109">
        <v>0</v>
      </c>
      <c r="M81" s="109">
        <v>0</v>
      </c>
      <c r="N81" s="109">
        <f t="shared" si="69"/>
        <v>0</v>
      </c>
      <c r="O81" s="205"/>
      <c r="P81" s="109">
        <v>0</v>
      </c>
      <c r="Q81" s="109">
        <v>0</v>
      </c>
      <c r="R81" s="109">
        <f t="shared" si="70"/>
        <v>0</v>
      </c>
      <c r="S81" s="205"/>
      <c r="T81" s="109">
        <v>0</v>
      </c>
      <c r="U81" s="109">
        <v>0</v>
      </c>
      <c r="V81" s="109">
        <f t="shared" si="66"/>
        <v>0</v>
      </c>
    </row>
    <row r="82" spans="1:22" x14ac:dyDescent="0.25">
      <c r="A82" s="5" t="s">
        <v>630</v>
      </c>
      <c r="B82" s="5" t="s">
        <v>358</v>
      </c>
      <c r="C82" s="86"/>
      <c r="D82" s="86">
        <v>0</v>
      </c>
      <c r="E82" s="86">
        <v>0</v>
      </c>
      <c r="F82" s="182">
        <f t="shared" si="67"/>
        <v>0</v>
      </c>
      <c r="G82" s="205"/>
      <c r="H82" s="109">
        <v>0</v>
      </c>
      <c r="I82" s="109">
        <v>0</v>
      </c>
      <c r="J82" s="109">
        <f t="shared" si="68"/>
        <v>0</v>
      </c>
      <c r="K82" s="205"/>
      <c r="L82" s="109">
        <v>0</v>
      </c>
      <c r="M82" s="109">
        <v>0</v>
      </c>
      <c r="N82" s="109">
        <f t="shared" si="69"/>
        <v>0</v>
      </c>
      <c r="O82" s="205"/>
      <c r="P82" s="109">
        <v>0</v>
      </c>
      <c r="Q82" s="109">
        <v>0</v>
      </c>
      <c r="R82" s="109">
        <f t="shared" si="70"/>
        <v>0</v>
      </c>
      <c r="S82" s="205"/>
      <c r="T82" s="109">
        <v>0</v>
      </c>
      <c r="U82" s="109">
        <v>0</v>
      </c>
      <c r="V82" s="109">
        <f t="shared" si="66"/>
        <v>0</v>
      </c>
    </row>
    <row r="83" spans="1:22" x14ac:dyDescent="0.25">
      <c r="A83" s="5" t="s">
        <v>631</v>
      </c>
      <c r="B83" s="5" t="s">
        <v>358</v>
      </c>
      <c r="C83" s="86"/>
      <c r="D83" s="86">
        <v>0</v>
      </c>
      <c r="E83" s="86">
        <v>0</v>
      </c>
      <c r="F83" s="182">
        <f t="shared" si="67"/>
        <v>0</v>
      </c>
      <c r="G83" s="205"/>
      <c r="H83" s="109">
        <v>0</v>
      </c>
      <c r="I83" s="109">
        <v>0</v>
      </c>
      <c r="J83" s="109">
        <f t="shared" si="68"/>
        <v>0</v>
      </c>
      <c r="K83" s="205"/>
      <c r="L83" s="109">
        <v>0</v>
      </c>
      <c r="M83" s="109">
        <v>0</v>
      </c>
      <c r="N83" s="109">
        <f t="shared" si="69"/>
        <v>0</v>
      </c>
      <c r="O83" s="205"/>
      <c r="P83" s="109">
        <v>0</v>
      </c>
      <c r="Q83" s="109">
        <v>0</v>
      </c>
      <c r="R83" s="109">
        <f t="shared" si="70"/>
        <v>0</v>
      </c>
      <c r="S83" s="205"/>
      <c r="T83" s="109">
        <v>0</v>
      </c>
      <c r="U83" s="109">
        <v>0</v>
      </c>
      <c r="V83" s="109">
        <f t="shared" si="66"/>
        <v>0</v>
      </c>
    </row>
    <row r="84" spans="1:22" s="89" customFormat="1" x14ac:dyDescent="0.25">
      <c r="A84" s="7" t="s">
        <v>527</v>
      </c>
      <c r="B84" s="7" t="s">
        <v>359</v>
      </c>
      <c r="C84" s="90">
        <f>SUM(C80:C83)</f>
        <v>14115640</v>
      </c>
      <c r="D84" s="90">
        <f>SUM(D80:D83)</f>
        <v>0</v>
      </c>
      <c r="E84" s="90">
        <f>SUM(E80:E83)</f>
        <v>0</v>
      </c>
      <c r="F84" s="183">
        <f t="shared" si="67"/>
        <v>14115640</v>
      </c>
      <c r="G84" s="206">
        <f>SUM(G80:G83)</f>
        <v>14024712</v>
      </c>
      <c r="H84" s="124">
        <f>SUM(H80:H83)</f>
        <v>0</v>
      </c>
      <c r="I84" s="124">
        <f>SUM(I80:I83)</f>
        <v>0</v>
      </c>
      <c r="J84" s="124">
        <f t="shared" si="68"/>
        <v>14024712</v>
      </c>
      <c r="K84" s="206">
        <f>SUM(K80:K83)</f>
        <v>14024712</v>
      </c>
      <c r="L84" s="124">
        <f>SUM(L80:L83)</f>
        <v>0</v>
      </c>
      <c r="M84" s="124">
        <f>SUM(M80:M83)</f>
        <v>0</v>
      </c>
      <c r="N84" s="124">
        <f t="shared" si="69"/>
        <v>14024712</v>
      </c>
      <c r="O84" s="206">
        <f>SUM(O80:O83)</f>
        <v>14024712</v>
      </c>
      <c r="P84" s="124">
        <f>SUM(P80:P83)</f>
        <v>0</v>
      </c>
      <c r="Q84" s="124">
        <f>SUM(Q80:Q83)</f>
        <v>0</v>
      </c>
      <c r="R84" s="124">
        <f t="shared" si="70"/>
        <v>14024712</v>
      </c>
      <c r="S84" s="206">
        <f>SUM(S80:S83)</f>
        <v>14024712</v>
      </c>
      <c r="T84" s="124">
        <f>SUM(T80:T83)</f>
        <v>0</v>
      </c>
      <c r="U84" s="124">
        <f>SUM(U80:U83)</f>
        <v>0</v>
      </c>
      <c r="V84" s="124">
        <f t="shared" si="66"/>
        <v>14024712</v>
      </c>
    </row>
    <row r="85" spans="1:22" s="89" customFormat="1" x14ac:dyDescent="0.25">
      <c r="A85" s="14" t="s">
        <v>360</v>
      </c>
      <c r="B85" s="7" t="s">
        <v>361</v>
      </c>
      <c r="C85" s="90"/>
      <c r="D85" s="90">
        <v>0</v>
      </c>
      <c r="E85" s="90">
        <v>0</v>
      </c>
      <c r="F85" s="183">
        <f t="shared" si="67"/>
        <v>0</v>
      </c>
      <c r="G85" s="206"/>
      <c r="H85" s="124">
        <v>0</v>
      </c>
      <c r="I85" s="124">
        <v>0</v>
      </c>
      <c r="J85" s="124">
        <f t="shared" si="68"/>
        <v>0</v>
      </c>
      <c r="K85" s="206"/>
      <c r="L85" s="124">
        <v>0</v>
      </c>
      <c r="M85" s="124">
        <v>0</v>
      </c>
      <c r="N85" s="124">
        <f t="shared" si="69"/>
        <v>0</v>
      </c>
      <c r="O85" s="206"/>
      <c r="P85" s="124">
        <v>0</v>
      </c>
      <c r="Q85" s="124">
        <v>0</v>
      </c>
      <c r="R85" s="124">
        <f t="shared" si="70"/>
        <v>0</v>
      </c>
      <c r="S85" s="206">
        <v>786793</v>
      </c>
      <c r="T85" s="124">
        <v>0</v>
      </c>
      <c r="U85" s="124">
        <v>0</v>
      </c>
      <c r="V85" s="124">
        <f t="shared" si="66"/>
        <v>786793</v>
      </c>
    </row>
    <row r="86" spans="1:22" s="89" customFormat="1" x14ac:dyDescent="0.25">
      <c r="A86" s="14" t="s">
        <v>362</v>
      </c>
      <c r="B86" s="7" t="s">
        <v>363</v>
      </c>
      <c r="C86" s="90"/>
      <c r="D86" s="90">
        <v>0</v>
      </c>
      <c r="E86" s="90">
        <v>0</v>
      </c>
      <c r="F86" s="183">
        <f t="shared" si="67"/>
        <v>0</v>
      </c>
      <c r="G86" s="206"/>
      <c r="H86" s="124">
        <v>0</v>
      </c>
      <c r="I86" s="124">
        <v>0</v>
      </c>
      <c r="J86" s="124">
        <f t="shared" si="68"/>
        <v>0</v>
      </c>
      <c r="K86" s="206"/>
      <c r="L86" s="124">
        <v>0</v>
      </c>
      <c r="M86" s="124">
        <v>0</v>
      </c>
      <c r="N86" s="124">
        <f t="shared" si="69"/>
        <v>0</v>
      </c>
      <c r="O86" s="206"/>
      <c r="P86" s="124">
        <v>0</v>
      </c>
      <c r="Q86" s="124">
        <v>0</v>
      </c>
      <c r="R86" s="124">
        <f t="shared" si="70"/>
        <v>0</v>
      </c>
      <c r="S86" s="206"/>
      <c r="T86" s="124">
        <v>0</v>
      </c>
      <c r="U86" s="124">
        <v>0</v>
      </c>
      <c r="V86" s="124">
        <f t="shared" si="66"/>
        <v>0</v>
      </c>
    </row>
    <row r="87" spans="1:22" s="89" customFormat="1" x14ac:dyDescent="0.25">
      <c r="A87" s="14" t="s">
        <v>364</v>
      </c>
      <c r="B87" s="7" t="s">
        <v>365</v>
      </c>
      <c r="C87" s="90"/>
      <c r="D87" s="90">
        <v>0</v>
      </c>
      <c r="E87" s="90">
        <v>0</v>
      </c>
      <c r="F87" s="183">
        <f t="shared" si="67"/>
        <v>0</v>
      </c>
      <c r="G87" s="206"/>
      <c r="H87" s="124">
        <v>0</v>
      </c>
      <c r="I87" s="124">
        <v>0</v>
      </c>
      <c r="J87" s="124">
        <f t="shared" si="68"/>
        <v>0</v>
      </c>
      <c r="K87" s="206"/>
      <c r="L87" s="124">
        <v>0</v>
      </c>
      <c r="M87" s="124">
        <v>0</v>
      </c>
      <c r="N87" s="124">
        <f t="shared" si="69"/>
        <v>0</v>
      </c>
      <c r="O87" s="206"/>
      <c r="P87" s="124">
        <v>0</v>
      </c>
      <c r="Q87" s="124">
        <v>0</v>
      </c>
      <c r="R87" s="124">
        <f t="shared" si="70"/>
        <v>0</v>
      </c>
      <c r="S87" s="206"/>
      <c r="T87" s="124">
        <v>0</v>
      </c>
      <c r="U87" s="124">
        <v>0</v>
      </c>
      <c r="V87" s="124">
        <f t="shared" si="66"/>
        <v>0</v>
      </c>
    </row>
    <row r="88" spans="1:22" s="89" customFormat="1" x14ac:dyDescent="0.25">
      <c r="A88" s="14" t="s">
        <v>366</v>
      </c>
      <c r="B88" s="7" t="s">
        <v>367</v>
      </c>
      <c r="C88" s="90"/>
      <c r="D88" s="90">
        <v>0</v>
      </c>
      <c r="E88" s="90">
        <v>0</v>
      </c>
      <c r="F88" s="183">
        <f t="shared" si="67"/>
        <v>0</v>
      </c>
      <c r="G88" s="206"/>
      <c r="H88" s="124">
        <v>0</v>
      </c>
      <c r="I88" s="124">
        <v>0</v>
      </c>
      <c r="J88" s="124">
        <f t="shared" si="68"/>
        <v>0</v>
      </c>
      <c r="K88" s="206"/>
      <c r="L88" s="124">
        <v>0</v>
      </c>
      <c r="M88" s="124">
        <v>0</v>
      </c>
      <c r="N88" s="124">
        <f t="shared" si="69"/>
        <v>0</v>
      </c>
      <c r="O88" s="206"/>
      <c r="P88" s="124">
        <v>0</v>
      </c>
      <c r="Q88" s="124">
        <v>0</v>
      </c>
      <c r="R88" s="124">
        <f t="shared" si="70"/>
        <v>0</v>
      </c>
      <c r="S88" s="206"/>
      <c r="T88" s="124">
        <v>0</v>
      </c>
      <c r="U88" s="124">
        <v>0</v>
      </c>
      <c r="V88" s="124">
        <f t="shared" si="66"/>
        <v>0</v>
      </c>
    </row>
    <row r="89" spans="1:22" s="89" customFormat="1" x14ac:dyDescent="0.25">
      <c r="A89" s="15" t="s">
        <v>509</v>
      </c>
      <c r="B89" s="7" t="s">
        <v>368</v>
      </c>
      <c r="C89" s="90"/>
      <c r="D89" s="90">
        <v>0</v>
      </c>
      <c r="E89" s="90">
        <v>0</v>
      </c>
      <c r="F89" s="183">
        <f t="shared" si="67"/>
        <v>0</v>
      </c>
      <c r="G89" s="206"/>
      <c r="H89" s="124">
        <v>0</v>
      </c>
      <c r="I89" s="124">
        <v>0</v>
      </c>
      <c r="J89" s="124">
        <f t="shared" si="68"/>
        <v>0</v>
      </c>
      <c r="K89" s="206"/>
      <c r="L89" s="124">
        <v>0</v>
      </c>
      <c r="M89" s="124">
        <v>0</v>
      </c>
      <c r="N89" s="124">
        <f t="shared" si="69"/>
        <v>0</v>
      </c>
      <c r="O89" s="206"/>
      <c r="P89" s="124">
        <v>0</v>
      </c>
      <c r="Q89" s="124">
        <v>0</v>
      </c>
      <c r="R89" s="124">
        <f t="shared" si="70"/>
        <v>0</v>
      </c>
      <c r="S89" s="206"/>
      <c r="T89" s="124">
        <v>0</v>
      </c>
      <c r="U89" s="124">
        <v>0</v>
      </c>
      <c r="V89" s="124">
        <f t="shared" si="66"/>
        <v>0</v>
      </c>
    </row>
    <row r="90" spans="1:22" s="89" customFormat="1" ht="15.75" x14ac:dyDescent="0.25">
      <c r="A90" s="43" t="s">
        <v>528</v>
      </c>
      <c r="B90" s="36" t="s">
        <v>370</v>
      </c>
      <c r="C90" s="119">
        <f>C74+C79+C84+C85+C86+C87+C88+C89</f>
        <v>14115640</v>
      </c>
      <c r="D90" s="119">
        <f t="shared" ref="D90:E90" si="76">D74+D79+D84+D85+D87+D88+D89</f>
        <v>0</v>
      </c>
      <c r="E90" s="119">
        <f t="shared" si="76"/>
        <v>0</v>
      </c>
      <c r="F90" s="174">
        <f t="shared" si="67"/>
        <v>14115640</v>
      </c>
      <c r="G90" s="178">
        <f>G74+G79+G84+G85+G86+G87+G88+G89</f>
        <v>14024712</v>
      </c>
      <c r="H90" s="125">
        <f t="shared" ref="H90:I90" si="77">H74+H79+H84+H85+H87+H88+H89</f>
        <v>0</v>
      </c>
      <c r="I90" s="125">
        <f t="shared" si="77"/>
        <v>0</v>
      </c>
      <c r="J90" s="125">
        <f t="shared" si="68"/>
        <v>14024712</v>
      </c>
      <c r="K90" s="178">
        <f>K74+K79+K84+K85+K86+K87+K88+K89</f>
        <v>14024712</v>
      </c>
      <c r="L90" s="125">
        <f t="shared" ref="L90:M90" si="78">L74+L79+L84+L85+L87+L88+L89</f>
        <v>0</v>
      </c>
      <c r="M90" s="125">
        <f t="shared" si="78"/>
        <v>0</v>
      </c>
      <c r="N90" s="125">
        <f t="shared" si="69"/>
        <v>14024712</v>
      </c>
      <c r="O90" s="178">
        <f>O74+O79+O84+O85+O86+O87+O88+O89</f>
        <v>14024712</v>
      </c>
      <c r="P90" s="125">
        <f t="shared" ref="P90:Q90" si="79">P74+P79+P84+P85+P87+P88+P89</f>
        <v>0</v>
      </c>
      <c r="Q90" s="125">
        <f t="shared" si="79"/>
        <v>0</v>
      </c>
      <c r="R90" s="125">
        <f t="shared" si="70"/>
        <v>14024712</v>
      </c>
      <c r="S90" s="178">
        <f>S74+S79+S84+S85+S86+S87+S88+S89</f>
        <v>14811505</v>
      </c>
      <c r="T90" s="125">
        <f t="shared" ref="T90:U90" si="80">T74+T79+T84+T85+T87+T88+T89</f>
        <v>0</v>
      </c>
      <c r="U90" s="125">
        <f t="shared" si="80"/>
        <v>0</v>
      </c>
      <c r="V90" s="125">
        <f t="shared" si="66"/>
        <v>14811505</v>
      </c>
    </row>
    <row r="91" spans="1:22" x14ac:dyDescent="0.25">
      <c r="A91" s="13" t="s">
        <v>371</v>
      </c>
      <c r="B91" s="5" t="s">
        <v>372</v>
      </c>
      <c r="C91" s="86"/>
      <c r="D91" s="86">
        <v>0</v>
      </c>
      <c r="E91" s="86">
        <v>0</v>
      </c>
      <c r="F91" s="182">
        <f t="shared" si="67"/>
        <v>0</v>
      </c>
      <c r="G91" s="205"/>
      <c r="H91" s="109">
        <v>0</v>
      </c>
      <c r="I91" s="109">
        <v>0</v>
      </c>
      <c r="J91" s="109">
        <f t="shared" si="68"/>
        <v>0</v>
      </c>
      <c r="K91" s="205"/>
      <c r="L91" s="109">
        <v>0</v>
      </c>
      <c r="M91" s="109">
        <v>0</v>
      </c>
      <c r="N91" s="109">
        <f t="shared" si="69"/>
        <v>0</v>
      </c>
      <c r="O91" s="205"/>
      <c r="P91" s="109">
        <v>0</v>
      </c>
      <c r="Q91" s="109">
        <v>0</v>
      </c>
      <c r="R91" s="109">
        <f t="shared" si="70"/>
        <v>0</v>
      </c>
      <c r="S91" s="205"/>
      <c r="T91" s="109">
        <v>0</v>
      </c>
      <c r="U91" s="109">
        <v>0</v>
      </c>
      <c r="V91" s="109">
        <f t="shared" si="66"/>
        <v>0</v>
      </c>
    </row>
    <row r="92" spans="1:22" x14ac:dyDescent="0.25">
      <c r="A92" s="13" t="s">
        <v>373</v>
      </c>
      <c r="B92" s="5" t="s">
        <v>374</v>
      </c>
      <c r="C92" s="86"/>
      <c r="D92" s="86">
        <v>0</v>
      </c>
      <c r="E92" s="86">
        <v>0</v>
      </c>
      <c r="F92" s="182">
        <f t="shared" si="67"/>
        <v>0</v>
      </c>
      <c r="G92" s="205"/>
      <c r="H92" s="109">
        <v>0</v>
      </c>
      <c r="I92" s="109">
        <v>0</v>
      </c>
      <c r="J92" s="109">
        <f t="shared" si="68"/>
        <v>0</v>
      </c>
      <c r="K92" s="205"/>
      <c r="L92" s="109">
        <v>0</v>
      </c>
      <c r="M92" s="109">
        <v>0</v>
      </c>
      <c r="N92" s="109">
        <f t="shared" si="69"/>
        <v>0</v>
      </c>
      <c r="O92" s="205"/>
      <c r="P92" s="109">
        <v>0</v>
      </c>
      <c r="Q92" s="109">
        <v>0</v>
      </c>
      <c r="R92" s="109">
        <f t="shared" si="70"/>
        <v>0</v>
      </c>
      <c r="S92" s="205"/>
      <c r="T92" s="109">
        <v>0</v>
      </c>
      <c r="U92" s="109">
        <v>0</v>
      </c>
      <c r="V92" s="109">
        <f t="shared" si="66"/>
        <v>0</v>
      </c>
    </row>
    <row r="93" spans="1:22" x14ac:dyDescent="0.25">
      <c r="A93" s="34" t="s">
        <v>375</v>
      </c>
      <c r="B93" s="5" t="s">
        <v>376</v>
      </c>
      <c r="C93" s="86"/>
      <c r="D93" s="86">
        <v>0</v>
      </c>
      <c r="E93" s="86">
        <v>0</v>
      </c>
      <c r="F93" s="182">
        <f t="shared" si="67"/>
        <v>0</v>
      </c>
      <c r="G93" s="205"/>
      <c r="H93" s="109">
        <v>0</v>
      </c>
      <c r="I93" s="109">
        <v>0</v>
      </c>
      <c r="J93" s="109">
        <f t="shared" si="68"/>
        <v>0</v>
      </c>
      <c r="K93" s="205"/>
      <c r="L93" s="109">
        <v>0</v>
      </c>
      <c r="M93" s="109">
        <v>0</v>
      </c>
      <c r="N93" s="109">
        <f t="shared" si="69"/>
        <v>0</v>
      </c>
      <c r="O93" s="205"/>
      <c r="P93" s="109">
        <v>0</v>
      </c>
      <c r="Q93" s="109">
        <v>0</v>
      </c>
      <c r="R93" s="109">
        <f t="shared" si="70"/>
        <v>0</v>
      </c>
      <c r="S93" s="205"/>
      <c r="T93" s="109">
        <v>0</v>
      </c>
      <c r="U93" s="109">
        <v>0</v>
      </c>
      <c r="V93" s="109">
        <f t="shared" si="66"/>
        <v>0</v>
      </c>
    </row>
    <row r="94" spans="1:22" x14ac:dyDescent="0.25">
      <c r="A94" s="34" t="s">
        <v>510</v>
      </c>
      <c r="B94" s="5" t="s">
        <v>377</v>
      </c>
      <c r="C94" s="86"/>
      <c r="D94" s="86">
        <v>0</v>
      </c>
      <c r="E94" s="86">
        <v>0</v>
      </c>
      <c r="F94" s="182">
        <f t="shared" si="67"/>
        <v>0</v>
      </c>
      <c r="G94" s="205"/>
      <c r="H94" s="109">
        <v>0</v>
      </c>
      <c r="I94" s="109">
        <v>0</v>
      </c>
      <c r="J94" s="109">
        <f t="shared" si="68"/>
        <v>0</v>
      </c>
      <c r="K94" s="205"/>
      <c r="L94" s="109">
        <v>0</v>
      </c>
      <c r="M94" s="109">
        <v>0</v>
      </c>
      <c r="N94" s="109">
        <f t="shared" si="69"/>
        <v>0</v>
      </c>
      <c r="O94" s="205"/>
      <c r="P94" s="109">
        <v>0</v>
      </c>
      <c r="Q94" s="109">
        <v>0</v>
      </c>
      <c r="R94" s="109">
        <f t="shared" si="70"/>
        <v>0</v>
      </c>
      <c r="S94" s="205"/>
      <c r="T94" s="109">
        <v>0</v>
      </c>
      <c r="U94" s="109">
        <v>0</v>
      </c>
      <c r="V94" s="109">
        <f t="shared" si="66"/>
        <v>0</v>
      </c>
    </row>
    <row r="95" spans="1:22" s="89" customFormat="1" x14ac:dyDescent="0.25">
      <c r="A95" s="14" t="s">
        <v>529</v>
      </c>
      <c r="B95" s="7" t="s">
        <v>378</v>
      </c>
      <c r="C95" s="90">
        <v>0</v>
      </c>
      <c r="D95" s="90">
        <f t="shared" ref="D95:E95" si="81">SUM(D91:D94)</f>
        <v>0</v>
      </c>
      <c r="E95" s="90">
        <f t="shared" si="81"/>
        <v>0</v>
      </c>
      <c r="F95" s="183">
        <f t="shared" si="67"/>
        <v>0</v>
      </c>
      <c r="G95" s="206">
        <v>0</v>
      </c>
      <c r="H95" s="124">
        <f t="shared" ref="H95:I95" si="82">SUM(H91:H94)</f>
        <v>0</v>
      </c>
      <c r="I95" s="124">
        <f t="shared" si="82"/>
        <v>0</v>
      </c>
      <c r="J95" s="124">
        <f t="shared" si="68"/>
        <v>0</v>
      </c>
      <c r="K95" s="206">
        <v>0</v>
      </c>
      <c r="L95" s="124">
        <f t="shared" ref="L95:M95" si="83">SUM(L91:L94)</f>
        <v>0</v>
      </c>
      <c r="M95" s="124">
        <f t="shared" si="83"/>
        <v>0</v>
      </c>
      <c r="N95" s="124">
        <f t="shared" si="69"/>
        <v>0</v>
      </c>
      <c r="O95" s="206">
        <v>0</v>
      </c>
      <c r="P95" s="124">
        <f t="shared" ref="P95:Q95" si="84">SUM(P91:P94)</f>
        <v>0</v>
      </c>
      <c r="Q95" s="124">
        <f t="shared" si="84"/>
        <v>0</v>
      </c>
      <c r="R95" s="124">
        <f t="shared" si="70"/>
        <v>0</v>
      </c>
      <c r="S95" s="206">
        <v>0</v>
      </c>
      <c r="T95" s="124">
        <f t="shared" ref="T95:U95" si="85">SUM(T91:T94)</f>
        <v>0</v>
      </c>
      <c r="U95" s="124">
        <f t="shared" si="85"/>
        <v>0</v>
      </c>
      <c r="V95" s="124">
        <f t="shared" si="66"/>
        <v>0</v>
      </c>
    </row>
    <row r="96" spans="1:22" s="89" customFormat="1" x14ac:dyDescent="0.25">
      <c r="A96" s="15" t="s">
        <v>379</v>
      </c>
      <c r="B96" s="7" t="s">
        <v>380</v>
      </c>
      <c r="C96" s="90"/>
      <c r="D96" s="90">
        <v>0</v>
      </c>
      <c r="E96" s="90">
        <v>0</v>
      </c>
      <c r="F96" s="183">
        <f t="shared" si="67"/>
        <v>0</v>
      </c>
      <c r="G96" s="206"/>
      <c r="H96" s="124">
        <v>0</v>
      </c>
      <c r="I96" s="124">
        <v>0</v>
      </c>
      <c r="J96" s="124">
        <f t="shared" si="68"/>
        <v>0</v>
      </c>
      <c r="K96" s="206"/>
      <c r="L96" s="124">
        <v>0</v>
      </c>
      <c r="M96" s="124">
        <v>0</v>
      </c>
      <c r="N96" s="124">
        <f t="shared" si="69"/>
        <v>0</v>
      </c>
      <c r="O96" s="206"/>
      <c r="P96" s="124">
        <v>0</v>
      </c>
      <c r="Q96" s="124">
        <v>0</v>
      </c>
      <c r="R96" s="124">
        <f t="shared" si="70"/>
        <v>0</v>
      </c>
      <c r="S96" s="206"/>
      <c r="T96" s="124">
        <v>0</v>
      </c>
      <c r="U96" s="124">
        <v>0</v>
      </c>
      <c r="V96" s="124">
        <f t="shared" si="66"/>
        <v>0</v>
      </c>
    </row>
    <row r="97" spans="1:22" s="89" customFormat="1" ht="15.75" x14ac:dyDescent="0.25">
      <c r="A97" s="129" t="s">
        <v>530</v>
      </c>
      <c r="B97" s="130" t="s">
        <v>381</v>
      </c>
      <c r="C97" s="128">
        <f>C90+C95+C96</f>
        <v>14115640</v>
      </c>
      <c r="D97" s="128">
        <f t="shared" ref="D97:E97" si="86">D90+D95+D96</f>
        <v>0</v>
      </c>
      <c r="E97" s="128">
        <f t="shared" si="86"/>
        <v>0</v>
      </c>
      <c r="F97" s="184">
        <f t="shared" si="67"/>
        <v>14115640</v>
      </c>
      <c r="G97" s="207">
        <f>G90+G95+G96</f>
        <v>14024712</v>
      </c>
      <c r="H97" s="208">
        <f t="shared" ref="H97:I97" si="87">H90+H95+H96</f>
        <v>0</v>
      </c>
      <c r="I97" s="208">
        <f t="shared" si="87"/>
        <v>0</v>
      </c>
      <c r="J97" s="208">
        <f t="shared" si="68"/>
        <v>14024712</v>
      </c>
      <c r="K97" s="207">
        <f>K90+K95+K96</f>
        <v>14024712</v>
      </c>
      <c r="L97" s="208">
        <f t="shared" ref="L97:M97" si="88">L90+L95+L96</f>
        <v>0</v>
      </c>
      <c r="M97" s="208">
        <f t="shared" si="88"/>
        <v>0</v>
      </c>
      <c r="N97" s="208">
        <f t="shared" si="69"/>
        <v>14024712</v>
      </c>
      <c r="O97" s="207">
        <f>O90+O95+O96</f>
        <v>14024712</v>
      </c>
      <c r="P97" s="208">
        <f t="shared" ref="P97:Q97" si="89">P90+P95+P96</f>
        <v>0</v>
      </c>
      <c r="Q97" s="208">
        <f t="shared" si="89"/>
        <v>0</v>
      </c>
      <c r="R97" s="208">
        <f t="shared" si="70"/>
        <v>14024712</v>
      </c>
      <c r="S97" s="207">
        <f>S90+S95+S96</f>
        <v>14811505</v>
      </c>
      <c r="T97" s="208">
        <f t="shared" ref="T97:U97" si="90">T90+T95+T96</f>
        <v>0</v>
      </c>
      <c r="U97" s="208">
        <f t="shared" si="90"/>
        <v>0</v>
      </c>
      <c r="V97" s="208">
        <f t="shared" si="66"/>
        <v>14811505</v>
      </c>
    </row>
    <row r="98" spans="1:22" s="89" customFormat="1" ht="17.25" x14ac:dyDescent="0.3">
      <c r="A98" s="131" t="s">
        <v>512</v>
      </c>
      <c r="B98" s="131"/>
      <c r="C98" s="140">
        <f>C68+C97</f>
        <v>55958540</v>
      </c>
      <c r="D98" s="140">
        <f t="shared" ref="D98:E98" si="91">D68+D97</f>
        <v>0</v>
      </c>
      <c r="E98" s="140">
        <f t="shared" si="91"/>
        <v>20000</v>
      </c>
      <c r="F98" s="177">
        <f t="shared" si="67"/>
        <v>55978540</v>
      </c>
      <c r="G98" s="209">
        <f>G68+G97</f>
        <v>56016541</v>
      </c>
      <c r="H98" s="210">
        <f t="shared" ref="H98:I98" si="92">H68+H97</f>
        <v>0</v>
      </c>
      <c r="I98" s="210">
        <f t="shared" si="92"/>
        <v>20000</v>
      </c>
      <c r="J98" s="138">
        <f t="shared" si="68"/>
        <v>56036541</v>
      </c>
      <c r="K98" s="209">
        <f>K68+K97</f>
        <v>56578200</v>
      </c>
      <c r="L98" s="210">
        <f t="shared" ref="L98:M98" si="93">L68+L97</f>
        <v>0</v>
      </c>
      <c r="M98" s="210">
        <f t="shared" si="93"/>
        <v>20000</v>
      </c>
      <c r="N98" s="138">
        <f t="shared" si="69"/>
        <v>56598200</v>
      </c>
      <c r="O98" s="209">
        <f>O68+O97</f>
        <v>57023859</v>
      </c>
      <c r="P98" s="210">
        <f t="shared" ref="P98:Q98" si="94">P68+P97</f>
        <v>0</v>
      </c>
      <c r="Q98" s="210">
        <f t="shared" si="94"/>
        <v>20000</v>
      </c>
      <c r="R98" s="138">
        <f t="shared" si="70"/>
        <v>57043859</v>
      </c>
      <c r="S98" s="209">
        <f>S68+S97</f>
        <v>64026059</v>
      </c>
      <c r="T98" s="210">
        <f t="shared" ref="T98:U98" si="95">T68+T97</f>
        <v>0</v>
      </c>
      <c r="U98" s="210">
        <f t="shared" si="95"/>
        <v>20000</v>
      </c>
      <c r="V98" s="138">
        <f t="shared" si="66"/>
        <v>64046059</v>
      </c>
    </row>
  </sheetData>
  <mergeCells count="8">
    <mergeCell ref="S6:V6"/>
    <mergeCell ref="A1:F1"/>
    <mergeCell ref="G6:J6"/>
    <mergeCell ref="O6:R6"/>
    <mergeCell ref="K6:N6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94"/>
  <sheetViews>
    <sheetView topLeftCell="A55" workbookViewId="0">
      <selection activeCell="D78" sqref="D78"/>
    </sheetView>
  </sheetViews>
  <sheetFormatPr defaultRowHeight="15" x14ac:dyDescent="0.25"/>
  <cols>
    <col min="1" max="1" width="64.7109375" customWidth="1"/>
    <col min="2" max="2" width="9.42578125" customWidth="1"/>
    <col min="3" max="3" width="18.140625" bestFit="1" customWidth="1"/>
    <col min="4" max="4" width="17.85546875" bestFit="1" customWidth="1"/>
    <col min="5" max="5" width="18.7109375" style="120" customWidth="1"/>
    <col min="6" max="6" width="10.14062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29" t="s">
        <v>687</v>
      </c>
      <c r="B1" s="229"/>
      <c r="C1" s="229"/>
      <c r="D1" s="229"/>
      <c r="E1" s="1"/>
    </row>
    <row r="3" spans="1:5" ht="21.75" customHeight="1" x14ac:dyDescent="0.25">
      <c r="A3" s="225" t="s">
        <v>666</v>
      </c>
      <c r="B3" s="230"/>
      <c r="C3" s="230"/>
      <c r="D3" s="230"/>
      <c r="E3" s="230"/>
    </row>
    <row r="4" spans="1:5" ht="26.25" customHeight="1" x14ac:dyDescent="0.25">
      <c r="A4" s="228" t="s">
        <v>669</v>
      </c>
      <c r="B4" s="226"/>
      <c r="C4" s="226"/>
      <c r="D4" s="226"/>
      <c r="E4" s="226"/>
    </row>
    <row r="6" spans="1:5" ht="30" x14ac:dyDescent="0.3">
      <c r="A6" s="2" t="s">
        <v>82</v>
      </c>
      <c r="B6" s="3" t="s">
        <v>83</v>
      </c>
      <c r="C6" s="101" t="s">
        <v>1</v>
      </c>
      <c r="D6" s="102" t="s">
        <v>2</v>
      </c>
    </row>
    <row r="7" spans="1:5" x14ac:dyDescent="0.25">
      <c r="A7" s="26"/>
      <c r="B7" s="26"/>
      <c r="C7" s="141"/>
      <c r="D7" s="141"/>
    </row>
    <row r="8" spans="1:5" x14ac:dyDescent="0.25">
      <c r="A8" s="26"/>
      <c r="B8" s="26"/>
      <c r="C8" s="141"/>
      <c r="D8" s="141"/>
    </row>
    <row r="9" spans="1:5" x14ac:dyDescent="0.25">
      <c r="A9" s="26"/>
      <c r="B9" s="26"/>
      <c r="C9" s="141"/>
      <c r="D9" s="141"/>
    </row>
    <row r="10" spans="1:5" x14ac:dyDescent="0.25">
      <c r="A10" s="26"/>
      <c r="B10" s="26"/>
      <c r="C10" s="141"/>
      <c r="D10" s="141"/>
    </row>
    <row r="11" spans="1:5" x14ac:dyDescent="0.25">
      <c r="A11" s="13" t="s">
        <v>185</v>
      </c>
      <c r="B11" s="6" t="s">
        <v>186</v>
      </c>
      <c r="C11" s="141">
        <v>0</v>
      </c>
      <c r="D11" s="141">
        <f>C11</f>
        <v>0</v>
      </c>
    </row>
    <row r="12" spans="1:5" x14ac:dyDescent="0.25">
      <c r="A12" s="13"/>
      <c r="B12" s="6"/>
      <c r="C12" s="141"/>
      <c r="D12" s="141"/>
    </row>
    <row r="13" spans="1:5" x14ac:dyDescent="0.25">
      <c r="A13" s="13"/>
      <c r="B13" s="6"/>
      <c r="C13" s="141"/>
      <c r="D13" s="141"/>
    </row>
    <row r="14" spans="1:5" x14ac:dyDescent="0.25">
      <c r="A14" s="13"/>
      <c r="B14" s="6"/>
      <c r="C14" s="141"/>
      <c r="D14" s="141"/>
    </row>
    <row r="15" spans="1:5" x14ac:dyDescent="0.25">
      <c r="A15" s="13"/>
      <c r="B15" s="6"/>
      <c r="C15" s="141"/>
      <c r="D15" s="141"/>
    </row>
    <row r="16" spans="1:5" x14ac:dyDescent="0.25">
      <c r="A16" s="13" t="s">
        <v>424</v>
      </c>
      <c r="B16" s="6" t="s">
        <v>187</v>
      </c>
      <c r="C16" s="218">
        <v>0</v>
      </c>
      <c r="D16" s="141">
        <f>C16</f>
        <v>0</v>
      </c>
    </row>
    <row r="17" spans="1:4" x14ac:dyDescent="0.25">
      <c r="A17" s="13"/>
      <c r="B17" s="6"/>
      <c r="C17" s="141"/>
      <c r="D17" s="141"/>
    </row>
    <row r="18" spans="1:4" x14ac:dyDescent="0.25">
      <c r="A18" s="13"/>
      <c r="B18" s="6"/>
      <c r="C18" s="141"/>
      <c r="D18" s="141"/>
    </row>
    <row r="19" spans="1:4" x14ac:dyDescent="0.25">
      <c r="A19" s="13"/>
      <c r="B19" s="6"/>
      <c r="C19" s="141"/>
      <c r="D19" s="141"/>
    </row>
    <row r="20" spans="1:4" x14ac:dyDescent="0.25">
      <c r="A20" s="13"/>
      <c r="B20" s="6"/>
      <c r="C20" s="141"/>
      <c r="D20" s="141"/>
    </row>
    <row r="21" spans="1:4" x14ac:dyDescent="0.25">
      <c r="A21" s="5" t="s">
        <v>188</v>
      </c>
      <c r="B21" s="6" t="s">
        <v>189</v>
      </c>
      <c r="C21" s="141">
        <v>0</v>
      </c>
      <c r="D21" s="141">
        <f>C21</f>
        <v>0</v>
      </c>
    </row>
    <row r="22" spans="1:4" x14ac:dyDescent="0.25">
      <c r="A22" s="5"/>
      <c r="B22" s="6"/>
      <c r="C22" s="141"/>
      <c r="D22" s="141"/>
    </row>
    <row r="23" spans="1:4" x14ac:dyDescent="0.25">
      <c r="A23" s="5"/>
      <c r="B23" s="6"/>
      <c r="C23" s="141"/>
      <c r="D23" s="142"/>
    </row>
    <row r="24" spans="1:4" x14ac:dyDescent="0.25">
      <c r="A24" s="13" t="s">
        <v>190</v>
      </c>
      <c r="B24" s="6" t="s">
        <v>191</v>
      </c>
      <c r="C24" s="218">
        <v>3681951</v>
      </c>
      <c r="D24" s="143">
        <f>C24</f>
        <v>3681951</v>
      </c>
    </row>
    <row r="25" spans="1:4" x14ac:dyDescent="0.25">
      <c r="A25" s="146"/>
      <c r="B25" s="147"/>
      <c r="C25" s="148"/>
      <c r="D25" s="149"/>
    </row>
    <row r="26" spans="1:4" x14ac:dyDescent="0.25">
      <c r="A26" s="146"/>
      <c r="B26" s="147"/>
      <c r="C26" s="148"/>
      <c r="D26" s="148"/>
    </row>
    <row r="27" spans="1:4" x14ac:dyDescent="0.25">
      <c r="A27" s="13"/>
      <c r="B27" s="6"/>
      <c r="C27" s="141"/>
      <c r="D27" s="141"/>
    </row>
    <row r="28" spans="1:4" x14ac:dyDescent="0.25">
      <c r="A28" s="13" t="s">
        <v>192</v>
      </c>
      <c r="B28" s="6" t="s">
        <v>193</v>
      </c>
      <c r="C28" s="141">
        <v>0</v>
      </c>
      <c r="D28" s="141">
        <f>C28</f>
        <v>0</v>
      </c>
    </row>
    <row r="29" spans="1:4" x14ac:dyDescent="0.25">
      <c r="A29" s="13"/>
      <c r="B29" s="6"/>
      <c r="C29" s="141"/>
      <c r="D29" s="141"/>
    </row>
    <row r="30" spans="1:4" x14ac:dyDescent="0.25">
      <c r="A30" s="13"/>
      <c r="B30" s="6"/>
      <c r="C30" s="141"/>
      <c r="D30" s="141"/>
    </row>
    <row r="31" spans="1:4" x14ac:dyDescent="0.25">
      <c r="A31" s="5" t="s">
        <v>194</v>
      </c>
      <c r="B31" s="6" t="s">
        <v>195</v>
      </c>
      <c r="C31" s="141">
        <v>0</v>
      </c>
      <c r="D31" s="141">
        <f>C31</f>
        <v>0</v>
      </c>
    </row>
    <row r="32" spans="1:4" x14ac:dyDescent="0.25">
      <c r="A32" s="5" t="s">
        <v>196</v>
      </c>
      <c r="B32" s="6" t="s">
        <v>197</v>
      </c>
      <c r="C32" s="218">
        <v>924088</v>
      </c>
      <c r="D32" s="143">
        <f>C32</f>
        <v>924088</v>
      </c>
    </row>
    <row r="33" spans="1:6" s="89" customFormat="1" ht="15.75" x14ac:dyDescent="0.25">
      <c r="A33" s="20" t="s">
        <v>425</v>
      </c>
      <c r="B33" s="9" t="s">
        <v>198</v>
      </c>
      <c r="C33" s="144">
        <f>C11+C16+C21+C24+C28+C31+C32</f>
        <v>4606039</v>
      </c>
      <c r="D33" s="144">
        <f>C33</f>
        <v>4606039</v>
      </c>
    </row>
    <row r="34" spans="1:6" ht="15.75" x14ac:dyDescent="0.25">
      <c r="A34" s="24"/>
      <c r="B34" s="8"/>
      <c r="C34" s="141"/>
      <c r="D34" s="141"/>
    </row>
    <row r="35" spans="1:6" ht="15.75" x14ac:dyDescent="0.25">
      <c r="A35" s="88"/>
      <c r="B35" s="8"/>
      <c r="C35" s="141"/>
      <c r="D35" s="141"/>
    </row>
    <row r="36" spans="1:6" ht="15.75" x14ac:dyDescent="0.25">
      <c r="A36" s="24"/>
      <c r="B36" s="8"/>
      <c r="C36" s="141"/>
      <c r="D36" s="141"/>
    </row>
    <row r="37" spans="1:6" ht="15.75" x14ac:dyDescent="0.25">
      <c r="A37" s="24"/>
      <c r="B37" s="8"/>
      <c r="C37" s="141"/>
      <c r="D37" s="141"/>
    </row>
    <row r="38" spans="1:6" x14ac:dyDescent="0.25">
      <c r="A38" s="13" t="s">
        <v>199</v>
      </c>
      <c r="B38" s="6" t="s">
        <v>200</v>
      </c>
      <c r="C38" s="143">
        <v>17055622</v>
      </c>
      <c r="D38" s="141">
        <f>C38</f>
        <v>17055622</v>
      </c>
    </row>
    <row r="39" spans="1:6" x14ac:dyDescent="0.25">
      <c r="A39" s="146" t="s">
        <v>670</v>
      </c>
      <c r="B39" s="147"/>
      <c r="C39" s="148">
        <v>17055622</v>
      </c>
      <c r="D39" s="148">
        <f>C39</f>
        <v>17055622</v>
      </c>
    </row>
    <row r="40" spans="1:6" x14ac:dyDescent="0.25">
      <c r="A40" s="146"/>
      <c r="B40" s="147"/>
      <c r="C40" s="148"/>
      <c r="D40" s="148"/>
      <c r="F40" s="150"/>
    </row>
    <row r="41" spans="1:6" x14ac:dyDescent="0.25">
      <c r="A41" s="13"/>
      <c r="B41" s="6"/>
      <c r="C41" s="141"/>
      <c r="D41" s="141"/>
    </row>
    <row r="42" spans="1:6" x14ac:dyDescent="0.25">
      <c r="A42" s="13"/>
      <c r="B42" s="6"/>
      <c r="C42" s="141"/>
      <c r="D42" s="141"/>
    </row>
    <row r="43" spans="1:6" x14ac:dyDescent="0.25">
      <c r="A43" s="13" t="s">
        <v>201</v>
      </c>
      <c r="B43" s="6" t="s">
        <v>202</v>
      </c>
      <c r="C43" s="141">
        <v>0</v>
      </c>
      <c r="D43" s="141">
        <f>C43</f>
        <v>0</v>
      </c>
    </row>
    <row r="44" spans="1:6" x14ac:dyDescent="0.25">
      <c r="A44" s="13"/>
      <c r="B44" s="6"/>
      <c r="C44" s="141"/>
      <c r="D44" s="141"/>
    </row>
    <row r="45" spans="1:6" x14ac:dyDescent="0.25">
      <c r="A45" s="13"/>
      <c r="B45" s="6"/>
      <c r="C45" s="141"/>
      <c r="D45" s="141"/>
    </row>
    <row r="46" spans="1:6" x14ac:dyDescent="0.25">
      <c r="A46" s="13"/>
      <c r="B46" s="6"/>
      <c r="C46" s="141"/>
      <c r="D46" s="141"/>
    </row>
    <row r="47" spans="1:6" x14ac:dyDescent="0.25">
      <c r="A47" s="13"/>
      <c r="B47" s="6"/>
      <c r="C47" s="141"/>
      <c r="D47" s="141"/>
    </row>
    <row r="48" spans="1:6" x14ac:dyDescent="0.25">
      <c r="A48" s="13" t="s">
        <v>203</v>
      </c>
      <c r="B48" s="6" t="s">
        <v>204</v>
      </c>
      <c r="C48" s="141">
        <v>0</v>
      </c>
      <c r="D48" s="141">
        <f>C48</f>
        <v>0</v>
      </c>
    </row>
    <row r="49" spans="1:5" x14ac:dyDescent="0.25">
      <c r="A49" s="13" t="s">
        <v>205</v>
      </c>
      <c r="B49" s="6" t="s">
        <v>206</v>
      </c>
      <c r="C49" s="141">
        <v>4605018</v>
      </c>
      <c r="D49" s="141">
        <f>C49</f>
        <v>4605018</v>
      </c>
    </row>
    <row r="50" spans="1:5" s="89" customFormat="1" ht="15.75" x14ac:dyDescent="0.25">
      <c r="A50" s="20" t="s">
        <v>426</v>
      </c>
      <c r="B50" s="9" t="s">
        <v>207</v>
      </c>
      <c r="C50" s="145">
        <f>C38+C43+C48+C49</f>
        <v>21660640</v>
      </c>
      <c r="D50" s="145">
        <f>C50</f>
        <v>21660640</v>
      </c>
    </row>
    <row r="53" spans="1:5" x14ac:dyDescent="0.25">
      <c r="A53" s="92" t="s">
        <v>635</v>
      </c>
      <c r="B53" s="92" t="s">
        <v>650</v>
      </c>
      <c r="C53" s="92" t="s">
        <v>636</v>
      </c>
      <c r="D53" s="92" t="s">
        <v>637</v>
      </c>
      <c r="E53" s="122" t="s">
        <v>638</v>
      </c>
    </row>
    <row r="54" spans="1:5" x14ac:dyDescent="0.25">
      <c r="A54" s="103"/>
      <c r="B54" s="103"/>
      <c r="C54" s="115"/>
      <c r="D54" s="115"/>
      <c r="E54" s="116"/>
    </row>
    <row r="55" spans="1:5" x14ac:dyDescent="0.25">
      <c r="A55" s="103"/>
      <c r="B55" s="103"/>
      <c r="C55" s="115"/>
      <c r="D55" s="115"/>
      <c r="E55" s="116"/>
    </row>
    <row r="56" spans="1:5" x14ac:dyDescent="0.25">
      <c r="A56" s="103"/>
      <c r="B56" s="103"/>
      <c r="C56" s="115"/>
      <c r="D56" s="115"/>
      <c r="E56" s="116"/>
    </row>
    <row r="57" spans="1:5" x14ac:dyDescent="0.25">
      <c r="A57" s="103"/>
      <c r="B57" s="103"/>
      <c r="C57" s="115"/>
      <c r="D57" s="115"/>
      <c r="E57" s="116"/>
    </row>
    <row r="58" spans="1:5" x14ac:dyDescent="0.25">
      <c r="A58" s="13" t="s">
        <v>185</v>
      </c>
      <c r="B58" s="6" t="s">
        <v>186</v>
      </c>
      <c r="C58" s="115">
        <v>0</v>
      </c>
      <c r="D58" s="115">
        <v>0</v>
      </c>
      <c r="E58" s="116">
        <v>0</v>
      </c>
    </row>
    <row r="59" spans="1:5" x14ac:dyDescent="0.25">
      <c r="A59" s="13"/>
      <c r="B59" s="6"/>
      <c r="C59" s="115"/>
      <c r="D59" s="115"/>
      <c r="E59" s="116"/>
    </row>
    <row r="60" spans="1:5" x14ac:dyDescent="0.25">
      <c r="A60" s="13"/>
      <c r="B60" s="6"/>
      <c r="C60" s="115"/>
      <c r="D60" s="115"/>
      <c r="E60" s="116"/>
    </row>
    <row r="61" spans="1:5" x14ac:dyDescent="0.25">
      <c r="A61" s="13"/>
      <c r="B61" s="6"/>
      <c r="C61" s="115"/>
      <c r="D61" s="115"/>
      <c r="E61" s="116"/>
    </row>
    <row r="62" spans="1:5" x14ac:dyDescent="0.25">
      <c r="A62" s="13"/>
      <c r="B62" s="6"/>
      <c r="C62" s="115"/>
      <c r="D62" s="115"/>
      <c r="E62" s="116"/>
    </row>
    <row r="63" spans="1:5" x14ac:dyDescent="0.25">
      <c r="A63" s="13" t="s">
        <v>424</v>
      </c>
      <c r="B63" s="6" t="s">
        <v>187</v>
      </c>
      <c r="C63" s="115">
        <v>0</v>
      </c>
      <c r="D63" s="115">
        <v>0</v>
      </c>
      <c r="E63" s="116">
        <v>0</v>
      </c>
    </row>
    <row r="64" spans="1:5" x14ac:dyDescent="0.25">
      <c r="A64" s="13"/>
      <c r="B64" s="6"/>
      <c r="C64" s="115"/>
      <c r="D64" s="115"/>
      <c r="E64" s="116"/>
    </row>
    <row r="65" spans="1:5" x14ac:dyDescent="0.25">
      <c r="A65" s="13"/>
      <c r="B65" s="6"/>
      <c r="C65" s="115"/>
      <c r="D65" s="115"/>
      <c r="E65" s="116"/>
    </row>
    <row r="66" spans="1:5" x14ac:dyDescent="0.25">
      <c r="A66" s="13"/>
      <c r="B66" s="6"/>
      <c r="C66" s="115"/>
      <c r="D66" s="115"/>
      <c r="E66" s="116"/>
    </row>
    <row r="67" spans="1:5" x14ac:dyDescent="0.25">
      <c r="A67" s="13"/>
      <c r="B67" s="6"/>
      <c r="C67" s="115"/>
      <c r="D67" s="115"/>
      <c r="E67" s="116"/>
    </row>
    <row r="68" spans="1:5" x14ac:dyDescent="0.25">
      <c r="A68" s="5" t="s">
        <v>188</v>
      </c>
      <c r="B68" s="6" t="s">
        <v>189</v>
      </c>
      <c r="C68" s="115">
        <v>0</v>
      </c>
      <c r="D68" s="115">
        <v>0</v>
      </c>
      <c r="E68" s="116">
        <v>0</v>
      </c>
    </row>
    <row r="69" spans="1:5" x14ac:dyDescent="0.25">
      <c r="A69" s="5"/>
      <c r="B69" s="6"/>
      <c r="C69" s="115"/>
      <c r="D69" s="115"/>
      <c r="E69" s="116"/>
    </row>
    <row r="70" spans="1:5" x14ac:dyDescent="0.25">
      <c r="A70" s="5"/>
      <c r="B70" s="6"/>
      <c r="C70" s="151"/>
      <c r="D70" s="151"/>
      <c r="E70" s="151"/>
    </row>
    <row r="71" spans="1:5" x14ac:dyDescent="0.25">
      <c r="A71" s="13" t="s">
        <v>190</v>
      </c>
      <c r="B71" s="6" t="s">
        <v>191</v>
      </c>
      <c r="C71" s="109">
        <v>3681951</v>
      </c>
      <c r="D71" s="109">
        <v>924088</v>
      </c>
      <c r="E71" s="109">
        <f>SUM(C71:D71)</f>
        <v>4606039</v>
      </c>
    </row>
    <row r="72" spans="1:5" s="89" customFormat="1" ht="15.75" x14ac:dyDescent="0.25">
      <c r="A72" s="20" t="s">
        <v>425</v>
      </c>
      <c r="B72" s="9" t="s">
        <v>198</v>
      </c>
      <c r="C72" s="117">
        <f>C58+C63+C68+C71</f>
        <v>3681951</v>
      </c>
      <c r="D72" s="117">
        <f>D58+D63+D68+D71</f>
        <v>924088</v>
      </c>
      <c r="E72" s="117">
        <f>SUM(C72:D72)</f>
        <v>4606039</v>
      </c>
    </row>
    <row r="73" spans="1:5" ht="15.75" x14ac:dyDescent="0.25">
      <c r="A73" s="24"/>
      <c r="B73" s="8"/>
      <c r="C73" s="115"/>
      <c r="D73" s="115"/>
      <c r="E73" s="116"/>
    </row>
    <row r="74" spans="1:5" ht="15.75" x14ac:dyDescent="0.25">
      <c r="A74" s="24"/>
      <c r="B74" s="8"/>
      <c r="C74" s="115"/>
      <c r="D74" s="115"/>
      <c r="E74" s="116"/>
    </row>
    <row r="75" spans="1:5" s="121" customFormat="1" x14ac:dyDescent="0.25">
      <c r="A75" s="13"/>
      <c r="B75" s="6"/>
      <c r="C75" s="115"/>
      <c r="D75" s="115"/>
      <c r="E75" s="116"/>
    </row>
    <row r="76" spans="1:5" ht="15.75" x14ac:dyDescent="0.25">
      <c r="A76" s="24"/>
      <c r="B76" s="8"/>
      <c r="C76" s="115"/>
      <c r="D76" s="115"/>
      <c r="E76" s="116"/>
    </row>
    <row r="77" spans="1:5" x14ac:dyDescent="0.25">
      <c r="A77" s="13" t="s">
        <v>199</v>
      </c>
      <c r="B77" s="6" t="s">
        <v>200</v>
      </c>
      <c r="C77" s="115">
        <v>17055622</v>
      </c>
      <c r="D77" s="115">
        <v>4605018</v>
      </c>
      <c r="E77" s="116">
        <f>SUM(C77:D77)</f>
        <v>21660640</v>
      </c>
    </row>
    <row r="78" spans="1:5" x14ac:dyDescent="0.25">
      <c r="A78" s="13"/>
      <c r="B78" s="6"/>
      <c r="C78" s="115"/>
      <c r="D78" s="115"/>
      <c r="E78" s="116"/>
    </row>
    <row r="79" spans="1:5" x14ac:dyDescent="0.25">
      <c r="A79" s="13"/>
      <c r="B79" s="6"/>
      <c r="C79" s="115"/>
      <c r="D79" s="115"/>
      <c r="E79" s="116"/>
    </row>
    <row r="80" spans="1:5" x14ac:dyDescent="0.25">
      <c r="A80" s="13"/>
      <c r="B80" s="6"/>
      <c r="C80" s="115"/>
      <c r="D80" s="115"/>
      <c r="E80" s="116"/>
    </row>
    <row r="81" spans="1:5" x14ac:dyDescent="0.25">
      <c r="A81" s="13"/>
      <c r="B81" s="6"/>
      <c r="C81" s="115"/>
      <c r="D81" s="115"/>
      <c r="E81" s="116"/>
    </row>
    <row r="82" spans="1:5" x14ac:dyDescent="0.25">
      <c r="A82" s="13" t="s">
        <v>201</v>
      </c>
      <c r="B82" s="6" t="s">
        <v>202</v>
      </c>
      <c r="C82" s="115">
        <v>0</v>
      </c>
      <c r="D82" s="115">
        <v>0</v>
      </c>
      <c r="E82" s="116">
        <v>0</v>
      </c>
    </row>
    <row r="83" spans="1:5" x14ac:dyDescent="0.25">
      <c r="A83" s="13"/>
      <c r="B83" s="6"/>
      <c r="C83" s="115"/>
      <c r="D83" s="115"/>
      <c r="E83" s="116"/>
    </row>
    <row r="84" spans="1:5" x14ac:dyDescent="0.25">
      <c r="A84" s="13"/>
      <c r="B84" s="6"/>
      <c r="C84" s="115"/>
      <c r="D84" s="115"/>
      <c r="E84" s="116"/>
    </row>
    <row r="85" spans="1:5" x14ac:dyDescent="0.25">
      <c r="A85" s="13"/>
      <c r="B85" s="6"/>
      <c r="C85" s="115"/>
      <c r="D85" s="115"/>
      <c r="E85" s="116"/>
    </row>
    <row r="86" spans="1:5" x14ac:dyDescent="0.25">
      <c r="A86" s="13"/>
      <c r="B86" s="6"/>
      <c r="C86" s="115"/>
      <c r="D86" s="115"/>
      <c r="E86" s="116"/>
    </row>
    <row r="87" spans="1:5" x14ac:dyDescent="0.25">
      <c r="A87" s="13" t="s">
        <v>203</v>
      </c>
      <c r="B87" s="6" t="s">
        <v>204</v>
      </c>
      <c r="C87" s="115">
        <v>0</v>
      </c>
      <c r="D87" s="115">
        <v>0</v>
      </c>
      <c r="E87" s="116">
        <v>0</v>
      </c>
    </row>
    <row r="88" spans="1:5" s="89" customFormat="1" ht="15.75" x14ac:dyDescent="0.25">
      <c r="A88" s="20" t="s">
        <v>426</v>
      </c>
      <c r="B88" s="9" t="s">
        <v>207</v>
      </c>
      <c r="C88" s="118">
        <f>C77+C82+C87</f>
        <v>17055622</v>
      </c>
      <c r="D88" s="118">
        <f>D77+D82+D87</f>
        <v>4605018</v>
      </c>
      <c r="E88" s="119">
        <f>SUM(C88:D88)</f>
        <v>21660640</v>
      </c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  <row r="94" spans="1:5" x14ac:dyDescent="0.25">
      <c r="A94" s="87"/>
      <c r="B94" s="87"/>
      <c r="C94" s="87"/>
      <c r="D94" s="87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J13" sqref="J13:J14"/>
    </sheetView>
  </sheetViews>
  <sheetFormatPr defaultRowHeight="15" x14ac:dyDescent="0.25"/>
  <cols>
    <col min="1" max="1" width="86.28515625" customWidth="1"/>
    <col min="2" max="2" width="26.28515625" customWidth="1"/>
    <col min="3" max="3" width="18.42578125" customWidth="1"/>
  </cols>
  <sheetData>
    <row r="1" spans="1:3" x14ac:dyDescent="0.25">
      <c r="A1" s="229" t="s">
        <v>688</v>
      </c>
      <c r="B1" s="229"/>
      <c r="C1" s="229"/>
    </row>
    <row r="3" spans="1:3" ht="25.5" customHeight="1" x14ac:dyDescent="0.25">
      <c r="A3" s="225" t="s">
        <v>666</v>
      </c>
      <c r="B3" s="230"/>
      <c r="C3" s="230"/>
    </row>
    <row r="4" spans="1:3" ht="23.25" customHeight="1" x14ac:dyDescent="0.25">
      <c r="A4" s="234" t="s">
        <v>583</v>
      </c>
      <c r="B4" s="235"/>
      <c r="C4" s="235"/>
    </row>
    <row r="5" spans="1:3" x14ac:dyDescent="0.25">
      <c r="A5" s="1"/>
    </row>
    <row r="6" spans="1:3" x14ac:dyDescent="0.25">
      <c r="A6" s="1"/>
    </row>
    <row r="7" spans="1:3" ht="60" x14ac:dyDescent="0.25">
      <c r="A7" s="154" t="s">
        <v>582</v>
      </c>
      <c r="B7" s="152" t="s">
        <v>629</v>
      </c>
      <c r="C7" s="153" t="s">
        <v>2</v>
      </c>
    </row>
    <row r="8" spans="1:3" ht="15" customHeight="1" x14ac:dyDescent="0.25">
      <c r="A8" s="51" t="s">
        <v>556</v>
      </c>
      <c r="B8" s="52">
        <v>0</v>
      </c>
      <c r="C8" s="155">
        <f t="shared" ref="C8:C34" si="0">SUM(B8:B8)</f>
        <v>0</v>
      </c>
    </row>
    <row r="9" spans="1:3" ht="15" customHeight="1" x14ac:dyDescent="0.25">
      <c r="A9" s="51" t="s">
        <v>557</v>
      </c>
      <c r="B9" s="52">
        <v>0</v>
      </c>
      <c r="C9" s="155">
        <f t="shared" si="0"/>
        <v>0</v>
      </c>
    </row>
    <row r="10" spans="1:3" ht="15" customHeight="1" x14ac:dyDescent="0.25">
      <c r="A10" s="51" t="s">
        <v>558</v>
      </c>
      <c r="B10" s="52">
        <v>0</v>
      </c>
      <c r="C10" s="155">
        <f t="shared" si="0"/>
        <v>0</v>
      </c>
    </row>
    <row r="11" spans="1:3" ht="15" customHeight="1" x14ac:dyDescent="0.25">
      <c r="A11" s="51" t="s">
        <v>559</v>
      </c>
      <c r="B11" s="52">
        <v>0</v>
      </c>
      <c r="C11" s="155">
        <f t="shared" si="0"/>
        <v>0</v>
      </c>
    </row>
    <row r="12" spans="1:3" s="89" customFormat="1" ht="15" customHeight="1" x14ac:dyDescent="0.25">
      <c r="A12" s="50" t="s">
        <v>577</v>
      </c>
      <c r="B12" s="93">
        <f>SUM(B8:B11)</f>
        <v>0</v>
      </c>
      <c r="C12" s="156">
        <f t="shared" si="0"/>
        <v>0</v>
      </c>
    </row>
    <row r="13" spans="1:3" ht="15" customHeight="1" x14ac:dyDescent="0.25">
      <c r="A13" s="51" t="s">
        <v>560</v>
      </c>
      <c r="B13" s="52">
        <v>0</v>
      </c>
      <c r="C13" s="155">
        <f t="shared" si="0"/>
        <v>0</v>
      </c>
    </row>
    <row r="14" spans="1:3" ht="33" customHeight="1" x14ac:dyDescent="0.25">
      <c r="A14" s="51" t="s">
        <v>561</v>
      </c>
      <c r="B14" s="52">
        <v>0</v>
      </c>
      <c r="C14" s="155">
        <f t="shared" si="0"/>
        <v>0</v>
      </c>
    </row>
    <row r="15" spans="1:3" ht="15" customHeight="1" x14ac:dyDescent="0.25">
      <c r="A15" s="51" t="s">
        <v>562</v>
      </c>
      <c r="B15" s="52">
        <v>0</v>
      </c>
      <c r="C15" s="155">
        <f t="shared" si="0"/>
        <v>0</v>
      </c>
    </row>
    <row r="16" spans="1:3" ht="15" customHeight="1" x14ac:dyDescent="0.25">
      <c r="A16" s="51" t="s">
        <v>563</v>
      </c>
      <c r="B16" s="52">
        <v>1</v>
      </c>
      <c r="C16" s="155">
        <f t="shared" si="0"/>
        <v>1</v>
      </c>
    </row>
    <row r="17" spans="1:3" ht="15" customHeight="1" x14ac:dyDescent="0.25">
      <c r="A17" s="51" t="s">
        <v>564</v>
      </c>
      <c r="B17" s="52">
        <v>1</v>
      </c>
      <c r="C17" s="155">
        <f t="shared" si="0"/>
        <v>1</v>
      </c>
    </row>
    <row r="18" spans="1:3" ht="15" customHeight="1" x14ac:dyDescent="0.25">
      <c r="A18" s="51" t="s">
        <v>565</v>
      </c>
      <c r="B18" s="52">
        <v>0</v>
      </c>
      <c r="C18" s="155">
        <f t="shared" si="0"/>
        <v>0</v>
      </c>
    </row>
    <row r="19" spans="1:3" ht="15" customHeight="1" x14ac:dyDescent="0.25">
      <c r="A19" s="51" t="s">
        <v>566</v>
      </c>
      <c r="B19" s="52">
        <v>0</v>
      </c>
      <c r="C19" s="155">
        <f t="shared" si="0"/>
        <v>0</v>
      </c>
    </row>
    <row r="20" spans="1:3" s="89" customFormat="1" ht="15" customHeight="1" x14ac:dyDescent="0.25">
      <c r="A20" s="50" t="s">
        <v>578</v>
      </c>
      <c r="B20" s="93">
        <f>SUM(B13:B19)</f>
        <v>2</v>
      </c>
      <c r="C20" s="156">
        <f t="shared" si="0"/>
        <v>2</v>
      </c>
    </row>
    <row r="21" spans="1:3" ht="15" customHeight="1" x14ac:dyDescent="0.25">
      <c r="A21" s="51" t="s">
        <v>567</v>
      </c>
      <c r="B21" s="52">
        <v>0</v>
      </c>
      <c r="C21" s="155">
        <f t="shared" si="0"/>
        <v>0</v>
      </c>
    </row>
    <row r="22" spans="1:3" ht="15" customHeight="1" x14ac:dyDescent="0.25">
      <c r="A22" s="51" t="s">
        <v>568</v>
      </c>
      <c r="B22" s="52">
        <v>0</v>
      </c>
      <c r="C22" s="155">
        <f t="shared" si="0"/>
        <v>0</v>
      </c>
    </row>
    <row r="23" spans="1:3" ht="15" customHeight="1" x14ac:dyDescent="0.25">
      <c r="A23" s="51" t="s">
        <v>569</v>
      </c>
      <c r="B23" s="52">
        <v>3</v>
      </c>
      <c r="C23" s="155">
        <f t="shared" si="0"/>
        <v>3</v>
      </c>
    </row>
    <row r="24" spans="1:3" s="89" customFormat="1" ht="15" customHeight="1" x14ac:dyDescent="0.25">
      <c r="A24" s="50" t="s">
        <v>579</v>
      </c>
      <c r="B24" s="93">
        <f>SUM(B21:B23)</f>
        <v>3</v>
      </c>
      <c r="C24" s="156">
        <f t="shared" si="0"/>
        <v>3</v>
      </c>
    </row>
    <row r="25" spans="1:3" ht="15" customHeight="1" x14ac:dyDescent="0.25">
      <c r="A25" s="51" t="s">
        <v>570</v>
      </c>
      <c r="B25" s="52">
        <v>1</v>
      </c>
      <c r="C25" s="155">
        <f t="shared" si="0"/>
        <v>1</v>
      </c>
    </row>
    <row r="26" spans="1:3" ht="15" customHeight="1" x14ac:dyDescent="0.25">
      <c r="A26" s="51" t="s">
        <v>571</v>
      </c>
      <c r="B26" s="52">
        <v>3</v>
      </c>
      <c r="C26" s="155">
        <f t="shared" si="0"/>
        <v>3</v>
      </c>
    </row>
    <row r="27" spans="1:3" ht="15" customHeight="1" x14ac:dyDescent="0.25">
      <c r="A27" s="51" t="s">
        <v>572</v>
      </c>
      <c r="B27" s="52">
        <v>1</v>
      </c>
      <c r="C27" s="155">
        <f t="shared" si="0"/>
        <v>1</v>
      </c>
    </row>
    <row r="28" spans="1:3" s="89" customFormat="1" ht="15" customHeight="1" x14ac:dyDescent="0.25">
      <c r="A28" s="50" t="s">
        <v>580</v>
      </c>
      <c r="B28" s="93">
        <f>SUM(B25:B27)</f>
        <v>5</v>
      </c>
      <c r="C28" s="156">
        <f t="shared" si="0"/>
        <v>5</v>
      </c>
    </row>
    <row r="29" spans="1:3" s="89" customFormat="1" ht="37.5" customHeight="1" x14ac:dyDescent="0.25">
      <c r="A29" s="50" t="s">
        <v>581</v>
      </c>
      <c r="B29" s="3">
        <f>SUM(B28,B24,B20,B12)</f>
        <v>10</v>
      </c>
      <c r="C29" s="156">
        <f t="shared" si="0"/>
        <v>10</v>
      </c>
    </row>
    <row r="30" spans="1:3" ht="30" customHeight="1" x14ac:dyDescent="0.25">
      <c r="A30" s="51" t="s">
        <v>573</v>
      </c>
      <c r="B30" s="52">
        <v>0</v>
      </c>
      <c r="C30" s="155">
        <f t="shared" si="0"/>
        <v>0</v>
      </c>
    </row>
    <row r="31" spans="1:3" ht="32.25" customHeight="1" x14ac:dyDescent="0.25">
      <c r="A31" s="51" t="s">
        <v>574</v>
      </c>
      <c r="B31" s="52">
        <v>0</v>
      </c>
      <c r="C31" s="155">
        <f t="shared" si="0"/>
        <v>0</v>
      </c>
    </row>
    <row r="32" spans="1:3" ht="33.75" customHeight="1" x14ac:dyDescent="0.25">
      <c r="A32" s="51" t="s">
        <v>575</v>
      </c>
      <c r="B32" s="52">
        <v>0</v>
      </c>
      <c r="C32" s="155">
        <f t="shared" si="0"/>
        <v>0</v>
      </c>
    </row>
    <row r="33" spans="1:3" ht="18.75" customHeight="1" x14ac:dyDescent="0.25">
      <c r="A33" s="51" t="s">
        <v>576</v>
      </c>
      <c r="B33" s="52">
        <v>0</v>
      </c>
      <c r="C33" s="155">
        <f t="shared" si="0"/>
        <v>0</v>
      </c>
    </row>
    <row r="34" spans="1:3" s="89" customFormat="1" ht="33" customHeight="1" x14ac:dyDescent="0.25">
      <c r="A34" s="50" t="s">
        <v>45</v>
      </c>
      <c r="B34" s="93">
        <f>SUM(B30:B33)</f>
        <v>0</v>
      </c>
      <c r="C34" s="156">
        <f t="shared" si="0"/>
        <v>0</v>
      </c>
    </row>
    <row r="35" spans="1:3" x14ac:dyDescent="0.25">
      <c r="A35" s="231"/>
      <c r="B35" s="232"/>
    </row>
    <row r="36" spans="1:3" x14ac:dyDescent="0.25">
      <c r="A36" s="233"/>
      <c r="B36" s="232"/>
    </row>
  </sheetData>
  <mergeCells count="5">
    <mergeCell ref="A1:C1"/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22" workbookViewId="0">
      <selection activeCell="G11" sqref="G1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29" t="s">
        <v>689</v>
      </c>
      <c r="B1" s="229"/>
    </row>
    <row r="3" spans="1:7" ht="27" customHeight="1" x14ac:dyDescent="0.25">
      <c r="A3" s="225" t="s">
        <v>666</v>
      </c>
      <c r="B3" s="230"/>
    </row>
    <row r="4" spans="1:7" ht="71.25" customHeight="1" x14ac:dyDescent="0.25">
      <c r="A4" s="228" t="s">
        <v>671</v>
      </c>
      <c r="B4" s="234"/>
      <c r="C4" s="61"/>
      <c r="D4" s="61"/>
      <c r="E4" s="61"/>
      <c r="F4" s="61"/>
      <c r="G4" s="61"/>
    </row>
    <row r="5" spans="1:7" ht="24" customHeight="1" x14ac:dyDescent="0.25">
      <c r="A5" s="57"/>
      <c r="B5" s="57"/>
      <c r="C5" s="61"/>
      <c r="D5" s="61"/>
      <c r="E5" s="61"/>
      <c r="F5" s="61"/>
      <c r="G5" s="61"/>
    </row>
    <row r="6" spans="1:7" ht="22.5" customHeight="1" x14ac:dyDescent="0.25">
      <c r="A6" s="4" t="s">
        <v>1</v>
      </c>
    </row>
    <row r="7" spans="1:7" ht="18" x14ac:dyDescent="0.25">
      <c r="A7" s="39" t="s">
        <v>3</v>
      </c>
      <c r="B7" s="38" t="s">
        <v>9</v>
      </c>
    </row>
    <row r="8" spans="1:7" x14ac:dyDescent="0.25">
      <c r="A8" s="37" t="s">
        <v>64</v>
      </c>
      <c r="B8" s="37"/>
    </row>
    <row r="9" spans="1:7" x14ac:dyDescent="0.25">
      <c r="A9" s="62" t="s">
        <v>65</v>
      </c>
      <c r="B9" s="37"/>
    </row>
    <row r="10" spans="1:7" x14ac:dyDescent="0.25">
      <c r="A10" s="37" t="s">
        <v>66</v>
      </c>
      <c r="B10" s="110"/>
    </row>
    <row r="11" spans="1:7" x14ac:dyDescent="0.25">
      <c r="A11" s="37" t="s">
        <v>67</v>
      </c>
      <c r="B11" s="110"/>
    </row>
    <row r="12" spans="1:7" x14ac:dyDescent="0.25">
      <c r="A12" s="37" t="s">
        <v>68</v>
      </c>
      <c r="B12" s="110"/>
    </row>
    <row r="13" spans="1:7" x14ac:dyDescent="0.25">
      <c r="A13" s="37" t="s">
        <v>69</v>
      </c>
      <c r="B13" s="110"/>
    </row>
    <row r="14" spans="1:7" x14ac:dyDescent="0.25">
      <c r="A14" s="37" t="s">
        <v>70</v>
      </c>
      <c r="B14" s="110"/>
    </row>
    <row r="15" spans="1:7" x14ac:dyDescent="0.25">
      <c r="A15" s="37" t="s">
        <v>71</v>
      </c>
      <c r="B15" s="110"/>
    </row>
    <row r="16" spans="1:7" s="89" customFormat="1" x14ac:dyDescent="0.25">
      <c r="A16" s="95" t="s">
        <v>12</v>
      </c>
      <c r="B16" s="111"/>
    </row>
    <row r="17" spans="1:2" ht="30" x14ac:dyDescent="0.25">
      <c r="A17" s="63" t="s">
        <v>4</v>
      </c>
      <c r="B17" s="110"/>
    </row>
    <row r="18" spans="1:2" ht="30" x14ac:dyDescent="0.25">
      <c r="A18" s="63" t="s">
        <v>5</v>
      </c>
      <c r="B18" s="110"/>
    </row>
    <row r="19" spans="1:2" x14ac:dyDescent="0.25">
      <c r="A19" s="64" t="s">
        <v>6</v>
      </c>
      <c r="B19" s="37"/>
    </row>
    <row r="20" spans="1:2" x14ac:dyDescent="0.25">
      <c r="A20" s="64" t="s">
        <v>7</v>
      </c>
      <c r="B20" s="37"/>
    </row>
    <row r="21" spans="1:2" x14ac:dyDescent="0.25">
      <c r="A21" s="37" t="s">
        <v>10</v>
      </c>
      <c r="B21" s="37"/>
    </row>
    <row r="22" spans="1:2" s="89" customFormat="1" x14ac:dyDescent="0.25">
      <c r="A22" s="43" t="s">
        <v>8</v>
      </c>
      <c r="B22" s="92"/>
    </row>
    <row r="23" spans="1:2" s="89" customFormat="1" ht="31.5" x14ac:dyDescent="0.25">
      <c r="A23" s="65" t="s">
        <v>11</v>
      </c>
      <c r="B23" s="23"/>
    </row>
    <row r="24" spans="1:2" s="89" customFormat="1" ht="15.75" x14ac:dyDescent="0.25">
      <c r="A24" s="91" t="s">
        <v>555</v>
      </c>
      <c r="B24" s="91"/>
    </row>
    <row r="27" spans="1:2" ht="18" x14ac:dyDescent="0.25">
      <c r="A27" s="39" t="s">
        <v>3</v>
      </c>
      <c r="B27" s="38" t="s">
        <v>9</v>
      </c>
    </row>
    <row r="28" spans="1:2" x14ac:dyDescent="0.25">
      <c r="A28" s="37" t="s">
        <v>64</v>
      </c>
      <c r="B28" s="37"/>
    </row>
    <row r="29" spans="1:2" x14ac:dyDescent="0.25">
      <c r="A29" s="62" t="s">
        <v>65</v>
      </c>
      <c r="B29" s="37"/>
    </row>
    <row r="30" spans="1:2" x14ac:dyDescent="0.25">
      <c r="A30" s="37" t="s">
        <v>66</v>
      </c>
      <c r="B30" s="37"/>
    </row>
    <row r="31" spans="1:2" x14ac:dyDescent="0.25">
      <c r="A31" s="37" t="s">
        <v>67</v>
      </c>
      <c r="B31" s="37"/>
    </row>
    <row r="32" spans="1:2" x14ac:dyDescent="0.25">
      <c r="A32" s="37" t="s">
        <v>68</v>
      </c>
      <c r="B32" s="37"/>
    </row>
    <row r="33" spans="1:2" x14ac:dyDescent="0.25">
      <c r="A33" s="37" t="s">
        <v>69</v>
      </c>
      <c r="B33" s="37"/>
    </row>
    <row r="34" spans="1:2" x14ac:dyDescent="0.25">
      <c r="A34" s="37" t="s">
        <v>70</v>
      </c>
      <c r="B34" s="37"/>
    </row>
    <row r="35" spans="1:2" x14ac:dyDescent="0.25">
      <c r="A35" s="37" t="s">
        <v>71</v>
      </c>
      <c r="B35" s="37"/>
    </row>
    <row r="36" spans="1:2" s="89" customFormat="1" x14ac:dyDescent="0.25">
      <c r="A36" s="95" t="s">
        <v>12</v>
      </c>
      <c r="B36" s="95">
        <f>SUM(B28:B35)</f>
        <v>0</v>
      </c>
    </row>
    <row r="37" spans="1:2" ht="30" x14ac:dyDescent="0.25">
      <c r="A37" s="63" t="s">
        <v>4</v>
      </c>
      <c r="B37" s="37"/>
    </row>
    <row r="38" spans="1:2" ht="30" x14ac:dyDescent="0.25">
      <c r="A38" s="63" t="s">
        <v>5</v>
      </c>
      <c r="B38" s="37"/>
    </row>
    <row r="39" spans="1:2" x14ac:dyDescent="0.25">
      <c r="A39" s="64" t="s">
        <v>6</v>
      </c>
      <c r="B39" s="37"/>
    </row>
    <row r="40" spans="1:2" x14ac:dyDescent="0.25">
      <c r="A40" s="64" t="s">
        <v>7</v>
      </c>
      <c r="B40" s="37"/>
    </row>
    <row r="41" spans="1:2" x14ac:dyDescent="0.25">
      <c r="A41" s="37" t="s">
        <v>10</v>
      </c>
      <c r="B41" s="37"/>
    </row>
    <row r="42" spans="1:2" s="89" customFormat="1" x14ac:dyDescent="0.25">
      <c r="A42" s="43" t="s">
        <v>8</v>
      </c>
      <c r="B42" s="92">
        <f>SUM(B37:B41)</f>
        <v>0</v>
      </c>
    </row>
    <row r="43" spans="1:2" s="89" customFormat="1" ht="31.5" x14ac:dyDescent="0.25">
      <c r="A43" s="65" t="s">
        <v>11</v>
      </c>
      <c r="B43" s="23"/>
    </row>
    <row r="44" spans="1:2" s="89" customFormat="1" ht="15.75" x14ac:dyDescent="0.25">
      <c r="A44" s="91" t="s">
        <v>555</v>
      </c>
      <c r="B44" s="91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H5" sqref="H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236" t="s">
        <v>690</v>
      </c>
      <c r="I1" s="236"/>
      <c r="J1" s="236"/>
    </row>
    <row r="2" spans="1:12" ht="46.5" customHeight="1" x14ac:dyDescent="0.25">
      <c r="A2" s="225" t="s">
        <v>666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2" ht="16.5" customHeight="1" x14ac:dyDescent="0.25">
      <c r="A3" s="228" t="s">
        <v>46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2" ht="18" x14ac:dyDescent="0.25">
      <c r="A4" s="99"/>
      <c r="B4" s="98"/>
      <c r="C4" s="98"/>
      <c r="D4" s="98"/>
      <c r="E4" s="98"/>
      <c r="F4" s="98"/>
      <c r="G4" s="98"/>
      <c r="H4" s="98"/>
      <c r="I4" s="98"/>
      <c r="J4" s="98"/>
    </row>
    <row r="5" spans="1:12" ht="61.5" customHeight="1" x14ac:dyDescent="0.25">
      <c r="A5" s="87" t="s">
        <v>1</v>
      </c>
    </row>
    <row r="6" spans="1:12" ht="60" x14ac:dyDescent="0.3">
      <c r="A6" s="2" t="s">
        <v>82</v>
      </c>
      <c r="B6" s="3" t="s">
        <v>83</v>
      </c>
      <c r="C6" s="84" t="s">
        <v>639</v>
      </c>
      <c r="D6" s="84" t="s">
        <v>642</v>
      </c>
      <c r="E6" s="84" t="s">
        <v>643</v>
      </c>
      <c r="F6" s="84" t="s">
        <v>644</v>
      </c>
      <c r="G6" s="84" t="s">
        <v>647</v>
      </c>
      <c r="H6" s="84" t="s">
        <v>640</v>
      </c>
      <c r="I6" s="84" t="s">
        <v>641</v>
      </c>
      <c r="J6" s="84" t="s">
        <v>645</v>
      </c>
    </row>
    <row r="7" spans="1:12" ht="25.5" x14ac:dyDescent="0.25">
      <c r="A7" s="103"/>
      <c r="B7" s="103"/>
      <c r="C7" s="103"/>
      <c r="D7" s="103"/>
      <c r="E7" s="103"/>
      <c r="F7" s="55" t="s">
        <v>648</v>
      </c>
      <c r="G7" s="54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185</v>
      </c>
      <c r="B11" s="6" t="s">
        <v>186</v>
      </c>
      <c r="C11" s="103"/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424</v>
      </c>
      <c r="B16" s="6" t="s">
        <v>187</v>
      </c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188</v>
      </c>
      <c r="B21" s="6" t="s">
        <v>189</v>
      </c>
      <c r="C21" s="103"/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190</v>
      </c>
      <c r="B24" s="6" t="s">
        <v>191</v>
      </c>
      <c r="C24" s="103"/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192</v>
      </c>
      <c r="B27" s="6" t="s">
        <v>193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194</v>
      </c>
      <c r="B30" s="6" t="s">
        <v>195</v>
      </c>
      <c r="C30" s="103"/>
      <c r="D30" s="103"/>
      <c r="E30" s="103"/>
      <c r="F30" s="103"/>
      <c r="G30" s="103"/>
      <c r="H30" s="103"/>
      <c r="I30" s="103"/>
      <c r="J30" s="103"/>
    </row>
    <row r="31" spans="1:10" s="89" customFormat="1" x14ac:dyDescent="0.25">
      <c r="A31" s="5" t="s">
        <v>196</v>
      </c>
      <c r="B31" s="6" t="s">
        <v>197</v>
      </c>
      <c r="C31" s="103"/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425</v>
      </c>
      <c r="B32" s="9" t="s">
        <v>198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199</v>
      </c>
      <c r="B37" s="6" t="s">
        <v>200</v>
      </c>
      <c r="C37" s="103"/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201</v>
      </c>
      <c r="B42" s="6" t="s">
        <v>202</v>
      </c>
      <c r="C42" s="103"/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203</v>
      </c>
      <c r="B47" s="6" t="s">
        <v>204</v>
      </c>
      <c r="C47" s="103"/>
      <c r="D47" s="103"/>
      <c r="E47" s="103"/>
      <c r="F47" s="103"/>
      <c r="G47" s="103"/>
      <c r="H47" s="103"/>
      <c r="I47" s="103"/>
      <c r="J47" s="103"/>
    </row>
    <row r="48" spans="1:10" s="89" customFormat="1" x14ac:dyDescent="0.25">
      <c r="A48" s="13" t="s">
        <v>205</v>
      </c>
      <c r="B48" s="6" t="s">
        <v>206</v>
      </c>
      <c r="C48" s="103"/>
      <c r="D48" s="103"/>
      <c r="E48" s="103"/>
      <c r="F48" s="103"/>
      <c r="G48" s="103"/>
      <c r="H48" s="103"/>
      <c r="I48" s="103"/>
      <c r="J48" s="103"/>
    </row>
    <row r="49" spans="1:10" s="89" customFormat="1" ht="15.75" x14ac:dyDescent="0.25">
      <c r="A49" s="20" t="s">
        <v>426</v>
      </c>
      <c r="B49" s="9" t="s">
        <v>207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6" t="s">
        <v>53</v>
      </c>
      <c r="B50" s="94"/>
      <c r="C50" s="94"/>
      <c r="D50" s="94"/>
      <c r="E50" s="94"/>
      <c r="F50" s="94"/>
      <c r="G50" s="94"/>
      <c r="H50" s="94"/>
      <c r="I50" s="94"/>
      <c r="J50" s="94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60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61</v>
      </c>
    </row>
    <row r="65" spans="1:1" ht="51" x14ac:dyDescent="0.25">
      <c r="A65" s="105" t="s">
        <v>62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N7" sqref="N7"/>
    </sheetView>
  </sheetViews>
  <sheetFormatPr defaultRowHeight="15" x14ac:dyDescent="0.25"/>
  <cols>
    <col min="1" max="1" width="64.140625" customWidth="1"/>
    <col min="2" max="2" width="7.42578125" bestFit="1" customWidth="1"/>
    <col min="3" max="3" width="12.7109375" bestFit="1" customWidth="1"/>
    <col min="4" max="4" width="13.28515625" customWidth="1"/>
    <col min="5" max="5" width="22.7109375" bestFit="1" customWidth="1"/>
    <col min="6" max="6" width="11.85546875" customWidth="1"/>
    <col min="7" max="9" width="5.5703125" bestFit="1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A1" s="229" t="s">
        <v>691</v>
      </c>
      <c r="B1" s="229"/>
      <c r="C1" s="229"/>
      <c r="D1" s="229"/>
      <c r="E1" s="229"/>
      <c r="F1" s="229"/>
      <c r="G1" s="229"/>
      <c r="H1" s="229"/>
    </row>
    <row r="3" spans="1:9" ht="25.5" customHeight="1" x14ac:dyDescent="0.25">
      <c r="A3" s="225" t="s">
        <v>666</v>
      </c>
      <c r="B3" s="230"/>
      <c r="C3" s="230"/>
      <c r="D3" s="230"/>
      <c r="E3" s="230"/>
      <c r="F3" s="230"/>
      <c r="G3" s="230"/>
      <c r="H3" s="230"/>
    </row>
    <row r="4" spans="1:9" ht="82.5" customHeight="1" x14ac:dyDescent="0.25">
      <c r="A4" s="228" t="s">
        <v>672</v>
      </c>
      <c r="B4" s="228"/>
      <c r="C4" s="228"/>
      <c r="D4" s="228"/>
      <c r="E4" s="228"/>
      <c r="F4" s="228"/>
      <c r="G4" s="228"/>
      <c r="H4" s="228"/>
    </row>
    <row r="5" spans="1:9" ht="20.25" customHeight="1" x14ac:dyDescent="0.25">
      <c r="A5" s="56"/>
      <c r="B5" s="106"/>
      <c r="C5" s="106"/>
      <c r="D5" s="106"/>
      <c r="E5" s="106"/>
      <c r="F5" s="106"/>
      <c r="G5" s="106"/>
      <c r="H5" s="106"/>
    </row>
    <row r="6" spans="1:9" x14ac:dyDescent="0.25">
      <c r="A6" s="87" t="s">
        <v>1</v>
      </c>
      <c r="F6" s="224" t="s">
        <v>651</v>
      </c>
      <c r="G6" s="237"/>
      <c r="H6" s="237"/>
      <c r="I6" s="238"/>
    </row>
    <row r="7" spans="1:9" ht="86.25" customHeight="1" x14ac:dyDescent="0.3">
      <c r="A7" s="2" t="s">
        <v>82</v>
      </c>
      <c r="B7" s="3" t="s">
        <v>650</v>
      </c>
      <c r="C7" s="84" t="s">
        <v>640</v>
      </c>
      <c r="D7" s="84" t="s">
        <v>641</v>
      </c>
      <c r="E7" s="84" t="s">
        <v>646</v>
      </c>
      <c r="F7" s="107">
        <v>2017</v>
      </c>
      <c r="G7" s="107">
        <v>2018</v>
      </c>
      <c r="H7" s="107">
        <v>2019</v>
      </c>
      <c r="I7" s="107">
        <v>2020</v>
      </c>
    </row>
    <row r="8" spans="1:9" x14ac:dyDescent="0.25">
      <c r="A8" s="21" t="s">
        <v>505</v>
      </c>
      <c r="B8" s="5" t="s">
        <v>345</v>
      </c>
      <c r="C8" s="104"/>
      <c r="D8" s="104"/>
      <c r="E8" s="54"/>
      <c r="F8" s="103"/>
      <c r="G8" s="103"/>
      <c r="H8" s="103"/>
      <c r="I8" s="103"/>
    </row>
    <row r="9" spans="1:9" x14ac:dyDescent="0.25">
      <c r="A9" s="47" t="s">
        <v>221</v>
      </c>
      <c r="B9" s="47" t="s">
        <v>345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346</v>
      </c>
      <c r="B10" s="5" t="s">
        <v>347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552</v>
      </c>
      <c r="B11" s="5" t="s">
        <v>348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221</v>
      </c>
      <c r="B12" s="47" t="s">
        <v>348</v>
      </c>
      <c r="C12" s="103"/>
      <c r="D12" s="103"/>
      <c r="E12" s="103"/>
      <c r="F12" s="103"/>
      <c r="G12" s="103"/>
      <c r="H12" s="103"/>
      <c r="I12" s="103"/>
    </row>
    <row r="13" spans="1:9" s="89" customFormat="1" x14ac:dyDescent="0.25">
      <c r="A13" s="11" t="s">
        <v>525</v>
      </c>
      <c r="B13" s="7" t="s">
        <v>349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553</v>
      </c>
      <c r="B14" s="5" t="s">
        <v>350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229</v>
      </c>
      <c r="B15" s="47" t="s">
        <v>350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351</v>
      </c>
      <c r="B16" s="5" t="s">
        <v>352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554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230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526</v>
      </c>
      <c r="B20" s="7" t="s">
        <v>356</v>
      </c>
      <c r="C20" s="94"/>
      <c r="D20" s="94"/>
      <c r="E20" s="94"/>
      <c r="F20" s="94"/>
      <c r="G20" s="94"/>
      <c r="H20" s="94"/>
      <c r="I20" s="94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510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255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256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257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529</v>
      </c>
      <c r="B28" s="36" t="s">
        <v>378</v>
      </c>
      <c r="C28" s="94"/>
      <c r="D28" s="94"/>
      <c r="E28" s="94"/>
      <c r="F28" s="94"/>
      <c r="G28" s="94"/>
      <c r="H28" s="94"/>
      <c r="I28" s="94"/>
    </row>
    <row r="29" spans="1:9" x14ac:dyDescent="0.25">
      <c r="A29" s="79"/>
      <c r="B29" s="80"/>
    </row>
    <row r="30" spans="1:9" ht="47.25" customHeight="1" x14ac:dyDescent="0.25">
      <c r="A30" s="2" t="s">
        <v>82</v>
      </c>
      <c r="B30" s="3" t="s">
        <v>650</v>
      </c>
      <c r="C30" s="107" t="s">
        <v>37</v>
      </c>
      <c r="D30" s="107" t="s">
        <v>56</v>
      </c>
      <c r="E30" s="107" t="s">
        <v>665</v>
      </c>
      <c r="F30" s="107" t="s">
        <v>673</v>
      </c>
      <c r="G30" s="157"/>
      <c r="H30" s="25"/>
    </row>
    <row r="31" spans="1:9" s="89" customFormat="1" ht="26.25" x14ac:dyDescent="0.25">
      <c r="A31" s="160" t="s">
        <v>36</v>
      </c>
      <c r="B31" s="161"/>
      <c r="C31" s="162"/>
      <c r="D31" s="162"/>
      <c r="E31" s="162"/>
      <c r="F31" s="162"/>
      <c r="G31" s="158"/>
      <c r="H31" s="159"/>
    </row>
    <row r="32" spans="1:9" ht="15.75" x14ac:dyDescent="0.3">
      <c r="A32" s="84" t="s">
        <v>58</v>
      </c>
      <c r="B32" s="161"/>
      <c r="C32" s="86">
        <v>3706300</v>
      </c>
      <c r="D32" s="86">
        <v>3705000</v>
      </c>
      <c r="E32" s="86">
        <v>3705000</v>
      </c>
      <c r="F32" s="86">
        <v>3705000</v>
      </c>
      <c r="G32" s="157"/>
      <c r="H32" s="25"/>
    </row>
    <row r="33" spans="1:8" ht="45" x14ac:dyDescent="0.3">
      <c r="A33" s="84" t="s">
        <v>33</v>
      </c>
      <c r="B33" s="161"/>
      <c r="C33" s="86"/>
      <c r="D33" s="86"/>
      <c r="E33" s="86"/>
      <c r="F33" s="86"/>
      <c r="G33" s="157"/>
      <c r="H33" s="25"/>
    </row>
    <row r="34" spans="1:8" ht="15.75" x14ac:dyDescent="0.3">
      <c r="A34" s="84" t="s">
        <v>34</v>
      </c>
      <c r="B34" s="161"/>
      <c r="C34" s="86"/>
      <c r="D34" s="86"/>
      <c r="E34" s="86"/>
      <c r="F34" s="86"/>
      <c r="G34" s="157"/>
      <c r="H34" s="25"/>
    </row>
    <row r="35" spans="1:8" ht="30.75" customHeight="1" x14ac:dyDescent="0.3">
      <c r="A35" s="84" t="s">
        <v>35</v>
      </c>
      <c r="B35" s="161"/>
      <c r="C35" s="86"/>
      <c r="D35" s="86"/>
      <c r="E35" s="86"/>
      <c r="F35" s="86"/>
      <c r="G35" s="157"/>
      <c r="H35" s="25"/>
    </row>
    <row r="36" spans="1:8" ht="15.75" x14ac:dyDescent="0.3">
      <c r="A36" s="84" t="s">
        <v>59</v>
      </c>
      <c r="B36" s="161"/>
      <c r="C36" s="86">
        <v>71995</v>
      </c>
      <c r="D36" s="86">
        <v>90000</v>
      </c>
      <c r="E36" s="86">
        <v>90000</v>
      </c>
      <c r="F36" s="86">
        <v>90000</v>
      </c>
      <c r="G36" s="157"/>
      <c r="H36" s="25"/>
    </row>
    <row r="37" spans="1:8" ht="21" customHeight="1" thickBot="1" x14ac:dyDescent="0.35">
      <c r="A37" s="163" t="s">
        <v>57</v>
      </c>
      <c r="B37" s="164"/>
      <c r="C37" s="167"/>
      <c r="D37" s="167"/>
      <c r="E37" s="167"/>
      <c r="F37" s="167"/>
      <c r="G37" s="157"/>
      <c r="H37" s="25"/>
    </row>
    <row r="38" spans="1:8" s="89" customFormat="1" x14ac:dyDescent="0.25">
      <c r="A38" s="165" t="s">
        <v>24</v>
      </c>
      <c r="B38" s="166"/>
      <c r="C38" s="168">
        <f>SUM(C32:C37)</f>
        <v>3778295</v>
      </c>
      <c r="D38" s="168">
        <f t="shared" ref="D38:F38" si="0">SUM(D32:D37)</f>
        <v>3795000</v>
      </c>
      <c r="E38" s="168">
        <f t="shared" si="0"/>
        <v>3795000</v>
      </c>
      <c r="F38" s="168">
        <f t="shared" si="0"/>
        <v>3795000</v>
      </c>
      <c r="G38" s="158"/>
      <c r="H38" s="159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39" t="s">
        <v>55</v>
      </c>
      <c r="B41" s="239"/>
      <c r="C41" s="239"/>
      <c r="D41" s="239"/>
      <c r="E41" s="239"/>
    </row>
    <row r="42" spans="1:8" x14ac:dyDescent="0.25">
      <c r="A42" s="239"/>
      <c r="B42" s="239"/>
      <c r="C42" s="239"/>
      <c r="D42" s="239"/>
      <c r="E42" s="239"/>
    </row>
    <row r="43" spans="1:8" ht="27.75" customHeight="1" x14ac:dyDescent="0.25">
      <c r="A43" s="239"/>
      <c r="B43" s="239"/>
      <c r="C43" s="239"/>
      <c r="D43" s="239"/>
      <c r="E43" s="239"/>
    </row>
    <row r="44" spans="1:8" x14ac:dyDescent="0.25">
      <c r="A44" s="79"/>
      <c r="B44" s="80"/>
    </row>
  </sheetData>
  <mergeCells count="5">
    <mergeCell ref="A3:H3"/>
    <mergeCell ref="A4:H4"/>
    <mergeCell ref="F6:I6"/>
    <mergeCell ref="A41:E43"/>
    <mergeCell ref="A1:H1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0"/>
  <sheetViews>
    <sheetView workbookViewId="0">
      <selection activeCell="C10" sqref="C10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229" t="s">
        <v>692</v>
      </c>
      <c r="B1" s="229"/>
      <c r="C1" s="229"/>
      <c r="D1" s="229"/>
    </row>
    <row r="3" spans="1:4" ht="24" customHeight="1" x14ac:dyDescent="0.25">
      <c r="A3" s="225" t="s">
        <v>666</v>
      </c>
      <c r="B3" s="230"/>
      <c r="C3" s="230"/>
      <c r="D3" s="230"/>
    </row>
    <row r="4" spans="1:4" ht="23.25" customHeight="1" x14ac:dyDescent="0.25">
      <c r="A4" s="228" t="s">
        <v>674</v>
      </c>
      <c r="B4" s="226"/>
      <c r="C4" s="226"/>
      <c r="D4" s="226"/>
    </row>
    <row r="5" spans="1:4" ht="18" x14ac:dyDescent="0.25">
      <c r="A5" s="42"/>
    </row>
    <row r="7" spans="1:4" ht="30" x14ac:dyDescent="0.3">
      <c r="A7" s="2" t="s">
        <v>82</v>
      </c>
      <c r="B7" s="3" t="s">
        <v>83</v>
      </c>
      <c r="C7" s="53" t="s">
        <v>1</v>
      </c>
      <c r="D7" s="59" t="s">
        <v>2</v>
      </c>
    </row>
    <row r="8" spans="1:4" x14ac:dyDescent="0.25">
      <c r="A8" s="26"/>
      <c r="B8" s="26"/>
      <c r="C8" s="86"/>
      <c r="D8" s="86"/>
    </row>
    <row r="9" spans="1:4" s="89" customFormat="1" x14ac:dyDescent="0.25">
      <c r="A9" s="15" t="s">
        <v>634</v>
      </c>
      <c r="B9" s="8" t="s">
        <v>656</v>
      </c>
      <c r="C9" s="185">
        <v>7553392</v>
      </c>
      <c r="D9" s="124">
        <f>C9</f>
        <v>7553392</v>
      </c>
    </row>
    <row r="10" spans="1:4" x14ac:dyDescent="0.25">
      <c r="A10" s="15"/>
      <c r="B10" s="8"/>
      <c r="C10" s="86"/>
      <c r="D10" s="86"/>
    </row>
  </sheetData>
  <mergeCells count="3">
    <mergeCell ref="A3:D3"/>
    <mergeCell ref="A4:D4"/>
    <mergeCell ref="A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2018-01-18T10:20:10Z</cp:lastPrinted>
  <dcterms:created xsi:type="dcterms:W3CDTF">2014-01-03T21:48:14Z</dcterms:created>
  <dcterms:modified xsi:type="dcterms:W3CDTF">2019-04-23T09:30:10Z</dcterms:modified>
</cp:coreProperties>
</file>