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920" activeTab="3"/>
  </bookViews>
  <sheets>
    <sheet name="3" sheetId="1" r:id="rId1"/>
    <sheet name="4" sheetId="2" r:id="rId2"/>
    <sheet name="5" sheetId="3" r:id="rId3"/>
    <sheet name="6,7" sheetId="4" r:id="rId4"/>
  </sheets>
  <definedNames/>
  <calcPr fullCalcOnLoad="1"/>
</workbook>
</file>

<file path=xl/sharedStrings.xml><?xml version="1.0" encoding="utf-8"?>
<sst xmlns="http://schemas.openxmlformats.org/spreadsheetml/2006/main" count="535" uniqueCount="407">
  <si>
    <t>Költségvetési szervek</t>
  </si>
  <si>
    <t>Működési kiadás</t>
  </si>
  <si>
    <t>Személyi juttatás</t>
  </si>
  <si>
    <t>Dologi és egyéb folyó kiadások</t>
  </si>
  <si>
    <t>Felhalmozási kiadás</t>
  </si>
  <si>
    <t>Felújítás</t>
  </si>
  <si>
    <t>Beruházás</t>
  </si>
  <si>
    <t>51-52</t>
  </si>
  <si>
    <t>54-57</t>
  </si>
  <si>
    <t>371-373</t>
  </si>
  <si>
    <t>125-182</t>
  </si>
  <si>
    <t>Tartalék</t>
  </si>
  <si>
    <t>Működési bevétel</t>
  </si>
  <si>
    <t>Felhalmozási bevétel</t>
  </si>
  <si>
    <t>Fejlesztési hitel</t>
  </si>
  <si>
    <t>Pénzforgalom nélküli bevétel</t>
  </si>
  <si>
    <t>94-95</t>
  </si>
  <si>
    <t>Megnevezés</t>
  </si>
  <si>
    <t>Ellátottak pénzbeli juttatásai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</si>
  <si>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</si>
  <si>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</si>
  <si>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</si>
  <si>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</si>
  <si>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</si>
  <si>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</si>
  <si>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</si>
  <si>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</si>
  <si>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</si>
  <si>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</si>
  <si>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</si>
  <si>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</si>
  <si>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Személyi juttatások</t>
  </si>
  <si>
    <t>Munkaadókat terhelő járulékok</t>
  </si>
  <si>
    <t>13.</t>
  </si>
  <si>
    <t>14.</t>
  </si>
  <si>
    <t>15.</t>
  </si>
  <si>
    <t>16.</t>
  </si>
  <si>
    <t>Tartalékok</t>
  </si>
  <si>
    <t>17.</t>
  </si>
  <si>
    <t>18.</t>
  </si>
  <si>
    <t>19.</t>
  </si>
  <si>
    <t>20.</t>
  </si>
  <si>
    <t>21.</t>
  </si>
  <si>
    <t>22.</t>
  </si>
  <si>
    <t>23.</t>
  </si>
  <si>
    <t>Kiadási jogcímek</t>
  </si>
  <si>
    <t>Céltartalék</t>
  </si>
  <si>
    <t>Működési hitel</t>
  </si>
  <si>
    <t>Támogatási kölcsön visszatérülés</t>
  </si>
  <si>
    <t>911-919</t>
  </si>
  <si>
    <t>Közös Önkorm. Hivatal</t>
  </si>
  <si>
    <t>Gépjárműadó</t>
  </si>
  <si>
    <t>Ellátottak pénzbeli juttatása</t>
  </si>
  <si>
    <t>Önkormányzat műk.támogatása</t>
  </si>
  <si>
    <t>Műk.c.tám.ÁH-n belülről</t>
  </si>
  <si>
    <t>Közhatalmi bevétel</t>
  </si>
  <si>
    <t>Költségvetéis működési bevétel</t>
  </si>
  <si>
    <t>Felhalmozási c.tám. ÁH-n belülről</t>
  </si>
  <si>
    <t>Költségvetési felhalmozási bevétel</t>
  </si>
  <si>
    <t>Egyéb felhalmozási kiadás</t>
  </si>
  <si>
    <t>Költségvetési működési kiadás összesen</t>
  </si>
  <si>
    <t>Költségvetési felhalmozási kiadás összesen:</t>
  </si>
  <si>
    <t>Kiadás főösszege:</t>
  </si>
  <si>
    <t>Bevétel főösszege:</t>
  </si>
  <si>
    <t>Sor-
szám</t>
  </si>
  <si>
    <t>Bevételi jogcím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</si>
  <si>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</si>
  <si>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</si>
  <si>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</si>
  <si>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</si>
  <si>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</si>
  <si>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</si>
  <si>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</si>
  <si>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1.5.</t>
  </si>
  <si>
    <t>Működési célú központosított előirányzatok</t>
  </si>
  <si>
    <t>1.6.</t>
  </si>
  <si>
    <t>Helyi önkormányzatok kiegészítő támogatásai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</si>
  <si>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</si>
  <si>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</si>
  <si>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</si>
  <si>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</si>
  <si>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</si>
  <si>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</si>
  <si>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</si>
  <si>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</si>
  <si>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</si>
  <si>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</si>
  <si>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</si>
  <si>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</si>
  <si>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</si>
  <si>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</si>
  <si>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</si>
  <si>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</si>
  <si>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</si>
  <si>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</si>
  <si>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</si>
  <si>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</si>
  <si>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</si>
  <si>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</si>
  <si>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</si>
  <si>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</si>
  <si>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</si>
  <si>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</si>
  <si>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</si>
  <si>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</si>
  <si>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</si>
  <si>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</si>
  <si>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</si>
  <si>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4.1.2.</t>
  </si>
  <si>
    <t>4.2.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</si>
  <si>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</si>
  <si>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</si>
  <si>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</si>
  <si>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</si>
  <si>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</si>
  <si>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</si>
  <si>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</si>
  <si>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</si>
  <si>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</si>
  <si>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</si>
  <si>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</si>
  <si>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</si>
  <si>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</si>
  <si>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</si>
  <si>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</si>
  <si>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</si>
  <si>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</si>
  <si>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</si>
  <si>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</si>
  <si>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</si>
  <si>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</si>
  <si>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</si>
  <si>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</si>
  <si>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</si>
  <si>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</si>
  <si>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</si>
  <si>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</si>
  <si>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</si>
  <si>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</si>
  <si>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</si>
  <si>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</si>
  <si>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</si>
  <si>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</si>
  <si>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</si>
  <si>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</si>
  <si>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</si>
  <si>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</si>
  <si>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</si>
  <si>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</si>
  <si>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</si>
  <si>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</si>
  <si>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</si>
  <si>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</si>
  <si>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</si>
  <si>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</si>
  <si>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</si>
  <si>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</si>
  <si>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</si>
  <si>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</si>
  <si>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</si>
  <si>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</si>
  <si>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</si>
  <si>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</si>
  <si>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</si>
  <si>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</si>
  <si>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</si>
  <si>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</si>
  <si>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</si>
  <si>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</si>
  <si>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</si>
  <si>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</si>
  <si>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</si>
  <si>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</si>
  <si>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</si>
  <si>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</si>
  <si>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</si>
  <si>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</si>
  <si>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</si>
  <si>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</si>
  <si>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</si>
  <si>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</si>
  <si>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</si>
  <si>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</si>
  <si>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</si>
  <si>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</si>
  <si>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</si>
  <si>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</si>
  <si>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12.2.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</si>
  <si>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</si>
  <si>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</si>
  <si>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</si>
  <si>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</si>
  <si>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</si>
  <si>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</si>
  <si>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</si>
  <si>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</si>
  <si>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</si>
  <si>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</si>
  <si>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</si>
  <si>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</si>
  <si>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</si>
  <si>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</si>
  <si>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</si>
  <si>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</si>
  <si>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</si>
  <si>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</si>
  <si>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</si>
  <si>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</si>
  <si>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</si>
  <si>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</si>
  <si>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</si>
  <si>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</si>
  <si>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Személyi  juttatások</t>
  </si>
  <si>
    <t>Munkaadókat terhelő járulékok és szociális hozzájárulási adó</t>
  </si>
  <si>
    <t>Dologi  kiadások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</si>
  <si>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</si>
  <si>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</si>
  <si>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</si>
  <si>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</si>
  <si>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</si>
  <si>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</si>
  <si>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</si>
  <si>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</si>
  <si>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</si>
  <si>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</si>
  <si>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</si>
  <si>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</si>
  <si>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</si>
  <si>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</si>
  <si>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</si>
  <si>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</si>
  <si>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</si>
  <si>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</si>
  <si>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</si>
  <si>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</si>
  <si>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</si>
  <si>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</si>
  <si>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</si>
  <si>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</si>
  <si>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</si>
  <si>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</si>
  <si>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</si>
  <si>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</si>
  <si>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</si>
  <si>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</si>
  <si>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</si>
  <si>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</si>
  <si>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</si>
  <si>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</si>
  <si>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</si>
  <si>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</si>
  <si>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</si>
  <si>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</si>
  <si>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</si>
  <si>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</si>
  <si>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</si>
  <si>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</si>
  <si>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</si>
  <si>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</si>
  <si>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</si>
  <si>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</si>
  <si>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</si>
  <si>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</si>
  <si>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</si>
  <si>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</si>
  <si>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</si>
  <si>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</si>
  <si>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</si>
  <si>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</si>
  <si>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</si>
  <si>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</si>
  <si>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</si>
  <si>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</si>
  <si>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</si>
  <si>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</si>
  <si>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</si>
  <si>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</si>
  <si>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</si>
  <si>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Az önkormányzat összesített bevételei kiemelet előirányzatok szerint</t>
  </si>
  <si>
    <t>Az önkormányzat összesített kiadásai kiemelet előirányzatok szerint</t>
  </si>
  <si>
    <t>Műk.c.átvett pénzeszköz</t>
  </si>
  <si>
    <t>Felhalm.c.átvett pénzeszköz</t>
  </si>
  <si>
    <t>2. sz. táblázat: Költségvetési kiadások jogcímenként</t>
  </si>
  <si>
    <t>1. sz. táblázat: Költségvetési bevételek forrásonként</t>
  </si>
  <si>
    <t>I. Működési célú bevételek és kiadások mérlege
(Önkormányzati szinten)</t>
  </si>
  <si>
    <t>Bevételek</t>
  </si>
  <si>
    <t>Kiadások</t>
  </si>
  <si>
    <t>Önkormányzatok működési támogatásai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</si>
  <si>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</si>
  <si>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</si>
  <si>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</si>
  <si>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</si>
  <si>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</si>
  <si>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4.-ből EU-s támogatás</t>
  </si>
  <si>
    <t>Költségvetési bevételek összesen (1.+2.+4.+5.+7.+…+12.)</t>
  </si>
  <si>
    <t>Költségvetési kiadások összesen (1.+...+12.)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</si>
  <si>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</si>
  <si>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</si>
  <si>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</si>
  <si>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</si>
  <si>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>Rövid lejáratú hitelek törlesztése</t>
  </si>
  <si>
    <t xml:space="preserve">   Betét visszavonásából származó bevétel </t>
  </si>
  <si>
    <t>Hosszú lejáratú hitelek törlesztése</t>
  </si>
  <si>
    <t xml:space="preserve">   Egyéb belső finanszírozási bevételek</t>
  </si>
  <si>
    <t>Kölcsön törlesztése</t>
  </si>
  <si>
    <t xml:space="preserve">Hiány külső finanszírozásának bevételei (20.+…+21.) 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</si>
  <si>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</si>
  <si>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</si>
  <si>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</si>
  <si>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</si>
  <si>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</si>
  <si>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</si>
  <si>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</si>
  <si>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</si>
  <si>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</si>
  <si>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</si>
  <si>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</si>
  <si>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</si>
  <si>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</si>
  <si>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</si>
  <si>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</si>
  <si>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</si>
  <si>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</si>
  <si>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</si>
  <si>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</si>
  <si>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</si>
  <si>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</si>
  <si>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</si>
  <si>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</si>
  <si>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</si>
  <si>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</si>
  <si>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</si>
  <si>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</si>
  <si>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</si>
  <si>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</si>
  <si>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</si>
  <si>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</si>
  <si>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</si>
  <si>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</si>
  <si>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</si>
  <si>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</si>
  <si>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</si>
  <si>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</si>
  <si>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</si>
  <si>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</si>
  <si>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</si>
  <si>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</si>
  <si>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</si>
  <si>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6=(2-4-5)</t>
  </si>
  <si>
    <t>ÖSSZESEN:</t>
  </si>
  <si>
    <t>Felújítási kiadások előirányzata felújításonként</t>
  </si>
  <si>
    <t>Felújítás  megnevezése</t>
  </si>
  <si>
    <t>Költségvetési bevételek és kiadások (önkormányzati szinten)</t>
  </si>
  <si>
    <t>- Magánszemélyek komm.adója</t>
  </si>
  <si>
    <t>- Iparűzési adó</t>
  </si>
  <si>
    <t>- Talajterhelési díj</t>
  </si>
  <si>
    <t>Előző év költségvetési maradványának igénybevétele (működési)</t>
  </si>
  <si>
    <t>Előző év költségvetési maradványának igénybevétele (felhalmozási)</t>
  </si>
  <si>
    <t>Központi, irányítószervi támogatás</t>
  </si>
  <si>
    <t>A települési önkorm.szociális feladatainak egyéb támogtása</t>
  </si>
  <si>
    <t>Gyermekétkeztetés támogatása</t>
  </si>
  <si>
    <t>KÖZPONTI, IRÁNYÍTÓSZERVI TÁMOGATÁS</t>
  </si>
  <si>
    <t xml:space="preserve">Hiány belső finanszírozásának bevételei </t>
  </si>
  <si>
    <t>Központi irányíószervi kiadás</t>
  </si>
  <si>
    <t>Települési önkormányzatok kulturális feladatainka támogatása</t>
  </si>
  <si>
    <t>ÁH-n belüli megelőlegezések visszafiz.</t>
  </si>
  <si>
    <t>ÁH-n belüli megelőlegezéek visszafizetése</t>
  </si>
  <si>
    <t>Adatok ft-ban</t>
  </si>
  <si>
    <t>Adatok Ft-ban</t>
  </si>
  <si>
    <t>forintban</t>
  </si>
  <si>
    <t>forintban !</t>
  </si>
  <si>
    <t>Térfigyelő kamerák beszerzés (önrész)</t>
  </si>
  <si>
    <t>2019. évi előirányzat</t>
  </si>
  <si>
    <t>Felhasználás
2019. XII.31-ig</t>
  </si>
  <si>
    <t xml:space="preserve">
2019. év utáni szükséglet
</t>
  </si>
  <si>
    <t>kisértékű tárgyieszköz  kamerarendszer</t>
  </si>
  <si>
    <t>2019</t>
  </si>
  <si>
    <t>MÓDOSÍTOTT EI:</t>
  </si>
  <si>
    <t>Közös Önkorm. Hivatal módosított EI</t>
  </si>
  <si>
    <t>Fejezeti kezelésű EI-nak EU-s programok és azok hazai társfinanszírozására egyéb felh. Célú támogatás kiadásai</t>
  </si>
  <si>
    <t>2019. évi módosított EI.</t>
  </si>
  <si>
    <t>Fejezeti kez. Egyéb felh. Kiad.</t>
  </si>
  <si>
    <t>Önkormányzat eredeti EI</t>
  </si>
  <si>
    <t>Önkormányzat módosított EI</t>
  </si>
  <si>
    <t>Varázskert Óvoda erederi EI</t>
  </si>
  <si>
    <t>Varázskert Óvoda módosított EI</t>
  </si>
  <si>
    <t>ÖSSZESEN EREDETI EI</t>
  </si>
  <si>
    <t>ÖSSZESEN MÓDOSÍTOTT EI</t>
  </si>
  <si>
    <t>2019.évi módosított EI</t>
  </si>
  <si>
    <t>EACEA pályázatból beszerzett eszközök</t>
  </si>
  <si>
    <t>Egyéb műk.c. kiadás</t>
  </si>
  <si>
    <t xml:space="preserve">   Működési költségvetés kiadásai (1.1+…+1.5.)</t>
  </si>
  <si>
    <t xml:space="preserve">   Felhalmozási költségvetés kiadásai (2.1.+2.3.+2.5.)</t>
  </si>
  <si>
    <t>7.  melléklet a 2/2019.(II.15.) önkormányzati rendelethez</t>
  </si>
  <si>
    <t>konyhabútor rendőrőrs</t>
  </si>
  <si>
    <t>fogorvosi eszközök</t>
  </si>
  <si>
    <t>műv.házhoz eszközök beszerzése</t>
  </si>
  <si>
    <t>Magyarnándor Rendőrőrs felújítása, épület felújítáa</t>
  </si>
  <si>
    <t>1.  melléklet a 4/2020.(VII.07.)önkormányzati rendelethez</t>
  </si>
  <si>
    <t>2  melléklet a  4/2020.(VII.07.) önkormányzati rendelethez</t>
  </si>
  <si>
    <t>3  melléklet a 4/2020.(VII.07.) önkormányzati rendelethez</t>
  </si>
  <si>
    <t>4.  melléklet a  4/2020.(VII.07.)önkormányzati rendelethez</t>
  </si>
  <si>
    <t>5.  melléklet a  4/2020.(VII.07.)önkormányzati rendelethez</t>
  </si>
  <si>
    <t>6.  melléklet a 2/2019.(II.15.) önkormányzati rendelethez</t>
  </si>
  <si>
    <t>5.  melléklet a 2/2019.(II.15.) önkormányzati rendelethez</t>
  </si>
  <si>
    <t>4  melléklet a 2/2019.(II.15.) önkormányzati rendelethez</t>
  </si>
  <si>
    <t>3  melléklet a 2/2019.(II.15.) önkormányzati rendelethez</t>
  </si>
</sst>
</file>

<file path=xl/styles.xml><?xml version="1.0" encoding="utf-8"?>
<styleSheet xmlns="http://schemas.openxmlformats.org/spreadsheetml/2006/main">
  <numFmts count="22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_-;\-* #,##0_-;_-* &quot;-&quot;_-;_-@_-"/>
    <numFmt numFmtId="170" formatCode="_-* #,##0.00\ &quot;Ft&quot;_-;\-* #,##0.00\ &quot;Ft&quot;_-;_-* &quot;-&quot;??\ &quot;Ft&quot;_-;_-@_-"/>
    <numFmt numFmtId="171" formatCode="_-* #,##0.00_-;\-* #,##0.00_-;_-* &quot;-&quot;??_-;_-@_-"/>
    <numFmt numFmtId="172" formatCode="_-* #,##0\ _F_t_-;\-* #,##0\ _F_t_-;_-* &quot;-&quot;\ _F_t_-;_-@_-"/>
    <numFmt numFmtId="173" formatCode="_-* #,##0.00\ _F_t_-;\-* #,##0.00\ _F_t_-;_-* &quot;-&quot;??\ _F_t_-;_-@_-"/>
    <numFmt numFmtId="174" formatCode="mm/dd"/>
    <numFmt numFmtId="175" formatCode="_-* #,##0\ _F_t_-;\-* #,##0\ _F_t_-;_-* &quot;-&quot;??\ _F_t_-;_-@_-"/>
    <numFmt numFmtId="176" formatCode="[$-40E]yyyy\.\ mmmm\ d\."/>
    <numFmt numFmtId="177" formatCode="#,###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 CE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>
      <alignment/>
      <protection/>
    </xf>
    <xf numFmtId="0" fontId="4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3" fontId="2" fillId="0" borderId="0" xfId="0" applyNumberFormat="1" applyFont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0" fillId="0" borderId="0" xfId="56" applyFont="1" applyFill="1" applyProtection="1">
      <alignment/>
      <protection/>
    </xf>
    <xf numFmtId="0" fontId="0" fillId="0" borderId="0" xfId="56" applyFont="1" applyFill="1" applyAlignment="1" applyProtection="1">
      <alignment horizontal="right" vertical="center" indent="1"/>
      <protection/>
    </xf>
    <xf numFmtId="177" fontId="0" fillId="0" borderId="0" xfId="0" applyNumberFormat="1" applyFont="1" applyFill="1" applyAlignment="1" applyProtection="1">
      <alignment vertical="center" wrapText="1"/>
      <protection/>
    </xf>
    <xf numFmtId="177" fontId="0" fillId="0" borderId="0" xfId="0" applyNumberFormat="1" applyFont="1" applyFill="1" applyAlignment="1" applyProtection="1">
      <alignment horizontal="centerContinuous" vertical="center"/>
      <protection/>
    </xf>
    <xf numFmtId="177" fontId="0" fillId="0" borderId="0" xfId="0" applyNumberFormat="1" applyFont="1" applyFill="1" applyAlignment="1" applyProtection="1">
      <alignment horizontal="center" vertical="center" wrapText="1"/>
      <protection/>
    </xf>
    <xf numFmtId="177" fontId="4" fillId="0" borderId="0" xfId="0" applyNumberFormat="1" applyFont="1" applyFill="1" applyAlignment="1" applyProtection="1">
      <alignment horizontal="right" vertical="center"/>
      <protection/>
    </xf>
    <xf numFmtId="177" fontId="2" fillId="0" borderId="0" xfId="0" applyNumberFormat="1" applyFont="1" applyFill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 applyProtection="1">
      <alignment horizontal="left" vertical="center" wrapText="1" indent="1"/>
      <protection/>
    </xf>
    <xf numFmtId="177" fontId="0" fillId="0" borderId="12" xfId="0" applyNumberFormat="1" applyFont="1" applyFill="1" applyBorder="1" applyAlignment="1" applyProtection="1">
      <alignment horizontal="left" vertical="center" wrapText="1" indent="1"/>
      <protection/>
    </xf>
    <xf numFmtId="177" fontId="2" fillId="0" borderId="13" xfId="0" applyNumberFormat="1" applyFont="1" applyFill="1" applyBorder="1" applyAlignment="1" applyProtection="1">
      <alignment horizontal="left" vertical="center" wrapText="1" indent="1"/>
      <protection/>
    </xf>
    <xf numFmtId="177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7" fontId="2" fillId="0" borderId="15" xfId="0" applyNumberFormat="1" applyFont="1" applyFill="1" applyBorder="1" applyAlignment="1" applyProtection="1">
      <alignment horizontal="left" vertical="center" wrapText="1" indent="1"/>
      <protection/>
    </xf>
    <xf numFmtId="177" fontId="2" fillId="0" borderId="16" xfId="0" applyNumberFormat="1" applyFont="1" applyFill="1" applyBorder="1" applyAlignment="1" applyProtection="1">
      <alignment horizontal="right" vertical="center" wrapText="1" indent="1"/>
      <protection/>
    </xf>
    <xf numFmtId="177" fontId="2" fillId="0" borderId="0" xfId="0" applyNumberFormat="1" applyFont="1" applyFill="1" applyAlignment="1" applyProtection="1">
      <alignment horizontal="centerContinuous" vertical="center" wrapText="1"/>
      <protection/>
    </xf>
    <xf numFmtId="177" fontId="2" fillId="0" borderId="15" xfId="0" applyNumberFormat="1" applyFont="1" applyFill="1" applyBorder="1" applyAlignment="1" applyProtection="1">
      <alignment horizontal="centerContinuous" vertical="center" wrapText="1"/>
      <protection/>
    </xf>
    <xf numFmtId="177" fontId="2" fillId="0" borderId="17" xfId="0" applyNumberFormat="1" applyFont="1" applyFill="1" applyBorder="1" applyAlignment="1" applyProtection="1">
      <alignment horizontal="centerContinuous" vertical="center" wrapText="1"/>
      <protection/>
    </xf>
    <xf numFmtId="177" fontId="2" fillId="0" borderId="18" xfId="0" applyNumberFormat="1" applyFont="1" applyFill="1" applyBorder="1" applyAlignment="1" applyProtection="1">
      <alignment horizontal="centerContinuous" vertical="center" wrapText="1"/>
      <protection/>
    </xf>
    <xf numFmtId="177" fontId="2" fillId="0" borderId="15" xfId="0" applyNumberFormat="1" applyFont="1" applyFill="1" applyBorder="1" applyAlignment="1" applyProtection="1">
      <alignment horizontal="center" vertical="center" wrapText="1"/>
      <protection/>
    </xf>
    <xf numFmtId="177" fontId="2" fillId="0" borderId="17" xfId="0" applyNumberFormat="1" applyFont="1" applyFill="1" applyBorder="1" applyAlignment="1" applyProtection="1">
      <alignment horizontal="center" vertical="center" wrapText="1"/>
      <protection/>
    </xf>
    <xf numFmtId="177" fontId="2" fillId="0" borderId="18" xfId="0" applyNumberFormat="1" applyFont="1" applyFill="1" applyBorder="1" applyAlignment="1" applyProtection="1">
      <alignment horizontal="center" vertical="center" wrapText="1"/>
      <protection/>
    </xf>
    <xf numFmtId="177" fontId="2" fillId="0" borderId="13" xfId="0" applyNumberFormat="1" applyFont="1" applyFill="1" applyBorder="1" applyAlignment="1" applyProtection="1">
      <alignment horizontal="center" vertical="center" wrapText="1"/>
      <protection/>
    </xf>
    <xf numFmtId="177" fontId="0" fillId="0" borderId="19" xfId="0" applyNumberFormat="1" applyFont="1" applyFill="1" applyBorder="1" applyAlignment="1" applyProtection="1">
      <alignment horizontal="left" vertical="center" wrapText="1" indent="1"/>
      <protection/>
    </xf>
    <xf numFmtId="177" fontId="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77" fontId="0" fillId="0" borderId="21" xfId="0" applyNumberFormat="1" applyFont="1" applyFill="1" applyBorder="1" applyAlignment="1" applyProtection="1">
      <alignment horizontal="left" vertical="center" wrapText="1" indent="1"/>
      <protection/>
    </xf>
    <xf numFmtId="177" fontId="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7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77" fontId="0" fillId="0" borderId="23" xfId="0" applyNumberFormat="1" applyFont="1" applyFill="1" applyBorder="1" applyAlignment="1" applyProtection="1">
      <alignment horizontal="left" vertical="center" wrapText="1" indent="1"/>
      <protection/>
    </xf>
    <xf numFmtId="177" fontId="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7" fontId="0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77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7" fontId="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7" fontId="2" fillId="0" borderId="17" xfId="0" applyNumberFormat="1" applyFont="1" applyFill="1" applyBorder="1" applyAlignment="1" applyProtection="1">
      <alignment horizontal="right" vertical="center" wrapText="1" indent="1"/>
      <protection/>
    </xf>
    <xf numFmtId="177" fontId="2" fillId="0" borderId="18" xfId="0" applyNumberFormat="1" applyFont="1" applyFill="1" applyBorder="1" applyAlignment="1" applyProtection="1">
      <alignment horizontal="right" vertical="center" wrapText="1" indent="1"/>
      <protection/>
    </xf>
    <xf numFmtId="177" fontId="0" fillId="0" borderId="26" xfId="0" applyNumberFormat="1" applyFont="1" applyFill="1" applyBorder="1" applyAlignment="1" applyProtection="1">
      <alignment horizontal="left" vertical="center" wrapText="1" indent="1"/>
      <protection/>
    </xf>
    <xf numFmtId="177" fontId="3" fillId="0" borderId="27" xfId="0" applyNumberFormat="1" applyFont="1" applyFill="1" applyBorder="1" applyAlignment="1" applyProtection="1">
      <alignment horizontal="right" vertical="center" wrapText="1" indent="1"/>
      <protection/>
    </xf>
    <xf numFmtId="177" fontId="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7" fontId="3" fillId="0" borderId="10" xfId="0" applyNumberFormat="1" applyFont="1" applyFill="1" applyBorder="1" applyAlignment="1" applyProtection="1">
      <alignment horizontal="right" vertical="center" wrapText="1" indent="1"/>
      <protection/>
    </xf>
    <xf numFmtId="177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7" fontId="3" fillId="0" borderId="26" xfId="0" applyNumberFormat="1" applyFont="1" applyFill="1" applyBorder="1" applyAlignment="1" applyProtection="1">
      <alignment horizontal="left" vertical="center" wrapText="1" indent="1"/>
      <protection/>
    </xf>
    <xf numFmtId="177" fontId="3" fillId="0" borderId="20" xfId="0" applyNumberFormat="1" applyFont="1" applyFill="1" applyBorder="1" applyAlignment="1" applyProtection="1">
      <alignment horizontal="right" vertical="center" wrapText="1" indent="1"/>
      <protection/>
    </xf>
    <xf numFmtId="177" fontId="0" fillId="0" borderId="21" xfId="0" applyNumberFormat="1" applyFont="1" applyFill="1" applyBorder="1" applyAlignment="1" applyProtection="1">
      <alignment horizontal="left" vertical="center" wrapText="1" indent="2"/>
      <protection/>
    </xf>
    <xf numFmtId="177" fontId="0" fillId="0" borderId="10" xfId="0" applyNumberFormat="1" applyFont="1" applyFill="1" applyBorder="1" applyAlignment="1" applyProtection="1">
      <alignment horizontal="left" vertical="center" wrapText="1" indent="2"/>
      <protection/>
    </xf>
    <xf numFmtId="177" fontId="3" fillId="0" borderId="10" xfId="0" applyNumberFormat="1" applyFont="1" applyFill="1" applyBorder="1" applyAlignment="1" applyProtection="1">
      <alignment horizontal="left" vertical="center" wrapText="1" indent="1"/>
      <protection/>
    </xf>
    <xf numFmtId="177" fontId="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7" fontId="0" fillId="0" borderId="19" xfId="0" applyNumberFormat="1" applyFont="1" applyFill="1" applyBorder="1" applyAlignment="1" applyProtection="1">
      <alignment horizontal="left" vertical="center" wrapText="1" indent="2"/>
      <protection/>
    </xf>
    <xf numFmtId="177" fontId="0" fillId="0" borderId="25" xfId="0" applyNumberFormat="1" applyFont="1" applyFill="1" applyBorder="1" applyAlignment="1" applyProtection="1">
      <alignment horizontal="left" vertical="center" wrapText="1" indent="2"/>
      <protection/>
    </xf>
    <xf numFmtId="177" fontId="0" fillId="0" borderId="0" xfId="0" applyNumberFormat="1" applyFont="1" applyFill="1" applyAlignment="1">
      <alignment vertical="center" wrapText="1"/>
    </xf>
    <xf numFmtId="177" fontId="4" fillId="0" borderId="0" xfId="0" applyNumberFormat="1" applyFont="1" applyFill="1" applyAlignment="1" applyProtection="1">
      <alignment horizontal="right" wrapText="1"/>
      <protection/>
    </xf>
    <xf numFmtId="177" fontId="0" fillId="0" borderId="26" xfId="0" applyNumberFormat="1" applyFont="1" applyFill="1" applyBorder="1" applyAlignment="1" applyProtection="1">
      <alignment horizontal="left" vertical="center" wrapText="1"/>
      <protection locked="0"/>
    </xf>
    <xf numFmtId="177" fontId="2" fillId="0" borderId="0" xfId="0" applyNumberFormat="1" applyFont="1" applyFill="1" applyAlignment="1">
      <alignment vertical="center" wrapText="1"/>
    </xf>
    <xf numFmtId="177" fontId="0" fillId="0" borderId="0" xfId="0" applyNumberFormat="1" applyFont="1" applyFill="1" applyAlignment="1">
      <alignment horizontal="center" vertical="center" wrapText="1"/>
    </xf>
    <xf numFmtId="177" fontId="2" fillId="0" borderId="29" xfId="0" applyNumberFormat="1" applyFont="1" applyFill="1" applyBorder="1" applyAlignment="1" applyProtection="1">
      <alignment horizontal="center" vertical="center" wrapText="1"/>
      <protection/>
    </xf>
    <xf numFmtId="177" fontId="2" fillId="0" borderId="30" xfId="0" applyNumberFormat="1" applyFont="1" applyFill="1" applyBorder="1" applyAlignment="1" applyProtection="1">
      <alignment horizontal="center" vertical="center" wrapText="1"/>
      <protection/>
    </xf>
    <xf numFmtId="177" fontId="0" fillId="0" borderId="21" xfId="0" applyNumberFormat="1" applyFont="1" applyFill="1" applyBorder="1" applyAlignment="1" applyProtection="1">
      <alignment horizontal="left" vertical="center" wrapText="1"/>
      <protection locked="0"/>
    </xf>
    <xf numFmtId="177" fontId="0" fillId="0" borderId="10" xfId="0" applyNumberFormat="1" applyFont="1" applyFill="1" applyBorder="1" applyAlignment="1" applyProtection="1">
      <alignment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31" xfId="0" applyNumberFormat="1" applyFont="1" applyFill="1" applyBorder="1" applyAlignment="1" applyProtection="1">
      <alignment vertical="center" wrapText="1"/>
      <protection locked="0"/>
    </xf>
    <xf numFmtId="49" fontId="0" fillId="0" borderId="31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5" xfId="0" applyNumberFormat="1" applyFont="1" applyFill="1" applyBorder="1" applyAlignment="1" applyProtection="1">
      <alignment horizontal="left" vertical="center" wrapText="1"/>
      <protection/>
    </xf>
    <xf numFmtId="177" fontId="2" fillId="0" borderId="17" xfId="0" applyNumberFormat="1" applyFont="1" applyFill="1" applyBorder="1" applyAlignment="1" applyProtection="1">
      <alignment vertical="center" wrapText="1"/>
      <protection/>
    </xf>
    <xf numFmtId="177" fontId="2" fillId="33" borderId="17" xfId="0" applyNumberFormat="1" applyFont="1" applyFill="1" applyBorder="1" applyAlignment="1" applyProtection="1">
      <alignment vertical="center" wrapText="1"/>
      <protection/>
    </xf>
    <xf numFmtId="3" fontId="0" fillId="0" borderId="32" xfId="0" applyNumberFormat="1" applyFont="1" applyBorder="1" applyAlignment="1">
      <alignment horizontal="center" vertical="center" wrapText="1"/>
    </xf>
    <xf numFmtId="177" fontId="2" fillId="0" borderId="33" xfId="0" applyNumberFormat="1" applyFont="1" applyFill="1" applyBorder="1" applyAlignment="1" applyProtection="1">
      <alignment horizontal="centerContinuous" vertical="center" wrapText="1"/>
      <protection/>
    </xf>
    <xf numFmtId="177" fontId="2" fillId="0" borderId="33" xfId="0" applyNumberFormat="1" applyFont="1" applyFill="1" applyBorder="1" applyAlignment="1" applyProtection="1">
      <alignment horizontal="center" vertical="center" wrapText="1"/>
      <protection/>
    </xf>
    <xf numFmtId="177" fontId="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77" fontId="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7" fontId="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7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77" fontId="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7" fontId="3" fillId="0" borderId="32" xfId="0" applyNumberFormat="1" applyFont="1" applyFill="1" applyBorder="1" applyAlignment="1" applyProtection="1">
      <alignment horizontal="right" vertical="center" wrapText="1" indent="1"/>
      <protection/>
    </xf>
    <xf numFmtId="177" fontId="2" fillId="0" borderId="37" xfId="0" applyNumberFormat="1" applyFont="1" applyFill="1" applyBorder="1" applyAlignment="1" applyProtection="1">
      <alignment horizontal="right" vertical="center" wrapText="1" indent="1"/>
      <protection/>
    </xf>
    <xf numFmtId="177" fontId="3" fillId="0" borderId="34" xfId="0" applyNumberFormat="1" applyFont="1" applyFill="1" applyBorder="1" applyAlignment="1" applyProtection="1">
      <alignment horizontal="right" vertical="center" wrapText="1" indent="1"/>
      <protection/>
    </xf>
    <xf numFmtId="177" fontId="2" fillId="0" borderId="0" xfId="0" applyNumberFormat="1" applyFont="1" applyFill="1" applyBorder="1" applyAlignment="1" applyProtection="1">
      <alignment horizontal="centerContinuous" vertical="center" wrapText="1"/>
      <protection/>
    </xf>
    <xf numFmtId="177" fontId="0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77" fontId="2" fillId="0" borderId="38" xfId="0" applyNumberFormat="1" applyFont="1" applyFill="1" applyBorder="1" applyAlignment="1" applyProtection="1">
      <alignment horizontal="center" vertical="center" wrapText="1"/>
      <protection/>
    </xf>
    <xf numFmtId="177" fontId="0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7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7" fontId="2" fillId="0" borderId="13" xfId="0" applyNumberFormat="1" applyFont="1" applyFill="1" applyBorder="1" applyAlignment="1" applyProtection="1">
      <alignment horizontal="right" vertical="center" wrapText="1" indent="1"/>
      <protection/>
    </xf>
    <xf numFmtId="177" fontId="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7" fontId="2" fillId="0" borderId="40" xfId="0" applyNumberFormat="1" applyFont="1" applyFill="1" applyBorder="1" applyAlignment="1" applyProtection="1">
      <alignment horizontal="center" vertical="center" wrapText="1"/>
      <protection/>
    </xf>
    <xf numFmtId="177" fontId="0" fillId="0" borderId="24" xfId="0" applyNumberFormat="1" applyFont="1" applyFill="1" applyBorder="1" applyAlignment="1" applyProtection="1">
      <alignment vertical="center" wrapText="1"/>
      <protection/>
    </xf>
    <xf numFmtId="177" fontId="0" fillId="0" borderId="41" xfId="0" applyNumberFormat="1" applyFont="1" applyFill="1" applyBorder="1" applyAlignment="1" applyProtection="1">
      <alignment vertical="center" wrapText="1"/>
      <protection/>
    </xf>
    <xf numFmtId="177" fontId="2" fillId="0" borderId="38" xfId="0" applyNumberFormat="1" applyFont="1" applyFill="1" applyBorder="1" applyAlignment="1" applyProtection="1">
      <alignment vertical="center" wrapText="1"/>
      <protection/>
    </xf>
    <xf numFmtId="177" fontId="0" fillId="0" borderId="10" xfId="0" applyNumberFormat="1" applyFont="1" applyFill="1" applyBorder="1" applyAlignment="1">
      <alignment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177" fontId="0" fillId="0" borderId="20" xfId="0" applyNumberFormat="1" applyFont="1" applyFill="1" applyBorder="1" applyAlignment="1">
      <alignment vertical="center" wrapText="1"/>
    </xf>
    <xf numFmtId="177" fontId="0" fillId="0" borderId="13" xfId="0" applyNumberFormat="1" applyFont="1" applyFill="1" applyBorder="1" applyAlignment="1" applyProtection="1">
      <alignment vertical="center" wrapText="1"/>
      <protection/>
    </xf>
    <xf numFmtId="177" fontId="0" fillId="0" borderId="31" xfId="0" applyNumberFormat="1" applyFont="1" applyFill="1" applyBorder="1" applyAlignment="1">
      <alignment vertical="center" wrapText="1"/>
    </xf>
    <xf numFmtId="177" fontId="2" fillId="0" borderId="13" xfId="0" applyNumberFormat="1" applyFont="1" applyFill="1" applyBorder="1" applyAlignment="1">
      <alignment vertical="center" wrapText="1"/>
    </xf>
    <xf numFmtId="177" fontId="2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3" fontId="4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3" fontId="0" fillId="0" borderId="35" xfId="0" applyNumberFormat="1" applyFont="1" applyBorder="1" applyAlignment="1">
      <alignment horizontal="center" vertical="center" wrapText="1"/>
    </xf>
    <xf numFmtId="3" fontId="0" fillId="0" borderId="32" xfId="0" applyNumberFormat="1" applyFont="1" applyBorder="1" applyAlignment="1">
      <alignment horizontal="center" vertical="center" wrapText="1"/>
    </xf>
    <xf numFmtId="177" fontId="2" fillId="0" borderId="42" xfId="0" applyNumberFormat="1" applyFont="1" applyFill="1" applyBorder="1" applyAlignment="1" applyProtection="1">
      <alignment horizontal="center" vertical="center" wrapText="1"/>
      <protection/>
    </xf>
    <xf numFmtId="177" fontId="2" fillId="0" borderId="43" xfId="0" applyNumberFormat="1" applyFont="1" applyFill="1" applyBorder="1" applyAlignment="1" applyProtection="1">
      <alignment horizontal="center" vertical="center" wrapText="1"/>
      <protection/>
    </xf>
    <xf numFmtId="177" fontId="6" fillId="0" borderId="44" xfId="0" applyNumberFormat="1" applyFont="1" applyFill="1" applyBorder="1" applyAlignment="1" applyProtection="1">
      <alignment horizontal="center" vertical="center" wrapText="1"/>
      <protection/>
    </xf>
    <xf numFmtId="177" fontId="2" fillId="0" borderId="45" xfId="0" applyNumberFormat="1" applyFont="1" applyFill="1" applyBorder="1" applyAlignment="1" applyProtection="1">
      <alignment horizontal="center" vertical="center" wrapText="1"/>
      <protection/>
    </xf>
    <xf numFmtId="177" fontId="2" fillId="0" borderId="46" xfId="0" applyNumberFormat="1" applyFont="1" applyFill="1" applyBorder="1" applyAlignment="1" applyProtection="1">
      <alignment horizontal="center" vertical="center" wrapText="1"/>
      <protection/>
    </xf>
    <xf numFmtId="177" fontId="2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SheetLayoutView="100" workbookViewId="0" topLeftCell="A1">
      <selection activeCell="D18" sqref="D18"/>
    </sheetView>
  </sheetViews>
  <sheetFormatPr defaultColWidth="9.140625" defaultRowHeight="12.75"/>
  <cols>
    <col min="1" max="1" width="3.7109375" style="8" customWidth="1"/>
    <col min="2" max="2" width="14.00390625" style="8" customWidth="1"/>
    <col min="3" max="3" width="12.57421875" style="1" customWidth="1"/>
    <col min="4" max="4" width="12.421875" style="8" customWidth="1"/>
    <col min="5" max="5" width="10.140625" style="8" bestFit="1" customWidth="1"/>
    <col min="6" max="6" width="11.140625" style="8" bestFit="1" customWidth="1"/>
    <col min="7" max="7" width="10.140625" style="8" bestFit="1" customWidth="1"/>
    <col min="8" max="8" width="10.00390625" style="8" customWidth="1"/>
    <col min="9" max="9" width="12.28125" style="1" customWidth="1"/>
    <col min="10" max="10" width="10.140625" style="8" bestFit="1" customWidth="1"/>
    <col min="11" max="11" width="11.57421875" style="8" customWidth="1"/>
    <col min="12" max="12" width="9.140625" style="8" customWidth="1"/>
    <col min="13" max="13" width="10.140625" style="8" customWidth="1"/>
    <col min="14" max="14" width="9.140625" style="8" customWidth="1"/>
    <col min="15" max="15" width="11.140625" style="1" bestFit="1" customWidth="1"/>
    <col min="16" max="16" width="7.421875" style="8" customWidth="1"/>
    <col min="17" max="17" width="8.00390625" style="8" customWidth="1"/>
    <col min="18" max="18" width="11.140625" style="8" bestFit="1" customWidth="1"/>
    <col min="19" max="16384" width="9.140625" style="8" customWidth="1"/>
  </cols>
  <sheetData>
    <row r="1" ht="12.75">
      <c r="A1" s="4" t="s">
        <v>398</v>
      </c>
    </row>
    <row r="2" spans="1:15" s="6" customFormat="1" ht="12.75">
      <c r="A2" s="4" t="s">
        <v>406</v>
      </c>
      <c r="C2" s="3"/>
      <c r="I2" s="3"/>
      <c r="O2" s="3"/>
    </row>
    <row r="3" spans="1:15" s="6" customFormat="1" ht="12.75" hidden="1">
      <c r="A3" s="4"/>
      <c r="C3" s="3"/>
      <c r="I3" s="3"/>
      <c r="O3" s="3"/>
    </row>
    <row r="4" spans="1:18" s="6" customFormat="1" ht="12.75">
      <c r="A4" s="110" t="s">
        <v>279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</row>
    <row r="5" spans="1:18" s="6" customFormat="1" ht="12.75">
      <c r="A5" s="4"/>
      <c r="C5" s="3"/>
      <c r="I5" s="3"/>
      <c r="O5" s="3"/>
      <c r="R5" s="7" t="s">
        <v>367</v>
      </c>
    </row>
    <row r="6" spans="1:18" ht="12.75" customHeight="1">
      <c r="A6" s="5"/>
      <c r="B6" s="5"/>
      <c r="C6" s="2"/>
      <c r="D6" s="111" t="s">
        <v>1</v>
      </c>
      <c r="E6" s="111"/>
      <c r="F6" s="111"/>
      <c r="G6" s="111"/>
      <c r="H6" s="111"/>
      <c r="I6" s="111"/>
      <c r="J6" s="111" t="s">
        <v>4</v>
      </c>
      <c r="K6" s="111"/>
      <c r="L6" s="111"/>
      <c r="M6" s="111"/>
      <c r="N6" s="111"/>
      <c r="O6" s="111"/>
      <c r="P6" s="112"/>
      <c r="Q6" s="113"/>
      <c r="R6" s="114"/>
    </row>
    <row r="7" spans="1:18" ht="63.75">
      <c r="A7" s="5"/>
      <c r="B7" s="5" t="s">
        <v>0</v>
      </c>
      <c r="C7" s="2" t="s">
        <v>62</v>
      </c>
      <c r="D7" s="5" t="s">
        <v>2</v>
      </c>
      <c r="E7" s="5" t="s">
        <v>32</v>
      </c>
      <c r="F7" s="5" t="s">
        <v>3</v>
      </c>
      <c r="G7" s="5" t="s">
        <v>52</v>
      </c>
      <c r="H7" s="5" t="s">
        <v>390</v>
      </c>
      <c r="I7" s="2" t="s">
        <v>60</v>
      </c>
      <c r="J7" s="5" t="s">
        <v>5</v>
      </c>
      <c r="K7" s="5" t="s">
        <v>6</v>
      </c>
      <c r="L7" s="5" t="s">
        <v>59</v>
      </c>
      <c r="M7" s="2" t="s">
        <v>61</v>
      </c>
      <c r="N7" s="5" t="s">
        <v>365</v>
      </c>
      <c r="O7" s="5" t="s">
        <v>358</v>
      </c>
      <c r="P7" s="5" t="s">
        <v>381</v>
      </c>
      <c r="Q7" s="5"/>
      <c r="R7" s="5" t="s">
        <v>11</v>
      </c>
    </row>
    <row r="8" spans="1:18" ht="12.75" hidden="1">
      <c r="A8" s="5"/>
      <c r="B8" s="5"/>
      <c r="C8" s="2"/>
      <c r="D8" s="5" t="s">
        <v>7</v>
      </c>
      <c r="E8" s="5">
        <v>53</v>
      </c>
      <c r="F8" s="5" t="s">
        <v>8</v>
      </c>
      <c r="G8" s="5">
        <v>381</v>
      </c>
      <c r="H8" s="5" t="s">
        <v>9</v>
      </c>
      <c r="I8" s="2"/>
      <c r="J8" s="5" t="s">
        <v>10</v>
      </c>
      <c r="K8" s="5">
        <v>13</v>
      </c>
      <c r="L8" s="5">
        <v>18</v>
      </c>
      <c r="M8" s="2"/>
      <c r="N8" s="5"/>
      <c r="O8" s="5">
        <v>432121</v>
      </c>
      <c r="P8" s="5">
        <v>19</v>
      </c>
      <c r="Q8" s="5">
        <v>19</v>
      </c>
      <c r="R8" s="5">
        <v>59</v>
      </c>
    </row>
    <row r="9" spans="1:18" ht="14.25" customHeight="1">
      <c r="A9" s="5"/>
      <c r="B9" s="5"/>
      <c r="C9" s="2"/>
      <c r="D9" s="5"/>
      <c r="E9" s="5"/>
      <c r="F9" s="5"/>
      <c r="G9" s="5"/>
      <c r="H9" s="5"/>
      <c r="I9" s="2"/>
      <c r="J9" s="5"/>
      <c r="K9" s="5"/>
      <c r="L9" s="5"/>
      <c r="M9" s="2"/>
      <c r="N9" s="5"/>
      <c r="O9" s="5"/>
      <c r="P9" s="5"/>
      <c r="Q9" s="5"/>
      <c r="R9" s="5"/>
    </row>
    <row r="10" spans="1:18" ht="28.5" customHeight="1">
      <c r="A10" s="5"/>
      <c r="B10" s="5" t="s">
        <v>382</v>
      </c>
      <c r="C10" s="2">
        <f>I10+M10+N10+O10+P10+R10</f>
        <v>233893463</v>
      </c>
      <c r="D10" s="5">
        <v>46621000</v>
      </c>
      <c r="E10" s="5">
        <v>7102000</v>
      </c>
      <c r="F10" s="5">
        <v>61716197</v>
      </c>
      <c r="G10" s="5">
        <v>8189000</v>
      </c>
      <c r="H10" s="5"/>
      <c r="I10" s="2">
        <f aca="true" t="shared" si="0" ref="I10:I15">SUM(D10:H10)</f>
        <v>123628197</v>
      </c>
      <c r="J10" s="5"/>
      <c r="K10" s="5">
        <v>1692500</v>
      </c>
      <c r="L10" s="5">
        <v>0</v>
      </c>
      <c r="M10" s="2">
        <f aca="true" t="shared" si="1" ref="M10:M15">SUM(J10:L10)</f>
        <v>1692500</v>
      </c>
      <c r="N10" s="5">
        <v>4139822</v>
      </c>
      <c r="O10" s="5">
        <v>102432944</v>
      </c>
      <c r="P10" s="5">
        <v>0</v>
      </c>
      <c r="Q10" s="5">
        <v>0</v>
      </c>
      <c r="R10" s="5">
        <v>2000000</v>
      </c>
    </row>
    <row r="11" spans="1:18" ht="22.5" customHeight="1">
      <c r="A11" s="5"/>
      <c r="B11" s="5" t="s">
        <v>383</v>
      </c>
      <c r="C11" s="2">
        <f>I11+M11+N11+O11+P11+R11</f>
        <v>259585863</v>
      </c>
      <c r="D11" s="5">
        <v>51011707</v>
      </c>
      <c r="E11" s="5">
        <v>7774300</v>
      </c>
      <c r="F11" s="5">
        <v>69167554</v>
      </c>
      <c r="G11" s="5">
        <v>8531271</v>
      </c>
      <c r="H11" s="5">
        <v>6728000</v>
      </c>
      <c r="I11" s="2">
        <f t="shared" si="0"/>
        <v>143212832</v>
      </c>
      <c r="J11" s="5">
        <v>28112225</v>
      </c>
      <c r="K11" s="5">
        <v>5274193</v>
      </c>
      <c r="L11" s="5"/>
      <c r="M11" s="2">
        <f t="shared" si="1"/>
        <v>33386418</v>
      </c>
      <c r="N11" s="5">
        <v>4592847</v>
      </c>
      <c r="O11" s="5">
        <v>76356630</v>
      </c>
      <c r="P11" s="5">
        <v>37136</v>
      </c>
      <c r="Q11" s="5"/>
      <c r="R11" s="5">
        <v>2000000</v>
      </c>
    </row>
    <row r="12" spans="1:18" ht="38.25">
      <c r="A12" s="5"/>
      <c r="B12" s="5" t="s">
        <v>384</v>
      </c>
      <c r="C12" s="2">
        <f>I12+M12+O12+P12+R12</f>
        <v>26389163</v>
      </c>
      <c r="D12" s="5">
        <v>16652000</v>
      </c>
      <c r="E12" s="5">
        <v>3081000</v>
      </c>
      <c r="F12" s="5">
        <v>6656163</v>
      </c>
      <c r="G12" s="5"/>
      <c r="H12" s="5"/>
      <c r="I12" s="2">
        <f t="shared" si="0"/>
        <v>26389163</v>
      </c>
      <c r="J12" s="5">
        <v>0</v>
      </c>
      <c r="K12" s="5">
        <v>0</v>
      </c>
      <c r="L12" s="5">
        <v>0</v>
      </c>
      <c r="M12" s="2">
        <f t="shared" si="1"/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</row>
    <row r="13" spans="1:18" ht="38.25">
      <c r="A13" s="5"/>
      <c r="B13" s="5" t="s">
        <v>385</v>
      </c>
      <c r="C13" s="108">
        <f>I13+M13+O13+P13+R13</f>
        <v>23713599</v>
      </c>
      <c r="D13" s="109">
        <v>15763892</v>
      </c>
      <c r="E13" s="109">
        <v>2902960</v>
      </c>
      <c r="F13" s="109">
        <v>4945498</v>
      </c>
      <c r="G13" s="5"/>
      <c r="H13" s="5"/>
      <c r="I13" s="2">
        <f t="shared" si="0"/>
        <v>23612350</v>
      </c>
      <c r="J13" s="5"/>
      <c r="K13" s="5">
        <v>101249</v>
      </c>
      <c r="L13" s="5"/>
      <c r="M13" s="2">
        <f t="shared" si="1"/>
        <v>101249</v>
      </c>
      <c r="N13" s="5"/>
      <c r="O13" s="5"/>
      <c r="P13" s="5"/>
      <c r="Q13" s="5"/>
      <c r="R13" s="5"/>
    </row>
    <row r="14" spans="1:18" ht="28.5" customHeight="1">
      <c r="A14" s="5"/>
      <c r="B14" s="5" t="s">
        <v>50</v>
      </c>
      <c r="C14" s="108">
        <f>I14+M14+O14+P14+R14</f>
        <v>79707389</v>
      </c>
      <c r="D14" s="109">
        <v>58418472</v>
      </c>
      <c r="E14" s="109">
        <v>11035917</v>
      </c>
      <c r="F14" s="109">
        <v>9745000</v>
      </c>
      <c r="G14" s="5"/>
      <c r="H14" s="5"/>
      <c r="I14" s="2">
        <f t="shared" si="0"/>
        <v>79199389</v>
      </c>
      <c r="J14" s="5">
        <v>0</v>
      </c>
      <c r="K14" s="5">
        <v>508000</v>
      </c>
      <c r="L14" s="5">
        <v>0</v>
      </c>
      <c r="M14" s="2">
        <f t="shared" si="1"/>
        <v>508000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8" ht="51">
      <c r="A15" s="5"/>
      <c r="B15" s="5" t="s">
        <v>378</v>
      </c>
      <c r="C15" s="108">
        <f>I15+M15+O15+P15+R15</f>
        <v>77040552</v>
      </c>
      <c r="D15" s="109">
        <v>55220694</v>
      </c>
      <c r="E15" s="109">
        <v>11066761</v>
      </c>
      <c r="F15" s="109">
        <v>10245097</v>
      </c>
      <c r="G15" s="5"/>
      <c r="H15" s="5"/>
      <c r="I15" s="2">
        <f t="shared" si="0"/>
        <v>76532552</v>
      </c>
      <c r="J15" s="5"/>
      <c r="K15" s="5">
        <v>508000</v>
      </c>
      <c r="L15" s="5"/>
      <c r="M15" s="2">
        <f t="shared" si="1"/>
        <v>508000</v>
      </c>
      <c r="N15" s="5"/>
      <c r="O15" s="5"/>
      <c r="P15" s="5"/>
      <c r="Q15" s="5"/>
      <c r="R15" s="5"/>
    </row>
    <row r="16" spans="1:18" ht="28.5" customHeight="1">
      <c r="A16" s="5"/>
      <c r="B16" s="2" t="s">
        <v>386</v>
      </c>
      <c r="C16" s="2">
        <f>C10+C12+C14</f>
        <v>339990015</v>
      </c>
      <c r="D16" s="2">
        <f aca="true" t="shared" si="2" ref="D16:R16">D10+D12+D14</f>
        <v>121691472</v>
      </c>
      <c r="E16" s="2">
        <f t="shared" si="2"/>
        <v>21218917</v>
      </c>
      <c r="F16" s="2">
        <f t="shared" si="2"/>
        <v>78117360</v>
      </c>
      <c r="G16" s="2">
        <f t="shared" si="2"/>
        <v>8189000</v>
      </c>
      <c r="H16" s="2">
        <f t="shared" si="2"/>
        <v>0</v>
      </c>
      <c r="I16" s="2">
        <f t="shared" si="2"/>
        <v>229216749</v>
      </c>
      <c r="J16" s="2">
        <f t="shared" si="2"/>
        <v>0</v>
      </c>
      <c r="K16" s="2">
        <f t="shared" si="2"/>
        <v>2200500</v>
      </c>
      <c r="L16" s="2">
        <f t="shared" si="2"/>
        <v>0</v>
      </c>
      <c r="M16" s="2">
        <f t="shared" si="2"/>
        <v>2200500</v>
      </c>
      <c r="N16" s="2">
        <f t="shared" si="2"/>
        <v>4139822</v>
      </c>
      <c r="O16" s="2">
        <f t="shared" si="2"/>
        <v>102432944</v>
      </c>
      <c r="P16" s="2">
        <f t="shared" si="2"/>
        <v>0</v>
      </c>
      <c r="Q16" s="2">
        <f t="shared" si="2"/>
        <v>0</v>
      </c>
      <c r="R16" s="2">
        <f t="shared" si="2"/>
        <v>2000000</v>
      </c>
    </row>
    <row r="17" spans="1:18" ht="38.25">
      <c r="A17" s="5"/>
      <c r="B17" s="2" t="s">
        <v>387</v>
      </c>
      <c r="C17" s="2">
        <f>C11+C13+C15</f>
        <v>360340014</v>
      </c>
      <c r="D17" s="2">
        <f aca="true" t="shared" si="3" ref="D17:R17">D11+D13+D15</f>
        <v>121996293</v>
      </c>
      <c r="E17" s="2">
        <f t="shared" si="3"/>
        <v>21744021</v>
      </c>
      <c r="F17" s="2">
        <f t="shared" si="3"/>
        <v>84358149</v>
      </c>
      <c r="G17" s="2">
        <f t="shared" si="3"/>
        <v>8531271</v>
      </c>
      <c r="H17" s="2">
        <f t="shared" si="3"/>
        <v>6728000</v>
      </c>
      <c r="I17" s="2">
        <f t="shared" si="3"/>
        <v>243357734</v>
      </c>
      <c r="J17" s="2">
        <f t="shared" si="3"/>
        <v>28112225</v>
      </c>
      <c r="K17" s="2">
        <f t="shared" si="3"/>
        <v>5883442</v>
      </c>
      <c r="L17" s="2">
        <f t="shared" si="3"/>
        <v>0</v>
      </c>
      <c r="M17" s="2">
        <f t="shared" si="3"/>
        <v>33995667</v>
      </c>
      <c r="N17" s="2">
        <f t="shared" si="3"/>
        <v>4592847</v>
      </c>
      <c r="O17" s="2">
        <f t="shared" si="3"/>
        <v>76356630</v>
      </c>
      <c r="P17" s="2">
        <f t="shared" si="3"/>
        <v>37136</v>
      </c>
      <c r="Q17" s="2">
        <f t="shared" si="3"/>
        <v>0</v>
      </c>
      <c r="R17" s="2">
        <f t="shared" si="3"/>
        <v>2000000</v>
      </c>
    </row>
    <row r="18" ht="210" customHeight="1">
      <c r="A18" s="4"/>
    </row>
    <row r="19" spans="3:15" s="6" customFormat="1" ht="12.75">
      <c r="C19" s="3"/>
      <c r="I19" s="3"/>
      <c r="O19" s="3"/>
    </row>
    <row r="20" spans="1:15" s="6" customFormat="1" ht="12.75" hidden="1">
      <c r="A20" s="4"/>
      <c r="C20" s="3"/>
      <c r="I20" s="3"/>
      <c r="O20" s="3"/>
    </row>
    <row r="21" spans="1:18" s="6" customFormat="1" ht="12.75">
      <c r="A21" s="110" t="s">
        <v>278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</row>
    <row r="22" spans="1:18" s="6" customFormat="1" ht="12.75">
      <c r="A22" s="4"/>
      <c r="C22" s="3"/>
      <c r="I22" s="3"/>
      <c r="O22" s="3"/>
      <c r="R22" s="7" t="s">
        <v>368</v>
      </c>
    </row>
    <row r="23" spans="1:18" ht="16.5" customHeight="1">
      <c r="A23" s="5"/>
      <c r="B23" s="5"/>
      <c r="C23" s="2"/>
      <c r="D23" s="111" t="s">
        <v>12</v>
      </c>
      <c r="E23" s="111"/>
      <c r="F23" s="111"/>
      <c r="G23" s="111"/>
      <c r="H23" s="111"/>
      <c r="I23" s="111"/>
      <c r="J23" s="112" t="s">
        <v>13</v>
      </c>
      <c r="K23" s="113"/>
      <c r="L23" s="113"/>
      <c r="M23" s="114"/>
      <c r="N23" s="71"/>
      <c r="O23" s="5"/>
      <c r="P23" s="5"/>
      <c r="Q23" s="5"/>
      <c r="R23" s="5"/>
    </row>
    <row r="24" spans="1:18" ht="63.75">
      <c r="A24" s="5"/>
      <c r="B24" s="5" t="s">
        <v>0</v>
      </c>
      <c r="C24" s="2" t="s">
        <v>63</v>
      </c>
      <c r="D24" s="5" t="s">
        <v>53</v>
      </c>
      <c r="E24" s="5" t="s">
        <v>54</v>
      </c>
      <c r="F24" s="5" t="s">
        <v>55</v>
      </c>
      <c r="G24" s="5" t="s">
        <v>12</v>
      </c>
      <c r="H24" s="5" t="s">
        <v>280</v>
      </c>
      <c r="I24" s="2" t="s">
        <v>56</v>
      </c>
      <c r="J24" s="5" t="s">
        <v>57</v>
      </c>
      <c r="K24" s="5" t="s">
        <v>13</v>
      </c>
      <c r="L24" s="5" t="s">
        <v>281</v>
      </c>
      <c r="M24" s="2" t="s">
        <v>58</v>
      </c>
      <c r="N24" s="5"/>
      <c r="O24" s="5" t="s">
        <v>48</v>
      </c>
      <c r="P24" s="5" t="s">
        <v>47</v>
      </c>
      <c r="Q24" s="5" t="s">
        <v>14</v>
      </c>
      <c r="R24" s="5" t="s">
        <v>15</v>
      </c>
    </row>
    <row r="25" spans="1:18" ht="12.75" hidden="1">
      <c r="A25" s="5"/>
      <c r="B25" s="5"/>
      <c r="C25" s="2"/>
      <c r="D25" s="5">
        <v>464</v>
      </c>
      <c r="E25" s="5"/>
      <c r="F25" s="5" t="s">
        <v>49</v>
      </c>
      <c r="G25" s="5">
        <v>92</v>
      </c>
      <c r="H25" s="5" t="s">
        <v>16</v>
      </c>
      <c r="I25" s="2"/>
      <c r="J25" s="5">
        <v>93</v>
      </c>
      <c r="K25" s="5">
        <v>465</v>
      </c>
      <c r="L25" s="5"/>
      <c r="M25" s="2"/>
      <c r="N25" s="5"/>
      <c r="O25" s="5">
        <v>1943</v>
      </c>
      <c r="P25" s="5">
        <v>451</v>
      </c>
      <c r="Q25" s="5">
        <v>43141</v>
      </c>
      <c r="R25" s="5">
        <v>98</v>
      </c>
    </row>
    <row r="26" spans="1:18" ht="12.75" customHeight="1">
      <c r="A26" s="5"/>
      <c r="B26" s="5"/>
      <c r="C26" s="2"/>
      <c r="D26" s="5"/>
      <c r="E26" s="5"/>
      <c r="F26" s="5"/>
      <c r="G26" s="5"/>
      <c r="H26" s="5"/>
      <c r="I26" s="2"/>
      <c r="J26" s="5"/>
      <c r="K26" s="5"/>
      <c r="L26" s="5"/>
      <c r="M26" s="2"/>
      <c r="N26" s="5"/>
      <c r="O26" s="5"/>
      <c r="P26" s="5"/>
      <c r="Q26" s="5"/>
      <c r="R26" s="5"/>
    </row>
    <row r="27" spans="1:18" ht="28.5" customHeight="1">
      <c r="A27" s="5"/>
      <c r="B27" s="5" t="s">
        <v>382</v>
      </c>
      <c r="C27" s="2">
        <f aca="true" t="shared" si="4" ref="C27:C32">I27+M27+O27+P27+Q27+R27</f>
        <v>233893463</v>
      </c>
      <c r="D27" s="5">
        <v>109195072</v>
      </c>
      <c r="E27" s="5">
        <v>37611577</v>
      </c>
      <c r="F27" s="5">
        <v>18211000</v>
      </c>
      <c r="G27" s="5">
        <v>14277000</v>
      </c>
      <c r="H27" s="5">
        <v>0</v>
      </c>
      <c r="I27" s="2">
        <f aca="true" t="shared" si="5" ref="I27:I32">SUM(D27:H27)</f>
        <v>179294649</v>
      </c>
      <c r="J27" s="5">
        <v>0</v>
      </c>
      <c r="K27" s="5">
        <v>0</v>
      </c>
      <c r="L27" s="5"/>
      <c r="M27" s="2">
        <f aca="true" t="shared" si="6" ref="M27:M32">SUM(J27:L27)</f>
        <v>0</v>
      </c>
      <c r="N27" s="5"/>
      <c r="O27" s="5">
        <v>0</v>
      </c>
      <c r="P27" s="5">
        <v>0</v>
      </c>
      <c r="Q27" s="5">
        <v>0</v>
      </c>
      <c r="R27" s="5">
        <v>54598814</v>
      </c>
    </row>
    <row r="28" spans="1:18" ht="25.5">
      <c r="A28" s="5"/>
      <c r="B28" s="5" t="s">
        <v>383</v>
      </c>
      <c r="C28" s="2">
        <f t="shared" si="4"/>
        <v>259585863</v>
      </c>
      <c r="D28" s="5">
        <v>117171640</v>
      </c>
      <c r="E28" s="5">
        <v>23374040</v>
      </c>
      <c r="F28" s="5">
        <v>18211000</v>
      </c>
      <c r="G28" s="5">
        <v>14277000</v>
      </c>
      <c r="H28" s="5">
        <v>8292124</v>
      </c>
      <c r="I28" s="2">
        <f>SUM(D28:H28)</f>
        <v>181325804</v>
      </c>
      <c r="J28" s="5">
        <v>24000000</v>
      </c>
      <c r="K28" s="5">
        <v>4246516</v>
      </c>
      <c r="L28" s="5"/>
      <c r="M28" s="2">
        <f t="shared" si="6"/>
        <v>28246516</v>
      </c>
      <c r="N28" s="5"/>
      <c r="O28" s="5"/>
      <c r="P28" s="5"/>
      <c r="Q28" s="5"/>
      <c r="R28" s="5">
        <v>50013543</v>
      </c>
    </row>
    <row r="29" spans="1:18" ht="38.25">
      <c r="A29" s="5"/>
      <c r="B29" s="5" t="s">
        <v>384</v>
      </c>
      <c r="C29" s="2">
        <f t="shared" si="4"/>
        <v>26389163</v>
      </c>
      <c r="D29" s="5">
        <v>26361659</v>
      </c>
      <c r="E29" s="5"/>
      <c r="F29" s="5"/>
      <c r="G29" s="5"/>
      <c r="H29" s="5">
        <v>0</v>
      </c>
      <c r="I29" s="2">
        <f t="shared" si="5"/>
        <v>26361659</v>
      </c>
      <c r="J29" s="5">
        <v>0</v>
      </c>
      <c r="K29" s="5">
        <v>0</v>
      </c>
      <c r="L29" s="5">
        <v>0</v>
      </c>
      <c r="M29" s="2">
        <f t="shared" si="6"/>
        <v>0</v>
      </c>
      <c r="N29" s="5"/>
      <c r="O29" s="5">
        <v>0</v>
      </c>
      <c r="P29" s="5">
        <v>0</v>
      </c>
      <c r="Q29" s="5">
        <v>0</v>
      </c>
      <c r="R29" s="5">
        <v>27504</v>
      </c>
    </row>
    <row r="30" spans="1:18" ht="38.25">
      <c r="A30" s="5"/>
      <c r="B30" s="5" t="s">
        <v>385</v>
      </c>
      <c r="C30" s="2">
        <f t="shared" si="4"/>
        <v>23713599</v>
      </c>
      <c r="D30" s="109">
        <v>23259646</v>
      </c>
      <c r="E30" s="109"/>
      <c r="F30" s="109"/>
      <c r="G30" s="109">
        <v>130288</v>
      </c>
      <c r="H30" s="109">
        <v>319000</v>
      </c>
      <c r="I30" s="108">
        <f t="shared" si="5"/>
        <v>23708934</v>
      </c>
      <c r="J30" s="109"/>
      <c r="K30" s="109"/>
      <c r="L30" s="109"/>
      <c r="M30" s="108">
        <f t="shared" si="6"/>
        <v>0</v>
      </c>
      <c r="N30" s="109"/>
      <c r="O30" s="109"/>
      <c r="P30" s="109"/>
      <c r="Q30" s="109"/>
      <c r="R30" s="109">
        <v>4665</v>
      </c>
    </row>
    <row r="31" spans="1:18" ht="28.5" customHeight="1">
      <c r="A31" s="5"/>
      <c r="B31" s="5" t="s">
        <v>50</v>
      </c>
      <c r="C31" s="2">
        <f t="shared" si="4"/>
        <v>79707389</v>
      </c>
      <c r="D31" s="109">
        <v>76071285</v>
      </c>
      <c r="E31" s="109">
        <v>0</v>
      </c>
      <c r="F31" s="109"/>
      <c r="G31" s="109">
        <v>2100000</v>
      </c>
      <c r="H31" s="109">
        <v>0</v>
      </c>
      <c r="I31" s="108">
        <f t="shared" si="5"/>
        <v>78171285</v>
      </c>
      <c r="J31" s="109">
        <v>0</v>
      </c>
      <c r="K31" s="109">
        <v>0</v>
      </c>
      <c r="L31" s="109">
        <v>0</v>
      </c>
      <c r="M31" s="108">
        <f t="shared" si="6"/>
        <v>0</v>
      </c>
      <c r="N31" s="109"/>
      <c r="O31" s="109">
        <v>0</v>
      </c>
      <c r="P31" s="109">
        <v>0</v>
      </c>
      <c r="Q31" s="109">
        <v>0</v>
      </c>
      <c r="R31" s="109">
        <v>1536104</v>
      </c>
    </row>
    <row r="32" spans="1:18" ht="45" customHeight="1">
      <c r="A32" s="5"/>
      <c r="B32" s="5" t="s">
        <v>378</v>
      </c>
      <c r="C32" s="2">
        <f t="shared" si="4"/>
        <v>77040552</v>
      </c>
      <c r="D32" s="109">
        <v>52148754</v>
      </c>
      <c r="E32" s="109"/>
      <c r="F32" s="109"/>
      <c r="G32" s="109">
        <v>2352151</v>
      </c>
      <c r="H32" s="109">
        <v>21255694</v>
      </c>
      <c r="I32" s="108">
        <f t="shared" si="5"/>
        <v>75756599</v>
      </c>
      <c r="J32" s="109"/>
      <c r="K32" s="109"/>
      <c r="L32" s="109"/>
      <c r="M32" s="108">
        <f t="shared" si="6"/>
        <v>0</v>
      </c>
      <c r="N32" s="109"/>
      <c r="O32" s="109"/>
      <c r="P32" s="109"/>
      <c r="Q32" s="109"/>
      <c r="R32" s="109">
        <v>1283953</v>
      </c>
    </row>
    <row r="33" spans="1:18" ht="28.5" customHeight="1">
      <c r="A33" s="5"/>
      <c r="B33" s="2" t="s">
        <v>386</v>
      </c>
      <c r="C33" s="2">
        <f>C27+C29+C31</f>
        <v>339990015</v>
      </c>
      <c r="D33" s="2">
        <f aca="true" t="shared" si="7" ref="D33:R33">D27+D29+D31</f>
        <v>211628016</v>
      </c>
      <c r="E33" s="2">
        <f t="shared" si="7"/>
        <v>37611577</v>
      </c>
      <c r="F33" s="2">
        <f t="shared" si="7"/>
        <v>18211000</v>
      </c>
      <c r="G33" s="2">
        <f t="shared" si="7"/>
        <v>16377000</v>
      </c>
      <c r="H33" s="2">
        <f t="shared" si="7"/>
        <v>0</v>
      </c>
      <c r="I33" s="2">
        <f t="shared" si="7"/>
        <v>283827593</v>
      </c>
      <c r="J33" s="2">
        <f t="shared" si="7"/>
        <v>0</v>
      </c>
      <c r="K33" s="2">
        <f t="shared" si="7"/>
        <v>0</v>
      </c>
      <c r="L33" s="2">
        <f t="shared" si="7"/>
        <v>0</v>
      </c>
      <c r="M33" s="2">
        <f t="shared" si="7"/>
        <v>0</v>
      </c>
      <c r="N33" s="2">
        <f t="shared" si="7"/>
        <v>0</v>
      </c>
      <c r="O33" s="2">
        <f t="shared" si="7"/>
        <v>0</v>
      </c>
      <c r="P33" s="2">
        <f t="shared" si="7"/>
        <v>0</v>
      </c>
      <c r="Q33" s="2">
        <f t="shared" si="7"/>
        <v>0</v>
      </c>
      <c r="R33" s="2">
        <f t="shared" si="7"/>
        <v>56162422</v>
      </c>
    </row>
    <row r="34" spans="2:18" ht="38.25">
      <c r="B34" s="2" t="s">
        <v>387</v>
      </c>
      <c r="C34" s="2">
        <f>C28+C30+C32</f>
        <v>360340014</v>
      </c>
      <c r="D34" s="2">
        <f aca="true" t="shared" si="8" ref="D34:R34">D28+D30+D32</f>
        <v>192580040</v>
      </c>
      <c r="E34" s="2">
        <f t="shared" si="8"/>
        <v>23374040</v>
      </c>
      <c r="F34" s="2">
        <f t="shared" si="8"/>
        <v>18211000</v>
      </c>
      <c r="G34" s="2">
        <f t="shared" si="8"/>
        <v>16759439</v>
      </c>
      <c r="H34" s="2">
        <f t="shared" si="8"/>
        <v>29866818</v>
      </c>
      <c r="I34" s="2">
        <f t="shared" si="8"/>
        <v>280791337</v>
      </c>
      <c r="J34" s="2">
        <f t="shared" si="8"/>
        <v>24000000</v>
      </c>
      <c r="K34" s="2">
        <f t="shared" si="8"/>
        <v>4246516</v>
      </c>
      <c r="L34" s="2">
        <f t="shared" si="8"/>
        <v>0</v>
      </c>
      <c r="M34" s="2">
        <f t="shared" si="8"/>
        <v>28246516</v>
      </c>
      <c r="N34" s="2">
        <f t="shared" si="8"/>
        <v>0</v>
      </c>
      <c r="O34" s="2">
        <f t="shared" si="8"/>
        <v>0</v>
      </c>
      <c r="P34" s="2">
        <f t="shared" si="8"/>
        <v>0</v>
      </c>
      <c r="Q34" s="2">
        <f t="shared" si="8"/>
        <v>0</v>
      </c>
      <c r="R34" s="2">
        <f t="shared" si="8"/>
        <v>51302161</v>
      </c>
    </row>
  </sheetData>
  <sheetProtection/>
  <mergeCells count="7">
    <mergeCell ref="A4:R4"/>
    <mergeCell ref="J6:O6"/>
    <mergeCell ref="D6:I6"/>
    <mergeCell ref="D23:I23"/>
    <mergeCell ref="J23:M23"/>
    <mergeCell ref="A21:R21"/>
    <mergeCell ref="P6:R6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landscape" paperSize="9" scale="79" r:id="rId1"/>
  <headerFooter alignWithMargins="0">
    <oddHeader>&amp;CMagyarnándor Község Önkormányzata
2019. évi költségvetés módosítása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0"/>
  <sheetViews>
    <sheetView view="pageBreakPreview" zoomScaleSheetLayoutView="100" workbookViewId="0" topLeftCell="A1">
      <selection activeCell="A2" sqref="A2"/>
    </sheetView>
  </sheetViews>
  <sheetFormatPr defaultColWidth="6.7109375" defaultRowHeight="15.75" customHeight="1"/>
  <cols>
    <col min="1" max="1" width="6.7109375" style="0" customWidth="1"/>
    <col min="2" max="2" width="72.00390625" style="0" bestFit="1" customWidth="1"/>
    <col min="3" max="3" width="19.28125" style="0" bestFit="1" customWidth="1"/>
    <col min="4" max="4" width="15.57421875" style="0" bestFit="1" customWidth="1"/>
    <col min="5" max="5" width="10.8515625" style="0" bestFit="1" customWidth="1"/>
  </cols>
  <sheetData>
    <row r="1" ht="12.75">
      <c r="A1" s="107" t="s">
        <v>399</v>
      </c>
    </row>
    <row r="2" ht="12.75">
      <c r="A2" s="4" t="s">
        <v>405</v>
      </c>
    </row>
    <row r="3" ht="12.75"/>
    <row r="4" ht="12.75">
      <c r="A4" t="s">
        <v>352</v>
      </c>
    </row>
    <row r="5" ht="12.75"/>
    <row r="6" spans="1:3" ht="12.75">
      <c r="A6" t="s">
        <v>283</v>
      </c>
      <c r="C6" t="s">
        <v>369</v>
      </c>
    </row>
    <row r="7" spans="1:4" ht="12.75">
      <c r="A7" s="101" t="s">
        <v>64</v>
      </c>
      <c r="B7" s="101" t="s">
        <v>65</v>
      </c>
      <c r="C7" s="101" t="s">
        <v>372</v>
      </c>
      <c r="D7" s="101" t="s">
        <v>377</v>
      </c>
    </row>
    <row r="8" spans="1:4" ht="12.75">
      <c r="A8" s="101">
        <v>1</v>
      </c>
      <c r="B8" s="101">
        <v>2</v>
      </c>
      <c r="C8" s="101">
        <v>3</v>
      </c>
      <c r="D8" s="101"/>
    </row>
    <row r="9" spans="1:4" ht="15">
      <c r="A9" s="102" t="s">
        <v>19</v>
      </c>
      <c r="B9" s="102" t="s">
        <v>66</v>
      </c>
      <c r="C9" s="103">
        <v>109195072</v>
      </c>
      <c r="D9" s="103">
        <f>SUM(D10:D16)</f>
        <v>117171640</v>
      </c>
    </row>
    <row r="10" spans="1:4" ht="12.75">
      <c r="A10" s="101" t="s">
        <v>67</v>
      </c>
      <c r="B10" s="101" t="s">
        <v>68</v>
      </c>
      <c r="C10" s="104">
        <v>73838354</v>
      </c>
      <c r="D10" s="104">
        <v>76835750</v>
      </c>
    </row>
    <row r="11" spans="1:4" ht="12.75">
      <c r="A11" s="101" t="s">
        <v>69</v>
      </c>
      <c r="B11" s="101" t="s">
        <v>70</v>
      </c>
      <c r="C11" s="104">
        <v>16305200</v>
      </c>
      <c r="D11" s="104">
        <v>16500200</v>
      </c>
    </row>
    <row r="12" spans="1:4" ht="12.75">
      <c r="A12" s="101" t="s">
        <v>71</v>
      </c>
      <c r="B12" s="101" t="s">
        <v>359</v>
      </c>
      <c r="C12" s="104">
        <v>17251518</v>
      </c>
      <c r="D12" s="104">
        <v>22035690</v>
      </c>
    </row>
    <row r="13" spans="1:4" ht="12.75">
      <c r="A13" s="101" t="s">
        <v>72</v>
      </c>
      <c r="B13" s="101" t="s">
        <v>360</v>
      </c>
      <c r="C13" s="104"/>
      <c r="D13" s="104">
        <v>0</v>
      </c>
    </row>
    <row r="14" spans="1:4" ht="12.75">
      <c r="A14" s="101" t="s">
        <v>73</v>
      </c>
      <c r="B14" s="101" t="s">
        <v>364</v>
      </c>
      <c r="C14" s="104">
        <v>1800000</v>
      </c>
      <c r="D14" s="104">
        <v>1800000</v>
      </c>
    </row>
    <row r="15" spans="1:4" ht="12.75">
      <c r="A15" s="101" t="s">
        <v>75</v>
      </c>
      <c r="B15" s="101" t="s">
        <v>74</v>
      </c>
      <c r="C15" s="104"/>
      <c r="D15" s="104">
        <v>0</v>
      </c>
    </row>
    <row r="16" spans="1:4" ht="12.75">
      <c r="A16" s="101" t="s">
        <v>218</v>
      </c>
      <c r="B16" s="101" t="s">
        <v>76</v>
      </c>
      <c r="C16" s="104"/>
      <c r="D16" s="104">
        <v>0</v>
      </c>
    </row>
    <row r="17" spans="1:4" ht="15">
      <c r="A17" s="102" t="s">
        <v>20</v>
      </c>
      <c r="B17" s="102" t="s">
        <v>77</v>
      </c>
      <c r="C17" s="103">
        <f>SUM(C18:C22)</f>
        <v>37611577</v>
      </c>
      <c r="D17" s="103">
        <f>SUM(D18:D22)</f>
        <v>23374040</v>
      </c>
    </row>
    <row r="18" spans="1:4" ht="12.75">
      <c r="A18" s="101" t="s">
        <v>78</v>
      </c>
      <c r="B18" s="101" t="s">
        <v>79</v>
      </c>
      <c r="C18" s="104"/>
      <c r="D18" s="104">
        <v>0</v>
      </c>
    </row>
    <row r="19" spans="1:4" ht="12.75">
      <c r="A19" s="101" t="s">
        <v>80</v>
      </c>
      <c r="B19" s="101" t="s">
        <v>81</v>
      </c>
      <c r="C19" s="104"/>
      <c r="D19" s="104">
        <v>0</v>
      </c>
    </row>
    <row r="20" spans="1:4" ht="12.75">
      <c r="A20" s="101" t="s">
        <v>82</v>
      </c>
      <c r="B20" s="101" t="s">
        <v>83</v>
      </c>
      <c r="C20" s="104"/>
      <c r="D20" s="104">
        <v>0</v>
      </c>
    </row>
    <row r="21" spans="1:4" ht="12.75">
      <c r="A21" s="101" t="s">
        <v>84</v>
      </c>
      <c r="B21" s="101" t="s">
        <v>85</v>
      </c>
      <c r="C21" s="104"/>
      <c r="D21" s="104">
        <v>0</v>
      </c>
    </row>
    <row r="22" spans="1:4" ht="12.75">
      <c r="A22" s="105" t="s">
        <v>86</v>
      </c>
      <c r="B22" s="105" t="s">
        <v>87</v>
      </c>
      <c r="C22" s="106">
        <v>37611577</v>
      </c>
      <c r="D22" s="106">
        <v>23374040</v>
      </c>
    </row>
    <row r="23" spans="1:4" ht="12.75">
      <c r="A23" s="101" t="s">
        <v>88</v>
      </c>
      <c r="B23" s="101" t="s">
        <v>89</v>
      </c>
      <c r="C23" s="104"/>
      <c r="D23" s="104">
        <v>0</v>
      </c>
    </row>
    <row r="24" spans="1:4" ht="15">
      <c r="A24" s="102" t="s">
        <v>21</v>
      </c>
      <c r="B24" s="102" t="s">
        <v>90</v>
      </c>
      <c r="C24" s="103">
        <v>0</v>
      </c>
      <c r="D24" s="103">
        <f>SUM(D25:D29)</f>
        <v>28246516</v>
      </c>
    </row>
    <row r="25" spans="1:4" ht="12.75">
      <c r="A25" s="101" t="s">
        <v>91</v>
      </c>
      <c r="B25" s="101" t="s">
        <v>92</v>
      </c>
      <c r="C25" s="104"/>
      <c r="D25" s="104">
        <v>24000000</v>
      </c>
    </row>
    <row r="26" spans="1:4" ht="12.75">
      <c r="A26" s="101" t="s">
        <v>93</v>
      </c>
      <c r="B26" s="101" t="s">
        <v>94</v>
      </c>
      <c r="C26" s="104"/>
      <c r="D26" s="104">
        <v>0</v>
      </c>
    </row>
    <row r="27" spans="1:4" ht="12.75">
      <c r="A27" s="101" t="s">
        <v>95</v>
      </c>
      <c r="B27" s="101" t="s">
        <v>96</v>
      </c>
      <c r="C27" s="104"/>
      <c r="D27" s="104">
        <v>0</v>
      </c>
    </row>
    <row r="28" spans="1:4" ht="12.75">
      <c r="A28" s="101" t="s">
        <v>97</v>
      </c>
      <c r="B28" s="101" t="s">
        <v>98</v>
      </c>
      <c r="C28" s="104"/>
      <c r="D28" s="104">
        <v>0</v>
      </c>
    </row>
    <row r="29" spans="1:4" ht="12.75">
      <c r="A29" s="101" t="s">
        <v>99</v>
      </c>
      <c r="B29" s="101" t="s">
        <v>100</v>
      </c>
      <c r="C29" s="104"/>
      <c r="D29" s="104">
        <v>4246516</v>
      </c>
    </row>
    <row r="30" spans="1:4" ht="12.75">
      <c r="A30" s="101" t="s">
        <v>101</v>
      </c>
      <c r="B30" s="101" t="s">
        <v>102</v>
      </c>
      <c r="C30" s="104"/>
      <c r="D30" s="104">
        <v>0</v>
      </c>
    </row>
    <row r="31" spans="1:4" ht="15">
      <c r="A31" s="102" t="s">
        <v>103</v>
      </c>
      <c r="B31" s="102" t="s">
        <v>104</v>
      </c>
      <c r="C31" s="103">
        <v>18211000</v>
      </c>
      <c r="D31" s="103">
        <v>18211000</v>
      </c>
    </row>
    <row r="32" spans="1:4" ht="12.75">
      <c r="A32" s="101" t="s">
        <v>105</v>
      </c>
      <c r="B32" s="101" t="s">
        <v>106</v>
      </c>
      <c r="C32" s="104">
        <v>15035000</v>
      </c>
      <c r="D32" s="104">
        <f>SUM(D33:D35)</f>
        <v>15035000</v>
      </c>
    </row>
    <row r="33" spans="1:4" ht="12.75">
      <c r="A33" s="101" t="s">
        <v>107</v>
      </c>
      <c r="B33" s="101" t="s">
        <v>353</v>
      </c>
      <c r="C33" s="104">
        <v>2773000</v>
      </c>
      <c r="D33" s="104">
        <v>2773000</v>
      </c>
    </row>
    <row r="34" spans="1:4" ht="12.75">
      <c r="A34" s="101"/>
      <c r="B34" s="101" t="s">
        <v>354</v>
      </c>
      <c r="C34" s="104">
        <v>11890000</v>
      </c>
      <c r="D34" s="104">
        <v>11890000</v>
      </c>
    </row>
    <row r="35" spans="1:4" ht="12.75">
      <c r="A35" s="101" t="s">
        <v>108</v>
      </c>
      <c r="B35" s="101" t="s">
        <v>355</v>
      </c>
      <c r="C35" s="104">
        <v>372000</v>
      </c>
      <c r="D35" s="104">
        <v>372000</v>
      </c>
    </row>
    <row r="36" spans="1:4" ht="12.75">
      <c r="A36" s="101" t="s">
        <v>109</v>
      </c>
      <c r="B36" s="101" t="s">
        <v>51</v>
      </c>
      <c r="C36" s="104">
        <v>3036000</v>
      </c>
      <c r="D36" s="104">
        <v>3036000</v>
      </c>
    </row>
    <row r="37" spans="1:4" ht="12.75">
      <c r="A37" s="101" t="s">
        <v>110</v>
      </c>
      <c r="B37" s="101" t="s">
        <v>111</v>
      </c>
      <c r="C37" s="104"/>
      <c r="D37" s="104">
        <v>0</v>
      </c>
    </row>
    <row r="38" spans="1:4" ht="12.75">
      <c r="A38" s="101" t="s">
        <v>112</v>
      </c>
      <c r="B38" s="101" t="s">
        <v>113</v>
      </c>
      <c r="C38" s="104">
        <v>140000</v>
      </c>
      <c r="D38" s="104">
        <v>140000</v>
      </c>
    </row>
    <row r="39" spans="1:4" ht="15">
      <c r="A39" s="102" t="s">
        <v>23</v>
      </c>
      <c r="B39" s="102" t="s">
        <v>114</v>
      </c>
      <c r="C39" s="103">
        <v>14277000</v>
      </c>
      <c r="D39" s="103">
        <f>SUM(D40:D49)</f>
        <v>14277000</v>
      </c>
    </row>
    <row r="40" spans="1:4" ht="12.75">
      <c r="A40" s="101" t="s">
        <v>115</v>
      </c>
      <c r="B40" s="101" t="s">
        <v>116</v>
      </c>
      <c r="C40" s="104"/>
      <c r="D40" s="104">
        <v>0</v>
      </c>
    </row>
    <row r="41" spans="1:4" ht="12.75">
      <c r="A41" s="101" t="s">
        <v>117</v>
      </c>
      <c r="B41" s="101" t="s">
        <v>118</v>
      </c>
      <c r="C41" s="104"/>
      <c r="D41" s="104">
        <v>0</v>
      </c>
    </row>
    <row r="42" spans="1:4" ht="12.75">
      <c r="A42" s="101" t="s">
        <v>119</v>
      </c>
      <c r="B42" s="101" t="s">
        <v>120</v>
      </c>
      <c r="C42" s="104">
        <v>5800000</v>
      </c>
      <c r="D42" s="104">
        <v>5800000</v>
      </c>
    </row>
    <row r="43" spans="1:4" ht="12.75">
      <c r="A43" s="101" t="s">
        <v>121</v>
      </c>
      <c r="B43" s="101" t="s">
        <v>122</v>
      </c>
      <c r="C43" s="104">
        <v>3500000</v>
      </c>
      <c r="D43" s="104">
        <v>3500000</v>
      </c>
    </row>
    <row r="44" spans="1:4" ht="12.75">
      <c r="A44" s="101" t="s">
        <v>123</v>
      </c>
      <c r="B44" s="101" t="s">
        <v>124</v>
      </c>
      <c r="C44" s="104">
        <v>2700000</v>
      </c>
      <c r="D44" s="104">
        <v>2700000</v>
      </c>
    </row>
    <row r="45" spans="1:4" ht="12.75">
      <c r="A45" s="101" t="s">
        <v>125</v>
      </c>
      <c r="B45" s="101" t="s">
        <v>126</v>
      </c>
      <c r="C45" s="104">
        <v>1277000</v>
      </c>
      <c r="D45" s="104">
        <v>1277000</v>
      </c>
    </row>
    <row r="46" spans="1:4" ht="12.75">
      <c r="A46" s="101" t="s">
        <v>127</v>
      </c>
      <c r="B46" s="101" t="s">
        <v>128</v>
      </c>
      <c r="C46" s="104"/>
      <c r="D46" s="104">
        <v>0</v>
      </c>
    </row>
    <row r="47" spans="1:4" ht="12.75">
      <c r="A47" s="101" t="s">
        <v>129</v>
      </c>
      <c r="B47" s="101" t="s">
        <v>130</v>
      </c>
      <c r="C47" s="104"/>
      <c r="D47" s="104">
        <v>0</v>
      </c>
    </row>
    <row r="48" spans="1:4" ht="12.75">
      <c r="A48" s="101" t="s">
        <v>131</v>
      </c>
      <c r="B48" s="101" t="s">
        <v>132</v>
      </c>
      <c r="C48" s="104"/>
      <c r="D48" s="104">
        <v>0</v>
      </c>
    </row>
    <row r="49" spans="1:4" ht="12.75">
      <c r="A49" s="101" t="s">
        <v>133</v>
      </c>
      <c r="B49" s="101" t="s">
        <v>134</v>
      </c>
      <c r="C49" s="104">
        <v>1000000</v>
      </c>
      <c r="D49" s="104">
        <v>1000000</v>
      </c>
    </row>
    <row r="50" spans="1:4" ht="15">
      <c r="A50" s="102" t="s">
        <v>24</v>
      </c>
      <c r="B50" s="102" t="s">
        <v>135</v>
      </c>
      <c r="C50" s="103">
        <v>0</v>
      </c>
      <c r="D50" s="103">
        <v>0</v>
      </c>
    </row>
    <row r="51" spans="1:4" ht="12.75">
      <c r="A51" s="101" t="s">
        <v>136</v>
      </c>
      <c r="B51" s="101" t="s">
        <v>137</v>
      </c>
      <c r="C51" s="104"/>
      <c r="D51" s="104">
        <v>0</v>
      </c>
    </row>
    <row r="52" spans="1:4" ht="12.75">
      <c r="A52" s="101" t="s">
        <v>138</v>
      </c>
      <c r="B52" s="101" t="s">
        <v>139</v>
      </c>
      <c r="C52" s="104"/>
      <c r="D52" s="104">
        <v>0</v>
      </c>
    </row>
    <row r="53" spans="1:4" ht="12.75">
      <c r="A53" s="101" t="s">
        <v>140</v>
      </c>
      <c r="B53" s="101" t="s">
        <v>141</v>
      </c>
      <c r="C53" s="104"/>
      <c r="D53" s="104">
        <v>0</v>
      </c>
    </row>
    <row r="54" spans="1:4" ht="12.75">
      <c r="A54" s="101" t="s">
        <v>142</v>
      </c>
      <c r="B54" s="101" t="s">
        <v>143</v>
      </c>
      <c r="C54" s="104"/>
      <c r="D54" s="104">
        <v>0</v>
      </c>
    </row>
    <row r="55" spans="1:4" ht="12.75">
      <c r="A55" s="101" t="s">
        <v>144</v>
      </c>
      <c r="B55" s="101" t="s">
        <v>145</v>
      </c>
      <c r="C55" s="104"/>
      <c r="D55" s="104">
        <v>0</v>
      </c>
    </row>
    <row r="56" spans="1:4" ht="15">
      <c r="A56" s="102" t="s">
        <v>146</v>
      </c>
      <c r="B56" s="102" t="s">
        <v>147</v>
      </c>
      <c r="C56" s="103">
        <v>0</v>
      </c>
      <c r="D56" s="103">
        <v>8292124</v>
      </c>
    </row>
    <row r="57" spans="1:4" ht="12.75">
      <c r="A57" s="101" t="s">
        <v>148</v>
      </c>
      <c r="B57" s="101" t="s">
        <v>149</v>
      </c>
      <c r="C57" s="104"/>
      <c r="D57" s="104">
        <v>0</v>
      </c>
    </row>
    <row r="58" spans="1:4" ht="12.75">
      <c r="A58" s="101" t="s">
        <v>150</v>
      </c>
      <c r="B58" s="101" t="s">
        <v>151</v>
      </c>
      <c r="C58" s="104"/>
      <c r="D58" s="104">
        <v>0</v>
      </c>
    </row>
    <row r="59" spans="1:4" ht="12.75">
      <c r="A59" s="101" t="s">
        <v>152</v>
      </c>
      <c r="B59" s="101" t="s">
        <v>153</v>
      </c>
      <c r="C59" s="104"/>
      <c r="D59" s="104">
        <v>8292124</v>
      </c>
    </row>
    <row r="60" spans="1:4" ht="12.75">
      <c r="A60" s="101" t="s">
        <v>154</v>
      </c>
      <c r="B60" s="101" t="s">
        <v>155</v>
      </c>
      <c r="C60" s="104"/>
      <c r="D60" s="104">
        <v>0</v>
      </c>
    </row>
    <row r="61" spans="1:4" ht="12.75">
      <c r="A61" s="101" t="s">
        <v>26</v>
      </c>
      <c r="B61" s="101" t="s">
        <v>156</v>
      </c>
      <c r="C61" s="104">
        <v>0</v>
      </c>
      <c r="D61" s="104">
        <v>0</v>
      </c>
    </row>
    <row r="62" spans="1:4" ht="12.75">
      <c r="A62" s="101" t="s">
        <v>157</v>
      </c>
      <c r="B62" s="101" t="s">
        <v>158</v>
      </c>
      <c r="C62" s="104"/>
      <c r="D62" s="104">
        <v>0</v>
      </c>
    </row>
    <row r="63" spans="1:4" ht="12.75">
      <c r="A63" s="101" t="s">
        <v>159</v>
      </c>
      <c r="B63" s="101" t="s">
        <v>160</v>
      </c>
      <c r="C63" s="104"/>
      <c r="D63" s="104">
        <v>0</v>
      </c>
    </row>
    <row r="64" spans="1:4" ht="12.75">
      <c r="A64" s="101" t="s">
        <v>161</v>
      </c>
      <c r="B64" s="101" t="s">
        <v>162</v>
      </c>
      <c r="C64" s="104"/>
      <c r="D64" s="104">
        <v>0</v>
      </c>
    </row>
    <row r="65" spans="1:4" ht="12.75">
      <c r="A65" s="101" t="s">
        <v>163</v>
      </c>
      <c r="B65" s="101" t="s">
        <v>164</v>
      </c>
      <c r="C65" s="104"/>
      <c r="D65" s="104">
        <v>0</v>
      </c>
    </row>
    <row r="66" spans="1:5" ht="15">
      <c r="A66" s="102" t="s">
        <v>27</v>
      </c>
      <c r="B66" s="102" t="s">
        <v>165</v>
      </c>
      <c r="C66" s="103">
        <v>179294649</v>
      </c>
      <c r="D66" s="103">
        <f>D9+D17+D24+D31+D39+D50+D56</f>
        <v>209572320</v>
      </c>
      <c r="E66" s="100"/>
    </row>
    <row r="67" spans="1:4" ht="12.75">
      <c r="A67" s="101" t="s">
        <v>166</v>
      </c>
      <c r="B67" s="101" t="s">
        <v>167</v>
      </c>
      <c r="C67" s="104">
        <v>0</v>
      </c>
      <c r="D67" s="104">
        <v>0</v>
      </c>
    </row>
    <row r="68" spans="1:4" ht="12.75">
      <c r="A68" s="101" t="s">
        <v>168</v>
      </c>
      <c r="B68" s="101" t="s">
        <v>169</v>
      </c>
      <c r="C68" s="104"/>
      <c r="D68" s="104">
        <v>0</v>
      </c>
    </row>
    <row r="69" spans="1:4" ht="12.75">
      <c r="A69" s="101" t="s">
        <v>170</v>
      </c>
      <c r="B69" s="101" t="s">
        <v>171</v>
      </c>
      <c r="C69" s="104"/>
      <c r="D69" s="104">
        <v>0</v>
      </c>
    </row>
    <row r="70" spans="1:4" ht="12.75">
      <c r="A70" s="101" t="s">
        <v>172</v>
      </c>
      <c r="B70" s="101" t="s">
        <v>173</v>
      </c>
      <c r="C70" s="104"/>
      <c r="D70" s="104">
        <v>0</v>
      </c>
    </row>
    <row r="71" spans="1:4" ht="12.75">
      <c r="A71" s="101" t="s">
        <v>174</v>
      </c>
      <c r="B71" s="101" t="s">
        <v>175</v>
      </c>
      <c r="C71" s="104">
        <v>0</v>
      </c>
      <c r="D71" s="104">
        <v>0</v>
      </c>
    </row>
    <row r="72" spans="1:4" ht="12.75">
      <c r="A72" s="101" t="s">
        <v>176</v>
      </c>
      <c r="B72" s="101" t="s">
        <v>177</v>
      </c>
      <c r="C72" s="104"/>
      <c r="D72" s="104">
        <v>0</v>
      </c>
    </row>
    <row r="73" spans="1:4" ht="12.75">
      <c r="A73" s="101" t="s">
        <v>178</v>
      </c>
      <c r="B73" s="101" t="s">
        <v>179</v>
      </c>
      <c r="C73" s="104"/>
      <c r="D73" s="104">
        <v>0</v>
      </c>
    </row>
    <row r="74" spans="1:4" ht="12.75">
      <c r="A74" s="101" t="s">
        <v>180</v>
      </c>
      <c r="B74" s="101" t="s">
        <v>181</v>
      </c>
      <c r="C74" s="104"/>
      <c r="D74" s="104">
        <v>0</v>
      </c>
    </row>
    <row r="75" spans="1:4" ht="12.75">
      <c r="A75" s="101" t="s">
        <v>182</v>
      </c>
      <c r="B75" s="101" t="s">
        <v>183</v>
      </c>
      <c r="C75" s="104"/>
      <c r="D75" s="104">
        <v>0</v>
      </c>
    </row>
    <row r="76" spans="1:4" ht="12.75">
      <c r="A76" s="101" t="s">
        <v>184</v>
      </c>
      <c r="B76" s="101" t="s">
        <v>185</v>
      </c>
      <c r="C76" s="104">
        <v>54598814</v>
      </c>
      <c r="D76" s="104">
        <v>49560518</v>
      </c>
    </row>
    <row r="77" spans="1:4" ht="12.75">
      <c r="A77" s="101" t="s">
        <v>186</v>
      </c>
      <c r="B77" s="101" t="s">
        <v>356</v>
      </c>
      <c r="C77" s="104">
        <v>54598814</v>
      </c>
      <c r="D77" s="104">
        <v>49560518</v>
      </c>
    </row>
    <row r="78" spans="1:4" ht="12.75">
      <c r="A78" s="101" t="s">
        <v>187</v>
      </c>
      <c r="B78" s="101" t="s">
        <v>357</v>
      </c>
      <c r="C78" s="104"/>
      <c r="D78" s="104">
        <v>0</v>
      </c>
    </row>
    <row r="79" spans="1:4" ht="12.75">
      <c r="A79" s="101" t="s">
        <v>188</v>
      </c>
      <c r="B79" s="101" t="s">
        <v>189</v>
      </c>
      <c r="C79" s="104">
        <v>0</v>
      </c>
      <c r="D79" s="104">
        <f>SUM(D80:D82)</f>
        <v>453025</v>
      </c>
    </row>
    <row r="80" spans="1:4" ht="12.75">
      <c r="A80" s="101" t="s">
        <v>190</v>
      </c>
      <c r="B80" s="101" t="s">
        <v>191</v>
      </c>
      <c r="C80" s="104"/>
      <c r="D80" s="104">
        <v>453025</v>
      </c>
    </row>
    <row r="81" spans="1:4" ht="12.75">
      <c r="A81" s="101" t="s">
        <v>192</v>
      </c>
      <c r="B81" s="101" t="s">
        <v>193</v>
      </c>
      <c r="C81" s="104"/>
      <c r="D81" s="104">
        <v>0</v>
      </c>
    </row>
    <row r="82" spans="1:4" ht="12.75">
      <c r="A82" s="101" t="s">
        <v>194</v>
      </c>
      <c r="B82" s="101" t="s">
        <v>195</v>
      </c>
      <c r="C82" s="104"/>
      <c r="D82" s="104">
        <v>0</v>
      </c>
    </row>
    <row r="83" spans="1:4" ht="12.75">
      <c r="A83" s="101" t="s">
        <v>196</v>
      </c>
      <c r="B83" s="101" t="s">
        <v>197</v>
      </c>
      <c r="C83" s="104">
        <v>0</v>
      </c>
      <c r="D83" s="104">
        <v>0</v>
      </c>
    </row>
    <row r="84" spans="1:4" ht="12.75">
      <c r="A84" s="101" t="s">
        <v>198</v>
      </c>
      <c r="B84" s="101" t="s">
        <v>199</v>
      </c>
      <c r="C84" s="104"/>
      <c r="D84" s="104">
        <v>0</v>
      </c>
    </row>
    <row r="85" spans="1:4" ht="12.75">
      <c r="A85" s="101" t="s">
        <v>200</v>
      </c>
      <c r="B85" s="101" t="s">
        <v>201</v>
      </c>
      <c r="C85" s="104"/>
      <c r="D85" s="104">
        <v>0</v>
      </c>
    </row>
    <row r="86" spans="1:4" ht="12.75">
      <c r="A86" s="101" t="s">
        <v>202</v>
      </c>
      <c r="B86" s="101" t="s">
        <v>203</v>
      </c>
      <c r="C86" s="104"/>
      <c r="D86" s="104">
        <v>0</v>
      </c>
    </row>
    <row r="87" spans="1:4" ht="12.75">
      <c r="A87" s="101" t="s">
        <v>204</v>
      </c>
      <c r="B87" s="101" t="s">
        <v>205</v>
      </c>
      <c r="C87" s="104"/>
      <c r="D87" s="104">
        <v>0</v>
      </c>
    </row>
    <row r="88" spans="1:4" ht="12.75">
      <c r="A88" s="101" t="s">
        <v>206</v>
      </c>
      <c r="B88" s="101" t="s">
        <v>207</v>
      </c>
      <c r="C88" s="104"/>
      <c r="D88" s="104">
        <v>0</v>
      </c>
    </row>
    <row r="89" spans="1:4" ht="12.75">
      <c r="A89" s="101" t="s">
        <v>208</v>
      </c>
      <c r="B89" s="101" t="s">
        <v>209</v>
      </c>
      <c r="C89" s="104"/>
      <c r="D89" s="104">
        <f>D67+D71+D76+D83+D88+D79</f>
        <v>50013543</v>
      </c>
    </row>
    <row r="90" spans="1:5" ht="15">
      <c r="A90" s="102" t="s">
        <v>210</v>
      </c>
      <c r="B90" s="102" t="s">
        <v>211</v>
      </c>
      <c r="C90" s="103">
        <v>233893463</v>
      </c>
      <c r="D90" s="103">
        <f>D66+D89</f>
        <v>259585863</v>
      </c>
      <c r="E90" s="100"/>
    </row>
    <row r="91" ht="12.75"/>
    <row r="92" spans="1:3" ht="12.75">
      <c r="A92" t="s">
        <v>282</v>
      </c>
      <c r="C92" t="s">
        <v>369</v>
      </c>
    </row>
    <row r="93" spans="1:4" ht="12.75">
      <c r="A93" s="101" t="s">
        <v>64</v>
      </c>
      <c r="B93" s="101" t="s">
        <v>45</v>
      </c>
      <c r="C93" s="101" t="s">
        <v>372</v>
      </c>
      <c r="D93" s="101" t="s">
        <v>377</v>
      </c>
    </row>
    <row r="94" spans="1:4" ht="12.75">
      <c r="A94" s="101">
        <v>1</v>
      </c>
      <c r="B94" s="101">
        <v>2</v>
      </c>
      <c r="C94" s="101">
        <v>3</v>
      </c>
      <c r="D94" s="101"/>
    </row>
    <row r="95" spans="1:4" ht="15">
      <c r="A95" s="102" t="s">
        <v>19</v>
      </c>
      <c r="B95" s="102" t="s">
        <v>391</v>
      </c>
      <c r="C95" s="103">
        <v>123628197</v>
      </c>
      <c r="D95" s="103">
        <f>D96+D97+D98+D99+D100</f>
        <v>143212832</v>
      </c>
    </row>
    <row r="96" spans="1:4" ht="12.75">
      <c r="A96" s="101" t="s">
        <v>67</v>
      </c>
      <c r="B96" s="101" t="s">
        <v>212</v>
      </c>
      <c r="C96" s="104">
        <v>46621000</v>
      </c>
      <c r="D96" s="104">
        <v>51011707</v>
      </c>
    </row>
    <row r="97" spans="1:4" ht="12.75">
      <c r="A97" s="101" t="s">
        <v>69</v>
      </c>
      <c r="B97" s="101" t="s">
        <v>213</v>
      </c>
      <c r="C97" s="104">
        <v>7102000</v>
      </c>
      <c r="D97" s="104">
        <v>7774300</v>
      </c>
    </row>
    <row r="98" spans="1:4" ht="12.75">
      <c r="A98" s="101" t="s">
        <v>71</v>
      </c>
      <c r="B98" s="101" t="s">
        <v>214</v>
      </c>
      <c r="C98" s="104">
        <v>61716197</v>
      </c>
      <c r="D98" s="104">
        <v>69167554</v>
      </c>
    </row>
    <row r="99" spans="1:4" ht="12.75">
      <c r="A99" s="101" t="s">
        <v>72</v>
      </c>
      <c r="B99" s="101" t="s">
        <v>18</v>
      </c>
      <c r="C99" s="104">
        <v>8189000</v>
      </c>
      <c r="D99" s="104">
        <v>8531271</v>
      </c>
    </row>
    <row r="100" spans="1:4" ht="12.75">
      <c r="A100" s="101" t="s">
        <v>215</v>
      </c>
      <c r="B100" s="101" t="s">
        <v>216</v>
      </c>
      <c r="C100" s="104"/>
      <c r="D100" s="104">
        <v>6728000</v>
      </c>
    </row>
    <row r="101" spans="1:4" ht="12.75">
      <c r="A101" s="101" t="s">
        <v>75</v>
      </c>
      <c r="B101" s="101" t="s">
        <v>217</v>
      </c>
      <c r="C101" s="104"/>
      <c r="D101" s="104">
        <v>0</v>
      </c>
    </row>
    <row r="102" spans="1:4" ht="12.75">
      <c r="A102" s="101" t="s">
        <v>218</v>
      </c>
      <c r="B102" s="101" t="s">
        <v>219</v>
      </c>
      <c r="C102" s="104"/>
      <c r="D102" s="104">
        <v>0</v>
      </c>
    </row>
    <row r="103" spans="1:4" ht="12.75">
      <c r="A103" s="101" t="s">
        <v>220</v>
      </c>
      <c r="B103" s="101" t="s">
        <v>221</v>
      </c>
      <c r="C103" s="104"/>
      <c r="D103" s="104">
        <v>0</v>
      </c>
    </row>
    <row r="104" spans="1:4" ht="12.75">
      <c r="A104" s="101" t="s">
        <v>222</v>
      </c>
      <c r="B104" s="101" t="s">
        <v>223</v>
      </c>
      <c r="C104" s="104"/>
      <c r="D104" s="104">
        <v>0</v>
      </c>
    </row>
    <row r="105" spans="1:4" ht="12.75">
      <c r="A105" s="101" t="s">
        <v>224</v>
      </c>
      <c r="B105" s="101" t="s">
        <v>225</v>
      </c>
      <c r="C105" s="104"/>
      <c r="D105" s="104">
        <v>0</v>
      </c>
    </row>
    <row r="106" spans="1:4" ht="12.75">
      <c r="A106" s="101" t="s">
        <v>226</v>
      </c>
      <c r="B106" s="101" t="s">
        <v>227</v>
      </c>
      <c r="C106" s="104"/>
      <c r="D106" s="104">
        <v>0</v>
      </c>
    </row>
    <row r="107" spans="1:4" ht="12.75">
      <c r="A107" s="101" t="s">
        <v>228</v>
      </c>
      <c r="B107" s="101" t="s">
        <v>229</v>
      </c>
      <c r="C107" s="104"/>
      <c r="D107" s="104">
        <v>0</v>
      </c>
    </row>
    <row r="108" spans="1:4" ht="12.75">
      <c r="A108" s="101" t="s">
        <v>230</v>
      </c>
      <c r="B108" s="101" t="s">
        <v>231</v>
      </c>
      <c r="C108" s="104"/>
      <c r="D108" s="104">
        <v>0</v>
      </c>
    </row>
    <row r="109" spans="1:4" ht="12.75">
      <c r="A109" s="101" t="s">
        <v>232</v>
      </c>
      <c r="B109" s="101" t="s">
        <v>233</v>
      </c>
      <c r="C109" s="104"/>
      <c r="D109" s="104">
        <v>0</v>
      </c>
    </row>
    <row r="110" spans="1:4" ht="12.75">
      <c r="A110" s="101" t="s">
        <v>234</v>
      </c>
      <c r="B110" s="101" t="s">
        <v>235</v>
      </c>
      <c r="C110" s="104"/>
      <c r="D110" s="104">
        <v>0</v>
      </c>
    </row>
    <row r="111" spans="1:4" ht="15">
      <c r="A111" s="102" t="s">
        <v>20</v>
      </c>
      <c r="B111" s="102" t="s">
        <v>392</v>
      </c>
      <c r="C111" s="103">
        <v>1692500</v>
      </c>
      <c r="D111" s="103">
        <f>D112+D114+D116</f>
        <v>33423554</v>
      </c>
    </row>
    <row r="112" spans="1:4" ht="12.75">
      <c r="A112" s="101" t="s">
        <v>78</v>
      </c>
      <c r="B112" s="101" t="s">
        <v>236</v>
      </c>
      <c r="C112" s="104">
        <v>1692500</v>
      </c>
      <c r="D112" s="104">
        <v>5274193</v>
      </c>
    </row>
    <row r="113" spans="1:4" ht="12.75">
      <c r="A113" s="101" t="s">
        <v>80</v>
      </c>
      <c r="B113" s="101" t="s">
        <v>237</v>
      </c>
      <c r="C113" s="104"/>
      <c r="D113" s="104">
        <v>0</v>
      </c>
    </row>
    <row r="114" spans="1:4" ht="12.75">
      <c r="A114" s="101" t="s">
        <v>82</v>
      </c>
      <c r="B114" s="101" t="s">
        <v>238</v>
      </c>
      <c r="C114" s="104"/>
      <c r="D114" s="104">
        <v>28112225</v>
      </c>
    </row>
    <row r="115" spans="1:4" ht="12.75">
      <c r="A115" s="101" t="s">
        <v>84</v>
      </c>
      <c r="B115" s="101" t="s">
        <v>239</v>
      </c>
      <c r="C115" s="104"/>
      <c r="D115" s="104">
        <v>0</v>
      </c>
    </row>
    <row r="116" spans="1:4" ht="12.75">
      <c r="A116" s="101" t="s">
        <v>86</v>
      </c>
      <c r="B116" s="101" t="s">
        <v>240</v>
      </c>
      <c r="C116" s="104"/>
      <c r="D116" s="104">
        <v>37136</v>
      </c>
    </row>
    <row r="117" spans="1:4" ht="12.75">
      <c r="A117" s="101" t="s">
        <v>88</v>
      </c>
      <c r="B117" s="101" t="s">
        <v>241</v>
      </c>
      <c r="C117" s="104"/>
      <c r="D117" s="104">
        <v>0</v>
      </c>
    </row>
    <row r="118" spans="1:4" ht="12.75">
      <c r="A118" s="101" t="s">
        <v>242</v>
      </c>
      <c r="B118" s="101" t="s">
        <v>243</v>
      </c>
      <c r="C118" s="104"/>
      <c r="D118" s="104">
        <v>0</v>
      </c>
    </row>
    <row r="119" spans="1:4" ht="12.75">
      <c r="A119" s="101" t="s">
        <v>244</v>
      </c>
      <c r="B119" s="101" t="s">
        <v>223</v>
      </c>
      <c r="C119" s="104"/>
      <c r="D119" s="104">
        <v>0</v>
      </c>
    </row>
    <row r="120" spans="1:4" ht="12.75">
      <c r="A120" s="101" t="s">
        <v>245</v>
      </c>
      <c r="B120" s="101" t="s">
        <v>246</v>
      </c>
      <c r="C120" s="104"/>
      <c r="D120" s="104">
        <v>0</v>
      </c>
    </row>
    <row r="121" spans="1:4" ht="12.75">
      <c r="A121" s="101" t="s">
        <v>247</v>
      </c>
      <c r="B121" s="101" t="s">
        <v>248</v>
      </c>
      <c r="C121" s="104"/>
      <c r="D121" s="104">
        <v>0</v>
      </c>
    </row>
    <row r="122" spans="1:4" ht="12.75">
      <c r="A122" s="101" t="s">
        <v>249</v>
      </c>
      <c r="B122" s="101" t="s">
        <v>229</v>
      </c>
      <c r="C122" s="104"/>
      <c r="D122" s="104">
        <v>0</v>
      </c>
    </row>
    <row r="123" spans="1:4" ht="12.75">
      <c r="A123" s="101" t="s">
        <v>250</v>
      </c>
      <c r="B123" s="101" t="s">
        <v>251</v>
      </c>
      <c r="C123" s="104"/>
      <c r="D123" s="104">
        <v>0</v>
      </c>
    </row>
    <row r="124" spans="1:4" ht="12.75">
      <c r="A124" s="101" t="s">
        <v>252</v>
      </c>
      <c r="B124" s="101" t="s">
        <v>253</v>
      </c>
      <c r="C124" s="104"/>
      <c r="D124" s="104">
        <v>0</v>
      </c>
    </row>
    <row r="125" spans="1:4" ht="15">
      <c r="A125" s="102" t="s">
        <v>21</v>
      </c>
      <c r="B125" s="102" t="s">
        <v>254</v>
      </c>
      <c r="C125" s="103">
        <v>2000000</v>
      </c>
      <c r="D125" s="103">
        <v>2000000</v>
      </c>
    </row>
    <row r="126" spans="1:4" ht="12.75">
      <c r="A126" s="101" t="s">
        <v>91</v>
      </c>
      <c r="B126" s="101" t="s">
        <v>255</v>
      </c>
      <c r="C126" s="104">
        <v>2000000</v>
      </c>
      <c r="D126" s="104">
        <v>2000000</v>
      </c>
    </row>
    <row r="127" spans="1:4" ht="12.75">
      <c r="A127" s="101" t="s">
        <v>93</v>
      </c>
      <c r="B127" s="101" t="s">
        <v>46</v>
      </c>
      <c r="C127" s="104"/>
      <c r="D127" s="104">
        <v>0</v>
      </c>
    </row>
    <row r="128" spans="1:4" ht="15">
      <c r="A128" s="102" t="s">
        <v>22</v>
      </c>
      <c r="B128" s="102" t="s">
        <v>256</v>
      </c>
      <c r="C128" s="103">
        <v>127320697</v>
      </c>
      <c r="D128" s="103">
        <f>D95+D111+D125</f>
        <v>178636386</v>
      </c>
    </row>
    <row r="129" spans="1:4" ht="12.75">
      <c r="A129" s="101" t="s">
        <v>23</v>
      </c>
      <c r="B129" s="101" t="s">
        <v>257</v>
      </c>
      <c r="C129" s="104">
        <v>0</v>
      </c>
      <c r="D129" s="104">
        <v>0</v>
      </c>
    </row>
    <row r="130" spans="1:4" ht="12.75">
      <c r="A130" s="101" t="s">
        <v>115</v>
      </c>
      <c r="B130" s="101" t="s">
        <v>258</v>
      </c>
      <c r="C130" s="104"/>
      <c r="D130" s="104">
        <v>0</v>
      </c>
    </row>
    <row r="131" spans="1:4" ht="12.75">
      <c r="A131" s="101" t="s">
        <v>117</v>
      </c>
      <c r="B131" s="101" t="s">
        <v>259</v>
      </c>
      <c r="C131" s="104"/>
      <c r="D131" s="104">
        <v>0</v>
      </c>
    </row>
    <row r="132" spans="1:4" ht="12.75">
      <c r="A132" s="101" t="s">
        <v>119</v>
      </c>
      <c r="B132" s="101" t="s">
        <v>260</v>
      </c>
      <c r="C132" s="104"/>
      <c r="D132" s="104">
        <v>0</v>
      </c>
    </row>
    <row r="133" spans="1:4" ht="12.75">
      <c r="A133" s="101" t="s">
        <v>24</v>
      </c>
      <c r="B133" s="101" t="s">
        <v>261</v>
      </c>
      <c r="C133" s="104">
        <v>0</v>
      </c>
      <c r="D133" s="104">
        <v>0</v>
      </c>
    </row>
    <row r="134" spans="1:4" ht="12.75">
      <c r="A134" s="101" t="s">
        <v>136</v>
      </c>
      <c r="B134" s="101" t="s">
        <v>262</v>
      </c>
      <c r="C134" s="104"/>
      <c r="D134" s="104">
        <v>0</v>
      </c>
    </row>
    <row r="135" spans="1:4" ht="12.75">
      <c r="A135" s="101" t="s">
        <v>138</v>
      </c>
      <c r="B135" s="101" t="s">
        <v>263</v>
      </c>
      <c r="C135" s="104"/>
      <c r="D135" s="104">
        <v>0</v>
      </c>
    </row>
    <row r="136" spans="1:4" ht="12.75">
      <c r="A136" s="101" t="s">
        <v>140</v>
      </c>
      <c r="B136" s="101" t="s">
        <v>264</v>
      </c>
      <c r="C136" s="104"/>
      <c r="D136" s="104">
        <v>0</v>
      </c>
    </row>
    <row r="137" spans="1:4" ht="12.75">
      <c r="A137" s="101" t="s">
        <v>142</v>
      </c>
      <c r="B137" s="101" t="s">
        <v>265</v>
      </c>
      <c r="C137" s="104"/>
      <c r="D137" s="104">
        <v>0</v>
      </c>
    </row>
    <row r="138" spans="1:4" ht="12.75">
      <c r="A138" s="101" t="s">
        <v>25</v>
      </c>
      <c r="B138" s="101" t="s">
        <v>266</v>
      </c>
      <c r="C138" s="104">
        <v>4139822</v>
      </c>
      <c r="D138" s="104">
        <v>4592847</v>
      </c>
    </row>
    <row r="139" spans="1:4" ht="12.75">
      <c r="A139" s="101" t="s">
        <v>148</v>
      </c>
      <c r="B139" s="101" t="s">
        <v>267</v>
      </c>
      <c r="C139" s="104"/>
      <c r="D139" s="104">
        <v>0</v>
      </c>
    </row>
    <row r="140" spans="1:4" ht="12.75">
      <c r="A140" s="101" t="s">
        <v>150</v>
      </c>
      <c r="B140" s="101" t="s">
        <v>268</v>
      </c>
      <c r="C140" s="104">
        <v>4139822</v>
      </c>
      <c r="D140" s="104">
        <v>4592847</v>
      </c>
    </row>
    <row r="141" spans="1:4" ht="12.75">
      <c r="A141" s="101" t="s">
        <v>152</v>
      </c>
      <c r="B141" s="101" t="s">
        <v>269</v>
      </c>
      <c r="C141" s="104"/>
      <c r="D141" s="104">
        <v>0</v>
      </c>
    </row>
    <row r="142" spans="1:4" ht="12.75">
      <c r="A142" s="101" t="s">
        <v>154</v>
      </c>
      <c r="B142" s="101" t="s">
        <v>270</v>
      </c>
      <c r="C142" s="104"/>
      <c r="D142" s="104">
        <v>0</v>
      </c>
    </row>
    <row r="143" spans="1:4" ht="12.75">
      <c r="A143" s="101" t="s">
        <v>26</v>
      </c>
      <c r="B143" s="101" t="s">
        <v>271</v>
      </c>
      <c r="C143" s="104">
        <v>0</v>
      </c>
      <c r="D143" s="104">
        <v>0</v>
      </c>
    </row>
    <row r="144" spans="1:4" ht="12.75">
      <c r="A144" s="101" t="s">
        <v>157</v>
      </c>
      <c r="B144" s="101" t="s">
        <v>272</v>
      </c>
      <c r="C144" s="104"/>
      <c r="D144" s="104">
        <v>0</v>
      </c>
    </row>
    <row r="145" spans="1:4" ht="12.75">
      <c r="A145" s="101" t="s">
        <v>159</v>
      </c>
      <c r="B145" s="101" t="s">
        <v>273</v>
      </c>
      <c r="C145" s="104"/>
      <c r="D145" s="104">
        <v>0</v>
      </c>
    </row>
    <row r="146" spans="1:4" ht="12.75">
      <c r="A146" s="101" t="s">
        <v>161</v>
      </c>
      <c r="B146" s="101" t="s">
        <v>274</v>
      </c>
      <c r="C146" s="104"/>
      <c r="D146" s="104">
        <v>0</v>
      </c>
    </row>
    <row r="147" spans="1:4" ht="12.75">
      <c r="A147" s="101" t="s">
        <v>163</v>
      </c>
      <c r="B147" s="101" t="s">
        <v>275</v>
      </c>
      <c r="C147" s="104"/>
      <c r="D147" s="104">
        <v>0</v>
      </c>
    </row>
    <row r="148" spans="1:4" ht="12.75">
      <c r="A148" s="101" t="s">
        <v>27</v>
      </c>
      <c r="B148" s="101" t="s">
        <v>276</v>
      </c>
      <c r="C148" s="104">
        <v>4139822</v>
      </c>
      <c r="D148" s="104">
        <f>D129+D133+D138+D143</f>
        <v>4592847</v>
      </c>
    </row>
    <row r="149" spans="1:4" ht="12.75">
      <c r="A149" s="101" t="s">
        <v>28</v>
      </c>
      <c r="B149" s="101" t="s">
        <v>361</v>
      </c>
      <c r="C149" s="104">
        <v>102432944</v>
      </c>
      <c r="D149" s="104">
        <v>76356630</v>
      </c>
    </row>
    <row r="150" spans="1:4" ht="12.75">
      <c r="A150" s="101" t="s">
        <v>29</v>
      </c>
      <c r="B150" s="101" t="s">
        <v>277</v>
      </c>
      <c r="C150" s="104">
        <v>233893463</v>
      </c>
      <c r="D150" s="104">
        <f>D128+D149+D148</f>
        <v>259585863</v>
      </c>
    </row>
    <row r="151" ht="12.75"/>
  </sheetData>
  <sheetProtection/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77" r:id="rId1"/>
  <headerFooter alignWithMargins="0">
    <oddHeader>&amp;CMagyarnándor Község Önkormányzata
2019. évi költségvetés módosítása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5.8515625" style="12" customWidth="1"/>
    <col min="2" max="2" width="47.28125" style="14" customWidth="1"/>
    <col min="3" max="4" width="14.00390625" style="12" customWidth="1"/>
    <col min="5" max="5" width="47.28125" style="12" customWidth="1"/>
    <col min="6" max="7" width="14.00390625" style="12" customWidth="1"/>
    <col min="8" max="16384" width="9.140625" style="12" customWidth="1"/>
  </cols>
  <sheetData>
    <row r="1" spans="1:4" s="10" customFormat="1" ht="15.75" customHeight="1">
      <c r="A1" s="4" t="s">
        <v>400</v>
      </c>
      <c r="C1" s="11"/>
      <c r="D1" s="11"/>
    </row>
    <row r="2" spans="1:4" s="10" customFormat="1" ht="15.75" customHeight="1">
      <c r="A2" s="4" t="s">
        <v>404</v>
      </c>
      <c r="C2" s="11"/>
      <c r="D2" s="11"/>
    </row>
    <row r="3" spans="2:7" ht="33" customHeight="1">
      <c r="B3" s="23" t="s">
        <v>284</v>
      </c>
      <c r="C3" s="13"/>
      <c r="D3" s="13"/>
      <c r="E3" s="13"/>
      <c r="F3" s="13"/>
      <c r="G3" s="13"/>
    </row>
    <row r="4" spans="6:7" ht="13.5" thickBot="1">
      <c r="F4" s="15" t="s">
        <v>370</v>
      </c>
      <c r="G4" s="15"/>
    </row>
    <row r="5" spans="1:7" ht="18" customHeight="1" thickBot="1">
      <c r="A5" s="115" t="s">
        <v>64</v>
      </c>
      <c r="B5" s="24" t="s">
        <v>285</v>
      </c>
      <c r="C5" s="25"/>
      <c r="D5" s="72"/>
      <c r="E5" s="24" t="s">
        <v>286</v>
      </c>
      <c r="F5" s="26"/>
      <c r="G5" s="82"/>
    </row>
    <row r="6" spans="1:7" s="16" customFormat="1" ht="35.25" customHeight="1" thickBot="1">
      <c r="A6" s="116"/>
      <c r="B6" s="27" t="s">
        <v>17</v>
      </c>
      <c r="C6" s="28" t="s">
        <v>372</v>
      </c>
      <c r="D6" s="73" t="s">
        <v>380</v>
      </c>
      <c r="E6" s="27" t="s">
        <v>17</v>
      </c>
      <c r="F6" s="84" t="s">
        <v>372</v>
      </c>
      <c r="G6" s="73" t="s">
        <v>380</v>
      </c>
    </row>
    <row r="7" spans="1:7" s="16" customFormat="1" ht="12" customHeight="1" thickBot="1">
      <c r="A7" s="30">
        <v>1</v>
      </c>
      <c r="B7" s="27">
        <v>2</v>
      </c>
      <c r="C7" s="28" t="s">
        <v>21</v>
      </c>
      <c r="D7" s="73"/>
      <c r="E7" s="27" t="s">
        <v>22</v>
      </c>
      <c r="F7" s="84" t="s">
        <v>23</v>
      </c>
      <c r="G7" s="30"/>
    </row>
    <row r="8" spans="1:7" ht="12.75" customHeight="1">
      <c r="A8" s="17" t="s">
        <v>19</v>
      </c>
      <c r="B8" s="31" t="s">
        <v>287</v>
      </c>
      <c r="C8" s="32">
        <v>109195072</v>
      </c>
      <c r="D8" s="74">
        <f>4!D9</f>
        <v>117171640</v>
      </c>
      <c r="E8" s="31" t="s">
        <v>31</v>
      </c>
      <c r="F8" s="85">
        <v>46621000</v>
      </c>
      <c r="G8" s="32">
        <v>51011707</v>
      </c>
    </row>
    <row r="9" spans="1:7" ht="19.5" customHeight="1">
      <c r="A9" s="18" t="s">
        <v>20</v>
      </c>
      <c r="B9" s="33" t="s">
        <v>288</v>
      </c>
      <c r="C9" s="34">
        <v>37611577</v>
      </c>
      <c r="D9" s="75">
        <f>4!D17</f>
        <v>23374040</v>
      </c>
      <c r="E9" s="33" t="s">
        <v>213</v>
      </c>
      <c r="F9" s="37">
        <v>7102000</v>
      </c>
      <c r="G9" s="34">
        <v>7774300</v>
      </c>
    </row>
    <row r="10" spans="1:7" ht="12.75" customHeight="1">
      <c r="A10" s="18" t="s">
        <v>21</v>
      </c>
      <c r="B10" s="33" t="s">
        <v>289</v>
      </c>
      <c r="C10" s="34"/>
      <c r="D10" s="75"/>
      <c r="E10" s="33" t="s">
        <v>290</v>
      </c>
      <c r="F10" s="37">
        <v>61716197</v>
      </c>
      <c r="G10" s="34">
        <v>69167554</v>
      </c>
    </row>
    <row r="11" spans="1:7" ht="12.75" customHeight="1">
      <c r="A11" s="18" t="s">
        <v>22</v>
      </c>
      <c r="B11" s="33" t="s">
        <v>291</v>
      </c>
      <c r="C11" s="34">
        <v>18211000</v>
      </c>
      <c r="D11" s="75">
        <f>4!D31</f>
        <v>18211000</v>
      </c>
      <c r="E11" s="33" t="s">
        <v>18</v>
      </c>
      <c r="F11" s="37">
        <v>8189000</v>
      </c>
      <c r="G11" s="34">
        <v>8531271</v>
      </c>
    </row>
    <row r="12" spans="1:7" ht="12.75" customHeight="1">
      <c r="A12" s="18" t="s">
        <v>23</v>
      </c>
      <c r="B12" s="36" t="s">
        <v>292</v>
      </c>
      <c r="C12" s="34"/>
      <c r="D12" s="75">
        <f>4!D56</f>
        <v>8292124</v>
      </c>
      <c r="E12" s="33" t="s">
        <v>216</v>
      </c>
      <c r="F12" s="37"/>
      <c r="G12" s="34">
        <v>6728000</v>
      </c>
    </row>
    <row r="13" spans="1:7" ht="12.75" customHeight="1">
      <c r="A13" s="18" t="s">
        <v>24</v>
      </c>
      <c r="B13" s="33" t="s">
        <v>293</v>
      </c>
      <c r="C13" s="37"/>
      <c r="D13" s="76"/>
      <c r="E13" s="33" t="s">
        <v>37</v>
      </c>
      <c r="F13" s="37">
        <v>2000000</v>
      </c>
      <c r="G13" s="34">
        <v>2000000</v>
      </c>
    </row>
    <row r="14" spans="1:7" ht="12.75" customHeight="1">
      <c r="A14" s="18" t="s">
        <v>25</v>
      </c>
      <c r="B14" s="33" t="s">
        <v>134</v>
      </c>
      <c r="C14" s="34">
        <v>14277000</v>
      </c>
      <c r="D14" s="75">
        <f>4!D39</f>
        <v>14277000</v>
      </c>
      <c r="E14" s="38"/>
      <c r="F14" s="37"/>
      <c r="G14" s="34"/>
    </row>
    <row r="15" spans="1:7" ht="12.75" customHeight="1">
      <c r="A15" s="18" t="s">
        <v>26</v>
      </c>
      <c r="B15" s="38"/>
      <c r="C15" s="34"/>
      <c r="D15" s="75"/>
      <c r="E15" s="38"/>
      <c r="F15" s="37"/>
      <c r="G15" s="34"/>
    </row>
    <row r="16" spans="1:7" ht="12.75" customHeight="1" thickBot="1">
      <c r="A16" s="18" t="s">
        <v>27</v>
      </c>
      <c r="B16" s="39"/>
      <c r="C16" s="37"/>
      <c r="D16" s="76"/>
      <c r="E16" s="38"/>
      <c r="F16" s="35"/>
      <c r="G16" s="83"/>
    </row>
    <row r="17" spans="1:7" ht="30.75" customHeight="1" thickBot="1">
      <c r="A17" s="19" t="s">
        <v>28</v>
      </c>
      <c r="B17" s="21" t="s">
        <v>294</v>
      </c>
      <c r="C17" s="41">
        <f>+C8+C9+C11+C12+C14+C15+C16</f>
        <v>179294649</v>
      </c>
      <c r="D17" s="41">
        <f>+D8+D9+D11+D12+D14+D15+D16</f>
        <v>181325804</v>
      </c>
      <c r="E17" s="21" t="s">
        <v>295</v>
      </c>
      <c r="F17" s="42">
        <f>SUM(F8:F16)</f>
        <v>125628197</v>
      </c>
      <c r="G17" s="42">
        <f>SUM(G8:G16)</f>
        <v>145212832</v>
      </c>
    </row>
    <row r="18" spans="1:7" ht="12.75" customHeight="1">
      <c r="A18" s="20" t="s">
        <v>29</v>
      </c>
      <c r="B18" s="43" t="s">
        <v>362</v>
      </c>
      <c r="C18" s="44">
        <v>54598814</v>
      </c>
      <c r="D18" s="77">
        <v>50013543</v>
      </c>
      <c r="E18" s="33" t="s">
        <v>296</v>
      </c>
      <c r="F18" s="45"/>
      <c r="G18" s="83"/>
    </row>
    <row r="19" spans="1:7" ht="12.75" customHeight="1">
      <c r="A19" s="18" t="s">
        <v>30</v>
      </c>
      <c r="B19" s="33" t="s">
        <v>297</v>
      </c>
      <c r="C19" s="34">
        <v>54598814</v>
      </c>
      <c r="D19" s="75">
        <v>49560518</v>
      </c>
      <c r="E19" s="33" t="s">
        <v>298</v>
      </c>
      <c r="F19" s="37"/>
      <c r="G19" s="34"/>
    </row>
    <row r="20" spans="1:7" ht="12.75" customHeight="1">
      <c r="A20" s="18" t="s">
        <v>33</v>
      </c>
      <c r="B20" s="33" t="s">
        <v>299</v>
      </c>
      <c r="C20" s="34"/>
      <c r="D20" s="75"/>
      <c r="E20" s="33" t="s">
        <v>300</v>
      </c>
      <c r="F20" s="37"/>
      <c r="G20" s="34"/>
    </row>
    <row r="21" spans="1:7" ht="12.75" customHeight="1">
      <c r="A21" s="18" t="s">
        <v>34</v>
      </c>
      <c r="B21" s="33" t="s">
        <v>301</v>
      </c>
      <c r="C21" s="34"/>
      <c r="D21" s="75"/>
      <c r="E21" s="33" t="s">
        <v>302</v>
      </c>
      <c r="F21" s="37"/>
      <c r="G21" s="34"/>
    </row>
    <row r="22" spans="1:7" ht="12.75" customHeight="1">
      <c r="A22" s="18" t="s">
        <v>35</v>
      </c>
      <c r="B22" s="33" t="s">
        <v>303</v>
      </c>
      <c r="C22" s="34"/>
      <c r="D22" s="78">
        <v>453025</v>
      </c>
      <c r="E22" s="43" t="s">
        <v>304</v>
      </c>
      <c r="F22" s="37"/>
      <c r="G22" s="34"/>
    </row>
    <row r="23" spans="1:7" ht="12.75" customHeight="1">
      <c r="A23" s="18" t="s">
        <v>36</v>
      </c>
      <c r="B23" s="33" t="s">
        <v>305</v>
      </c>
      <c r="C23" s="46"/>
      <c r="D23" s="79"/>
      <c r="E23" s="33" t="s">
        <v>306</v>
      </c>
      <c r="F23" s="37"/>
      <c r="G23" s="34"/>
    </row>
    <row r="24" spans="1:7" ht="12.75" customHeight="1">
      <c r="A24" s="20" t="s">
        <v>38</v>
      </c>
      <c r="B24" s="43" t="s">
        <v>307</v>
      </c>
      <c r="C24" s="47"/>
      <c r="D24" s="78"/>
      <c r="E24" s="31" t="s">
        <v>366</v>
      </c>
      <c r="F24" s="45">
        <v>4139822</v>
      </c>
      <c r="G24" s="83">
        <v>4592847</v>
      </c>
    </row>
    <row r="25" spans="1:7" ht="12.75" customHeight="1" thickBot="1">
      <c r="A25" s="18" t="s">
        <v>39</v>
      </c>
      <c r="B25" s="33" t="s">
        <v>309</v>
      </c>
      <c r="C25" s="34"/>
      <c r="D25" s="75"/>
      <c r="E25" s="38" t="s">
        <v>363</v>
      </c>
      <c r="F25" s="35">
        <v>102432944</v>
      </c>
      <c r="G25" s="83">
        <v>76356630</v>
      </c>
    </row>
    <row r="26" spans="1:7" ht="23.25" customHeight="1" thickBot="1">
      <c r="A26" s="19" t="s">
        <v>40</v>
      </c>
      <c r="B26" s="21" t="s">
        <v>310</v>
      </c>
      <c r="C26" s="41">
        <f>+C18+C23</f>
        <v>54598814</v>
      </c>
      <c r="D26" s="41">
        <f>+D18+D23</f>
        <v>50013543</v>
      </c>
      <c r="E26" s="21" t="s">
        <v>311</v>
      </c>
      <c r="F26" s="42">
        <f>SUM(F18:F25)</f>
        <v>106572766</v>
      </c>
      <c r="G26" s="87">
        <f>SUM(G18:G25)</f>
        <v>80949477</v>
      </c>
    </row>
    <row r="27" spans="1:7" ht="13.5" thickBot="1">
      <c r="A27" s="19" t="s">
        <v>41</v>
      </c>
      <c r="B27" s="21" t="s">
        <v>312</v>
      </c>
      <c r="C27" s="22">
        <f>+C17+C26</f>
        <v>233893463</v>
      </c>
      <c r="D27" s="22">
        <f>+D17+D26</f>
        <v>231339347</v>
      </c>
      <c r="E27" s="21" t="s">
        <v>313</v>
      </c>
      <c r="F27" s="80">
        <f>+F17+F26</f>
        <v>232200963</v>
      </c>
      <c r="G27" s="87">
        <f>+G17+G26</f>
        <v>226162309</v>
      </c>
    </row>
    <row r="28" spans="2:5" ht="39" customHeight="1">
      <c r="B28" s="117"/>
      <c r="C28" s="117"/>
      <c r="D28" s="117"/>
      <c r="E28" s="117"/>
    </row>
    <row r="29" spans="2:7" ht="25.5">
      <c r="B29" s="23" t="s">
        <v>314</v>
      </c>
      <c r="C29" s="13"/>
      <c r="D29" s="13"/>
      <c r="E29" s="13"/>
      <c r="F29" s="13"/>
      <c r="G29" s="13"/>
    </row>
    <row r="30" spans="6:7" ht="13.5" thickBot="1">
      <c r="F30" s="15" t="s">
        <v>370</v>
      </c>
      <c r="G30" s="15"/>
    </row>
    <row r="31" spans="1:7" ht="13.5" thickBot="1">
      <c r="A31" s="118" t="s">
        <v>64</v>
      </c>
      <c r="B31" s="24" t="s">
        <v>285</v>
      </c>
      <c r="C31" s="25"/>
      <c r="D31" s="72"/>
      <c r="E31" s="24" t="s">
        <v>286</v>
      </c>
      <c r="F31" s="26"/>
      <c r="G31" s="82"/>
    </row>
    <row r="32" spans="1:7" s="16" customFormat="1" ht="26.25" thickBot="1">
      <c r="A32" s="119"/>
      <c r="B32" s="27" t="s">
        <v>17</v>
      </c>
      <c r="C32" s="28" t="s">
        <v>372</v>
      </c>
      <c r="D32" s="73" t="s">
        <v>380</v>
      </c>
      <c r="E32" s="27" t="s">
        <v>17</v>
      </c>
      <c r="F32" s="84" t="s">
        <v>372</v>
      </c>
      <c r="G32" s="73" t="s">
        <v>380</v>
      </c>
    </row>
    <row r="33" spans="1:7" s="16" customFormat="1" ht="13.5" thickBot="1">
      <c r="A33" s="30">
        <v>1</v>
      </c>
      <c r="B33" s="27">
        <v>2</v>
      </c>
      <c r="C33" s="28">
        <v>3</v>
      </c>
      <c r="D33" s="73"/>
      <c r="E33" s="27">
        <v>4</v>
      </c>
      <c r="F33" s="84">
        <v>5</v>
      </c>
      <c r="G33" s="30"/>
    </row>
    <row r="34" spans="1:7" ht="12.75" customHeight="1">
      <c r="A34" s="17" t="s">
        <v>19</v>
      </c>
      <c r="B34" s="31" t="s">
        <v>315</v>
      </c>
      <c r="C34" s="32"/>
      <c r="D34" s="74">
        <v>24000000</v>
      </c>
      <c r="E34" s="31" t="s">
        <v>236</v>
      </c>
      <c r="F34" s="85">
        <v>1692500</v>
      </c>
      <c r="G34" s="32">
        <v>5274193</v>
      </c>
    </row>
    <row r="35" spans="1:7" ht="12.75">
      <c r="A35" s="18" t="s">
        <v>20</v>
      </c>
      <c r="B35" s="33" t="s">
        <v>316</v>
      </c>
      <c r="C35" s="34"/>
      <c r="D35" s="75"/>
      <c r="E35" s="33" t="s">
        <v>317</v>
      </c>
      <c r="F35" s="37"/>
      <c r="G35" s="34"/>
    </row>
    <row r="36" spans="1:7" ht="12.75" customHeight="1">
      <c r="A36" s="18" t="s">
        <v>21</v>
      </c>
      <c r="B36" s="33" t="s">
        <v>318</v>
      </c>
      <c r="C36" s="34"/>
      <c r="D36" s="75">
        <v>4246516</v>
      </c>
      <c r="E36" s="33" t="s">
        <v>238</v>
      </c>
      <c r="F36" s="37">
        <v>0</v>
      </c>
      <c r="G36" s="34">
        <v>28112225</v>
      </c>
    </row>
    <row r="37" spans="1:7" ht="12.75" customHeight="1">
      <c r="A37" s="18" t="s">
        <v>22</v>
      </c>
      <c r="B37" s="33" t="s">
        <v>319</v>
      </c>
      <c r="C37" s="34"/>
      <c r="D37" s="75"/>
      <c r="E37" s="33" t="s">
        <v>320</v>
      </c>
      <c r="F37" s="37"/>
      <c r="G37" s="34"/>
    </row>
    <row r="38" spans="1:7" ht="12.75" customHeight="1">
      <c r="A38" s="18" t="s">
        <v>23</v>
      </c>
      <c r="B38" s="33" t="s">
        <v>321</v>
      </c>
      <c r="C38" s="34"/>
      <c r="D38" s="75"/>
      <c r="E38" s="33" t="s">
        <v>240</v>
      </c>
      <c r="F38" s="37"/>
      <c r="G38" s="34"/>
    </row>
    <row r="39" spans="1:7" ht="12.75" customHeight="1">
      <c r="A39" s="18" t="s">
        <v>24</v>
      </c>
      <c r="B39" s="33" t="s">
        <v>322</v>
      </c>
      <c r="C39" s="37"/>
      <c r="D39" s="76"/>
      <c r="E39" s="38"/>
      <c r="F39" s="37"/>
      <c r="G39" s="34"/>
    </row>
    <row r="40" spans="1:7" ht="12.75" customHeight="1">
      <c r="A40" s="18" t="s">
        <v>25</v>
      </c>
      <c r="B40" s="38"/>
      <c r="C40" s="34"/>
      <c r="D40" s="75"/>
      <c r="E40" s="38"/>
      <c r="F40" s="37"/>
      <c r="G40" s="34"/>
    </row>
    <row r="41" spans="1:7" ht="12.75" customHeight="1" thickBot="1">
      <c r="A41" s="18" t="s">
        <v>26</v>
      </c>
      <c r="B41" s="38"/>
      <c r="C41" s="34"/>
      <c r="D41" s="75"/>
      <c r="E41" s="38"/>
      <c r="F41" s="37"/>
      <c r="G41" s="86"/>
    </row>
    <row r="42" spans="1:7" ht="28.5" customHeight="1" thickBot="1">
      <c r="A42" s="19" t="s">
        <v>27</v>
      </c>
      <c r="B42" s="21" t="s">
        <v>323</v>
      </c>
      <c r="C42" s="41">
        <f>+C34+C36+C37+C39+C40+C41</f>
        <v>0</v>
      </c>
      <c r="D42" s="41">
        <f>+D34+D36+D37+D39+D40+D41</f>
        <v>28246516</v>
      </c>
      <c r="E42" s="21" t="s">
        <v>324</v>
      </c>
      <c r="F42" s="42">
        <f>+F34+F36+F38+F39+F40+F41</f>
        <v>1692500</v>
      </c>
      <c r="G42" s="87">
        <f>+G34+G36+G38+G39+G40+G41</f>
        <v>33386418</v>
      </c>
    </row>
    <row r="43" spans="1:7" ht="12.75" customHeight="1">
      <c r="A43" s="17" t="s">
        <v>28</v>
      </c>
      <c r="B43" s="48" t="s">
        <v>325</v>
      </c>
      <c r="C43" s="49"/>
      <c r="D43" s="81"/>
      <c r="E43" s="33" t="s">
        <v>296</v>
      </c>
      <c r="F43" s="85"/>
      <c r="G43" s="32"/>
    </row>
    <row r="44" spans="1:7" ht="12.75" customHeight="1">
      <c r="A44" s="18" t="s">
        <v>29</v>
      </c>
      <c r="B44" s="50" t="s">
        <v>326</v>
      </c>
      <c r="C44" s="34"/>
      <c r="D44" s="75"/>
      <c r="E44" s="33" t="s">
        <v>327</v>
      </c>
      <c r="F44" s="37"/>
      <c r="G44" s="34"/>
    </row>
    <row r="45" spans="1:7" ht="12.75" customHeight="1">
      <c r="A45" s="17" t="s">
        <v>30</v>
      </c>
      <c r="B45" s="50" t="s">
        <v>328</v>
      </c>
      <c r="C45" s="34"/>
      <c r="D45" s="75"/>
      <c r="E45" s="33" t="s">
        <v>300</v>
      </c>
      <c r="F45" s="37"/>
      <c r="G45" s="34"/>
    </row>
    <row r="46" spans="1:7" ht="12.75" customHeight="1">
      <c r="A46" s="18" t="s">
        <v>33</v>
      </c>
      <c r="B46" s="50" t="s">
        <v>329</v>
      </c>
      <c r="C46" s="34"/>
      <c r="D46" s="75"/>
      <c r="E46" s="33" t="s">
        <v>302</v>
      </c>
      <c r="F46" s="37"/>
      <c r="G46" s="34"/>
    </row>
    <row r="47" spans="1:7" ht="12.75" customHeight="1">
      <c r="A47" s="17" t="s">
        <v>34</v>
      </c>
      <c r="B47" s="50" t="s">
        <v>330</v>
      </c>
      <c r="C47" s="34"/>
      <c r="D47" s="78"/>
      <c r="E47" s="43" t="s">
        <v>304</v>
      </c>
      <c r="F47" s="37"/>
      <c r="G47" s="34"/>
    </row>
    <row r="48" spans="1:7" ht="12.75" customHeight="1">
      <c r="A48" s="18" t="s">
        <v>35</v>
      </c>
      <c r="B48" s="51" t="s">
        <v>331</v>
      </c>
      <c r="C48" s="34"/>
      <c r="D48" s="75"/>
      <c r="E48" s="33" t="s">
        <v>332</v>
      </c>
      <c r="F48" s="37"/>
      <c r="G48" s="34"/>
    </row>
    <row r="49" spans="1:7" ht="12.75" customHeight="1">
      <c r="A49" s="17" t="s">
        <v>36</v>
      </c>
      <c r="B49" s="52" t="s">
        <v>333</v>
      </c>
      <c r="C49" s="46"/>
      <c r="D49" s="81"/>
      <c r="E49" s="31" t="s">
        <v>308</v>
      </c>
      <c r="F49" s="37"/>
      <c r="G49" s="34"/>
    </row>
    <row r="50" spans="1:7" ht="12.75" customHeight="1">
      <c r="A50" s="18" t="s">
        <v>38</v>
      </c>
      <c r="B50" s="51" t="s">
        <v>334</v>
      </c>
      <c r="C50" s="34"/>
      <c r="D50" s="74"/>
      <c r="E50" s="31" t="s">
        <v>335</v>
      </c>
      <c r="F50" s="37"/>
      <c r="G50" s="34"/>
    </row>
    <row r="51" spans="1:7" ht="21" customHeight="1">
      <c r="A51" s="17" t="s">
        <v>39</v>
      </c>
      <c r="B51" s="51" t="s">
        <v>336</v>
      </c>
      <c r="C51" s="34"/>
      <c r="D51" s="74"/>
      <c r="E51" s="88" t="s">
        <v>379</v>
      </c>
      <c r="F51" s="37"/>
      <c r="G51" s="34">
        <v>37136</v>
      </c>
    </row>
    <row r="52" spans="1:7" ht="12.75" customHeight="1">
      <c r="A52" s="18" t="s">
        <v>40</v>
      </c>
      <c r="B52" s="50" t="s">
        <v>337</v>
      </c>
      <c r="C52" s="34"/>
      <c r="D52" s="74"/>
      <c r="E52" s="53"/>
      <c r="F52" s="37"/>
      <c r="G52" s="34"/>
    </row>
    <row r="53" spans="1:7" ht="12.75" customHeight="1">
      <c r="A53" s="17" t="s">
        <v>41</v>
      </c>
      <c r="B53" s="54" t="s">
        <v>338</v>
      </c>
      <c r="C53" s="34"/>
      <c r="D53" s="75"/>
      <c r="E53" s="38"/>
      <c r="F53" s="37"/>
      <c r="G53" s="34"/>
    </row>
    <row r="54" spans="1:7" ht="12.75" customHeight="1" thickBot="1">
      <c r="A54" s="18" t="s">
        <v>42</v>
      </c>
      <c r="B54" s="55" t="s">
        <v>339</v>
      </c>
      <c r="C54" s="34"/>
      <c r="D54" s="74"/>
      <c r="E54" s="53"/>
      <c r="F54" s="37"/>
      <c r="G54" s="86"/>
    </row>
    <row r="55" spans="1:7" ht="21.75" customHeight="1" thickBot="1">
      <c r="A55" s="19" t="s">
        <v>43</v>
      </c>
      <c r="B55" s="21" t="s">
        <v>340</v>
      </c>
      <c r="C55" s="41">
        <f>+C43+C49</f>
        <v>0</v>
      </c>
      <c r="D55" s="41">
        <f>+D43+D49</f>
        <v>0</v>
      </c>
      <c r="E55" s="21" t="s">
        <v>341</v>
      </c>
      <c r="F55" s="42">
        <f>SUM(F43:F54)</f>
        <v>0</v>
      </c>
      <c r="G55" s="42">
        <f>SUM(G43:G54)</f>
        <v>37136</v>
      </c>
    </row>
    <row r="56" spans="1:7" ht="13.5" thickBot="1">
      <c r="A56" s="19" t="s">
        <v>44</v>
      </c>
      <c r="B56" s="21" t="s">
        <v>342</v>
      </c>
      <c r="C56" s="22">
        <f>+C42+C55</f>
        <v>0</v>
      </c>
      <c r="D56" s="22">
        <f>+D42+D55</f>
        <v>28246516</v>
      </c>
      <c r="E56" s="21" t="s">
        <v>343</v>
      </c>
      <c r="F56" s="22">
        <f>+F42+F55</f>
        <v>1692500</v>
      </c>
      <c r="G56" s="22">
        <f>+G42+G55</f>
        <v>33423554</v>
      </c>
    </row>
  </sheetData>
  <sheetProtection/>
  <mergeCells count="3">
    <mergeCell ref="A5:A6"/>
    <mergeCell ref="B28:E28"/>
    <mergeCell ref="A31:A32"/>
  </mergeCells>
  <printOptions/>
  <pageMargins left="0.25" right="0.25" top="0.75" bottom="0.75" header="0.3" footer="0.3"/>
  <pageSetup fitToHeight="1" fitToWidth="1" horizontalDpi="600" verticalDpi="600" orientation="landscape" paperSize="9" scale="56" r:id="rId1"/>
  <headerFooter alignWithMargins="0">
    <oddHeader>&amp;CMagyarnándor Község Önkormányzata 
2019. évi költségvetés módosítás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40.421875" style="60" customWidth="1"/>
    <col min="2" max="2" width="13.421875" style="56" customWidth="1"/>
    <col min="3" max="3" width="14.00390625" style="56" customWidth="1"/>
    <col min="4" max="4" width="15.421875" style="56" customWidth="1"/>
    <col min="5" max="5" width="14.28125" style="56" customWidth="1"/>
    <col min="6" max="6" width="16.140625" style="12" customWidth="1"/>
    <col min="7" max="8" width="11.00390625" style="56" customWidth="1"/>
    <col min="9" max="9" width="11.8515625" style="56" customWidth="1"/>
    <col min="10" max="16384" width="9.140625" style="56" customWidth="1"/>
  </cols>
  <sheetData>
    <row r="1" spans="1:3" s="10" customFormat="1" ht="15.75" customHeight="1">
      <c r="A1" s="4" t="s">
        <v>401</v>
      </c>
      <c r="C1" s="11"/>
    </row>
    <row r="2" ht="12.75">
      <c r="A2" s="4" t="s">
        <v>403</v>
      </c>
    </row>
    <row r="3" spans="1:6" ht="25.5" customHeight="1">
      <c r="A3" s="120" t="s">
        <v>344</v>
      </c>
      <c r="B3" s="120"/>
      <c r="C3" s="120"/>
      <c r="D3" s="120"/>
      <c r="E3" s="120"/>
      <c r="F3" s="120"/>
    </row>
    <row r="4" spans="1:6" ht="22.5" customHeight="1" thickBot="1">
      <c r="A4" s="14"/>
      <c r="B4" s="12"/>
      <c r="C4" s="12"/>
      <c r="D4" s="12"/>
      <c r="E4" s="12"/>
      <c r="F4" s="57" t="s">
        <v>370</v>
      </c>
    </row>
    <row r="5" spans="1:7" s="9" customFormat="1" ht="44.25" customHeight="1" thickBot="1">
      <c r="A5" s="27" t="s">
        <v>345</v>
      </c>
      <c r="B5" s="28" t="s">
        <v>346</v>
      </c>
      <c r="C5" s="28" t="s">
        <v>347</v>
      </c>
      <c r="D5" s="28" t="s">
        <v>373</v>
      </c>
      <c r="E5" s="28" t="s">
        <v>372</v>
      </c>
      <c r="F5" s="84" t="s">
        <v>374</v>
      </c>
      <c r="G5" s="99" t="s">
        <v>388</v>
      </c>
    </row>
    <row r="6" spans="1:7" s="12" customFormat="1" ht="12" customHeight="1" thickBot="1">
      <c r="A6" s="61">
        <v>1</v>
      </c>
      <c r="B6" s="62">
        <v>2</v>
      </c>
      <c r="C6" s="62">
        <v>3</v>
      </c>
      <c r="D6" s="62">
        <v>4</v>
      </c>
      <c r="E6" s="62">
        <v>5</v>
      </c>
      <c r="F6" s="89" t="s">
        <v>348</v>
      </c>
      <c r="G6" s="96"/>
    </row>
    <row r="7" spans="1:7" ht="15.75" customHeight="1">
      <c r="A7" s="63" t="s">
        <v>371</v>
      </c>
      <c r="B7" s="64">
        <v>1500000</v>
      </c>
      <c r="C7" s="65" t="s">
        <v>376</v>
      </c>
      <c r="D7" s="64"/>
      <c r="E7" s="64">
        <v>1500000</v>
      </c>
      <c r="F7" s="90">
        <f>B7-D7-E7</f>
        <v>0</v>
      </c>
      <c r="G7" s="64">
        <v>0</v>
      </c>
    </row>
    <row r="8" spans="1:7" ht="15.75" customHeight="1">
      <c r="A8" s="63" t="s">
        <v>375</v>
      </c>
      <c r="B8" s="64">
        <v>192500</v>
      </c>
      <c r="C8" s="65" t="s">
        <v>376</v>
      </c>
      <c r="D8" s="64"/>
      <c r="E8" s="64">
        <v>192500</v>
      </c>
      <c r="F8" s="90">
        <f>B8-D8-E8</f>
        <v>0</v>
      </c>
      <c r="G8" s="64">
        <v>192500</v>
      </c>
    </row>
    <row r="9" spans="1:7" ht="15.75" customHeight="1">
      <c r="A9" s="63" t="s">
        <v>389</v>
      </c>
      <c r="B9" s="64"/>
      <c r="C9" s="65" t="s">
        <v>376</v>
      </c>
      <c r="D9" s="64"/>
      <c r="E9" s="64"/>
      <c r="F9" s="90">
        <f>B9-D9-E9</f>
        <v>0</v>
      </c>
      <c r="G9" s="93">
        <v>2840020</v>
      </c>
    </row>
    <row r="10" spans="1:7" ht="15.75" customHeight="1">
      <c r="A10" s="58" t="s">
        <v>394</v>
      </c>
      <c r="B10" s="64"/>
      <c r="C10" s="65" t="s">
        <v>376</v>
      </c>
      <c r="D10" s="64"/>
      <c r="E10" s="64"/>
      <c r="F10" s="90">
        <f aca="true" t="shared" si="0" ref="F10:F25">B10-D10-E10</f>
        <v>0</v>
      </c>
      <c r="G10" s="93">
        <v>252555</v>
      </c>
    </row>
    <row r="11" spans="1:7" ht="15.75" customHeight="1">
      <c r="A11" s="63" t="s">
        <v>395</v>
      </c>
      <c r="B11" s="64"/>
      <c r="C11" s="65" t="s">
        <v>376</v>
      </c>
      <c r="D11" s="64"/>
      <c r="E11" s="64"/>
      <c r="F11" s="90">
        <f t="shared" si="0"/>
        <v>0</v>
      </c>
      <c r="G11" s="93">
        <v>1843100</v>
      </c>
    </row>
    <row r="12" spans="1:7" ht="15.75" customHeight="1">
      <c r="A12" s="58" t="s">
        <v>396</v>
      </c>
      <c r="B12" s="64"/>
      <c r="C12" s="65" t="s">
        <v>376</v>
      </c>
      <c r="D12" s="64"/>
      <c r="E12" s="64"/>
      <c r="F12" s="90">
        <f t="shared" si="0"/>
        <v>0</v>
      </c>
      <c r="G12" s="93">
        <v>146018</v>
      </c>
    </row>
    <row r="13" spans="1:7" ht="15.75" customHeight="1">
      <c r="A13" s="63"/>
      <c r="B13" s="64"/>
      <c r="C13" s="65"/>
      <c r="D13" s="64"/>
      <c r="E13" s="64"/>
      <c r="F13" s="90">
        <f t="shared" si="0"/>
        <v>0</v>
      </c>
      <c r="G13" s="93"/>
    </row>
    <row r="14" spans="1:7" ht="15.75" customHeight="1">
      <c r="A14" s="63"/>
      <c r="B14" s="64"/>
      <c r="C14" s="65"/>
      <c r="D14" s="64"/>
      <c r="E14" s="64"/>
      <c r="F14" s="90">
        <f t="shared" si="0"/>
        <v>0</v>
      </c>
      <c r="G14" s="93"/>
    </row>
    <row r="15" spans="1:7" ht="15.75" customHeight="1">
      <c r="A15" s="63"/>
      <c r="B15" s="64"/>
      <c r="C15" s="65"/>
      <c r="D15" s="64"/>
      <c r="E15" s="64"/>
      <c r="F15" s="90">
        <f t="shared" si="0"/>
        <v>0</v>
      </c>
      <c r="G15" s="93"/>
    </row>
    <row r="16" spans="1:7" ht="15.75" customHeight="1">
      <c r="A16" s="63"/>
      <c r="B16" s="64"/>
      <c r="C16" s="65"/>
      <c r="D16" s="64"/>
      <c r="E16" s="64"/>
      <c r="F16" s="90">
        <f t="shared" si="0"/>
        <v>0</v>
      </c>
      <c r="G16" s="93"/>
    </row>
    <row r="17" spans="1:7" ht="15.75" customHeight="1">
      <c r="A17" s="63"/>
      <c r="B17" s="64"/>
      <c r="C17" s="65"/>
      <c r="D17" s="64"/>
      <c r="E17" s="64"/>
      <c r="F17" s="90">
        <f t="shared" si="0"/>
        <v>0</v>
      </c>
      <c r="G17" s="93"/>
    </row>
    <row r="18" spans="1:7" ht="15.75" customHeight="1">
      <c r="A18" s="63"/>
      <c r="B18" s="64"/>
      <c r="C18" s="65"/>
      <c r="D18" s="64"/>
      <c r="E18" s="64"/>
      <c r="F18" s="90">
        <f t="shared" si="0"/>
        <v>0</v>
      </c>
      <c r="G18" s="93"/>
    </row>
    <row r="19" spans="1:7" ht="15.75" customHeight="1">
      <c r="A19" s="63"/>
      <c r="B19" s="64"/>
      <c r="C19" s="65"/>
      <c r="D19" s="64"/>
      <c r="E19" s="64"/>
      <c r="F19" s="90">
        <f t="shared" si="0"/>
        <v>0</v>
      </c>
      <c r="G19" s="93"/>
    </row>
    <row r="20" spans="1:7" ht="15.75" customHeight="1">
      <c r="A20" s="63"/>
      <c r="B20" s="64"/>
      <c r="C20" s="65"/>
      <c r="D20" s="64"/>
      <c r="E20" s="64"/>
      <c r="F20" s="90">
        <f t="shared" si="0"/>
        <v>0</v>
      </c>
      <c r="G20" s="93"/>
    </row>
    <row r="21" spans="1:7" ht="15.75" customHeight="1">
      <c r="A21" s="63"/>
      <c r="B21" s="64"/>
      <c r="C21" s="65"/>
      <c r="D21" s="64"/>
      <c r="E21" s="64"/>
      <c r="F21" s="90">
        <f t="shared" si="0"/>
        <v>0</v>
      </c>
      <c r="G21" s="93"/>
    </row>
    <row r="22" spans="1:7" ht="15.75" customHeight="1">
      <c r="A22" s="63"/>
      <c r="B22" s="64"/>
      <c r="C22" s="65"/>
      <c r="D22" s="64"/>
      <c r="E22" s="64"/>
      <c r="F22" s="90">
        <f t="shared" si="0"/>
        <v>0</v>
      </c>
      <c r="G22" s="93"/>
    </row>
    <row r="23" spans="1:7" ht="15.75" customHeight="1">
      <c r="A23" s="63"/>
      <c r="B23" s="64"/>
      <c r="C23" s="65"/>
      <c r="D23" s="64"/>
      <c r="E23" s="64"/>
      <c r="F23" s="90">
        <f t="shared" si="0"/>
        <v>0</v>
      </c>
      <c r="G23" s="93"/>
    </row>
    <row r="24" spans="1:7" ht="15.75" customHeight="1">
      <c r="A24" s="63"/>
      <c r="B24" s="64"/>
      <c r="C24" s="65"/>
      <c r="D24" s="64"/>
      <c r="E24" s="64"/>
      <c r="F24" s="90">
        <f t="shared" si="0"/>
        <v>0</v>
      </c>
      <c r="G24" s="93"/>
    </row>
    <row r="25" spans="1:7" ht="15.75" customHeight="1" thickBot="1">
      <c r="A25" s="40"/>
      <c r="B25" s="66"/>
      <c r="C25" s="67"/>
      <c r="D25" s="66"/>
      <c r="E25" s="66"/>
      <c r="F25" s="91">
        <f t="shared" si="0"/>
        <v>0</v>
      </c>
      <c r="G25" s="97"/>
    </row>
    <row r="26" spans="1:7" s="59" customFormat="1" ht="18" customHeight="1" thickBot="1">
      <c r="A26" s="68" t="s">
        <v>349</v>
      </c>
      <c r="B26" s="69">
        <f>SUM(B7:B25)</f>
        <v>1692500</v>
      </c>
      <c r="C26" s="70"/>
      <c r="D26" s="69">
        <f>SUM(D7:D25)</f>
        <v>0</v>
      </c>
      <c r="E26" s="69">
        <f>SUM(E7:E25)</f>
        <v>1692500</v>
      </c>
      <c r="F26" s="92">
        <f>SUM(F7:F25)</f>
        <v>0</v>
      </c>
      <c r="G26" s="98">
        <f>SUM(G7:G25)</f>
        <v>5274193</v>
      </c>
    </row>
    <row r="28" ht="12.75">
      <c r="A28" s="4" t="s">
        <v>402</v>
      </c>
    </row>
    <row r="29" spans="1:3" s="10" customFormat="1" ht="15.75" customHeight="1">
      <c r="A29" s="4" t="s">
        <v>393</v>
      </c>
      <c r="C29" s="11"/>
    </row>
    <row r="30" spans="1:6" ht="24.75" customHeight="1">
      <c r="A30" s="120" t="s">
        <v>350</v>
      </c>
      <c r="B30" s="120"/>
      <c r="C30" s="120"/>
      <c r="D30" s="120"/>
      <c r="E30" s="120"/>
      <c r="F30" s="120"/>
    </row>
    <row r="31" spans="1:6" ht="23.25" customHeight="1" thickBot="1">
      <c r="A31" s="14"/>
      <c r="B31" s="12"/>
      <c r="C31" s="12"/>
      <c r="D31" s="12"/>
      <c r="E31" s="12"/>
      <c r="F31" s="57" t="s">
        <v>370</v>
      </c>
    </row>
    <row r="32" spans="1:7" s="9" customFormat="1" ht="48.75" customHeight="1" thickBot="1">
      <c r="A32" s="27" t="s">
        <v>351</v>
      </c>
      <c r="B32" s="28" t="s">
        <v>346</v>
      </c>
      <c r="C32" s="28" t="s">
        <v>347</v>
      </c>
      <c r="D32" s="28" t="s">
        <v>373</v>
      </c>
      <c r="E32" s="28" t="s">
        <v>372</v>
      </c>
      <c r="F32" s="29" t="s">
        <v>374</v>
      </c>
      <c r="G32" s="94" t="s">
        <v>388</v>
      </c>
    </row>
    <row r="33" spans="1:7" s="12" customFormat="1" ht="15" customHeight="1" thickBot="1">
      <c r="A33" s="61">
        <v>1</v>
      </c>
      <c r="B33" s="62">
        <v>2</v>
      </c>
      <c r="C33" s="62">
        <v>3</v>
      </c>
      <c r="D33" s="62">
        <v>4</v>
      </c>
      <c r="E33" s="62">
        <v>5</v>
      </c>
      <c r="F33" s="89">
        <v>6</v>
      </c>
      <c r="G33" s="96"/>
    </row>
    <row r="34" spans="1:7" ht="25.5">
      <c r="A34" s="63" t="s">
        <v>397</v>
      </c>
      <c r="B34" s="64"/>
      <c r="C34" s="65"/>
      <c r="D34" s="64"/>
      <c r="E34" s="64"/>
      <c r="F34" s="90">
        <f>B34-D34-E34</f>
        <v>0</v>
      </c>
      <c r="G34" s="95">
        <v>28112225</v>
      </c>
    </row>
    <row r="35" spans="1:7" ht="15.75" customHeight="1">
      <c r="A35" s="63"/>
      <c r="B35" s="64"/>
      <c r="C35" s="65"/>
      <c r="D35" s="64"/>
      <c r="E35" s="64"/>
      <c r="F35" s="90">
        <f>B35-D35-E35</f>
        <v>0</v>
      </c>
      <c r="G35" s="93"/>
    </row>
    <row r="36" spans="1:7" ht="15.75" customHeight="1">
      <c r="A36" s="63"/>
      <c r="B36" s="64"/>
      <c r="C36" s="65"/>
      <c r="D36" s="64"/>
      <c r="E36" s="64"/>
      <c r="F36" s="90">
        <f>B36-D36-E36</f>
        <v>0</v>
      </c>
      <c r="G36" s="93"/>
    </row>
    <row r="37" spans="1:7" ht="15.75" customHeight="1">
      <c r="A37" s="63"/>
      <c r="B37" s="64"/>
      <c r="C37" s="65"/>
      <c r="D37" s="64"/>
      <c r="E37" s="64"/>
      <c r="F37" s="90">
        <f aca="true" t="shared" si="1" ref="F37:F52">B37-D37-E37</f>
        <v>0</v>
      </c>
      <c r="G37" s="93"/>
    </row>
    <row r="38" spans="1:7" ht="15.75" customHeight="1">
      <c r="A38" s="38"/>
      <c r="B38" s="64"/>
      <c r="C38" s="65"/>
      <c r="D38" s="64"/>
      <c r="E38" s="64"/>
      <c r="F38" s="90">
        <f t="shared" si="1"/>
        <v>0</v>
      </c>
      <c r="G38" s="93"/>
    </row>
    <row r="39" spans="1:7" ht="15.75" customHeight="1">
      <c r="A39" s="38"/>
      <c r="B39" s="64"/>
      <c r="C39" s="65"/>
      <c r="D39" s="64"/>
      <c r="E39" s="64"/>
      <c r="F39" s="90">
        <f t="shared" si="1"/>
        <v>0</v>
      </c>
      <c r="G39" s="93"/>
    </row>
    <row r="40" spans="1:7" ht="15.75" customHeight="1">
      <c r="A40" s="38"/>
      <c r="B40" s="64"/>
      <c r="C40" s="65"/>
      <c r="D40" s="64"/>
      <c r="E40" s="64"/>
      <c r="F40" s="90">
        <f t="shared" si="1"/>
        <v>0</v>
      </c>
      <c r="G40" s="93"/>
    </row>
    <row r="41" spans="1:7" ht="15.75" customHeight="1">
      <c r="A41" s="38"/>
      <c r="B41" s="64"/>
      <c r="C41" s="65"/>
      <c r="D41" s="64"/>
      <c r="E41" s="64"/>
      <c r="F41" s="90">
        <f t="shared" si="1"/>
        <v>0</v>
      </c>
      <c r="G41" s="93"/>
    </row>
    <row r="42" spans="1:7" ht="15.75" customHeight="1">
      <c r="A42" s="38"/>
      <c r="B42" s="64"/>
      <c r="C42" s="65"/>
      <c r="D42" s="64"/>
      <c r="E42" s="64"/>
      <c r="F42" s="90">
        <f t="shared" si="1"/>
        <v>0</v>
      </c>
      <c r="G42" s="93"/>
    </row>
    <row r="43" spans="1:7" ht="15.75" customHeight="1">
      <c r="A43" s="38"/>
      <c r="B43" s="64"/>
      <c r="C43" s="65"/>
      <c r="D43" s="64"/>
      <c r="E43" s="64"/>
      <c r="F43" s="90">
        <f t="shared" si="1"/>
        <v>0</v>
      </c>
      <c r="G43" s="93"/>
    </row>
    <row r="44" spans="1:7" ht="15.75" customHeight="1">
      <c r="A44" s="38"/>
      <c r="B44" s="64"/>
      <c r="C44" s="65"/>
      <c r="D44" s="64"/>
      <c r="E44" s="64"/>
      <c r="F44" s="90">
        <f t="shared" si="1"/>
        <v>0</v>
      </c>
      <c r="G44" s="93"/>
    </row>
    <row r="45" spans="1:7" ht="15.75" customHeight="1">
      <c r="A45" s="38"/>
      <c r="B45" s="64"/>
      <c r="C45" s="65"/>
      <c r="D45" s="64"/>
      <c r="E45" s="64"/>
      <c r="F45" s="90">
        <f t="shared" si="1"/>
        <v>0</v>
      </c>
      <c r="G45" s="93"/>
    </row>
    <row r="46" spans="1:7" ht="15.75" customHeight="1">
      <c r="A46" s="38"/>
      <c r="B46" s="64"/>
      <c r="C46" s="65"/>
      <c r="D46" s="64"/>
      <c r="E46" s="64"/>
      <c r="F46" s="90">
        <f t="shared" si="1"/>
        <v>0</v>
      </c>
      <c r="G46" s="93"/>
    </row>
    <row r="47" spans="1:7" ht="15.75" customHeight="1">
      <c r="A47" s="38"/>
      <c r="B47" s="64"/>
      <c r="C47" s="65"/>
      <c r="D47" s="64"/>
      <c r="E47" s="64"/>
      <c r="F47" s="90">
        <f t="shared" si="1"/>
        <v>0</v>
      </c>
      <c r="G47" s="93"/>
    </row>
    <row r="48" spans="1:7" ht="15.75" customHeight="1">
      <c r="A48" s="38"/>
      <c r="B48" s="64"/>
      <c r="C48" s="65"/>
      <c r="D48" s="64"/>
      <c r="E48" s="64"/>
      <c r="F48" s="90">
        <f t="shared" si="1"/>
        <v>0</v>
      </c>
      <c r="G48" s="93"/>
    </row>
    <row r="49" spans="1:7" ht="15.75" customHeight="1">
      <c r="A49" s="38"/>
      <c r="B49" s="64"/>
      <c r="C49" s="65"/>
      <c r="D49" s="64"/>
      <c r="E49" s="64"/>
      <c r="F49" s="90">
        <f t="shared" si="1"/>
        <v>0</v>
      </c>
      <c r="G49" s="93"/>
    </row>
    <row r="50" spans="1:7" ht="15.75" customHeight="1">
      <c r="A50" s="38"/>
      <c r="B50" s="64"/>
      <c r="C50" s="65"/>
      <c r="D50" s="64"/>
      <c r="E50" s="64"/>
      <c r="F50" s="90">
        <f t="shared" si="1"/>
        <v>0</v>
      </c>
      <c r="G50" s="93"/>
    </row>
    <row r="51" spans="1:7" ht="15.75" customHeight="1">
      <c r="A51" s="38"/>
      <c r="B51" s="64"/>
      <c r="C51" s="65"/>
      <c r="D51" s="64"/>
      <c r="E51" s="64"/>
      <c r="F51" s="90">
        <f t="shared" si="1"/>
        <v>0</v>
      </c>
      <c r="G51" s="93"/>
    </row>
    <row r="52" spans="1:7" ht="15.75" customHeight="1" thickBot="1">
      <c r="A52" s="40"/>
      <c r="B52" s="66"/>
      <c r="C52" s="67"/>
      <c r="D52" s="66"/>
      <c r="E52" s="66"/>
      <c r="F52" s="91">
        <f t="shared" si="1"/>
        <v>0</v>
      </c>
      <c r="G52" s="97"/>
    </row>
    <row r="53" spans="1:7" s="59" customFormat="1" ht="18" customHeight="1" thickBot="1">
      <c r="A53" s="68" t="s">
        <v>349</v>
      </c>
      <c r="B53" s="69">
        <f>SUM(B34:B52)</f>
        <v>0</v>
      </c>
      <c r="C53" s="70"/>
      <c r="D53" s="69">
        <f>SUM(D34:D52)</f>
        <v>0</v>
      </c>
      <c r="E53" s="69">
        <f>SUM(E34:E52)</f>
        <v>0</v>
      </c>
      <c r="F53" s="92">
        <f>SUM(F34:F52)</f>
        <v>0</v>
      </c>
      <c r="G53" s="98"/>
    </row>
  </sheetData>
  <sheetProtection/>
  <mergeCells count="2">
    <mergeCell ref="A3:F3"/>
    <mergeCell ref="A30:F3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&amp;CMagyarnándor Község Önkormányzata
2019. évi költségvetés módosítás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MAGYARNÁNDOR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Általános Iskola és Óvoda</dc:creator>
  <cp:keywords/>
  <dc:description/>
  <cp:lastModifiedBy>Felhasználó</cp:lastModifiedBy>
  <cp:lastPrinted>2020-07-31T10:55:33Z</cp:lastPrinted>
  <dcterms:created xsi:type="dcterms:W3CDTF">2012-02-15T09:08:01Z</dcterms:created>
  <dcterms:modified xsi:type="dcterms:W3CDTF">2020-07-31T11:49:16Z</dcterms:modified>
  <cp:category/>
  <cp:version/>
  <cp:contentType/>
  <cp:contentStatus/>
</cp:coreProperties>
</file>