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29" i="1"/>
  <c r="B24"/>
  <c r="B19"/>
  <c r="B29" s="1"/>
  <c r="D18"/>
  <c r="B18"/>
  <c r="B4"/>
  <c r="D4" s="1"/>
  <c r="D31" l="1"/>
  <c r="D32"/>
  <c r="D30"/>
  <c r="B32" s="1"/>
  <c r="B30"/>
  <c r="B31"/>
</calcChain>
</file>

<file path=xl/sharedStrings.xml><?xml version="1.0" encoding="utf-8"?>
<sst xmlns="http://schemas.openxmlformats.org/spreadsheetml/2006/main" count="53" uniqueCount="52">
  <si>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</si>
  <si>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</si>
  <si>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</si>
  <si>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</si>
  <si>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</si>
  <si>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B</t>
  </si>
  <si>
    <t>C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</si>
  <si>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</si>
  <si>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</si>
  <si>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</si>
  <si>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</si>
  <si>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</si>
  <si>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</si>
  <si>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</si>
  <si>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</si>
  <si>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</si>
  <si>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</si>
  <si>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bevételek</t>
  </si>
  <si>
    <t>Egyéb működési célú kiadások</t>
  </si>
  <si>
    <t>Működési célú átvett pénzeszközök</t>
  </si>
  <si>
    <t>Tartalékok</t>
  </si>
  <si>
    <t>6.-ból EU-s támogatás (közvetlen)</t>
  </si>
  <si>
    <t>Költségvetési bevételek összesen (1.+2.+4.+5.+6.+8.+…+12.)</t>
  </si>
  <si>
    <t>Költségvetési kiadások összesen (1.+...+12.)</t>
  </si>
  <si>
    <t>Hiány belső finanszírozásának bevételei (15.+…+18. )</t>
  </si>
  <si>
    <t>Értékpapír vásárlása, visszavásárlása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</si>
  <si>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</si>
  <si>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</si>
  <si>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</si>
  <si>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>Rövid lejáratú hitelek törlesztése</t>
  </si>
  <si>
    <t xml:space="preserve">   Betét visszavonásából származó bevétel </t>
  </si>
  <si>
    <t>Hosszú lejáratú hitelek törlesztése</t>
  </si>
  <si>
    <t xml:space="preserve">   Egyéb belső finanszírozási bevételek</t>
  </si>
  <si>
    <t>Kölcsön törlesztése</t>
  </si>
  <si>
    <t xml:space="preserve">Hiány külső finanszírozásának bevételei (20.+…+21.) </t>
  </si>
  <si>
    <t>Forgatási célú belföldi, külföldi értékpapírok vásárlása</t>
  </si>
  <si>
    <t xml:space="preserve">   Likviditási célú hitelek, kölcsönök felvétele</t>
  </si>
  <si>
    <t>Pénzeszközök lekötött betétként elhelyezése</t>
  </si>
  <si>
    <t xml:space="preserve">   Értékpapírok bevételei</t>
  </si>
  <si>
    <t>Adóssághoz nem kapcsolódó származékos ügyletek</t>
  </si>
  <si>
    <t>Váltóbevételek</t>
  </si>
  <si>
    <t>Váltókiadások</t>
  </si>
  <si>
    <t>Adóssághoz nem kapcsolódó származékos ügyletek bevételei</t>
  </si>
  <si>
    <t>Államháztartáson belüli megelőlegezés visszafizetése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</si>
  <si>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</si>
  <si>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</si>
  <si>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</si>
  <si>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</si>
  <si>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Költségvetési hiány:</t>
  </si>
  <si>
    <t>Költségvetési többlet:</t>
  </si>
  <si>
    <t>Tárgyévi  hiány:</t>
  </si>
  <si>
    <t>Tárgyévi  többlet:</t>
  </si>
</sst>
</file>

<file path=xl/styles.xml><?xml version="1.0" encoding="utf-8"?>
<styleSheet xmlns="http://schemas.openxmlformats.org/spreadsheetml/2006/main">
  <numFmts count="1">
    <numFmt numFmtId="164" formatCode="#,###"/>
  </numFmts>
  <fonts count="8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sz val="12"/>
      <color theme="1"/>
      <name val="Calibri"/>
      <family val="2"/>
      <charset val="238"/>
      <scheme val="minor"/>
    </font>
    <font>
      <b/>
      <i/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2"/>
      <name val="Times New Roman CE"/>
      <charset val="238"/>
    </font>
    <font>
      <i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2" fillId="0" borderId="0" xfId="0" applyNumberFormat="1" applyFon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1" fillId="0" borderId="1" xfId="0" applyNumberFormat="1" applyFont="1" applyFill="1" applyBorder="1" applyAlignment="1" applyProtection="1">
      <alignment horizontal="centerContinuous" vertical="center" wrapText="1"/>
    </xf>
    <xf numFmtId="164" fontId="1" fillId="0" borderId="2" xfId="0" applyNumberFormat="1" applyFont="1" applyFill="1" applyBorder="1" applyAlignment="1" applyProtection="1">
      <alignment horizontal="centerContinuous" vertical="center" wrapText="1"/>
    </xf>
    <xf numFmtId="164" fontId="1" fillId="0" borderId="3" xfId="0" applyNumberFormat="1" applyFont="1" applyFill="1" applyBorder="1" applyAlignment="1" applyProtection="1">
      <alignment horizontal="centerContinuous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1" fillId="0" borderId="2" xfId="0" applyNumberFormat="1" applyFont="1" applyFill="1" applyBorder="1" applyAlignment="1" applyProtection="1">
      <alignment horizontal="center" vertical="center" wrapText="1"/>
    </xf>
    <xf numFmtId="164" fontId="1" fillId="0" borderId="3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left" vertical="center" wrapText="1" indent="1"/>
    </xf>
    <xf numFmtId="164" fontId="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</xf>
    <xf numFmtId="164" fontId="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0" xfId="0" applyNumberFormat="1" applyFont="1" applyFill="1" applyBorder="1" applyAlignment="1" applyProtection="1">
      <alignment horizontal="left" vertical="center" wrapText="1" indent="1"/>
    </xf>
    <xf numFmtId="164" fontId="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0" borderId="3" xfId="0" applyNumberFormat="1" applyFont="1" applyFill="1" applyBorder="1" applyAlignment="1" applyProtection="1">
      <alignment horizontal="right" vertical="center" wrapText="1" indent="1"/>
    </xf>
    <xf numFmtId="164" fontId="6" fillId="0" borderId="15" xfId="0" applyNumberFormat="1" applyFont="1" applyFill="1" applyBorder="1" applyAlignment="1" applyProtection="1">
      <alignment horizontal="left" vertical="center" wrapText="1" indent="1"/>
    </xf>
    <xf numFmtId="164" fontId="7" fillId="0" borderId="16" xfId="0" applyNumberFormat="1" applyFont="1" applyFill="1" applyBorder="1" applyAlignment="1" applyProtection="1">
      <alignment horizontal="right" vertical="center" wrapText="1" indent="1"/>
    </xf>
    <xf numFmtId="164" fontId="6" fillId="0" borderId="7" xfId="0" applyNumberFormat="1" applyFont="1" applyFill="1" applyBorder="1" applyAlignment="1" applyProtection="1">
      <alignment horizontal="left" vertical="center" wrapText="1" indent="1"/>
    </xf>
    <xf numFmtId="164" fontId="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right" vertical="center" wrapText="1" indent="1"/>
    </xf>
    <xf numFmtId="164" fontId="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18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ll&#233;klete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>
        <row r="3">
          <cell r="B3" t="str">
            <v>Bevételi jogcím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tabSelected="1" workbookViewId="0">
      <selection activeCell="C19" sqref="C19"/>
    </sheetView>
  </sheetViews>
  <sheetFormatPr defaultRowHeight="15"/>
  <cols>
    <col min="1" max="1" width="65.42578125" customWidth="1"/>
    <col min="2" max="2" width="9.7109375" customWidth="1"/>
    <col min="3" max="3" width="59.7109375" customWidth="1"/>
    <col min="4" max="4" width="20.85546875" customWidth="1"/>
  </cols>
  <sheetData>
    <row r="1" spans="1:4" ht="31.5">
      <c r="A1" s="1" t="s">
        <v>0</v>
      </c>
      <c r="B1" s="2"/>
      <c r="C1" s="2"/>
      <c r="D1" s="2"/>
    </row>
    <row r="2" spans="1:4" ht="16.5" thickBot="1">
      <c r="A2" s="3"/>
      <c r="B2" s="4"/>
      <c r="C2" s="4"/>
      <c r="D2" s="5" t="s">
        <v>1</v>
      </c>
    </row>
    <row r="3" spans="1:4" ht="16.5" thickBot="1">
      <c r="A3" s="6" t="s">
        <v>2</v>
      </c>
      <c r="B3" s="7"/>
      <c r="C3" s="6" t="s">
        <v>3</v>
      </c>
      <c r="D3" s="8"/>
    </row>
    <row r="4" spans="1:4" ht="16.5" thickBot="1">
      <c r="A4" s="9" t="s">
        <v>4</v>
      </c>
      <c r="B4" s="10" t="str">
        <f>+'[1]1.1.sz.mell.'!B3</f>
        <v>Bevételi jogcím</v>
      </c>
      <c r="C4" s="9" t="s">
        <v>4</v>
      </c>
      <c r="D4" s="11" t="str">
        <f>+B4</f>
        <v>Bevételi jogcím</v>
      </c>
    </row>
    <row r="5" spans="1:4" ht="16.5" thickBot="1">
      <c r="A5" s="12" t="s">
        <v>5</v>
      </c>
      <c r="B5" s="13" t="s">
        <v>6</v>
      </c>
      <c r="C5" s="12" t="s">
        <v>7</v>
      </c>
      <c r="D5" s="14" t="s">
        <v>8</v>
      </c>
    </row>
    <row r="6" spans="1:4" ht="15.75">
      <c r="A6" s="15" t="s">
        <v>9</v>
      </c>
      <c r="B6" s="16">
        <v>42938</v>
      </c>
      <c r="C6" s="15" t="s">
        <v>10</v>
      </c>
      <c r="D6" s="17">
        <v>55417</v>
      </c>
    </row>
    <row r="7" spans="1:4" ht="31.5">
      <c r="A7" s="18" t="s">
        <v>11</v>
      </c>
      <c r="B7" s="19">
        <v>40171</v>
      </c>
      <c r="C7" s="18" t="s">
        <v>12</v>
      </c>
      <c r="D7" s="20">
        <v>9196</v>
      </c>
    </row>
    <row r="8" spans="1:4" ht="15.75">
      <c r="A8" s="18" t="s">
        <v>13</v>
      </c>
      <c r="B8" s="19"/>
      <c r="C8" s="18" t="s">
        <v>14</v>
      </c>
      <c r="D8" s="20">
        <v>19256</v>
      </c>
    </row>
    <row r="9" spans="1:4" ht="15.75">
      <c r="A9" s="18" t="s">
        <v>15</v>
      </c>
      <c r="B9" s="19">
        <v>3768</v>
      </c>
      <c r="C9" s="18" t="s">
        <v>16</v>
      </c>
      <c r="D9" s="20">
        <v>5158</v>
      </c>
    </row>
    <row r="10" spans="1:4" ht="15.75">
      <c r="A10" s="21" t="s">
        <v>17</v>
      </c>
      <c r="B10" s="19">
        <v>1276</v>
      </c>
      <c r="C10" s="18" t="s">
        <v>18</v>
      </c>
      <c r="D10" s="20">
        <v>1144</v>
      </c>
    </row>
    <row r="11" spans="1:4" ht="15.75">
      <c r="A11" s="18" t="s">
        <v>19</v>
      </c>
      <c r="B11" s="22"/>
      <c r="C11" s="18" t="s">
        <v>20</v>
      </c>
      <c r="D11" s="20"/>
    </row>
    <row r="12" spans="1:4" ht="15.75">
      <c r="A12" s="18" t="s">
        <v>21</v>
      </c>
      <c r="B12" s="19"/>
      <c r="C12" s="23"/>
      <c r="D12" s="20"/>
    </row>
    <row r="13" spans="1:4" ht="15.75">
      <c r="A13" s="23"/>
      <c r="B13" s="19"/>
      <c r="C13" s="23"/>
      <c r="D13" s="20"/>
    </row>
    <row r="14" spans="1:4" ht="15.75">
      <c r="A14" s="24"/>
      <c r="B14" s="22"/>
      <c r="C14" s="23"/>
      <c r="D14" s="20"/>
    </row>
    <row r="15" spans="1:4" ht="15.75">
      <c r="A15" s="23"/>
      <c r="B15" s="19"/>
      <c r="C15" s="23"/>
      <c r="D15" s="20"/>
    </row>
    <row r="16" spans="1:4" ht="15.75">
      <c r="A16" s="23"/>
      <c r="B16" s="19"/>
      <c r="C16" s="23"/>
      <c r="D16" s="20"/>
    </row>
    <row r="17" spans="1:4" ht="16.5" thickBot="1">
      <c r="A17" s="25"/>
      <c r="B17" s="26"/>
      <c r="C17" s="23"/>
      <c r="D17" s="27"/>
    </row>
    <row r="18" spans="1:4" ht="37.5" customHeight="1" thickBot="1">
      <c r="A18" s="28" t="s">
        <v>22</v>
      </c>
      <c r="B18" s="29">
        <f>SUM(B6:B17)</f>
        <v>88153</v>
      </c>
      <c r="C18" s="28" t="s">
        <v>23</v>
      </c>
      <c r="D18" s="30">
        <f>SUM(D6:D17)</f>
        <v>90171</v>
      </c>
    </row>
    <row r="19" spans="1:4" ht="31.5">
      <c r="A19" s="31" t="s">
        <v>24</v>
      </c>
      <c r="B19" s="32">
        <f>+B20+B21+B22+B23</f>
        <v>7277</v>
      </c>
      <c r="C19" s="33" t="s">
        <v>25</v>
      </c>
      <c r="D19" s="34"/>
    </row>
    <row r="20" spans="1:4" ht="15.75">
      <c r="A20" s="33" t="s">
        <v>26</v>
      </c>
      <c r="B20" s="35">
        <v>7277</v>
      </c>
      <c r="C20" s="33" t="s">
        <v>27</v>
      </c>
      <c r="D20" s="36"/>
    </row>
    <row r="21" spans="1:4" ht="15.75">
      <c r="A21" s="33" t="s">
        <v>28</v>
      </c>
      <c r="B21" s="35"/>
      <c r="C21" s="33" t="s">
        <v>29</v>
      </c>
      <c r="D21" s="36"/>
    </row>
    <row r="22" spans="1:4" ht="15.75">
      <c r="A22" s="33" t="s">
        <v>30</v>
      </c>
      <c r="B22" s="35"/>
      <c r="C22" s="33" t="s">
        <v>31</v>
      </c>
      <c r="D22" s="36"/>
    </row>
    <row r="23" spans="1:4" ht="15.75">
      <c r="A23" s="33" t="s">
        <v>32</v>
      </c>
      <c r="B23" s="35"/>
      <c r="C23" s="31" t="s">
        <v>33</v>
      </c>
      <c r="D23" s="36"/>
    </row>
    <row r="24" spans="1:4" ht="31.5">
      <c r="A24" s="33" t="s">
        <v>34</v>
      </c>
      <c r="B24" s="37">
        <f>+B25+B26</f>
        <v>0</v>
      </c>
      <c r="C24" s="33" t="s">
        <v>35</v>
      </c>
      <c r="D24" s="36"/>
    </row>
    <row r="25" spans="1:4" ht="31.5">
      <c r="A25" s="31" t="s">
        <v>36</v>
      </c>
      <c r="B25" s="38"/>
      <c r="C25" s="15" t="s">
        <v>37</v>
      </c>
      <c r="D25" s="34"/>
    </row>
    <row r="26" spans="1:4" ht="31.5">
      <c r="A26" s="33" t="s">
        <v>38</v>
      </c>
      <c r="B26" s="35"/>
      <c r="C26" s="18" t="s">
        <v>39</v>
      </c>
      <c r="D26" s="36"/>
    </row>
    <row r="27" spans="1:4" ht="15.75">
      <c r="A27" s="33" t="s">
        <v>40</v>
      </c>
      <c r="B27" s="35"/>
      <c r="C27" s="18" t="s">
        <v>41</v>
      </c>
      <c r="D27" s="36"/>
    </row>
    <row r="28" spans="1:4" ht="32.25" thickBot="1">
      <c r="A28" s="31" t="s">
        <v>42</v>
      </c>
      <c r="B28" s="38"/>
      <c r="C28" s="39" t="s">
        <v>43</v>
      </c>
      <c r="D28" s="34">
        <v>1265</v>
      </c>
    </row>
    <row r="29" spans="1:4" ht="32.25" thickBot="1">
      <c r="A29" s="28" t="s">
        <v>44</v>
      </c>
      <c r="B29" s="29">
        <f>+B19+B24+B27+B28</f>
        <v>7277</v>
      </c>
      <c r="C29" s="28" t="s">
        <v>45</v>
      </c>
      <c r="D29" s="30">
        <f>SUM(D19:D28)</f>
        <v>1265</v>
      </c>
    </row>
    <row r="30" spans="1:4" ht="32.25" thickBot="1">
      <c r="A30" s="28" t="s">
        <v>46</v>
      </c>
      <c r="B30" s="40">
        <f>+B18+B29</f>
        <v>95430</v>
      </c>
      <c r="C30" s="28" t="s">
        <v>47</v>
      </c>
      <c r="D30" s="40">
        <f>+D18+D29</f>
        <v>91436</v>
      </c>
    </row>
    <row r="31" spans="1:4" ht="16.5" thickBot="1">
      <c r="A31" s="28" t="s">
        <v>48</v>
      </c>
      <c r="B31" s="40">
        <f>IF(B18-D18&lt;0,D18-B18,"-")</f>
        <v>2018</v>
      </c>
      <c r="C31" s="28" t="s">
        <v>49</v>
      </c>
      <c r="D31" s="40" t="str">
        <f>IF(B18-D18&gt;0,B18-D18,"-")</f>
        <v>-</v>
      </c>
    </row>
    <row r="32" spans="1:4" ht="16.5" thickBot="1">
      <c r="A32" s="28" t="s">
        <v>50</v>
      </c>
      <c r="B32" s="40" t="str">
        <f>IF(B18+B29-D30&lt;0,D30-(B18+B29),"-")</f>
        <v>-</v>
      </c>
      <c r="C32" s="28" t="s">
        <v>51</v>
      </c>
      <c r="D32" s="40">
        <f>IF(B18+B29-D30&gt;0,B18+B29-D30,"-")</f>
        <v>3994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2015-10-13T10:14:11Z</dcterms:modified>
</cp:coreProperties>
</file>