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.M" sheetId="10" r:id="rId1"/>
    <sheet name="2. M." sheetId="6" r:id="rId2"/>
    <sheet name="3.M." sheetId="7" r:id="rId3"/>
    <sheet name="4.M." sheetId="4" r:id="rId4"/>
    <sheet name="5.M." sheetId="9" r:id="rId5"/>
    <sheet name="6.M." sheetId="5" r:id="rId6"/>
    <sheet name="7.M." sheetId="3" r:id="rId7"/>
    <sheet name="8.M." sheetId="11" r:id="rId8"/>
    <sheet name="1.T." sheetId="12" r:id="rId9"/>
    <sheet name="2.T." sheetId="18" r:id="rId10"/>
    <sheet name="3.T." sheetId="13" r:id="rId11"/>
    <sheet name="4.T." sheetId="16" r:id="rId12"/>
    <sheet name="5.T." sheetId="17" r:id="rId13"/>
  </sheets>
  <definedNames>
    <definedName name="_xlnm.Print_Area" localSheetId="1">'2. M.'!$A$1:$E$57</definedName>
    <definedName name="_xlnm.Print_Area" localSheetId="2">'3.M.'!$A$1:$E$112</definedName>
    <definedName name="_xlnm.Print_Area" localSheetId="3">'4.M.'!$A$1:$E$15</definedName>
  </definedNames>
  <calcPr calcId="125725"/>
</workbook>
</file>

<file path=xl/calcChain.xml><?xml version="1.0" encoding="utf-8"?>
<calcChain xmlns="http://schemas.openxmlformats.org/spreadsheetml/2006/main">
  <c r="E18" i="4"/>
  <c r="E17"/>
  <c r="C15"/>
  <c r="B15"/>
  <c r="E15"/>
  <c r="E14"/>
  <c r="E13"/>
  <c r="E12"/>
  <c r="E11"/>
  <c r="E10"/>
  <c r="B9"/>
  <c r="E8"/>
  <c r="E7"/>
  <c r="E6"/>
  <c r="C6"/>
  <c r="C9"/>
  <c r="E5"/>
  <c r="E4"/>
  <c r="E25" i="11"/>
  <c r="F24"/>
  <c r="C49"/>
  <c r="E20" i="17"/>
  <c r="E21"/>
  <c r="E22"/>
  <c r="E23"/>
  <c r="E19"/>
  <c r="E16"/>
  <c r="E17"/>
  <c r="E15"/>
  <c r="E9"/>
  <c r="E10"/>
  <c r="E11"/>
  <c r="E12"/>
  <c r="E13"/>
  <c r="E8"/>
  <c r="E4"/>
  <c r="E5"/>
  <c r="E6"/>
  <c r="E3"/>
  <c r="E14"/>
  <c r="E24"/>
  <c r="E18"/>
  <c r="E7"/>
  <c r="D17"/>
  <c r="D26"/>
  <c r="D25"/>
  <c r="D24"/>
  <c r="D20"/>
  <c r="D21"/>
  <c r="D22"/>
  <c r="D23"/>
  <c r="D19"/>
  <c r="D18"/>
  <c r="D16"/>
  <c r="D15"/>
  <c r="D14"/>
  <c r="D7"/>
  <c r="D9"/>
  <c r="D10"/>
  <c r="D11"/>
  <c r="D12"/>
  <c r="D13"/>
  <c r="D8"/>
  <c r="D6"/>
  <c r="D4"/>
  <c r="D5"/>
  <c r="D3"/>
  <c r="C20"/>
  <c r="C21"/>
  <c r="C22"/>
  <c r="C23"/>
  <c r="C19"/>
  <c r="C16"/>
  <c r="C17"/>
  <c r="C15"/>
  <c r="C9"/>
  <c r="C10"/>
  <c r="C11"/>
  <c r="C12"/>
  <c r="C13"/>
  <c r="C8"/>
  <c r="C14"/>
  <c r="C4"/>
  <c r="C5"/>
  <c r="C6"/>
  <c r="C3"/>
  <c r="C24"/>
  <c r="C18"/>
  <c r="C7"/>
  <c r="B24"/>
  <c r="B14"/>
  <c r="B18"/>
  <c r="B7"/>
  <c r="B25"/>
  <c r="D32" i="9"/>
  <c r="D15" i="5"/>
  <c r="C15"/>
  <c r="E110" i="7"/>
  <c r="D110"/>
  <c r="E104"/>
  <c r="D104"/>
  <c r="D78"/>
  <c r="C78"/>
  <c r="E109"/>
  <c r="D109"/>
  <c r="E78"/>
  <c r="D10"/>
  <c r="D17" i="5"/>
  <c r="D16"/>
  <c r="C17"/>
  <c r="C16"/>
  <c r="B16"/>
  <c r="B17"/>
  <c r="D7"/>
  <c r="D10"/>
  <c r="D13"/>
  <c r="C8"/>
  <c r="C10"/>
  <c r="C13"/>
  <c r="B8"/>
  <c r="B10"/>
  <c r="B13"/>
  <c r="E50" i="6"/>
  <c r="E57"/>
  <c r="C50"/>
  <c r="E38"/>
  <c r="C38"/>
  <c r="D37"/>
  <c r="C37"/>
  <c r="C29"/>
  <c r="D15"/>
  <c r="D18"/>
  <c r="C15"/>
  <c r="C18"/>
  <c r="C57"/>
  <c r="D29"/>
  <c r="E9" i="4"/>
  <c r="E26" i="17"/>
  <c r="E25"/>
  <c r="C26"/>
  <c r="C25"/>
  <c r="B26"/>
  <c r="D51" i="6"/>
  <c r="E51"/>
  <c r="D57"/>
  <c r="C51"/>
</calcChain>
</file>

<file path=xl/sharedStrings.xml><?xml version="1.0" encoding="utf-8"?>
<sst xmlns="http://schemas.openxmlformats.org/spreadsheetml/2006/main" count="626" uniqueCount="491">
  <si>
    <t>1.</t>
  </si>
  <si>
    <t>2.</t>
  </si>
  <si>
    <t>3.</t>
  </si>
  <si>
    <t>4.</t>
  </si>
  <si>
    <t>5.</t>
  </si>
  <si>
    <t>7.</t>
  </si>
  <si>
    <t>8.</t>
  </si>
  <si>
    <t>Előirányzat-csoport, kiemelt előirányzat megnevezése</t>
  </si>
  <si>
    <t xml:space="preserve">Nagypáli Közös Önkormányzati Hivatal     </t>
  </si>
  <si>
    <t>Eredeti előirányzat mindösszesen:</t>
  </si>
  <si>
    <t>Székhely Hivatal eredeti előirányzata</t>
  </si>
  <si>
    <t>Kirendeltség Hivatal eredeti előirányzata</t>
  </si>
  <si>
    <t>1. Működési bevételek</t>
  </si>
  <si>
    <t>2. Működési célú átvett pénzeszközök</t>
  </si>
  <si>
    <t>3. Finanszírozási bevételek</t>
  </si>
  <si>
    <t>3.1. Központi, irányító szervi támogatás</t>
  </si>
  <si>
    <t>3.2. Előző évi maradvány igénybevétele</t>
  </si>
  <si>
    <t>BEVÉTEK ÖSSZESEN</t>
  </si>
  <si>
    <t>1. Személyi juttatások</t>
  </si>
  <si>
    <t>2. Külső személyi juttatások</t>
  </si>
  <si>
    <t>3. Munkáltatót terhelő járulékok és szociális hozzájárulási adó</t>
  </si>
  <si>
    <t>4. Dologi kiadások</t>
  </si>
  <si>
    <t>5. Egyéb működési célú kiadások</t>
  </si>
  <si>
    <t xml:space="preserve">KIADÁSOK  ÖSSZESEN: </t>
  </si>
  <si>
    <t>Éves engedélyezett létszám előirányzat (fő)</t>
  </si>
  <si>
    <t>Ebből köztisztviselő:</t>
  </si>
  <si>
    <t>Megnevezés</t>
  </si>
  <si>
    <t>Költségvetési bevételek</t>
  </si>
  <si>
    <t>Költségvetési kiadások</t>
  </si>
  <si>
    <t>Költségvetési hiány</t>
  </si>
  <si>
    <t>Költségvetési többlet</t>
  </si>
  <si>
    <t>Előző évek pénzmaradványának igénybevétele</t>
  </si>
  <si>
    <t>Tárgyévi kiadások</t>
  </si>
  <si>
    <t>Tárgyévi bevételek</t>
  </si>
  <si>
    <t xml:space="preserve"> /adatok e Ft-ban/</t>
  </si>
  <si>
    <t>2014. évi eredeti eir. Működési</t>
  </si>
  <si>
    <t xml:space="preserve">2014. évi eredeti eir. Felhalmozási </t>
  </si>
  <si>
    <t>Költségvetési bevételek:</t>
  </si>
  <si>
    <t>Rovat száma</t>
  </si>
  <si>
    <t>Összesen:</t>
  </si>
  <si>
    <t>Működési</t>
  </si>
  <si>
    <t>Felhalmozási</t>
  </si>
  <si>
    <t>Helyi önkormányzatok működésének általános támogatása</t>
  </si>
  <si>
    <t xml:space="preserve"> -Önkormányzati Hivatal működésének támogatása</t>
  </si>
  <si>
    <t xml:space="preserve"> -Település üzemeltetés (zöldterület-gazdálkodás, közvilágítás, köztemető-fenntartás, közütak-fenntartása)</t>
  </si>
  <si>
    <t xml:space="preserve"> -Egyéb önkormányzati feladatok támogatása</t>
  </si>
  <si>
    <t>Települési önkormányzatok szociális és gyermekjóléti feladatainak támogatása</t>
  </si>
  <si>
    <t xml:space="preserve"> -Falugondnoki szolgálat támogatása</t>
  </si>
  <si>
    <t xml:space="preserve"> -Kistelepülések szociális feladatainak támogatása</t>
  </si>
  <si>
    <t xml:space="preserve"> -Hozzájárulás pénzbeli szociális ellátásokhoz</t>
  </si>
  <si>
    <t>Települési önkormányzatok kulturális feladatainak támogatása</t>
  </si>
  <si>
    <t>Működési célú központosított előírányzatok (lakott külterület)</t>
  </si>
  <si>
    <t>Helyi önkormányzatok kiegészítő támogatásai (egyes jövedelem pótló támogatások kiegészítése)</t>
  </si>
  <si>
    <t>Működési célúvisszatérítendő támogatások, kölcsönök visszatérülése államháztartáson belülről</t>
  </si>
  <si>
    <t>Egyéb működési célú támogatások bevételei államháztartáson belülről (közfoglalkoztatottak bére)</t>
  </si>
  <si>
    <t>B1</t>
  </si>
  <si>
    <t>Vagyoni típusú adók</t>
  </si>
  <si>
    <t xml:space="preserve"> -Magánszemélyek kommunális adója</t>
  </si>
  <si>
    <t xml:space="preserve"> -Idegenforgalmi adó</t>
  </si>
  <si>
    <t>Gépjárműadó</t>
  </si>
  <si>
    <t>Egyéb áruhasználati és szolgáltatási adók (talajterhelési díj)</t>
  </si>
  <si>
    <t>Egyéb közhatalmi bevételek</t>
  </si>
  <si>
    <t xml:space="preserve"> -Igazgatási szolgáltatási díj</t>
  </si>
  <si>
    <t xml:space="preserve"> -Adópótlék, adóbírság</t>
  </si>
  <si>
    <t xml:space="preserve"> -Egyéb közhatalmi bevételek</t>
  </si>
  <si>
    <t>B3</t>
  </si>
  <si>
    <t>Áru- és készletértékesítés ellenértéke</t>
  </si>
  <si>
    <t>Szolgáltatások ellenértéke</t>
  </si>
  <si>
    <t>Közvetített szolgáltatások értéke</t>
  </si>
  <si>
    <t>Tulajdonosi bevételek</t>
  </si>
  <si>
    <t>Kiszámlázott általános forgalmi adó</t>
  </si>
  <si>
    <t>Kamatbevétel</t>
  </si>
  <si>
    <t>Egyéb működési bevételek</t>
  </si>
  <si>
    <t>B4</t>
  </si>
  <si>
    <t>Egyéb felhalmozási célú átvett pénzeszközök</t>
  </si>
  <si>
    <t>B7</t>
  </si>
  <si>
    <t>B1-B7</t>
  </si>
  <si>
    <t>Rövid lejáratú hitelek, kölcsönök felvétele</t>
  </si>
  <si>
    <t xml:space="preserve">Hitel-, kölcsönfelvétel államháztartáson kívülről </t>
  </si>
  <si>
    <t>Előző év költségvetési maradványának igénybevétele</t>
  </si>
  <si>
    <t>Maradvány igénybevétele</t>
  </si>
  <si>
    <t>B8</t>
  </si>
  <si>
    <t>TÁRGYÉVI BEVÉTELEK ÖSSZESEN:</t>
  </si>
  <si>
    <t>Tervezett előirányzat</t>
  </si>
  <si>
    <t>Rövid lejáratú hitel, kölcsön felvét</t>
  </si>
  <si>
    <t>Rövid lejáratú hitel, kölcsön törlesztés</t>
  </si>
  <si>
    <t xml:space="preserve"> -</t>
  </si>
  <si>
    <t xml:space="preserve"> - </t>
  </si>
  <si>
    <t>Központi, irányító szervi támogatások folyósítása - Hivatal finanszírozás</t>
  </si>
  <si>
    <t>2014. évi eredeti előirányzat</t>
  </si>
  <si>
    <r>
      <t xml:space="preserve"> -</t>
    </r>
    <r>
      <rPr>
        <b/>
        <sz val="24"/>
        <rFont val="Arial CE"/>
        <family val="2"/>
        <charset val="238"/>
      </rPr>
      <t xml:space="preserve">Nagypáli Fejlesztési Övezet </t>
    </r>
    <r>
      <rPr>
        <sz val="24"/>
        <rFont val="Arial CE"/>
        <family val="2"/>
        <charset val="238"/>
      </rPr>
      <t>Nonprofit Kft. (Képzés a megújuló energiák használatának elterjedése érdekében)</t>
    </r>
  </si>
  <si>
    <r>
      <t xml:space="preserve"> -</t>
    </r>
    <r>
      <rPr>
        <b/>
        <sz val="24"/>
        <rFont val="Arial CE"/>
        <family val="2"/>
        <charset val="238"/>
      </rPr>
      <t xml:space="preserve">Faluért Alapítvány </t>
    </r>
    <r>
      <rPr>
        <sz val="24"/>
        <rFont val="Arial CE"/>
        <family val="2"/>
        <charset val="238"/>
      </rPr>
      <t>(Közterületek rehabilitációja - Hegyi út)</t>
    </r>
  </si>
  <si>
    <r>
      <t xml:space="preserve"> -</t>
    </r>
    <r>
      <rPr>
        <b/>
        <sz val="24"/>
        <rFont val="Arial CE"/>
        <family val="2"/>
        <charset val="238"/>
      </rPr>
      <t>Zalamenti Turisztikai Közhasznú Egyesület</t>
    </r>
    <r>
      <rPr>
        <sz val="24"/>
        <rFont val="Arial CE"/>
        <family val="2"/>
        <charset val="238"/>
      </rPr>
      <t xml:space="preserve"> (Turisztikai térkép létrehozása Nagypáliban)</t>
    </r>
  </si>
  <si>
    <r>
      <t xml:space="preserve"> -</t>
    </r>
    <r>
      <rPr>
        <b/>
        <sz val="24"/>
        <rFont val="Arial CE"/>
        <family val="2"/>
        <charset val="238"/>
      </rPr>
      <t>Nagypáli Ifjusági Közhasznú Egyesület</t>
    </r>
    <r>
      <rPr>
        <sz val="24"/>
        <rFont val="Arial CE"/>
        <family val="2"/>
        <charset val="238"/>
      </rPr>
      <t xml:space="preserve"> (Kiadványok és bemutatófilm készítése Nagypáliról)</t>
    </r>
  </si>
  <si>
    <r>
      <t xml:space="preserve"> -</t>
    </r>
    <r>
      <rPr>
        <b/>
        <sz val="24"/>
        <rFont val="Arial CE"/>
        <family val="2"/>
        <charset val="238"/>
      </rPr>
      <t>Zala-Menti Polgármesterek és Polgárok Egyesülete</t>
    </r>
    <r>
      <rPr>
        <sz val="24"/>
        <rFont val="Arial CE"/>
        <family val="2"/>
        <charset val="238"/>
      </rPr>
      <t xml:space="preserve"> (Polgári Hagyományőrzés Nagypáliban)</t>
    </r>
  </si>
  <si>
    <r>
      <t xml:space="preserve"> -</t>
    </r>
    <r>
      <rPr>
        <b/>
        <sz val="24"/>
        <rFont val="Arial CE"/>
        <family val="2"/>
        <charset val="238"/>
      </rPr>
      <t>Polgárőr Egyesület</t>
    </r>
    <r>
      <rPr>
        <sz val="24"/>
        <rFont val="Arial CE"/>
        <family val="2"/>
        <charset val="238"/>
      </rPr>
      <t xml:space="preserve"> Nagypáli (Helyi Biopiac Naturális körülmények közt)</t>
    </r>
  </si>
  <si>
    <r>
      <t xml:space="preserve"> -</t>
    </r>
    <r>
      <rPr>
        <b/>
        <sz val="24"/>
        <rFont val="Arial CE"/>
        <family val="2"/>
        <charset val="238"/>
      </rPr>
      <t xml:space="preserve">Faluért Alapítvány </t>
    </r>
    <r>
      <rPr>
        <sz val="24"/>
        <rFont val="Arial CE"/>
        <family val="2"/>
        <charset val="238"/>
      </rPr>
      <t>(Apartmanlakások kialakítása -turisztika)</t>
    </r>
  </si>
  <si>
    <r>
      <t xml:space="preserve"> -</t>
    </r>
    <r>
      <rPr>
        <b/>
        <sz val="24"/>
        <rFont val="Arial CE"/>
        <family val="2"/>
        <charset val="238"/>
      </rPr>
      <t>Nagypáli Ifjusági Közhasznú Egyesület</t>
    </r>
    <r>
      <rPr>
        <sz val="24"/>
        <rFont val="Arial CE"/>
        <family val="2"/>
        <charset val="238"/>
      </rPr>
      <t xml:space="preserve"> (Helyi termék kiállító tér Ökocentrumnál)</t>
    </r>
  </si>
  <si>
    <r>
      <t xml:space="preserve"> -Park és Bemutatóhely Kialakítása (Leader önkéntesprogram) - EU-s </t>
    </r>
    <r>
      <rPr>
        <b/>
        <sz val="24"/>
        <rFont val="Arial CE"/>
        <family val="2"/>
        <charset val="238"/>
      </rPr>
      <t xml:space="preserve">önkormányzati projekt </t>
    </r>
  </si>
  <si>
    <r>
      <t xml:space="preserve"> -Boronapince felújítása (Nagypáli Önkormányzat -                    Eu-s</t>
    </r>
    <r>
      <rPr>
        <b/>
        <sz val="24"/>
        <rFont val="Arial CE"/>
        <family val="2"/>
        <charset val="238"/>
      </rPr>
      <t xml:space="preserve"> önkormányzati projekt)</t>
    </r>
  </si>
  <si>
    <r>
      <t xml:space="preserve"> -IKSZT (Nagypáli Önkormányzat - működési támogatás -            EU-s </t>
    </r>
    <r>
      <rPr>
        <b/>
        <sz val="24"/>
        <rFont val="Arial CE"/>
        <family val="2"/>
        <charset val="238"/>
      </rPr>
      <t>önkormányzati projekt)</t>
    </r>
  </si>
  <si>
    <t xml:space="preserve">                                                                                 ( Adatok ezer Ft- ban ) </t>
  </si>
  <si>
    <t>Egyéb külső személyi juttatások</t>
  </si>
  <si>
    <t>K1</t>
  </si>
  <si>
    <t>Munkaadókat terhelő járulékok és szociális hozzájárulási adó</t>
  </si>
  <si>
    <t>K2</t>
  </si>
  <si>
    <t>Szakmai anyagok beszerzése</t>
  </si>
  <si>
    <t xml:space="preserve"> -Vegyszerbeszerzés</t>
  </si>
  <si>
    <t xml:space="preserve"> -Irodaszer, nyomtatvány</t>
  </si>
  <si>
    <t xml:space="preserve"> -Könyv beszerzés</t>
  </si>
  <si>
    <t xml:space="preserve"> -Folyóirat beszerzés</t>
  </si>
  <si>
    <t>Üzemeltetési anyagok beszerzése</t>
  </si>
  <si>
    <t xml:space="preserve"> -Tüzelőanyag beszerzés</t>
  </si>
  <si>
    <t xml:space="preserve"> -Hajtó - és kenőanyagok</t>
  </si>
  <si>
    <t xml:space="preserve"> -Munkaruha, védőruha</t>
  </si>
  <si>
    <t xml:space="preserve"> -Egyéb anyagbeszerzés</t>
  </si>
  <si>
    <t>Informatikai szolgáltatások igénybevétele</t>
  </si>
  <si>
    <t>Egyéb kommunikációs szolgáltatások</t>
  </si>
  <si>
    <t xml:space="preserve"> -Nem adatátviteli célú távközlési díjak</t>
  </si>
  <si>
    <t xml:space="preserve"> -Egyéb kommunikációs szolgáltatások</t>
  </si>
  <si>
    <t>Közüzemi díjak</t>
  </si>
  <si>
    <t xml:space="preserve"> -Gázenergia</t>
  </si>
  <si>
    <t xml:space="preserve"> -Villamos energia</t>
  </si>
  <si>
    <t xml:space="preserve"> -Víz- és csatorna díjak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</si>
  <si>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</si>
  <si>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</si>
  <si>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</si>
  <si>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</si>
  <si>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Kiküldetések kiadásai</t>
  </si>
  <si>
    <t>Reklám - és propagandakiadások</t>
  </si>
  <si>
    <t>Működési célú előzetesen felszámított általános forgalmi adó</t>
  </si>
  <si>
    <t>Fizetendő általános forgalmi adó</t>
  </si>
  <si>
    <t>Egyéb dologi kiadások</t>
  </si>
  <si>
    <t>K3</t>
  </si>
  <si>
    <t>Betegséggel kapcsolatos (nem társadalombiztosítási) ellátások</t>
  </si>
  <si>
    <t xml:space="preserve"> -Ápolási díj</t>
  </si>
  <si>
    <t xml:space="preserve"> -Közgyógyellátás</t>
  </si>
  <si>
    <t>Foglalkoztatással, munkanélküliséggel kapcsolatos ellátások (FHT.)</t>
  </si>
  <si>
    <t>Lakhatással kapcsolatos ellátások (Lakásfenntartási támogatás)</t>
  </si>
  <si>
    <t>Egyéb nem intézményi ellátások</t>
  </si>
  <si>
    <t xml:space="preserve"> -Átmeneti segély</t>
  </si>
  <si>
    <t xml:space="preserve">  -Temetési segély</t>
  </si>
  <si>
    <t>K4</t>
  </si>
  <si>
    <t>Egyéb működési célú támogatások államháztartáson belülre</t>
  </si>
  <si>
    <t xml:space="preserve"> -Óvoda finanszírozás</t>
  </si>
  <si>
    <t xml:space="preserve"> -Iskolai étkeztetése</t>
  </si>
  <si>
    <t xml:space="preserve"> -Észak-Nyugat Zalai Kistérségi Társulás tagdíj hozzájárulás</t>
  </si>
  <si>
    <t xml:space="preserve"> -Többcélú Kistérségi  Társulás tagdíj hozzájárulás</t>
  </si>
  <si>
    <t xml:space="preserve"> -Kistérségi ügyelet működési hozzájárulás</t>
  </si>
  <si>
    <t xml:space="preserve"> -Védőnői szolgálat</t>
  </si>
  <si>
    <t>Egyéb működési célú támogatások államháztartáson kívülre</t>
  </si>
  <si>
    <t xml:space="preserve"> -Göcsej-Hegyhát   Leader  egyesület tagdíj hozzájárulás</t>
  </si>
  <si>
    <t xml:space="preserve">  -Közvilágítási Egyesület tagdíj hozzájárulás</t>
  </si>
  <si>
    <t xml:space="preserve"> -Zalai Falvakért Egyesület tagdíj hozzájárulás</t>
  </si>
  <si>
    <t xml:space="preserve"> -Polgárőr Egyesület működésének támogatása</t>
  </si>
  <si>
    <t xml:space="preserve"> -Zala-Menti Polgármesterek és Polgárok egyesületének támogatása</t>
  </si>
  <si>
    <t xml:space="preserve"> -BURSA</t>
  </si>
  <si>
    <t xml:space="preserve"> -Fogorvosi ügyelet hozzájárulás</t>
  </si>
  <si>
    <t xml:space="preserve"> -Zalatáj Kiadó támogatása</t>
  </si>
  <si>
    <t xml:space="preserve"> -Ifjusági Egyesület működési célú támogatása</t>
  </si>
  <si>
    <t xml:space="preserve"> -Faluért Alapítvány működési célú támogatása</t>
  </si>
  <si>
    <t xml:space="preserve"> -Turisztikai Közhasznú Egyesület működési célú támogatása </t>
  </si>
  <si>
    <t xml:space="preserve"> -Nagypáli Fejlesztési Övezet Nonprofit Kft. működési célú támogatása</t>
  </si>
  <si>
    <t>Tartalékok</t>
  </si>
  <si>
    <t xml:space="preserve"> -Szennyvíz alszámla pénzkészlete</t>
  </si>
  <si>
    <t xml:space="preserve"> -Beruházásokra, felújításokra tartalék</t>
  </si>
  <si>
    <t xml:space="preserve"> -Működési tartalék (általános tartalék)</t>
  </si>
  <si>
    <t>K5</t>
  </si>
  <si>
    <t>Ingatlanok beszerzése, létesítése</t>
  </si>
  <si>
    <t xml:space="preserve"> -Park - és bemutatóhely kialakítása</t>
  </si>
  <si>
    <t xml:space="preserve"> -Boronapince felújítás</t>
  </si>
  <si>
    <t>Egyéb tárgyi eszközök beszerzése, létesítése (Kisértékű tárgyi eszközök beszerzése)</t>
  </si>
  <si>
    <t>Beruházási célú előzetesen felszámított általános forgalmi adó</t>
  </si>
  <si>
    <t>K6</t>
  </si>
  <si>
    <t>Ingatlanok felújítása</t>
  </si>
  <si>
    <t xml:space="preserve"> -Nagypáli hosszú-parkoló melletti kiemelt szegély bontás, helyreállítás </t>
  </si>
  <si>
    <t xml:space="preserve"> -Nagypáli lakótelep területén útburkolat helyreállítás</t>
  </si>
  <si>
    <t xml:space="preserve"> -Nagypáli Vitalitas medence szerkezetépítés</t>
  </si>
  <si>
    <t xml:space="preserve"> -Nagypáli hosszú-parkoló melletti járda építés</t>
  </si>
  <si>
    <t xml:space="preserve"> -Nagypáli faluház előtti térkövezés</t>
  </si>
  <si>
    <t xml:space="preserve"> -Nagypáli Vitalitas medence burkolás (030/2 hrsz.)</t>
  </si>
  <si>
    <t xml:space="preserve"> -Nagypáli, Aany J. u. járda térburkolat helyreállítás</t>
  </si>
  <si>
    <t xml:space="preserve"> -Napelem telep alap készítés</t>
  </si>
  <si>
    <t xml:space="preserve"> -Nagypáli KHT. Út melletti parkoló felújítás és a 109/2 hrsz.-ú járda felújítása számlarészletező szerint</t>
  </si>
  <si>
    <t>Felújítási célú előzetesen felszámított általános forgalmi adó</t>
  </si>
  <si>
    <t>K7</t>
  </si>
  <si>
    <t>Egyéb felhalmozási célú támogatások államháztartáson kívülre</t>
  </si>
  <si>
    <t xml:space="preserve"> -Zala Menti Turisztikai Közhasznú Egyesület  - turisztikai térkép</t>
  </si>
  <si>
    <t xml:space="preserve"> -Nagypáli Ifjusági Egyesület - Kiadványok - és bemutatófilm</t>
  </si>
  <si>
    <t xml:space="preserve"> -Polgárőr Egyesület - Helyi Biopiac</t>
  </si>
  <si>
    <t xml:space="preserve"> -Nagypáli Ifjusági Egyesület -Helyi termék kiállító tér</t>
  </si>
  <si>
    <t>K8</t>
  </si>
  <si>
    <t xml:space="preserve">Költségvetési kiadások </t>
  </si>
  <si>
    <t>K1-K8</t>
  </si>
  <si>
    <t>Rövid lejáratú hitelek, kölcsönök törlesztése</t>
  </si>
  <si>
    <t>Központi, irányító szervi támogatások folyóítása</t>
  </si>
  <si>
    <t>K9</t>
  </si>
  <si>
    <t xml:space="preserve">Önkormányzati létszám előirányzat </t>
  </si>
  <si>
    <t xml:space="preserve">Ebből: Közfoglalkoztatottak éves létszám előirányzata </t>
  </si>
  <si>
    <t>Költségvetési kiadások:</t>
  </si>
  <si>
    <t>Kiadási tétel megnevezése</t>
  </si>
  <si>
    <t>Összesen</t>
  </si>
  <si>
    <t>Foglalkoztatottak személyi juttatásai</t>
  </si>
  <si>
    <t>Külső személyi juttatások</t>
  </si>
  <si>
    <t>Személyi juttatások</t>
  </si>
  <si>
    <t>Készletbeszerzés</t>
  </si>
  <si>
    <t xml:space="preserve">Kommunikációs szolgáltatások </t>
  </si>
  <si>
    <t>Szolgáltatási kiadások</t>
  </si>
  <si>
    <t xml:space="preserve">Kiküldetések, reklám - és propagandakiadások </t>
  </si>
  <si>
    <t>Különféle befizetések és egyéb dologi kiadások</t>
  </si>
  <si>
    <t>Dologi kiadások</t>
  </si>
  <si>
    <t>Ellátottak pénzbeli juttatásai</t>
  </si>
  <si>
    <t>Egyéb működési célú kiadások</t>
  </si>
  <si>
    <t>Beruházások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</si>
  <si>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</si>
  <si>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</si>
  <si>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</si>
  <si>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</si>
  <si>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</si>
  <si>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>Önkormányzatok működési támogatásai</t>
  </si>
  <si>
    <t>Működési célú támogatások államháztartáson belülről</t>
  </si>
  <si>
    <t xml:space="preserve">Termékek és szolgáltatások adói </t>
  </si>
  <si>
    <t>Közhatalmi bevételek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</si>
  <si>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</si>
  <si>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</si>
  <si>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</si>
  <si>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Finanszírozási bevételek </t>
  </si>
  <si>
    <t xml:space="preserve">TÁRGYÉVI KIADÁSOK  ÖSSZESEN: </t>
  </si>
  <si>
    <t>Hitelműveletek igénybevétele utáni többlet / hiány</t>
  </si>
  <si>
    <t>Előző évek pénzmaradványának igénybevétele uáni többlet / hiány</t>
  </si>
  <si>
    <t>Irányító szervi támogatások folyósítását követő többlet / hiány</t>
  </si>
  <si>
    <t>2014. évi erdeti eir. Összesen</t>
  </si>
  <si>
    <t>Projekt megnevezése</t>
  </si>
  <si>
    <t>2014. évi önkormányzat által megvalósítandó EU-s projektek</t>
  </si>
  <si>
    <t>2014. évi önkormányzati hozzájárulások EU-s projektekhez (visszatérítendő támogatások)</t>
  </si>
  <si>
    <t>2014. évi várható kiadás (e Ft)</t>
  </si>
  <si>
    <t>Törvény szerinti illetmények, munkabérek</t>
  </si>
  <si>
    <t>Béren kívüli juttatások</t>
  </si>
  <si>
    <t>2014. évi kormányzati funkció</t>
  </si>
  <si>
    <t>2014. évi kormányzati funkció elnevezése</t>
  </si>
  <si>
    <t>I. Kiadások és bevételek kormányzati funkcióként</t>
  </si>
  <si>
    <t>052020</t>
  </si>
  <si>
    <t>Szennyvíz gyűjtése, tisztítása, elhelyezése</t>
  </si>
  <si>
    <t>051030</t>
  </si>
  <si>
    <t>Nem veszélyes (települési) hulladék vegyes (ömlesztett) begyűjtése, szállítása, átrakása</t>
  </si>
  <si>
    <t>013350</t>
  </si>
  <si>
    <t>Önkormányzati vagyonnal való gazdálkodással kapcsolatos feladatok (önkormányzati tulajdonú üzlethelyiségek, irodák, más ingatlanok hasznosítása)</t>
  </si>
  <si>
    <t>011130</t>
  </si>
  <si>
    <t>Önkormányzatok és önkormányzati hivatalok jogalkotó és általános igazgatási tevékenysége</t>
  </si>
  <si>
    <t>064010</t>
  </si>
  <si>
    <t>Közvilágítás</t>
  </si>
  <si>
    <t>066020</t>
  </si>
  <si>
    <t>Város-, községgazdálkodási egyéb szolgáltatások</t>
  </si>
  <si>
    <t>018010</t>
  </si>
  <si>
    <t>Önkormányzatok elszámolásai a központi költségvetéssel</t>
  </si>
  <si>
    <t>072190</t>
  </si>
  <si>
    <t>Általános orvosi szolgáltatások finanszírozása és támogatása</t>
  </si>
  <si>
    <t>091140</t>
  </si>
  <si>
    <t xml:space="preserve">Óvodai nevelés, ellátás működtetési feladatai </t>
  </si>
  <si>
    <t>091211</t>
  </si>
  <si>
    <t>Köznevelési intézmény 1-4. évfolyamán tanulók nevelésével, oktatásával összefüggő működtetési feladatok</t>
  </si>
  <si>
    <t>072112</t>
  </si>
  <si>
    <t>Háziorvosi ügyeleti ellátás</t>
  </si>
  <si>
    <t>072311</t>
  </si>
  <si>
    <t>Fogorvosi alapellátás</t>
  </si>
  <si>
    <t>101150</t>
  </si>
  <si>
    <t>Betegséggel kapcsolatos pénzbeli ellátások, támogatások</t>
  </si>
  <si>
    <t>107060</t>
  </si>
  <si>
    <t>Egyéb szociális pénzbeli ellátások, támogatások</t>
  </si>
  <si>
    <t>103010</t>
  </si>
  <si>
    <t>Elhunyt személyek hátramaradottainak pénzbeli ellátása</t>
  </si>
  <si>
    <t>041233</t>
  </si>
  <si>
    <t>Hosszabb időtartamú közfoglalkoztatás (Vállalkozás részére foglalkoztatást helyettesítő támogatásban részesülő személy foglalkoztatásához nyújtható támogatás )</t>
  </si>
  <si>
    <t>082094</t>
  </si>
  <si>
    <t>Közművelődés-kulturális alapú gazdaságfejlesztés</t>
  </si>
  <si>
    <t>013320</t>
  </si>
  <si>
    <t>Köztemető - fenntartás és - működtetés</t>
  </si>
  <si>
    <t>105010</t>
  </si>
  <si>
    <t>Munkanélküli aktív korúak ellátásai</t>
  </si>
  <si>
    <t>106020</t>
  </si>
  <si>
    <t>Lakásfenntartással, lakhatással összefüggő ellátások</t>
  </si>
  <si>
    <t>045160</t>
  </si>
  <si>
    <t>Közutak, hidak, alagutak üzemeltetése, fenntartása</t>
  </si>
  <si>
    <t>107055</t>
  </si>
  <si>
    <t>Falugondnoki, tanyagondnoki szolgáltatás</t>
  </si>
  <si>
    <t>084031</t>
  </si>
  <si>
    <t>Civil szervezetek működési támogatása</t>
  </si>
  <si>
    <t>084032</t>
  </si>
  <si>
    <t>Civil szervezetek porgramtámogatása</t>
  </si>
  <si>
    <t>066010</t>
  </si>
  <si>
    <t>Zöldterület-kezelés</t>
  </si>
  <si>
    <t xml:space="preserve"> - általános tartalék</t>
  </si>
  <si>
    <t xml:space="preserve"> - céltartalék</t>
  </si>
  <si>
    <t>MINDÖSSZESEN:</t>
  </si>
  <si>
    <t>Címrend a költségvetési rendelet 2.§ (2) bekezdéséhez</t>
  </si>
  <si>
    <t>Cím száma</t>
  </si>
  <si>
    <t>Cím neve</t>
  </si>
  <si>
    <t>Nagypáli Közös Önkormányzati Hivatal</t>
  </si>
  <si>
    <t>önk.</t>
  </si>
  <si>
    <t>1. melléklet</t>
  </si>
  <si>
    <t>Bevétel 2014. évi eredeti előirányzata</t>
  </si>
  <si>
    <t>Kiadás 2014. évi eredeti előirányzata</t>
  </si>
  <si>
    <t>Költségvetési egyenleg megállapítása, hiány finanszírozásának módja, többlet felhasználása - 6. melléklet</t>
  </si>
  <si>
    <r>
      <t xml:space="preserve"> - </t>
    </r>
    <r>
      <rPr>
        <b/>
        <sz val="12"/>
        <color indexed="8"/>
        <rFont val="Arial"/>
        <family val="2"/>
        <charset val="238"/>
      </rPr>
      <t>Nagypáli Fejlesztési Övezet Nonprofit Kft.-</t>
    </r>
    <r>
      <rPr>
        <sz val="12"/>
        <color indexed="8"/>
        <rFont val="Arial"/>
        <family val="2"/>
        <charset val="238"/>
      </rPr>
      <t xml:space="preserve"> Leader (Képzés a megújuló energiák használatának elterjedése érdekében)</t>
    </r>
  </si>
  <si>
    <r>
      <t xml:space="preserve"> - </t>
    </r>
    <r>
      <rPr>
        <b/>
        <sz val="12"/>
        <color indexed="8"/>
        <rFont val="Arial"/>
        <family val="2"/>
        <charset val="238"/>
      </rPr>
      <t>Faluért Alapítvány</t>
    </r>
    <r>
      <rPr>
        <sz val="12"/>
        <color indexed="8"/>
        <rFont val="Arial"/>
        <family val="2"/>
        <charset val="238"/>
      </rPr>
      <t xml:space="preserve"> Nagypáli - Leader (Közterületek rehabilitációja- Hegyi út)</t>
    </r>
  </si>
  <si>
    <r>
      <t xml:space="preserve"> - Zalamenti </t>
    </r>
    <r>
      <rPr>
        <b/>
        <sz val="12"/>
        <color indexed="8"/>
        <rFont val="Arial"/>
        <family val="2"/>
        <charset val="238"/>
      </rPr>
      <t>Turisztikai Közhasznú Egyesület</t>
    </r>
    <r>
      <rPr>
        <sz val="12"/>
        <color indexed="8"/>
        <rFont val="Arial"/>
        <family val="2"/>
        <charset val="238"/>
      </rPr>
      <t xml:space="preserve"> - Leader (Turisztikai térkép léterhozása Nagypáliban)</t>
    </r>
  </si>
  <si>
    <r>
      <t xml:space="preserve"> - Nagypáli </t>
    </r>
    <r>
      <rPr>
        <b/>
        <sz val="12"/>
        <color indexed="8"/>
        <rFont val="Arial"/>
        <family val="2"/>
        <charset val="238"/>
      </rPr>
      <t>Ifjusági Egyesület</t>
    </r>
    <r>
      <rPr>
        <sz val="12"/>
        <color indexed="8"/>
        <rFont val="Arial"/>
        <family val="2"/>
        <charset val="238"/>
      </rPr>
      <t>- Leader (Kiadványok és bemutatófilm készítése Nagypáliról)</t>
    </r>
  </si>
  <si>
    <r>
      <t xml:space="preserve"> - </t>
    </r>
    <r>
      <rPr>
        <b/>
        <sz val="12"/>
        <color indexed="8"/>
        <rFont val="Arial"/>
        <family val="2"/>
        <charset val="238"/>
      </rPr>
      <t>Zala-Menti Polgármesterek és Polgárok Egyesülete</t>
    </r>
    <r>
      <rPr>
        <sz val="12"/>
        <color indexed="8"/>
        <rFont val="Arial"/>
        <family val="2"/>
        <charset val="238"/>
      </rPr>
      <t>- Leader (Polgári hagyományőrzés Nagypáliban)</t>
    </r>
  </si>
  <si>
    <r>
      <t xml:space="preserve"> - </t>
    </r>
    <r>
      <rPr>
        <b/>
        <sz val="12"/>
        <color indexed="8"/>
        <rFont val="Arial"/>
        <family val="2"/>
        <charset val="238"/>
      </rPr>
      <t xml:space="preserve">Polgárőr Egyesület </t>
    </r>
    <r>
      <rPr>
        <sz val="12"/>
        <color indexed="8"/>
        <rFont val="Arial"/>
        <family val="2"/>
        <charset val="238"/>
      </rPr>
      <t>Nagypáli- Leader (Helyi biopiac naturáli körülmények közt)</t>
    </r>
  </si>
  <si>
    <r>
      <t xml:space="preserve"> - </t>
    </r>
    <r>
      <rPr>
        <b/>
        <sz val="12"/>
        <color indexed="8"/>
        <rFont val="Arial"/>
        <family val="2"/>
        <charset val="238"/>
      </rPr>
      <t xml:space="preserve">Faluért Alapítvány </t>
    </r>
    <r>
      <rPr>
        <sz val="12"/>
        <color indexed="8"/>
        <rFont val="Arial"/>
        <family val="2"/>
        <charset val="238"/>
      </rPr>
      <t>Nagypáli - Turisztika (Apartman lakások kialakítása bolt emeletén)</t>
    </r>
  </si>
  <si>
    <r>
      <t xml:space="preserve"> - Nagypáli </t>
    </r>
    <r>
      <rPr>
        <b/>
        <sz val="12"/>
        <color indexed="8"/>
        <rFont val="Arial"/>
        <family val="2"/>
        <charset val="238"/>
      </rPr>
      <t>Ifjusági Egyesület</t>
    </r>
    <r>
      <rPr>
        <sz val="12"/>
        <color indexed="8"/>
        <rFont val="Arial"/>
        <family val="2"/>
        <charset val="238"/>
      </rPr>
      <t>- Turisztika (Helyi termék kiállító tér Ökocentrumnál)</t>
    </r>
  </si>
  <si>
    <r>
      <t xml:space="preserve"> - </t>
    </r>
    <r>
      <rPr>
        <b/>
        <sz val="12"/>
        <color indexed="8"/>
        <rFont val="Arial"/>
        <family val="2"/>
        <charset val="238"/>
      </rPr>
      <t xml:space="preserve">Park-és bemutatóhely </t>
    </r>
    <r>
      <rPr>
        <sz val="12"/>
        <color indexed="8"/>
        <rFont val="Arial"/>
        <family val="2"/>
        <charset val="238"/>
      </rPr>
      <t>kialakítása - Leader Önkéntes Program (Hivatali épület mellett kialakított park)</t>
    </r>
  </si>
  <si>
    <r>
      <t xml:space="preserve"> - </t>
    </r>
    <r>
      <rPr>
        <b/>
        <sz val="12"/>
        <color indexed="8"/>
        <rFont val="Arial"/>
        <family val="2"/>
        <charset val="238"/>
      </rPr>
      <t>Boronapince</t>
    </r>
    <r>
      <rPr>
        <sz val="12"/>
        <color indexed="8"/>
        <rFont val="Arial"/>
        <family val="2"/>
        <charset val="238"/>
      </rPr>
      <t xml:space="preserve"> felújítás - Leader pályázat (660/2. HRSZ.)</t>
    </r>
  </si>
  <si>
    <r>
      <t xml:space="preserve"> - </t>
    </r>
    <r>
      <rPr>
        <b/>
        <sz val="12"/>
        <color indexed="8"/>
        <rFont val="Arial"/>
        <family val="2"/>
        <charset val="238"/>
      </rPr>
      <t>IKSZT</t>
    </r>
    <r>
      <rPr>
        <sz val="12"/>
        <color indexed="8"/>
        <rFont val="Arial"/>
        <family val="2"/>
        <charset val="238"/>
      </rPr>
      <t xml:space="preserve"> működési támogatás - első működési évet követő támogatási összeg</t>
    </r>
  </si>
  <si>
    <t>Költségvetési elsz.szla.:</t>
  </si>
  <si>
    <t>Pénztár</t>
  </si>
  <si>
    <t>Nyitó egyenleg:</t>
  </si>
  <si>
    <t>1 557 606</t>
  </si>
  <si>
    <t>Bevételek:</t>
  </si>
  <si>
    <t>bérleti díj, ktg.átalány</t>
  </si>
  <si>
    <t>ellátmány felvét</t>
  </si>
  <si>
    <t>állami támogatás</t>
  </si>
  <si>
    <t>2 679 136</t>
  </si>
  <si>
    <t>Pályázati biztosíték visszautalása</t>
  </si>
  <si>
    <t>Kiadások:</t>
  </si>
  <si>
    <t>Gépjárműadó átvezetése</t>
  </si>
  <si>
    <t>munkabér</t>
  </si>
  <si>
    <t>Megbízási díj</t>
  </si>
  <si>
    <t>Ktg.átalány</t>
  </si>
  <si>
    <t>Szociális tűzifa</t>
  </si>
  <si>
    <t>Étkezés élelmiszer</t>
  </si>
  <si>
    <t>Üzemanyag</t>
  </si>
  <si>
    <t>Anyagbeszerzés</t>
  </si>
  <si>
    <t>talajvizsgálati jelentés</t>
  </si>
  <si>
    <t xml:space="preserve">lakásfenntartási </t>
  </si>
  <si>
    <t>tűzoltó készülék ellenőrzés, javítás, portöltés</t>
  </si>
  <si>
    <t>hajtóanyag</t>
  </si>
  <si>
    <t>Irodaszer</t>
  </si>
  <si>
    <t>Vállalati vagyon- és felelősségbiztosítás</t>
  </si>
  <si>
    <t>Gumiszer+javítás</t>
  </si>
  <si>
    <t>Tűzjelző ber. távfelügyeleti díja</t>
  </si>
  <si>
    <t>Hitelesített helyszínrajz</t>
  </si>
  <si>
    <t>Támogatás (Polgárőrség Np)</t>
  </si>
  <si>
    <t>Akku</t>
  </si>
  <si>
    <t>kazánjavítás</t>
  </si>
  <si>
    <t>Tűz- és vagyonvédelmi rendszer karbantartás, javítás</t>
  </si>
  <si>
    <t>Propán gáz</t>
  </si>
  <si>
    <t>Gázdíj</t>
  </si>
  <si>
    <t>Kistartály bérleti díja</t>
  </si>
  <si>
    <t>Egyenlegek alakulása:</t>
  </si>
  <si>
    <t xml:space="preserve">anyagbeszerzés </t>
  </si>
  <si>
    <t>Közösségi ház burkolatainak bontása, javítása</t>
  </si>
  <si>
    <t>Pénztár:</t>
  </si>
  <si>
    <t>Magánszemélyek komm.adója:</t>
  </si>
  <si>
    <t>Üzletviteli, egyéb tanácsadás megbízási szerződés alapján</t>
  </si>
  <si>
    <t>Szennyvíz, (ivóvíz)</t>
  </si>
  <si>
    <t>Késedelmi pótlék:</t>
  </si>
  <si>
    <t>Biztosítás</t>
  </si>
  <si>
    <t>Idegenbevételi számla:</t>
  </si>
  <si>
    <t>bankköltség</t>
  </si>
  <si>
    <t>Egyéb bevételek</t>
  </si>
  <si>
    <t>Fogorvosi ügyelet</t>
  </si>
  <si>
    <t>Gépjárműadó beszedési számla:</t>
  </si>
  <si>
    <t>Nagypáli-szennyvízhaszn.díj</t>
  </si>
  <si>
    <t>1 502 240</t>
  </si>
  <si>
    <t>Áramdíj</t>
  </si>
  <si>
    <t>Kispáli szennyvízhaszn. Díj</t>
  </si>
  <si>
    <t>1 200 473</t>
  </si>
  <si>
    <t>Nagykutas szennyvízhaszn. Díj</t>
  </si>
  <si>
    <t>Kiskutas szennyvízhaszn. Díj</t>
  </si>
  <si>
    <t>Nagypáli-szennyvhaszn.díj Ságod-N.</t>
  </si>
  <si>
    <t>1 512 994</t>
  </si>
  <si>
    <t>EMVA támogatás</t>
  </si>
  <si>
    <t>Lekötött betét Np Szennyvízhaszn.díj</t>
  </si>
  <si>
    <t>4 071 765</t>
  </si>
  <si>
    <r>
      <t>lakásfenntartási tám</t>
    </r>
    <r>
      <rPr>
        <sz val="12"/>
        <color indexed="10"/>
        <rFont val="Times"/>
        <family val="1"/>
      </rPr>
      <t>.</t>
    </r>
  </si>
  <si>
    <r>
      <t>kirendeltség fin</t>
    </r>
    <r>
      <rPr>
        <sz val="12"/>
        <color indexed="10"/>
        <rFont val="Times"/>
        <family val="1"/>
      </rPr>
      <t>.</t>
    </r>
  </si>
  <si>
    <r>
      <t>Logisztikai központ holker festési, javítási munkái</t>
    </r>
    <r>
      <rPr>
        <sz val="12"/>
        <color indexed="10"/>
        <rFont val="Times"/>
        <family val="1"/>
      </rPr>
      <t>.</t>
    </r>
  </si>
  <si>
    <t>Bevételek mindösszesen:</t>
  </si>
  <si>
    <t>Kiadások mindösszesen:</t>
  </si>
  <si>
    <t>1. tájékoztató tábla</t>
  </si>
  <si>
    <t>BEVÉTELEK</t>
  </si>
  <si>
    <t>KIADÁSOK</t>
  </si>
  <si>
    <t>Működéi bevételek</t>
  </si>
  <si>
    <t>Működési költségvetési bevételek</t>
  </si>
  <si>
    <t>Felhalmozási célú átvett pénzeszközök</t>
  </si>
  <si>
    <t>Működési költségvetési kiadások</t>
  </si>
  <si>
    <t>Felhalmozási költségvetési bevétel</t>
  </si>
  <si>
    <t>Egyéb működési célú kiadások (felhalmozási tartalék)</t>
  </si>
  <si>
    <t>BEVÉTELEK ÖSSZESEN:</t>
  </si>
  <si>
    <t>Felújítások</t>
  </si>
  <si>
    <t>Egyéb felhalmozási célú kiadások</t>
  </si>
  <si>
    <t>Felhalmozási költségvetési kiadások</t>
  </si>
  <si>
    <t>KIADÁSOK ÖSSZESEN:</t>
  </si>
  <si>
    <t>Finanszírozási bevételek                                    B8</t>
  </si>
  <si>
    <t>Finanszírozási kiadások                                           K9</t>
  </si>
  <si>
    <t>Sorsz.</t>
  </si>
  <si>
    <t>A többéves kihatással járó feladat megnevezése</t>
  </si>
  <si>
    <t>Működési kiadás</t>
  </si>
  <si>
    <t>2014.</t>
  </si>
  <si>
    <t>2015.</t>
  </si>
  <si>
    <t>2016.</t>
  </si>
  <si>
    <t>Működési bevétel</t>
  </si>
  <si>
    <t>Integrált Közösségi és Szolgáltató tér működtetése EU-s finanszírozása - működés tekintetében</t>
  </si>
  <si>
    <t>Integrált Közösségi és Szolgáltató tér működtetésével kapcsolatos működési kiadások (bérköltség, rezsiköltség)</t>
  </si>
  <si>
    <t xml:space="preserve">Az önkormányzat 2014. évi költségvetésében tervezett,
többéves kihatással járó feladata és előirányzatai
éves bontásban - 3. tájékoztató tábla
</t>
  </si>
  <si>
    <t>Működési célú kiadások összesen</t>
  </si>
  <si>
    <t>Felhalmozási célú bevételek összesen</t>
  </si>
  <si>
    <t>Felhalmozási célú kiadások összesen</t>
  </si>
  <si>
    <t>ÖNKORMÁNYZAT BEVÉTELE ÖSSZESEN</t>
  </si>
  <si>
    <t>ÖNKORMÁNYZAT KIADÁSAI ÖSSZESEN</t>
  </si>
  <si>
    <t>Ssz.</t>
  </si>
  <si>
    <t>Az önkormányzat bevételi jogcímei</t>
  </si>
  <si>
    <t>Közvetett támogatás</t>
  </si>
  <si>
    <t>I.</t>
  </si>
  <si>
    <t>II.</t>
  </si>
  <si>
    <t>Illeték és helyi adó bevételhez tartozó közvetett támogatások</t>
  </si>
  <si>
    <t>Ebből:</t>
  </si>
  <si>
    <t>Helyi adó bevétel</t>
  </si>
  <si>
    <t xml:space="preserve"> Helyi adó elengedés és kedvezmény</t>
  </si>
  <si>
    <t xml:space="preserve"> - kommunális adó</t>
  </si>
  <si>
    <t>Átengedett központi adókhoz tartozó közvetett támogatások</t>
  </si>
  <si>
    <t>Gépjárműadó elengedés és kedvezmény</t>
  </si>
  <si>
    <t>Vagyoni típusu adók</t>
  </si>
  <si>
    <t>Termékek és szolgáltatások adói</t>
  </si>
  <si>
    <t>Várható bevétel a költségvetési évet követő években    (adatok e Ft-ban)</t>
  </si>
  <si>
    <t>Talajterhelési díj</t>
  </si>
  <si>
    <t>Talajterhelési díj kedvezmény</t>
  </si>
  <si>
    <t xml:space="preserve"> - idegenforgalmi adó</t>
  </si>
  <si>
    <t>Bevételi  forrás  megnevezése</t>
  </si>
  <si>
    <t>Nagypáli Község Önkormányzatának 2014. évi bevételi előirányzatai működési és felhalmozási cél szerinti bontásban (adatok e Ft-ban)  - 2. melléklet</t>
  </si>
  <si>
    <t>Az önkormányzat 2014. évi  költségvetési kiadásai működési és felhalmozási cél szerinti bontásban és létszám előirányzata (adatok e Ft-ban) - 3. melléklet</t>
  </si>
  <si>
    <t>Nagypáli Közös Önkormányzati Hivatal  2014. évi bevételei és kiadásai (ÖSSZETOLT - adatok e Ft-ban) - 4. melléklet</t>
  </si>
  <si>
    <t>Helyi önkormányzat bevételei és kiadásai kormányzati funkciók szerinti bontásban (adatok e Ft-ban)- 5. melléklet</t>
  </si>
  <si>
    <t>Európai Uniós forrásból finanszírozott támogatással megvalósuló projektek bevételei, kiadásai, az azokhoz történő hozzájárulás (adatok e Ft-ban) - 7. melléklet</t>
  </si>
  <si>
    <t xml:space="preserve">                             Költségvetési mérleg közgazdasági tagolásban (adatok e Ft-ban)</t>
  </si>
  <si>
    <t>Kimutatás a költségvetés elfogadásáig beszedett bevételekről, teljesített kiadásokról (adatok Ft-ban) - 8. melléklet</t>
  </si>
  <si>
    <r>
      <t xml:space="preserve"> </t>
    </r>
    <r>
      <rPr>
        <b/>
        <sz val="12"/>
        <color indexed="8"/>
        <rFont val="Arial"/>
        <family val="2"/>
        <charset val="238"/>
      </rPr>
      <t>4. tájékoztató tábla</t>
    </r>
  </si>
  <si>
    <t>Kimutatás az önkormányzat által nyújtott közvetett támogatásokról (adatok e Ft-ban)</t>
  </si>
  <si>
    <t>Költségvetési évet követő három év keretszámai (adatok e Ft-ban) - 5. tájékoztató tábla</t>
  </si>
  <si>
    <t>Működési bevételek</t>
  </si>
  <si>
    <t>Maradvány működési célú igénybevétele</t>
  </si>
  <si>
    <t>Munkáltatót terhelő járulékok és szociális hozzájárulási adó</t>
  </si>
  <si>
    <t>Tartalék működési célú igénybevétele</t>
  </si>
  <si>
    <t>Hitel, kölcsön felvét</t>
  </si>
  <si>
    <t>Tartalék felhalmozási célú igénybevétele</t>
  </si>
  <si>
    <t>Központi, irányító szervi támogatás foly.</t>
  </si>
  <si>
    <t>Hitel, kölcsön törlesztés</t>
  </si>
  <si>
    <t>Előirányzat-felhasználási ütemterv, finanszírozási ütemterv</t>
  </si>
  <si>
    <t>2. tájékoztató tábla</t>
  </si>
  <si>
    <t>Rovatrend</t>
  </si>
  <si>
    <t>I. Negyedév</t>
  </si>
  <si>
    <t>II. Negyedév</t>
  </si>
  <si>
    <t>III. Negyedév</t>
  </si>
  <si>
    <t>IV. Negyedév</t>
  </si>
  <si>
    <t>Finanszírozási bevételek</t>
  </si>
  <si>
    <t>Bevételek összesen</t>
  </si>
  <si>
    <t>Finanszírozási kiadások</t>
  </si>
  <si>
    <t>Kiadások összesen</t>
  </si>
  <si>
    <t>Sorszám</t>
  </si>
  <si>
    <t>Időpont</t>
  </si>
  <si>
    <t>Finanszírozandó összeg</t>
  </si>
  <si>
    <t>6.</t>
  </si>
  <si>
    <t>9.</t>
  </si>
  <si>
    <t>10.</t>
  </si>
  <si>
    <t>11.</t>
  </si>
  <si>
    <t>12.</t>
  </si>
  <si>
    <t>Túlfizetés visszautalása (E.ON áramdíj)</t>
  </si>
  <si>
    <t>Hitel folyósítás - Boronapince felújítási munkálataihoz</t>
  </si>
  <si>
    <t>Vagyonnyilatkozattételi csomag</t>
  </si>
  <si>
    <t>Közvilágítási Egyesület tagdíj hozzájárulás</t>
  </si>
  <si>
    <t>konténerhasználati díj, ISPA használati díj</t>
  </si>
  <si>
    <t>Telefon, internet, Kábel tv</t>
  </si>
  <si>
    <t>munkabér kifizetés</t>
  </si>
  <si>
    <t>Földhivatal eljárási díj, tulajdoni lap díja</t>
  </si>
  <si>
    <t>ÁFA, cégautóadó befizetés</t>
  </si>
  <si>
    <t>Erzsébet-utalvány rendelés</t>
  </si>
  <si>
    <t>Forgótőke befizetés - MÁK</t>
  </si>
  <si>
    <t>Boronapince felújítási munkálatai</t>
  </si>
  <si>
    <t>Munkaruha juttatás</t>
  </si>
  <si>
    <t>Szociális tűzifa vásárlás, szállítás</t>
  </si>
  <si>
    <t>Szőnyeg bérlet költségei Ökocentr.</t>
  </si>
  <si>
    <t>Záró egyenleg /2014.01.30./:</t>
  </si>
  <si>
    <t>Munkáskesztyű</t>
  </si>
  <si>
    <t>Fűrészelés (akác rönk Boronapincéhez)</t>
  </si>
  <si>
    <t>Tisztítószer, vegyi áru, mosás</t>
  </si>
  <si>
    <t>Állami támogatások számla</t>
  </si>
  <si>
    <t>Biomassza erőmű számla</t>
  </si>
  <si>
    <t>Záró pénzkészlet /2014. 01. 30./</t>
  </si>
  <si>
    <t>2014. évi várható bevétel (e Ft)</t>
  </si>
  <si>
    <t xml:space="preserve"> -Hivatali épület emeletén kialakított irodák festési munkálatai</t>
  </si>
</sst>
</file>

<file path=xl/styles.xml><?xml version="1.0" encoding="utf-8"?>
<styleSheet xmlns="http://schemas.openxmlformats.org/spreadsheetml/2006/main">
  <fonts count="8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24"/>
      <name val="Arial CE"/>
      <family val="2"/>
      <charset val="238"/>
    </font>
    <font>
      <sz val="24"/>
      <name val="Arial CE"/>
      <family val="2"/>
      <charset val="238"/>
    </font>
    <font>
      <b/>
      <i/>
      <sz val="24"/>
      <name val="Arial CE"/>
      <family val="2"/>
      <charset val="238"/>
    </font>
    <font>
      <i/>
      <sz val="24"/>
      <name val="Arial CE"/>
      <family val="2"/>
      <charset val="238"/>
    </font>
    <font>
      <sz val="24"/>
      <color indexed="8"/>
      <name val="Arial CE"/>
      <family val="2"/>
      <charset val="238"/>
    </font>
    <font>
      <sz val="24"/>
      <color indexed="10"/>
      <name val="Arial CE"/>
      <family val="2"/>
      <charset val="238"/>
    </font>
    <font>
      <b/>
      <sz val="26"/>
      <name val="Arial CE"/>
      <family val="2"/>
      <charset val="238"/>
    </font>
    <font>
      <sz val="26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color indexed="8"/>
      <name val="Arial CE"/>
      <charset val="238"/>
    </font>
    <font>
      <b/>
      <i/>
      <sz val="12"/>
      <name val="Arial CE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color indexed="8"/>
      <name val="Arial "/>
      <charset val="238"/>
    </font>
    <font>
      <b/>
      <sz val="12"/>
      <color indexed="8"/>
      <name val="Arial "/>
      <charset val="238"/>
    </font>
    <font>
      <b/>
      <u/>
      <sz val="12"/>
      <color indexed="8"/>
      <name val="Arial "/>
      <charset val="238"/>
    </font>
    <font>
      <sz val="12"/>
      <color indexed="8"/>
      <name val="Arial 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Times"/>
      <family val="1"/>
    </font>
    <font>
      <b/>
      <i/>
      <u/>
      <sz val="12"/>
      <color indexed="8"/>
      <name val="Times"/>
      <family val="1"/>
    </font>
    <font>
      <sz val="12"/>
      <color indexed="8"/>
      <name val="Times"/>
      <family val="1"/>
    </font>
    <font>
      <b/>
      <i/>
      <sz val="12"/>
      <color indexed="8"/>
      <name val="Times"/>
      <family val="1"/>
    </font>
    <font>
      <sz val="12"/>
      <color indexed="10"/>
      <name val="Times"/>
      <family val="1"/>
    </font>
    <font>
      <b/>
      <sz val="12"/>
      <color indexed="8"/>
      <name val="Times"/>
      <family val="1"/>
    </font>
    <font>
      <b/>
      <sz val="12"/>
      <color indexed="8"/>
      <name val="Times"/>
      <family val="1"/>
    </font>
    <font>
      <b/>
      <i/>
      <sz val="12"/>
      <color indexed="8"/>
      <name val="Times"/>
      <family val="1"/>
    </font>
    <font>
      <b/>
      <i/>
      <u/>
      <sz val="12"/>
      <color indexed="8"/>
      <name val="Times"/>
      <family val="1"/>
    </font>
    <font>
      <b/>
      <i/>
      <sz val="12"/>
      <name val="Times"/>
      <family val="1"/>
    </font>
    <font>
      <b/>
      <sz val="14"/>
      <color indexed="8"/>
      <name val="Times"/>
      <family val="1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2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0"/>
      <name val="Arial CE"/>
      <charset val="238"/>
    </font>
    <font>
      <sz val="12"/>
      <name val="Times"/>
      <family val="1"/>
    </font>
    <font>
      <sz val="11"/>
      <name val="Times"/>
      <family val="1"/>
    </font>
    <font>
      <b/>
      <sz val="11"/>
      <name val="Times"/>
      <family val="1"/>
    </font>
    <font>
      <b/>
      <sz val="11"/>
      <name val="Times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3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22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85">
    <xf numFmtId="0" fontId="0" fillId="0" borderId="0" xfId="0"/>
    <xf numFmtId="0" fontId="2" fillId="0" borderId="0" xfId="37" applyFont="1"/>
    <xf numFmtId="0" fontId="4" fillId="0" borderId="0" xfId="37" applyFont="1"/>
    <xf numFmtId="0" fontId="5" fillId="0" borderId="0" xfId="37" applyFont="1"/>
    <xf numFmtId="0" fontId="1" fillId="0" borderId="0" xfId="37"/>
    <xf numFmtId="0" fontId="6" fillId="0" borderId="0" xfId="0" applyFont="1"/>
    <xf numFmtId="0" fontId="1" fillId="0" borderId="0" xfId="37" applyBorder="1"/>
    <xf numFmtId="3" fontId="1" fillId="0" borderId="0" xfId="37" applyNumberFormat="1" applyBorder="1"/>
    <xf numFmtId="3" fontId="1" fillId="0" borderId="0" xfId="37" applyNumberFormat="1"/>
    <xf numFmtId="0" fontId="25" fillId="0" borderId="0" xfId="37" applyFont="1" applyBorder="1" applyAlignment="1">
      <alignment vertical="center" wrapText="1"/>
    </xf>
    <xf numFmtId="0" fontId="25" fillId="0" borderId="0" xfId="37" applyFont="1" applyBorder="1" applyAlignment="1">
      <alignment horizontal="center"/>
    </xf>
    <xf numFmtId="0" fontId="26" fillId="0" borderId="0" xfId="37" applyFont="1"/>
    <xf numFmtId="0" fontId="25" fillId="0" borderId="10" xfId="37" applyFont="1" applyBorder="1"/>
    <xf numFmtId="0" fontId="25" fillId="0" borderId="11" xfId="37" applyFont="1" applyBorder="1"/>
    <xf numFmtId="0" fontId="26" fillId="0" borderId="0" xfId="37" applyFont="1" applyBorder="1" applyAlignment="1">
      <alignment horizontal="centerContinuous"/>
    </xf>
    <xf numFmtId="0" fontId="26" fillId="0" borderId="0" xfId="37" applyFont="1" applyBorder="1" applyAlignment="1">
      <alignment horizontal="center"/>
    </xf>
    <xf numFmtId="0" fontId="26" fillId="0" borderId="0" xfId="37" applyFont="1" applyBorder="1" applyAlignment="1">
      <alignment horizontal="left"/>
    </xf>
    <xf numFmtId="0" fontId="25" fillId="0" borderId="12" xfId="37" applyFont="1" applyBorder="1"/>
    <xf numFmtId="0" fontId="25" fillId="0" borderId="13" xfId="37" applyFont="1" applyBorder="1" applyAlignment="1">
      <alignment horizontal="center" wrapText="1"/>
    </xf>
    <xf numFmtId="0" fontId="25" fillId="0" borderId="14" xfId="37" applyFont="1" applyBorder="1" applyAlignment="1">
      <alignment horizontal="center"/>
    </xf>
    <xf numFmtId="0" fontId="25" fillId="0" borderId="15" xfId="37" applyFont="1" applyBorder="1" applyAlignment="1">
      <alignment horizontal="center"/>
    </xf>
    <xf numFmtId="0" fontId="26" fillId="0" borderId="16" xfId="37" applyFont="1" applyBorder="1" applyAlignment="1">
      <alignment vertical="center" wrapText="1"/>
    </xf>
    <xf numFmtId="0" fontId="26" fillId="0" borderId="17" xfId="37" applyFont="1" applyBorder="1" applyAlignment="1">
      <alignment wrapText="1"/>
    </xf>
    <xf numFmtId="3" fontId="26" fillId="0" borderId="17" xfId="37" applyNumberFormat="1" applyFont="1" applyBorder="1" applyAlignment="1">
      <alignment horizontal="right"/>
    </xf>
    <xf numFmtId="0" fontId="25" fillId="0" borderId="18" xfId="37" applyFont="1" applyBorder="1" applyAlignment="1">
      <alignment horizontal="right"/>
    </xf>
    <xf numFmtId="49" fontId="26" fillId="0" borderId="16" xfId="37" applyNumberFormat="1" applyFont="1" applyBorder="1" applyAlignment="1">
      <alignment horizontal="right" vertical="center" wrapText="1"/>
    </xf>
    <xf numFmtId="49" fontId="26" fillId="0" borderId="17" xfId="37" applyNumberFormat="1" applyFont="1" applyBorder="1" applyAlignment="1">
      <alignment wrapText="1"/>
    </xf>
    <xf numFmtId="3" fontId="26" fillId="0" borderId="17" xfId="37" applyNumberFormat="1" applyFont="1" applyBorder="1" applyAlignment="1">
      <alignment horizontal="left"/>
    </xf>
    <xf numFmtId="0" fontId="26" fillId="0" borderId="16" xfId="37" applyFont="1" applyBorder="1" applyAlignment="1">
      <alignment horizontal="right" vertical="center" wrapText="1"/>
    </xf>
    <xf numFmtId="0" fontId="25" fillId="0" borderId="18" xfId="37" applyFont="1" applyBorder="1" applyAlignment="1">
      <alignment horizontal="center"/>
    </xf>
    <xf numFmtId="0" fontId="26" fillId="0" borderId="18" xfId="37" applyFont="1" applyBorder="1" applyAlignment="1">
      <alignment horizontal="center"/>
    </xf>
    <xf numFmtId="3" fontId="26" fillId="0" borderId="17" xfId="37" applyNumberFormat="1" applyFont="1" applyBorder="1"/>
    <xf numFmtId="3" fontId="26" fillId="0" borderId="18" xfId="37" applyNumberFormat="1" applyFont="1" applyBorder="1"/>
    <xf numFmtId="0" fontId="26" fillId="0" borderId="0" xfId="37" applyFont="1" applyBorder="1"/>
    <xf numFmtId="3" fontId="26" fillId="0" borderId="19" xfId="37" applyNumberFormat="1" applyFont="1" applyBorder="1" applyAlignment="1">
      <alignment vertical="center" wrapText="1"/>
    </xf>
    <xf numFmtId="3" fontId="26" fillId="0" borderId="20" xfId="37" applyNumberFormat="1" applyFont="1" applyBorder="1" applyAlignment="1">
      <alignment wrapText="1"/>
    </xf>
    <xf numFmtId="3" fontId="26" fillId="0" borderId="20" xfId="37" applyNumberFormat="1" applyFont="1" applyBorder="1"/>
    <xf numFmtId="3" fontId="26" fillId="0" borderId="21" xfId="37" applyNumberFormat="1" applyFont="1" applyBorder="1"/>
    <xf numFmtId="0" fontId="27" fillId="0" borderId="16" xfId="37" applyFont="1" applyFill="1" applyBorder="1" applyAlignment="1">
      <alignment vertical="center"/>
    </xf>
    <xf numFmtId="0" fontId="27" fillId="0" borderId="17" xfId="37" applyFont="1" applyFill="1" applyBorder="1"/>
    <xf numFmtId="3" fontId="27" fillId="0" borderId="17" xfId="37" applyNumberFormat="1" applyFont="1" applyFill="1" applyBorder="1"/>
    <xf numFmtId="3" fontId="28" fillId="0" borderId="18" xfId="37" applyNumberFormat="1" applyFont="1" applyFill="1" applyBorder="1"/>
    <xf numFmtId="0" fontId="26" fillId="0" borderId="22" xfId="37" applyFont="1" applyBorder="1" applyAlignment="1">
      <alignment vertical="center" wrapText="1"/>
    </xf>
    <xf numFmtId="0" fontId="26" fillId="0" borderId="23" xfId="37" applyFont="1" applyBorder="1" applyAlignment="1">
      <alignment wrapText="1"/>
    </xf>
    <xf numFmtId="3" fontId="26" fillId="0" borderId="23" xfId="37" applyNumberFormat="1" applyFont="1" applyBorder="1"/>
    <xf numFmtId="3" fontId="26" fillId="0" borderId="24" xfId="37" applyNumberFormat="1" applyFont="1" applyBorder="1"/>
    <xf numFmtId="0" fontId="26" fillId="0" borderId="19" xfId="37" applyFont="1" applyBorder="1" applyAlignment="1">
      <alignment vertical="center" wrapText="1"/>
    </xf>
    <xf numFmtId="0" fontId="26" fillId="0" borderId="20" xfId="37" applyFont="1" applyBorder="1" applyAlignment="1">
      <alignment wrapText="1"/>
    </xf>
    <xf numFmtId="0" fontId="25" fillId="0" borderId="10" xfId="37" applyFont="1" applyBorder="1" applyAlignment="1">
      <alignment vertical="center" wrapText="1"/>
    </xf>
    <xf numFmtId="0" fontId="25" fillId="0" borderId="25" xfId="37" applyFont="1" applyBorder="1" applyAlignment="1">
      <alignment horizontal="center" wrapText="1"/>
    </xf>
    <xf numFmtId="3" fontId="25" fillId="0" borderId="25" xfId="37" applyNumberFormat="1" applyFont="1" applyBorder="1"/>
    <xf numFmtId="3" fontId="26" fillId="0" borderId="26" xfId="37" applyNumberFormat="1" applyFont="1" applyBorder="1"/>
    <xf numFmtId="0" fontId="25" fillId="0" borderId="22" xfId="37" applyFont="1" applyBorder="1" applyAlignment="1">
      <alignment vertical="center" wrapText="1"/>
    </xf>
    <xf numFmtId="0" fontId="25" fillId="0" borderId="23" xfId="37" applyFont="1" applyBorder="1" applyAlignment="1">
      <alignment wrapText="1"/>
    </xf>
    <xf numFmtId="3" fontId="25" fillId="0" borderId="23" xfId="37" applyNumberFormat="1" applyFont="1" applyBorder="1"/>
    <xf numFmtId="3" fontId="25" fillId="0" borderId="24" xfId="37" applyNumberFormat="1" applyFont="1" applyBorder="1"/>
    <xf numFmtId="0" fontId="25" fillId="0" borderId="0" xfId="37" applyFont="1" applyBorder="1"/>
    <xf numFmtId="3" fontId="25" fillId="0" borderId="18" xfId="37" applyNumberFormat="1" applyFont="1" applyBorder="1"/>
    <xf numFmtId="0" fontId="29" fillId="0" borderId="16" xfId="37" applyFont="1" applyBorder="1" applyAlignment="1">
      <alignment vertical="center" wrapText="1"/>
    </xf>
    <xf numFmtId="0" fontId="29" fillId="0" borderId="17" xfId="37" applyFont="1" applyBorder="1"/>
    <xf numFmtId="3" fontId="30" fillId="0" borderId="18" xfId="37" applyNumberFormat="1" applyFont="1" applyBorder="1"/>
    <xf numFmtId="0" fontId="25" fillId="0" borderId="16" xfId="37" applyFont="1" applyBorder="1" applyAlignment="1">
      <alignment vertical="center"/>
    </xf>
    <xf numFmtId="0" fontId="25" fillId="0" borderId="17" xfId="37" applyFont="1" applyBorder="1"/>
    <xf numFmtId="3" fontId="25" fillId="0" borderId="17" xfId="37" applyNumberFormat="1" applyFont="1" applyBorder="1"/>
    <xf numFmtId="0" fontId="26" fillId="0" borderId="16" xfId="37" applyFont="1" applyBorder="1" applyAlignment="1">
      <alignment horizontal="right" vertical="center"/>
    </xf>
    <xf numFmtId="0" fontId="26" fillId="0" borderId="17" xfId="37" applyFont="1" applyBorder="1"/>
    <xf numFmtId="0" fontId="26" fillId="0" borderId="19" xfId="37" applyFont="1" applyBorder="1" applyAlignment="1">
      <alignment horizontal="right" vertical="center"/>
    </xf>
    <xf numFmtId="0" fontId="26" fillId="0" borderId="20" xfId="37" applyFont="1" applyBorder="1"/>
    <xf numFmtId="3" fontId="26" fillId="0" borderId="20" xfId="37" applyNumberFormat="1" applyFont="1" applyBorder="1" applyAlignment="1">
      <alignment horizontal="left"/>
    </xf>
    <xf numFmtId="0" fontId="26" fillId="0" borderId="27" xfId="37" applyFont="1" applyBorder="1" applyAlignment="1">
      <alignment vertical="center" wrapText="1"/>
    </xf>
    <xf numFmtId="0" fontId="26" fillId="0" borderId="28" xfId="37" applyFont="1" applyBorder="1" applyAlignment="1">
      <alignment wrapText="1"/>
    </xf>
    <xf numFmtId="3" fontId="26" fillId="0" borderId="28" xfId="37" applyNumberFormat="1" applyFont="1" applyBorder="1"/>
    <xf numFmtId="3" fontId="25" fillId="0" borderId="29" xfId="37" applyNumberFormat="1" applyFont="1" applyBorder="1"/>
    <xf numFmtId="0" fontId="26" fillId="0" borderId="23" xfId="37" applyFont="1" applyBorder="1"/>
    <xf numFmtId="3" fontId="26" fillId="0" borderId="17" xfId="37" applyNumberFormat="1" applyFont="1" applyBorder="1" applyAlignment="1">
      <alignment horizontal="left" vertical="center"/>
    </xf>
    <xf numFmtId="3" fontId="26" fillId="0" borderId="18" xfId="37" applyNumberFormat="1" applyFont="1" applyBorder="1" applyAlignment="1">
      <alignment horizontal="left" vertical="center"/>
    </xf>
    <xf numFmtId="3" fontId="26" fillId="0" borderId="18" xfId="37" applyNumberFormat="1" applyFont="1" applyBorder="1" applyAlignment="1">
      <alignment horizontal="left"/>
    </xf>
    <xf numFmtId="0" fontId="26" fillId="0" borderId="19" xfId="37" applyFont="1" applyBorder="1" applyAlignment="1">
      <alignment horizontal="right" vertical="center" wrapText="1"/>
    </xf>
    <xf numFmtId="3" fontId="26" fillId="0" borderId="21" xfId="37" applyNumberFormat="1" applyFont="1" applyBorder="1" applyAlignment="1">
      <alignment horizontal="left"/>
    </xf>
    <xf numFmtId="3" fontId="25" fillId="0" borderId="26" xfId="37" applyNumberFormat="1" applyFont="1" applyBorder="1"/>
    <xf numFmtId="3" fontId="25" fillId="0" borderId="25" xfId="37" applyNumberFormat="1" applyFont="1" applyBorder="1" applyAlignment="1">
      <alignment horizontal="right"/>
    </xf>
    <xf numFmtId="0" fontId="25" fillId="0" borderId="16" xfId="37" applyFont="1" applyBorder="1" applyAlignment="1">
      <alignment vertical="center" wrapText="1"/>
    </xf>
    <xf numFmtId="0" fontId="25" fillId="0" borderId="17" xfId="37" applyFont="1" applyBorder="1" applyAlignment="1">
      <alignment wrapText="1"/>
    </xf>
    <xf numFmtId="3" fontId="25" fillId="0" borderId="17" xfId="37" applyNumberFormat="1" applyFont="1" applyBorder="1" applyAlignment="1">
      <alignment horizontal="right"/>
    </xf>
    <xf numFmtId="0" fontId="28" fillId="0" borderId="17" xfId="37" applyFont="1" applyBorder="1" applyAlignment="1">
      <alignment wrapText="1"/>
    </xf>
    <xf numFmtId="0" fontId="25" fillId="0" borderId="19" xfId="37" applyFont="1" applyBorder="1" applyAlignment="1">
      <alignment vertical="center" wrapText="1"/>
    </xf>
    <xf numFmtId="0" fontId="25" fillId="0" borderId="20" xfId="37" applyFont="1" applyBorder="1" applyAlignment="1">
      <alignment wrapText="1"/>
    </xf>
    <xf numFmtId="3" fontId="25" fillId="0" borderId="20" xfId="37" applyNumberFormat="1" applyFont="1" applyBorder="1"/>
    <xf numFmtId="3" fontId="25" fillId="0" borderId="21" xfId="37" applyNumberFormat="1" applyFont="1" applyBorder="1"/>
    <xf numFmtId="0" fontId="31" fillId="0" borderId="10" xfId="37" applyFont="1" applyBorder="1" applyAlignment="1">
      <alignment vertical="center"/>
    </xf>
    <xf numFmtId="0" fontId="31" fillId="0" borderId="25" xfId="37" applyFont="1" applyBorder="1"/>
    <xf numFmtId="3" fontId="31" fillId="0" borderId="25" xfId="37" applyNumberFormat="1" applyFont="1" applyBorder="1"/>
    <xf numFmtId="3" fontId="31" fillId="0" borderId="26" xfId="37" applyNumberFormat="1" applyFont="1" applyBorder="1"/>
    <xf numFmtId="0" fontId="32" fillId="0" borderId="0" xfId="37" applyFont="1"/>
    <xf numFmtId="0" fontId="32" fillId="0" borderId="0" xfId="37" applyFont="1" applyBorder="1"/>
    <xf numFmtId="0" fontId="33" fillId="0" borderId="0" xfId="37" applyFont="1" applyBorder="1" applyAlignment="1">
      <alignment horizontal="center"/>
    </xf>
    <xf numFmtId="0" fontId="34" fillId="0" borderId="0" xfId="37" applyFont="1"/>
    <xf numFmtId="0" fontId="33" fillId="0" borderId="0" xfId="37" applyFont="1" applyBorder="1"/>
    <xf numFmtId="0" fontId="33" fillId="0" borderId="19" xfId="37" applyFont="1" applyBorder="1"/>
    <xf numFmtId="0" fontId="33" fillId="0" borderId="20" xfId="37" applyFont="1" applyBorder="1" applyAlignment="1">
      <alignment horizontal="center"/>
    </xf>
    <xf numFmtId="0" fontId="33" fillId="0" borderId="17" xfId="37" applyFont="1" applyBorder="1" applyAlignment="1">
      <alignment horizontal="center"/>
    </xf>
    <xf numFmtId="0" fontId="2" fillId="0" borderId="0" xfId="37" applyFont="1" applyBorder="1"/>
    <xf numFmtId="0" fontId="2" fillId="0" borderId="17" xfId="37" applyFont="1" applyBorder="1"/>
    <xf numFmtId="0" fontId="33" fillId="0" borderId="17" xfId="37" applyFont="1" applyBorder="1"/>
    <xf numFmtId="3" fontId="2" fillId="0" borderId="17" xfId="37" applyNumberFormat="1" applyFont="1" applyBorder="1"/>
    <xf numFmtId="3" fontId="33" fillId="0" borderId="17" xfId="37" applyNumberFormat="1" applyFont="1" applyBorder="1"/>
    <xf numFmtId="3" fontId="2" fillId="0" borderId="17" xfId="37" applyNumberFormat="1" applyFont="1" applyBorder="1" applyAlignment="1">
      <alignment horizontal="left"/>
    </xf>
    <xf numFmtId="0" fontId="2" fillId="0" borderId="17" xfId="37" applyFont="1" applyBorder="1" applyAlignment="1">
      <alignment horizontal="left"/>
    </xf>
    <xf numFmtId="0" fontId="2" fillId="0" borderId="0" xfId="37" applyFont="1" applyBorder="1" applyAlignment="1">
      <alignment horizontal="left"/>
    </xf>
    <xf numFmtId="0" fontId="2" fillId="0" borderId="0" xfId="37" applyFont="1" applyAlignment="1">
      <alignment horizontal="left"/>
    </xf>
    <xf numFmtId="2" fontId="2" fillId="0" borderId="17" xfId="37" applyNumberFormat="1" applyFont="1" applyBorder="1" applyAlignment="1">
      <alignment wrapText="1"/>
    </xf>
    <xf numFmtId="0" fontId="35" fillId="0" borderId="17" xfId="37" applyFont="1" applyBorder="1"/>
    <xf numFmtId="0" fontId="35" fillId="0" borderId="0" xfId="37" applyFont="1" applyBorder="1"/>
    <xf numFmtId="0" fontId="36" fillId="0" borderId="0" xfId="37" applyFont="1"/>
    <xf numFmtId="0" fontId="33" fillId="0" borderId="17" xfId="37" applyFont="1" applyBorder="1" applyAlignment="1">
      <alignment horizontal="right"/>
    </xf>
    <xf numFmtId="0" fontId="33" fillId="0" borderId="0" xfId="37" applyFont="1" applyBorder="1" applyAlignment="1">
      <alignment horizontal="right"/>
    </xf>
    <xf numFmtId="0" fontId="2" fillId="0" borderId="0" xfId="37" applyFont="1" applyAlignment="1">
      <alignment horizontal="right"/>
    </xf>
    <xf numFmtId="3" fontId="2" fillId="0" borderId="17" xfId="37" applyNumberFormat="1" applyFont="1" applyBorder="1" applyAlignment="1">
      <alignment horizontal="right"/>
    </xf>
    <xf numFmtId="0" fontId="2" fillId="0" borderId="0" xfId="37" applyFont="1" applyBorder="1" applyAlignment="1">
      <alignment horizontal="right"/>
    </xf>
    <xf numFmtId="3" fontId="33" fillId="0" borderId="17" xfId="37" applyNumberFormat="1" applyFont="1" applyBorder="1" applyAlignment="1">
      <alignment horizontal="right"/>
    </xf>
    <xf numFmtId="0" fontId="2" fillId="0" borderId="20" xfId="37" applyFont="1" applyBorder="1"/>
    <xf numFmtId="3" fontId="2" fillId="0" borderId="20" xfId="37" applyNumberFormat="1" applyFont="1" applyBorder="1"/>
    <xf numFmtId="0" fontId="2" fillId="0" borderId="23" xfId="37" applyFont="1" applyBorder="1"/>
    <xf numFmtId="0" fontId="33" fillId="0" borderId="23" xfId="37" applyFont="1" applyBorder="1"/>
    <xf numFmtId="3" fontId="2" fillId="0" borderId="23" xfId="37" applyNumberFormat="1" applyFont="1" applyBorder="1"/>
    <xf numFmtId="0" fontId="33" fillId="0" borderId="10" xfId="37" applyFont="1" applyBorder="1"/>
    <xf numFmtId="3" fontId="33" fillId="0" borderId="25" xfId="37" applyNumberFormat="1" applyFont="1" applyBorder="1"/>
    <xf numFmtId="3" fontId="33" fillId="0" borderId="26" xfId="37" applyNumberFormat="1" applyFont="1" applyBorder="1"/>
    <xf numFmtId="0" fontId="33" fillId="0" borderId="23" xfId="37" applyFont="1" applyBorder="1" applyAlignment="1">
      <alignment horizontal="center"/>
    </xf>
    <xf numFmtId="0" fontId="37" fillId="0" borderId="10" xfId="37" applyFont="1" applyBorder="1"/>
    <xf numFmtId="0" fontId="33" fillId="0" borderId="25" xfId="37" applyFont="1" applyBorder="1" applyAlignment="1">
      <alignment horizontal="center" wrapText="1"/>
    </xf>
    <xf numFmtId="0" fontId="37" fillId="0" borderId="30" xfId="37" applyFont="1" applyBorder="1"/>
    <xf numFmtId="0" fontId="2" fillId="0" borderId="31" xfId="37" applyFont="1" applyBorder="1"/>
    <xf numFmtId="0" fontId="37" fillId="0" borderId="25" xfId="37" applyFont="1" applyBorder="1" applyAlignment="1">
      <alignment horizontal="center" wrapText="1"/>
    </xf>
    <xf numFmtId="0" fontId="38" fillId="0" borderId="25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3" fontId="33" fillId="0" borderId="20" xfId="37" applyNumberFormat="1" applyFont="1" applyBorder="1"/>
    <xf numFmtId="0" fontId="33" fillId="0" borderId="25" xfId="37" applyFont="1" applyBorder="1" applyAlignment="1">
      <alignment horizontal="center"/>
    </xf>
    <xf numFmtId="3" fontId="33" fillId="0" borderId="25" xfId="37" applyNumberFormat="1" applyFont="1" applyBorder="1" applyAlignment="1">
      <alignment horizontal="center"/>
    </xf>
    <xf numFmtId="0" fontId="33" fillId="0" borderId="10" xfId="37" applyFont="1" applyBorder="1" applyAlignment="1">
      <alignment wrapText="1"/>
    </xf>
    <xf numFmtId="3" fontId="33" fillId="0" borderId="25" xfId="37" applyNumberFormat="1" applyFont="1" applyBorder="1" applyAlignment="1">
      <alignment horizontal="right"/>
    </xf>
    <xf numFmtId="3" fontId="2" fillId="0" borderId="20" xfId="37" applyNumberFormat="1" applyFont="1" applyBorder="1" applyAlignment="1">
      <alignment horizontal="left"/>
    </xf>
    <xf numFmtId="2" fontId="2" fillId="0" borderId="23" xfId="37" applyNumberFormat="1" applyFont="1" applyBorder="1" applyAlignment="1">
      <alignment wrapText="1"/>
    </xf>
    <xf numFmtId="0" fontId="37" fillId="0" borderId="17" xfId="37" applyFont="1" applyBorder="1"/>
    <xf numFmtId="0" fontId="39" fillId="0" borderId="17" xfId="37" applyFont="1" applyBorder="1"/>
    <xf numFmtId="3" fontId="37" fillId="0" borderId="17" xfId="37" applyNumberFormat="1" applyFont="1" applyBorder="1"/>
    <xf numFmtId="0" fontId="37" fillId="0" borderId="23" xfId="37" applyFont="1" applyBorder="1"/>
    <xf numFmtId="3" fontId="37" fillId="0" borderId="23" xfId="37" applyNumberFormat="1" applyFont="1" applyBorder="1"/>
    <xf numFmtId="3" fontId="2" fillId="0" borderId="20" xfId="37" applyNumberFormat="1" applyFont="1" applyBorder="1" applyAlignment="1">
      <alignment horizontal="right"/>
    </xf>
    <xf numFmtId="3" fontId="2" fillId="0" borderId="23" xfId="37" applyNumberFormat="1" applyFont="1" applyBorder="1" applyAlignment="1">
      <alignment horizontal="right"/>
    </xf>
    <xf numFmtId="0" fontId="33" fillId="0" borderId="10" xfId="37" applyFont="1" applyBorder="1" applyAlignment="1">
      <alignment horizontal="left" wrapText="1"/>
    </xf>
    <xf numFmtId="3" fontId="33" fillId="0" borderId="26" xfId="37" applyNumberFormat="1" applyFont="1" applyBorder="1" applyAlignment="1">
      <alignment horizontal="right"/>
    </xf>
    <xf numFmtId="0" fontId="37" fillId="0" borderId="23" xfId="37" applyFont="1" applyBorder="1" applyAlignment="1">
      <alignment horizontal="center"/>
    </xf>
    <xf numFmtId="3" fontId="37" fillId="0" borderId="23" xfId="37" applyNumberFormat="1" applyFont="1" applyBorder="1" applyAlignment="1">
      <alignment horizontal="right"/>
    </xf>
    <xf numFmtId="3" fontId="33" fillId="0" borderId="20" xfId="37" applyNumberFormat="1" applyFont="1" applyBorder="1" applyAlignment="1">
      <alignment horizontal="right"/>
    </xf>
    <xf numFmtId="3" fontId="2" fillId="0" borderId="23" xfId="37" applyNumberFormat="1" applyFont="1" applyBorder="1" applyAlignment="1">
      <alignment horizontal="left"/>
    </xf>
    <xf numFmtId="0" fontId="2" fillId="0" borderId="22" xfId="37" applyFont="1" applyBorder="1"/>
    <xf numFmtId="3" fontId="2" fillId="0" borderId="24" xfId="37" applyNumberFormat="1" applyFont="1" applyBorder="1"/>
    <xf numFmtId="0" fontId="2" fillId="0" borderId="19" xfId="37" applyFont="1" applyBorder="1"/>
    <xf numFmtId="3" fontId="2" fillId="0" borderId="21" xfId="37" applyNumberFormat="1" applyFont="1" applyBorder="1"/>
    <xf numFmtId="0" fontId="33" fillId="0" borderId="16" xfId="37" applyFont="1" applyBorder="1"/>
    <xf numFmtId="3" fontId="33" fillId="0" borderId="18" xfId="37" applyNumberFormat="1" applyFont="1" applyBorder="1"/>
    <xf numFmtId="0" fontId="2" fillId="0" borderId="16" xfId="37" applyFont="1" applyBorder="1"/>
    <xf numFmtId="3" fontId="2" fillId="0" borderId="18" xfId="37" applyNumberFormat="1" applyFont="1" applyBorder="1"/>
    <xf numFmtId="3" fontId="33" fillId="0" borderId="21" xfId="37" applyNumberFormat="1" applyFont="1" applyBorder="1"/>
    <xf numFmtId="0" fontId="2" fillId="0" borderId="16" xfId="37" applyFont="1" applyBorder="1" applyAlignment="1">
      <alignment horizontal="right"/>
    </xf>
    <xf numFmtId="3" fontId="2" fillId="0" borderId="18" xfId="37" applyNumberFormat="1" applyFont="1" applyBorder="1" applyAlignment="1">
      <alignment horizontal="left"/>
    </xf>
    <xf numFmtId="2" fontId="2" fillId="0" borderId="22" xfId="37" applyNumberFormat="1" applyFont="1" applyBorder="1" applyAlignment="1">
      <alignment wrapText="1"/>
    </xf>
    <xf numFmtId="2" fontId="2" fillId="0" borderId="16" xfId="37" applyNumberFormat="1" applyFont="1" applyBorder="1" applyAlignment="1">
      <alignment horizontal="right" wrapText="1"/>
    </xf>
    <xf numFmtId="0" fontId="2" fillId="0" borderId="16" xfId="37" applyFont="1" applyBorder="1" applyAlignment="1">
      <alignment wrapText="1"/>
    </xf>
    <xf numFmtId="0" fontId="2" fillId="0" borderId="19" xfId="37" applyFont="1" applyBorder="1" applyAlignment="1">
      <alignment horizontal="right"/>
    </xf>
    <xf numFmtId="3" fontId="2" fillId="0" borderId="21" xfId="37" applyNumberFormat="1" applyFont="1" applyBorder="1" applyAlignment="1">
      <alignment horizontal="left"/>
    </xf>
    <xf numFmtId="0" fontId="37" fillId="0" borderId="16" xfId="37" applyFont="1" applyBorder="1"/>
    <xf numFmtId="0" fontId="2" fillId="0" borderId="16" xfId="37" applyFont="1" applyBorder="1" applyAlignment="1">
      <alignment horizontal="right" wrapText="1"/>
    </xf>
    <xf numFmtId="3" fontId="37" fillId="0" borderId="18" xfId="37" applyNumberFormat="1" applyFont="1" applyBorder="1"/>
    <xf numFmtId="0" fontId="2" fillId="0" borderId="16" xfId="37" applyFont="1" applyBorder="1" applyAlignment="1">
      <alignment horizontal="left" wrapText="1"/>
    </xf>
    <xf numFmtId="3" fontId="2" fillId="0" borderId="18" xfId="37" applyNumberFormat="1" applyFont="1" applyBorder="1" applyAlignment="1">
      <alignment horizontal="right"/>
    </xf>
    <xf numFmtId="0" fontId="2" fillId="0" borderId="19" xfId="37" applyFont="1" applyBorder="1" applyAlignment="1">
      <alignment horizontal="left" wrapText="1"/>
    </xf>
    <xf numFmtId="3" fontId="2" fillId="0" borderId="21" xfId="37" applyNumberFormat="1" applyFont="1" applyBorder="1" applyAlignment="1">
      <alignment horizontal="right"/>
    </xf>
    <xf numFmtId="0" fontId="2" fillId="0" borderId="22" xfId="37" applyFont="1" applyBorder="1" applyAlignment="1">
      <alignment horizontal="left"/>
    </xf>
    <xf numFmtId="3" fontId="2" fillId="0" borderId="24" xfId="37" applyNumberFormat="1" applyFont="1" applyBorder="1" applyAlignment="1">
      <alignment horizontal="right"/>
    </xf>
    <xf numFmtId="0" fontId="2" fillId="0" borderId="19" xfId="37" applyFont="1" applyBorder="1" applyAlignment="1">
      <alignment horizontal="right" wrapText="1"/>
    </xf>
    <xf numFmtId="0" fontId="37" fillId="0" borderId="22" xfId="37" applyFont="1" applyBorder="1" applyAlignment="1">
      <alignment horizontal="left" wrapText="1"/>
    </xf>
    <xf numFmtId="3" fontId="37" fillId="0" borderId="24" xfId="37" applyNumberFormat="1" applyFont="1" applyBorder="1" applyAlignment="1">
      <alignment horizontal="right"/>
    </xf>
    <xf numFmtId="0" fontId="2" fillId="0" borderId="22" xfId="37" applyFont="1" applyBorder="1" applyAlignment="1">
      <alignment horizontal="left" wrapText="1"/>
    </xf>
    <xf numFmtId="3" fontId="2" fillId="0" borderId="24" xfId="37" applyNumberFormat="1" applyFont="1" applyBorder="1" applyAlignment="1">
      <alignment horizontal="left"/>
    </xf>
    <xf numFmtId="0" fontId="33" fillId="0" borderId="16" xfId="37" applyFont="1" applyBorder="1" applyAlignment="1">
      <alignment horizontal="left" wrapText="1"/>
    </xf>
    <xf numFmtId="3" fontId="33" fillId="0" borderId="18" xfId="37" applyNumberFormat="1" applyFont="1" applyBorder="1" applyAlignment="1">
      <alignment horizontal="right"/>
    </xf>
    <xf numFmtId="0" fontId="33" fillId="0" borderId="19" xfId="37" applyFont="1" applyBorder="1" applyAlignment="1">
      <alignment horizontal="left" wrapText="1"/>
    </xf>
    <xf numFmtId="3" fontId="33" fillId="0" borderId="21" xfId="37" applyNumberFormat="1" applyFont="1" applyBorder="1" applyAlignment="1">
      <alignment horizontal="right"/>
    </xf>
    <xf numFmtId="0" fontId="33" fillId="0" borderId="32" xfId="37" applyFont="1" applyFill="1" applyBorder="1"/>
    <xf numFmtId="0" fontId="33" fillId="0" borderId="33" xfId="37" applyFont="1" applyFill="1" applyBorder="1"/>
    <xf numFmtId="3" fontId="33" fillId="0" borderId="33" xfId="37" applyNumberFormat="1" applyFont="1" applyFill="1" applyBorder="1"/>
    <xf numFmtId="3" fontId="33" fillId="0" borderId="34" xfId="37" applyNumberFormat="1" applyFont="1" applyFill="1" applyBorder="1"/>
    <xf numFmtId="0" fontId="37" fillId="0" borderId="22" xfId="37" applyFont="1" applyBorder="1" applyAlignment="1">
      <alignment wrapText="1"/>
    </xf>
    <xf numFmtId="0" fontId="37" fillId="0" borderId="16" xfId="37" applyFont="1" applyBorder="1" applyAlignment="1">
      <alignment wrapText="1"/>
    </xf>
    <xf numFmtId="3" fontId="29" fillId="0" borderId="17" xfId="37" applyNumberFormat="1" applyFont="1" applyBorder="1" applyAlignment="1">
      <alignment horizontal="left"/>
    </xf>
    <xf numFmtId="0" fontId="26" fillId="0" borderId="27" xfId="37" applyFont="1" applyBorder="1" applyAlignment="1">
      <alignment horizontal="right" vertical="center" wrapText="1"/>
    </xf>
    <xf numFmtId="3" fontId="26" fillId="0" borderId="28" xfId="37" applyNumberFormat="1" applyFont="1" applyBorder="1" applyAlignment="1">
      <alignment horizontal="left"/>
    </xf>
    <xf numFmtId="0" fontId="26" fillId="0" borderId="28" xfId="37" applyFont="1" applyBorder="1"/>
    <xf numFmtId="3" fontId="26" fillId="0" borderId="29" xfId="37" applyNumberFormat="1" applyFont="1" applyBorder="1" applyAlignment="1">
      <alignment horizontal="left"/>
    </xf>
    <xf numFmtId="0" fontId="26" fillId="0" borderId="35" xfId="37" applyFont="1" applyBorder="1" applyAlignment="1">
      <alignment horizontal="center" vertical="center" wrapText="1"/>
    </xf>
    <xf numFmtId="0" fontId="26" fillId="0" borderId="36" xfId="37" applyFont="1" applyBorder="1" applyAlignment="1">
      <alignment wrapText="1"/>
    </xf>
    <xf numFmtId="3" fontId="26" fillId="0" borderId="36" xfId="37" applyNumberFormat="1" applyFont="1" applyBorder="1" applyAlignment="1">
      <alignment horizontal="left" vertical="center"/>
    </xf>
    <xf numFmtId="0" fontId="26" fillId="0" borderId="36" xfId="37" applyFont="1" applyBorder="1"/>
    <xf numFmtId="3" fontId="26" fillId="0" borderId="37" xfId="37" applyNumberFormat="1" applyFont="1" applyBorder="1" applyAlignment="1">
      <alignment horizontal="left" vertical="center"/>
    </xf>
    <xf numFmtId="0" fontId="2" fillId="0" borderId="35" xfId="37" applyFont="1" applyBorder="1" applyAlignment="1">
      <alignment horizontal="right"/>
    </xf>
    <xf numFmtId="3" fontId="2" fillId="0" borderId="36" xfId="37" applyNumberFormat="1" applyFont="1" applyBorder="1" applyAlignment="1">
      <alignment horizontal="left"/>
    </xf>
    <xf numFmtId="3" fontId="2" fillId="0" borderId="37" xfId="37" applyNumberFormat="1" applyFont="1" applyBorder="1" applyAlignment="1">
      <alignment horizontal="left"/>
    </xf>
    <xf numFmtId="3" fontId="33" fillId="0" borderId="23" xfId="37" applyNumberFormat="1" applyFont="1" applyBorder="1" applyAlignment="1">
      <alignment horizontal="center"/>
    </xf>
    <xf numFmtId="3" fontId="33" fillId="0" borderId="17" xfId="37" applyNumberFormat="1" applyFont="1" applyBorder="1" applyAlignment="1">
      <alignment horizontal="center"/>
    </xf>
    <xf numFmtId="3" fontId="33" fillId="0" borderId="20" xfId="37" applyNumberFormat="1" applyFont="1" applyBorder="1" applyAlignment="1">
      <alignment horizontal="center"/>
    </xf>
    <xf numFmtId="3" fontId="2" fillId="0" borderId="23" xfId="37" applyNumberFormat="1" applyFont="1" applyBorder="1" applyAlignment="1">
      <alignment horizontal="center"/>
    </xf>
    <xf numFmtId="3" fontId="2" fillId="0" borderId="38" xfId="37" applyNumberFormat="1" applyFont="1" applyBorder="1"/>
    <xf numFmtId="0" fontId="40" fillId="0" borderId="10" xfId="37" applyFont="1" applyBorder="1" applyAlignment="1">
      <alignment horizontal="center" vertical="center" wrapText="1"/>
    </xf>
    <xf numFmtId="0" fontId="40" fillId="0" borderId="25" xfId="37" applyFont="1" applyBorder="1" applyAlignment="1">
      <alignment horizontal="center" vertical="center" wrapText="1"/>
    </xf>
    <xf numFmtId="0" fontId="40" fillId="0" borderId="26" xfId="37" applyFont="1" applyBorder="1" applyAlignment="1">
      <alignment horizontal="center" vertical="center" wrapText="1"/>
    </xf>
    <xf numFmtId="0" fontId="41" fillId="0" borderId="22" xfId="37" applyFont="1" applyBorder="1"/>
    <xf numFmtId="3" fontId="41" fillId="0" borderId="23" xfId="37" applyNumberFormat="1" applyFont="1" applyBorder="1" applyAlignment="1">
      <alignment horizontal="center"/>
    </xf>
    <xf numFmtId="3" fontId="41" fillId="0" borderId="24" xfId="37" applyNumberFormat="1" applyFont="1" applyBorder="1" applyAlignment="1">
      <alignment horizontal="center"/>
    </xf>
    <xf numFmtId="0" fontId="41" fillId="0" borderId="19" xfId="37" applyFont="1" applyBorder="1"/>
    <xf numFmtId="3" fontId="41" fillId="0" borderId="20" xfId="37" applyNumberFormat="1" applyFont="1" applyBorder="1" applyAlignment="1">
      <alignment horizontal="center"/>
    </xf>
    <xf numFmtId="3" fontId="41" fillId="0" borderId="21" xfId="37" applyNumberFormat="1" applyFont="1" applyBorder="1" applyAlignment="1">
      <alignment horizontal="center"/>
    </xf>
    <xf numFmtId="0" fontId="41" fillId="0" borderId="27" xfId="37" applyFont="1" applyBorder="1"/>
    <xf numFmtId="0" fontId="43" fillId="0" borderId="28" xfId="37" applyFont="1" applyBorder="1" applyAlignment="1">
      <alignment horizontal="center"/>
    </xf>
    <xf numFmtId="3" fontId="41" fillId="0" borderId="28" xfId="37" applyNumberFormat="1" applyFont="1" applyBorder="1" applyAlignment="1">
      <alignment horizontal="center"/>
    </xf>
    <xf numFmtId="3" fontId="41" fillId="0" borderId="29" xfId="37" applyNumberFormat="1" applyFont="1" applyBorder="1" applyAlignment="1">
      <alignment horizontal="center"/>
    </xf>
    <xf numFmtId="0" fontId="41" fillId="0" borderId="35" xfId="37" applyFont="1" applyBorder="1"/>
    <xf numFmtId="3" fontId="41" fillId="0" borderId="36" xfId="37" applyNumberFormat="1" applyFont="1" applyBorder="1" applyAlignment="1">
      <alignment horizontal="center"/>
    </xf>
    <xf numFmtId="3" fontId="41" fillId="0" borderId="37" xfId="37" applyNumberFormat="1" applyFont="1" applyBorder="1" applyAlignment="1">
      <alignment horizontal="center"/>
    </xf>
    <xf numFmtId="0" fontId="41" fillId="0" borderId="12" xfId="37" applyFont="1" applyBorder="1" applyAlignment="1">
      <alignment wrapText="1"/>
    </xf>
    <xf numFmtId="3" fontId="41" fillId="0" borderId="14" xfId="37" applyNumberFormat="1" applyFont="1" applyBorder="1" applyAlignment="1">
      <alignment horizontal="center"/>
    </xf>
    <xf numFmtId="3" fontId="41" fillId="0" borderId="15" xfId="37" applyNumberFormat="1" applyFont="1" applyBorder="1" applyAlignment="1">
      <alignment horizontal="center"/>
    </xf>
    <xf numFmtId="0" fontId="41" fillId="0" borderId="10" xfId="37" applyFont="1" applyBorder="1" applyAlignment="1">
      <alignment wrapText="1"/>
    </xf>
    <xf numFmtId="3" fontId="41" fillId="0" borderId="25" xfId="37" applyNumberFormat="1" applyFont="1" applyBorder="1" applyAlignment="1">
      <alignment horizontal="center"/>
    </xf>
    <xf numFmtId="3" fontId="41" fillId="0" borderId="26" xfId="37" applyNumberFormat="1" applyFont="1" applyBorder="1" applyAlignment="1">
      <alignment horizontal="center"/>
    </xf>
    <xf numFmtId="0" fontId="41" fillId="0" borderId="22" xfId="37" applyFont="1" applyBorder="1" applyAlignment="1">
      <alignment wrapText="1"/>
    </xf>
    <xf numFmtId="0" fontId="41" fillId="0" borderId="19" xfId="37" applyFont="1" applyBorder="1" applyAlignment="1">
      <alignment wrapText="1"/>
    </xf>
    <xf numFmtId="0" fontId="41" fillId="0" borderId="30" xfId="37" applyFont="1" applyBorder="1" applyAlignment="1">
      <alignment wrapText="1"/>
    </xf>
    <xf numFmtId="3" fontId="41" fillId="0" borderId="39" xfId="37" applyNumberFormat="1" applyFont="1" applyBorder="1" applyAlignment="1">
      <alignment horizontal="center"/>
    </xf>
    <xf numFmtId="3" fontId="41" fillId="0" borderId="40" xfId="37" applyNumberFormat="1" applyFont="1" applyBorder="1" applyAlignment="1">
      <alignment horizontal="center"/>
    </xf>
    <xf numFmtId="0" fontId="40" fillId="0" borderId="10" xfId="37" applyFont="1" applyBorder="1"/>
    <xf numFmtId="3" fontId="40" fillId="0" borderId="25" xfId="37" applyNumberFormat="1" applyFont="1" applyBorder="1" applyAlignment="1">
      <alignment horizontal="center"/>
    </xf>
    <xf numFmtId="3" fontId="40" fillId="0" borderId="26" xfId="37" applyNumberFormat="1" applyFont="1" applyBorder="1" applyAlignment="1">
      <alignment horizontal="center"/>
    </xf>
    <xf numFmtId="0" fontId="42" fillId="0" borderId="0" xfId="37" applyFont="1"/>
    <xf numFmtId="0" fontId="44" fillId="0" borderId="0" xfId="0" applyFont="1"/>
    <xf numFmtId="0" fontId="26" fillId="0" borderId="23" xfId="37" applyFont="1" applyBorder="1" applyAlignment="1">
      <alignment horizontal="center" wrapText="1"/>
    </xf>
    <xf numFmtId="0" fontId="26" fillId="0" borderId="17" xfId="37" applyFont="1" applyBorder="1" applyAlignment="1">
      <alignment horizontal="center" wrapText="1"/>
    </xf>
    <xf numFmtId="0" fontId="45" fillId="0" borderId="27" xfId="37" applyFont="1" applyBorder="1"/>
    <xf numFmtId="0" fontId="47" fillId="0" borderId="10" xfId="37" applyFont="1" applyBorder="1"/>
    <xf numFmtId="0" fontId="47" fillId="0" borderId="10" xfId="37" applyFont="1" applyBorder="1" applyAlignment="1">
      <alignment wrapText="1"/>
    </xf>
    <xf numFmtId="0" fontId="48" fillId="0" borderId="22" xfId="37" applyFont="1" applyBorder="1" applyAlignment="1">
      <alignment wrapText="1"/>
    </xf>
    <xf numFmtId="0" fontId="48" fillId="0" borderId="19" xfId="37" applyFont="1" applyBorder="1" applyAlignment="1">
      <alignment wrapText="1"/>
    </xf>
    <xf numFmtId="0" fontId="47" fillId="0" borderId="12" xfId="37" applyFont="1" applyBorder="1"/>
    <xf numFmtId="0" fontId="42" fillId="0" borderId="0" xfId="37" applyFont="1" applyFill="1"/>
    <xf numFmtId="0" fontId="42" fillId="0" borderId="27" xfId="37" applyFont="1" applyBorder="1"/>
    <xf numFmtId="0" fontId="42" fillId="0" borderId="35" xfId="37" applyFont="1" applyBorder="1"/>
    <xf numFmtId="0" fontId="48" fillId="0" borderId="20" xfId="37" applyFont="1" applyBorder="1" applyAlignment="1">
      <alignment horizontal="center" vertical="center" wrapText="1"/>
    </xf>
    <xf numFmtId="0" fontId="8" fillId="0" borderId="0" xfId="39"/>
    <xf numFmtId="0" fontId="7" fillId="0" borderId="41" xfId="0" applyFont="1" applyBorder="1"/>
    <xf numFmtId="0" fontId="6" fillId="0" borderId="42" xfId="0" applyFont="1" applyBorder="1"/>
    <xf numFmtId="0" fontId="6" fillId="0" borderId="0" xfId="0" applyFont="1" applyBorder="1"/>
    <xf numFmtId="0" fontId="7" fillId="0" borderId="43" xfId="0" applyFont="1" applyBorder="1"/>
    <xf numFmtId="0" fontId="7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0" fontId="3" fillId="0" borderId="22" xfId="37" applyFont="1" applyFill="1" applyBorder="1"/>
    <xf numFmtId="0" fontId="3" fillId="0" borderId="23" xfId="37" applyFont="1" applyFill="1" applyBorder="1"/>
    <xf numFmtId="0" fontId="3" fillId="0" borderId="23" xfId="37" applyFont="1" applyFill="1" applyBorder="1" applyAlignment="1">
      <alignment horizontal="right"/>
    </xf>
    <xf numFmtId="0" fontId="3" fillId="0" borderId="24" xfId="37" applyFont="1" applyFill="1" applyBorder="1" applyAlignment="1">
      <alignment horizontal="right"/>
    </xf>
    <xf numFmtId="0" fontId="49" fillId="0" borderId="35" xfId="37" applyFont="1" applyFill="1" applyBorder="1" applyAlignment="1">
      <alignment wrapText="1"/>
    </xf>
    <xf numFmtId="0" fontId="3" fillId="0" borderId="36" xfId="37" applyFont="1" applyFill="1" applyBorder="1"/>
    <xf numFmtId="0" fontId="3" fillId="0" borderId="36" xfId="37" applyFont="1" applyFill="1" applyBorder="1" applyAlignment="1">
      <alignment horizontal="right"/>
    </xf>
    <xf numFmtId="0" fontId="3" fillId="0" borderId="37" xfId="37" applyFont="1" applyFill="1" applyBorder="1" applyAlignment="1">
      <alignment horizontal="right"/>
    </xf>
    <xf numFmtId="0" fontId="50" fillId="0" borderId="16" xfId="37" applyFont="1" applyBorder="1" applyAlignment="1">
      <alignment horizontal="right"/>
    </xf>
    <xf numFmtId="0" fontId="4" fillId="0" borderId="16" xfId="37" applyFont="1" applyBorder="1" applyAlignment="1">
      <alignment horizontal="right"/>
    </xf>
    <xf numFmtId="0" fontId="37" fillId="0" borderId="17" xfId="37" applyFont="1" applyBorder="1" applyAlignment="1">
      <alignment horizontal="center"/>
    </xf>
    <xf numFmtId="0" fontId="2" fillId="0" borderId="22" xfId="37" applyFont="1" applyBorder="1" applyAlignment="1">
      <alignment horizontal="right" wrapText="1"/>
    </xf>
    <xf numFmtId="0" fontId="37" fillId="0" borderId="36" xfId="37" applyFont="1" applyBorder="1" applyAlignment="1">
      <alignment horizontal="center"/>
    </xf>
    <xf numFmtId="0" fontId="7" fillId="0" borderId="38" xfId="0" applyFont="1" applyBorder="1" applyAlignment="1">
      <alignment horizontal="right"/>
    </xf>
    <xf numFmtId="0" fontId="52" fillId="0" borderId="16" xfId="39" applyFont="1" applyBorder="1" applyAlignment="1">
      <alignment horizontal="center" wrapText="1"/>
    </xf>
    <xf numFmtId="49" fontId="54" fillId="0" borderId="16" xfId="39" applyNumberFormat="1" applyFont="1" applyBorder="1" applyAlignment="1">
      <alignment wrapText="1"/>
    </xf>
    <xf numFmtId="0" fontId="54" fillId="0" borderId="17" xfId="39" applyFont="1" applyBorder="1" applyAlignment="1">
      <alignment wrapText="1"/>
    </xf>
    <xf numFmtId="3" fontId="54" fillId="0" borderId="17" xfId="39" applyNumberFormat="1" applyFont="1" applyBorder="1" applyAlignment="1">
      <alignment horizontal="right" wrapText="1"/>
    </xf>
    <xf numFmtId="3" fontId="54" fillId="0" borderId="18" xfId="39" applyNumberFormat="1" applyFont="1" applyBorder="1" applyAlignment="1">
      <alignment horizontal="right" wrapText="1"/>
    </xf>
    <xf numFmtId="3" fontId="54" fillId="0" borderId="17" xfId="39" applyNumberFormat="1" applyFont="1" applyBorder="1" applyAlignment="1">
      <alignment wrapText="1"/>
    </xf>
    <xf numFmtId="0" fontId="52" fillId="0" borderId="17" xfId="39" applyFont="1" applyBorder="1" applyAlignment="1">
      <alignment wrapText="1"/>
    </xf>
    <xf numFmtId="0" fontId="52" fillId="0" borderId="17" xfId="39" applyFont="1" applyBorder="1" applyAlignment="1">
      <alignment horizontal="center" vertical="center" wrapText="1"/>
    </xf>
    <xf numFmtId="0" fontId="51" fillId="0" borderId="0" xfId="39" applyFont="1"/>
    <xf numFmtId="0" fontId="52" fillId="0" borderId="20" xfId="39" applyFont="1" applyBorder="1" applyAlignment="1">
      <alignment wrapText="1"/>
    </xf>
    <xf numFmtId="3" fontId="52" fillId="0" borderId="20" xfId="39" applyNumberFormat="1" applyFont="1" applyBorder="1" applyAlignment="1">
      <alignment wrapText="1"/>
    </xf>
    <xf numFmtId="3" fontId="52" fillId="0" borderId="25" xfId="39" applyNumberFormat="1" applyFont="1" applyBorder="1" applyAlignment="1">
      <alignment horizontal="right" wrapText="1"/>
    </xf>
    <xf numFmtId="3" fontId="52" fillId="0" borderId="26" xfId="39" applyNumberFormat="1" applyFont="1" applyBorder="1" applyAlignment="1">
      <alignment horizontal="right" wrapText="1"/>
    </xf>
    <xf numFmtId="0" fontId="52" fillId="0" borderId="18" xfId="39" applyFont="1" applyBorder="1" applyAlignment="1">
      <alignment horizontal="center" vertical="center" wrapText="1"/>
    </xf>
    <xf numFmtId="49" fontId="54" fillId="0" borderId="16" xfId="39" applyNumberFormat="1" applyFont="1" applyBorder="1"/>
    <xf numFmtId="3" fontId="52" fillId="0" borderId="18" xfId="39" applyNumberFormat="1" applyFont="1" applyBorder="1" applyAlignment="1">
      <alignment horizontal="right" wrapText="1"/>
    </xf>
    <xf numFmtId="49" fontId="54" fillId="0" borderId="19" xfId="39" applyNumberFormat="1" applyFont="1" applyBorder="1"/>
    <xf numFmtId="3" fontId="52" fillId="24" borderId="21" xfId="39" applyNumberFormat="1" applyFont="1" applyFill="1" applyBorder="1" applyAlignment="1">
      <alignment horizontal="right" wrapText="1"/>
    </xf>
    <xf numFmtId="0" fontId="55" fillId="0" borderId="48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/>
    </xf>
    <xf numFmtId="0" fontId="55" fillId="0" borderId="49" xfId="0" applyFont="1" applyBorder="1" applyAlignment="1">
      <alignment horizontal="center" vertical="center"/>
    </xf>
    <xf numFmtId="0" fontId="55" fillId="0" borderId="10" xfId="0" applyFont="1" applyBorder="1"/>
    <xf numFmtId="0" fontId="55" fillId="0" borderId="26" xfId="0" applyFont="1" applyBorder="1" applyAlignment="1">
      <alignment horizontal="center"/>
    </xf>
    <xf numFmtId="0" fontId="56" fillId="0" borderId="22" xfId="0" applyFont="1" applyBorder="1"/>
    <xf numFmtId="3" fontId="56" fillId="0" borderId="23" xfId="0" applyNumberFormat="1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56" fillId="0" borderId="16" xfId="0" applyFont="1" applyBorder="1"/>
    <xf numFmtId="3" fontId="56" fillId="0" borderId="17" xfId="0" applyNumberFormat="1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56" fillId="0" borderId="35" xfId="0" applyFont="1" applyBorder="1"/>
    <xf numFmtId="3" fontId="56" fillId="0" borderId="36" xfId="0" applyNumberFormat="1" applyFont="1" applyBorder="1" applyAlignment="1">
      <alignment horizontal="center"/>
    </xf>
    <xf numFmtId="0" fontId="56" fillId="0" borderId="37" xfId="0" applyFont="1" applyBorder="1" applyAlignment="1">
      <alignment horizontal="center"/>
    </xf>
    <xf numFmtId="0" fontId="56" fillId="0" borderId="42" xfId="0" applyFont="1" applyBorder="1"/>
    <xf numFmtId="0" fontId="56" fillId="0" borderId="0" xfId="0" applyFont="1" applyBorder="1"/>
    <xf numFmtId="0" fontId="56" fillId="0" borderId="38" xfId="0" applyFont="1" applyBorder="1"/>
    <xf numFmtId="0" fontId="56" fillId="0" borderId="22" xfId="0" applyFont="1" applyBorder="1" applyAlignment="1">
      <alignment wrapText="1"/>
    </xf>
    <xf numFmtId="3" fontId="56" fillId="0" borderId="18" xfId="0" applyNumberFormat="1" applyFont="1" applyBorder="1" applyAlignment="1">
      <alignment horizontal="center"/>
    </xf>
    <xf numFmtId="3" fontId="56" fillId="0" borderId="37" xfId="0" applyNumberFormat="1" applyFont="1" applyBorder="1" applyAlignment="1">
      <alignment horizontal="center"/>
    </xf>
    <xf numFmtId="0" fontId="57" fillId="0" borderId="0" xfId="0" applyFont="1"/>
    <xf numFmtId="0" fontId="58" fillId="0" borderId="48" xfId="0" applyFont="1" applyBorder="1"/>
    <xf numFmtId="0" fontId="59" fillId="0" borderId="31" xfId="0" applyFont="1" applyBorder="1"/>
    <xf numFmtId="0" fontId="59" fillId="0" borderId="49" xfId="0" applyFont="1" applyBorder="1"/>
    <xf numFmtId="0" fontId="59" fillId="0" borderId="38" xfId="0" applyFont="1" applyBorder="1"/>
    <xf numFmtId="0" fontId="60" fillId="0" borderId="45" xfId="0" applyFont="1" applyBorder="1" applyAlignment="1">
      <alignment horizontal="right"/>
    </xf>
    <xf numFmtId="0" fontId="59" fillId="0" borderId="46" xfId="0" applyFont="1" applyBorder="1"/>
    <xf numFmtId="0" fontId="59" fillId="0" borderId="47" xfId="0" applyFont="1" applyBorder="1"/>
    <xf numFmtId="0" fontId="57" fillId="0" borderId="42" xfId="0" applyFont="1" applyBorder="1" applyAlignment="1">
      <alignment horizontal="right"/>
    </xf>
    <xf numFmtId="3" fontId="57" fillId="0" borderId="38" xfId="0" applyNumberFormat="1" applyFont="1" applyBorder="1" applyAlignment="1">
      <alignment horizontal="right"/>
    </xf>
    <xf numFmtId="0" fontId="59" fillId="0" borderId="45" xfId="0" applyFont="1" applyBorder="1" applyAlignment="1">
      <alignment horizontal="right"/>
    </xf>
    <xf numFmtId="3" fontId="59" fillId="0" borderId="47" xfId="0" applyNumberFormat="1" applyFont="1" applyBorder="1" applyAlignment="1">
      <alignment horizontal="right"/>
    </xf>
    <xf numFmtId="0" fontId="59" fillId="0" borderId="42" xfId="0" applyFont="1" applyBorder="1" applyAlignment="1">
      <alignment horizontal="right"/>
    </xf>
    <xf numFmtId="0" fontId="59" fillId="0" borderId="0" xfId="0" applyFont="1"/>
    <xf numFmtId="3" fontId="62" fillId="0" borderId="38" xfId="0" applyNumberFormat="1" applyFont="1" applyBorder="1" applyAlignment="1">
      <alignment horizontal="right"/>
    </xf>
    <xf numFmtId="0" fontId="57" fillId="0" borderId="42" xfId="0" applyFont="1" applyBorder="1" applyAlignment="1">
      <alignment horizontal="right" wrapText="1"/>
    </xf>
    <xf numFmtId="0" fontId="57" fillId="0" borderId="45" xfId="0" applyFont="1" applyBorder="1" applyAlignment="1">
      <alignment horizontal="right"/>
    </xf>
    <xf numFmtId="0" fontId="57" fillId="0" borderId="46" xfId="0" applyFont="1" applyBorder="1"/>
    <xf numFmtId="3" fontId="57" fillId="0" borderId="47" xfId="0" applyNumberFormat="1" applyFont="1" applyBorder="1" applyAlignment="1">
      <alignment horizontal="right"/>
    </xf>
    <xf numFmtId="3" fontId="59" fillId="0" borderId="38" xfId="0" applyNumberFormat="1" applyFont="1" applyBorder="1" applyAlignment="1">
      <alignment horizontal="right"/>
    </xf>
    <xf numFmtId="0" fontId="64" fillId="0" borderId="45" xfId="0" applyFont="1" applyBorder="1" applyAlignment="1">
      <alignment horizontal="right"/>
    </xf>
    <xf numFmtId="0" fontId="61" fillId="0" borderId="46" xfId="0" applyFont="1" applyBorder="1"/>
    <xf numFmtId="0" fontId="61" fillId="0" borderId="47" xfId="0" applyFont="1" applyBorder="1"/>
    <xf numFmtId="0" fontId="59" fillId="0" borderId="0" xfId="0" applyFont="1" applyBorder="1"/>
    <xf numFmtId="0" fontId="65" fillId="0" borderId="45" xfId="0" applyFont="1" applyBorder="1"/>
    <xf numFmtId="0" fontId="60" fillId="0" borderId="0" xfId="0" applyFont="1"/>
    <xf numFmtId="0" fontId="57" fillId="0" borderId="0" xfId="0" applyFont="1" applyBorder="1"/>
    <xf numFmtId="0" fontId="57" fillId="0" borderId="0" xfId="0" applyFont="1" applyAlignment="1">
      <alignment horizontal="right"/>
    </xf>
    <xf numFmtId="0" fontId="62" fillId="0" borderId="0" xfId="0" applyFont="1" applyBorder="1" applyAlignment="1">
      <alignment horizontal="right"/>
    </xf>
    <xf numFmtId="0" fontId="58" fillId="0" borderId="42" xfId="0" applyFont="1" applyBorder="1"/>
    <xf numFmtId="3" fontId="58" fillId="0" borderId="0" xfId="0" applyNumberFormat="1" applyFont="1" applyBorder="1" applyAlignment="1">
      <alignment horizontal="right"/>
    </xf>
    <xf numFmtId="0" fontId="57" fillId="0" borderId="42" xfId="0" applyFont="1" applyBorder="1"/>
    <xf numFmtId="0" fontId="66" fillId="0" borderId="42" xfId="0" applyFont="1" applyBorder="1" applyAlignment="1">
      <alignment horizontal="right"/>
    </xf>
    <xf numFmtId="0" fontId="60" fillId="0" borderId="42" xfId="0" applyFont="1" applyBorder="1" applyAlignment="1">
      <alignment horizontal="right"/>
    </xf>
    <xf numFmtId="0" fontId="58" fillId="25" borderId="48" xfId="0" applyFont="1" applyFill="1" applyBorder="1"/>
    <xf numFmtId="0" fontId="59" fillId="25" borderId="49" xfId="0" applyFont="1" applyFill="1" applyBorder="1"/>
    <xf numFmtId="0" fontId="48" fillId="0" borderId="0" xfId="37" applyFont="1"/>
    <xf numFmtId="0" fontId="47" fillId="0" borderId="0" xfId="37" applyFont="1" applyBorder="1" applyAlignment="1">
      <alignment horizontal="left"/>
    </xf>
    <xf numFmtId="3" fontId="47" fillId="0" borderId="0" xfId="37" applyNumberFormat="1" applyFont="1" applyBorder="1" applyAlignment="1">
      <alignment horizontal="center"/>
    </xf>
    <xf numFmtId="0" fontId="48" fillId="0" borderId="0" xfId="37" applyFont="1" applyBorder="1"/>
    <xf numFmtId="0" fontId="70" fillId="0" borderId="16" xfId="40" applyFont="1" applyBorder="1" applyAlignment="1">
      <alignment vertical="top" wrapText="1"/>
    </xf>
    <xf numFmtId="0" fontId="69" fillId="0" borderId="17" xfId="40" applyFont="1" applyBorder="1" applyAlignment="1">
      <alignment vertical="center" wrapText="1"/>
    </xf>
    <xf numFmtId="0" fontId="70" fillId="0" borderId="17" xfId="40" applyFont="1" applyBorder="1" applyAlignment="1">
      <alignment vertical="center" wrapText="1"/>
    </xf>
    <xf numFmtId="0" fontId="69" fillId="0" borderId="17" xfId="40" applyFont="1" applyBorder="1" applyAlignment="1">
      <alignment horizontal="center" wrapText="1"/>
    </xf>
    <xf numFmtId="0" fontId="69" fillId="0" borderId="18" xfId="40" applyFont="1" applyBorder="1" applyAlignment="1">
      <alignment horizontal="center" wrapText="1"/>
    </xf>
    <xf numFmtId="3" fontId="70" fillId="0" borderId="17" xfId="40" applyNumberFormat="1" applyFont="1" applyBorder="1" applyAlignment="1">
      <alignment horizontal="center" vertical="center" wrapText="1"/>
    </xf>
    <xf numFmtId="3" fontId="70" fillId="0" borderId="18" xfId="40" applyNumberFormat="1" applyFont="1" applyBorder="1" applyAlignment="1">
      <alignment horizontal="center" vertical="center" wrapText="1"/>
    </xf>
    <xf numFmtId="0" fontId="69" fillId="0" borderId="17" xfId="40" applyFont="1" applyBorder="1" applyAlignment="1">
      <alignment horizontal="center" vertical="center" wrapText="1"/>
    </xf>
    <xf numFmtId="0" fontId="69" fillId="0" borderId="18" xfId="40" applyFont="1" applyBorder="1" applyAlignment="1">
      <alignment horizontal="center" vertical="center" wrapText="1"/>
    </xf>
    <xf numFmtId="0" fontId="56" fillId="0" borderId="36" xfId="0" applyFont="1" applyBorder="1" applyAlignment="1">
      <alignment wrapText="1"/>
    </xf>
    <xf numFmtId="0" fontId="56" fillId="0" borderId="36" xfId="0" applyFont="1" applyBorder="1" applyAlignment="1">
      <alignment horizontal="center" vertical="center"/>
    </xf>
    <xf numFmtId="0" fontId="56" fillId="0" borderId="37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55" fillId="0" borderId="17" xfId="0" applyFont="1" applyBorder="1" applyAlignment="1">
      <alignment vertical="top" wrapText="1"/>
    </xf>
    <xf numFmtId="3" fontId="55" fillId="0" borderId="17" xfId="0" applyNumberFormat="1" applyFont="1" applyBorder="1" applyAlignment="1">
      <alignment horizontal="right" vertical="top" wrapText="1"/>
    </xf>
    <xf numFmtId="0" fontId="56" fillId="0" borderId="17" xfId="0" applyFont="1" applyBorder="1" applyAlignment="1">
      <alignment vertical="top" wrapText="1"/>
    </xf>
    <xf numFmtId="3" fontId="56" fillId="0" borderId="17" xfId="0" applyNumberFormat="1" applyFont="1" applyBorder="1" applyAlignment="1">
      <alignment horizontal="right" vertical="top" wrapText="1"/>
    </xf>
    <xf numFmtId="0" fontId="56" fillId="0" borderId="17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top" wrapText="1"/>
    </xf>
    <xf numFmtId="0" fontId="55" fillId="0" borderId="18" xfId="0" applyFont="1" applyBorder="1" applyAlignment="1">
      <alignment horizontal="center" vertical="top" wrapText="1"/>
    </xf>
    <xf numFmtId="0" fontId="56" fillId="0" borderId="16" xfId="0" applyFont="1" applyBorder="1" applyAlignment="1">
      <alignment horizontal="center" vertical="top" wrapText="1"/>
    </xf>
    <xf numFmtId="0" fontId="56" fillId="0" borderId="18" xfId="0" applyFont="1" applyBorder="1" applyAlignment="1">
      <alignment horizontal="center" vertical="top" wrapText="1"/>
    </xf>
    <xf numFmtId="0" fontId="56" fillId="0" borderId="35" xfId="0" applyFont="1" applyBorder="1" applyAlignment="1">
      <alignment horizontal="center" vertical="top" wrapText="1"/>
    </xf>
    <xf numFmtId="0" fontId="56" fillId="0" borderId="36" xfId="0" applyFont="1" applyBorder="1" applyAlignment="1">
      <alignment vertical="top" wrapText="1"/>
    </xf>
    <xf numFmtId="3" fontId="56" fillId="0" borderId="36" xfId="0" applyNumberFormat="1" applyFont="1" applyBorder="1" applyAlignment="1">
      <alignment horizontal="right" vertical="top" wrapText="1"/>
    </xf>
    <xf numFmtId="0" fontId="56" fillId="0" borderId="36" xfId="0" applyFont="1" applyBorder="1" applyAlignment="1">
      <alignment horizontal="center" vertical="top" wrapText="1"/>
    </xf>
    <xf numFmtId="0" fontId="56" fillId="0" borderId="37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left" vertical="top" wrapText="1"/>
    </xf>
    <xf numFmtId="0" fontId="8" fillId="0" borderId="0" xfId="38"/>
    <xf numFmtId="3" fontId="70" fillId="0" borderId="17" xfId="38" applyNumberFormat="1" applyFont="1" applyBorder="1" applyAlignment="1">
      <alignment horizontal="right" wrapText="1"/>
    </xf>
    <xf numFmtId="0" fontId="71" fillId="0" borderId="0" xfId="38" applyFont="1"/>
    <xf numFmtId="3" fontId="70" fillId="0" borderId="20" xfId="38" applyNumberFormat="1" applyFont="1" applyBorder="1" applyAlignment="1">
      <alignment horizontal="right" wrapText="1"/>
    </xf>
    <xf numFmtId="3" fontId="70" fillId="0" borderId="23" xfId="38" applyNumberFormat="1" applyFont="1" applyBorder="1" applyAlignment="1">
      <alignment horizontal="right" wrapText="1"/>
    </xf>
    <xf numFmtId="3" fontId="70" fillId="0" borderId="50" xfId="38" applyNumberFormat="1" applyFont="1" applyBorder="1" applyAlignment="1">
      <alignment horizontal="right" wrapText="1"/>
    </xf>
    <xf numFmtId="0" fontId="69" fillId="0" borderId="10" xfId="38" applyFont="1" applyBorder="1" applyAlignment="1">
      <alignment wrapText="1"/>
    </xf>
    <xf numFmtId="3" fontId="69" fillId="0" borderId="25" xfId="38" applyNumberFormat="1" applyFont="1" applyBorder="1" applyAlignment="1">
      <alignment horizontal="right" wrapText="1"/>
    </xf>
    <xf numFmtId="3" fontId="69" fillId="0" borderId="51" xfId="38" applyNumberFormat="1" applyFont="1" applyBorder="1" applyAlignment="1">
      <alignment horizontal="right" wrapText="1"/>
    </xf>
    <xf numFmtId="3" fontId="69" fillId="0" borderId="26" xfId="38" applyNumberFormat="1" applyFont="1" applyBorder="1" applyAlignment="1">
      <alignment horizontal="right" wrapText="1"/>
    </xf>
    <xf numFmtId="3" fontId="69" fillId="0" borderId="33" xfId="38" applyNumberFormat="1" applyFont="1" applyBorder="1" applyAlignment="1">
      <alignment horizontal="right" wrapText="1"/>
    </xf>
    <xf numFmtId="0" fontId="70" fillId="0" borderId="22" xfId="38" applyFont="1" applyBorder="1" applyAlignment="1">
      <alignment wrapText="1"/>
    </xf>
    <xf numFmtId="3" fontId="70" fillId="0" borderId="24" xfId="38" applyNumberFormat="1" applyFont="1" applyBorder="1" applyAlignment="1">
      <alignment horizontal="right" wrapText="1"/>
    </xf>
    <xf numFmtId="0" fontId="70" fillId="0" borderId="16" xfId="38" applyFont="1" applyBorder="1" applyAlignment="1">
      <alignment wrapText="1"/>
    </xf>
    <xf numFmtId="0" fontId="70" fillId="0" borderId="19" xfId="38" applyFont="1" applyBorder="1" applyAlignment="1">
      <alignment wrapText="1"/>
    </xf>
    <xf numFmtId="0" fontId="70" fillId="0" borderId="19" xfId="38" applyFont="1" applyBorder="1"/>
    <xf numFmtId="0" fontId="40" fillId="0" borderId="10" xfId="38" applyFont="1" applyBorder="1" applyAlignment="1">
      <alignment wrapText="1"/>
    </xf>
    <xf numFmtId="0" fontId="40" fillId="0" borderId="32" xfId="38" applyFont="1" applyBorder="1" applyAlignment="1">
      <alignment wrapText="1"/>
    </xf>
    <xf numFmtId="0" fontId="69" fillId="0" borderId="10" xfId="38" applyFont="1" applyBorder="1" applyAlignment="1">
      <alignment horizontal="center" wrapText="1"/>
    </xf>
    <xf numFmtId="0" fontId="69" fillId="0" borderId="25" xfId="38" applyFont="1" applyBorder="1" applyAlignment="1">
      <alignment horizontal="center" wrapText="1"/>
    </xf>
    <xf numFmtId="0" fontId="69" fillId="0" borderId="51" xfId="38" applyFont="1" applyBorder="1" applyAlignment="1">
      <alignment horizontal="center" wrapText="1"/>
    </xf>
    <xf numFmtId="0" fontId="69" fillId="0" borderId="26" xfId="38" applyFont="1" applyBorder="1" applyAlignment="1">
      <alignment horizontal="center" wrapText="1"/>
    </xf>
    <xf numFmtId="3" fontId="70" fillId="0" borderId="23" xfId="38" applyNumberFormat="1" applyFont="1" applyBorder="1" applyAlignment="1">
      <alignment wrapText="1"/>
    </xf>
    <xf numFmtId="3" fontId="70" fillId="0" borderId="50" xfId="38" applyNumberFormat="1" applyFont="1" applyBorder="1" applyAlignment="1">
      <alignment wrapText="1"/>
    </xf>
    <xf numFmtId="3" fontId="70" fillId="0" borderId="17" xfId="38" applyNumberFormat="1" applyFont="1" applyBorder="1" applyAlignment="1">
      <alignment wrapText="1"/>
    </xf>
    <xf numFmtId="3" fontId="70" fillId="0" borderId="52" xfId="38" applyNumberFormat="1" applyFont="1" applyBorder="1" applyAlignment="1">
      <alignment wrapText="1"/>
    </xf>
    <xf numFmtId="3" fontId="70" fillId="0" borderId="20" xfId="38" applyNumberFormat="1" applyFont="1" applyBorder="1"/>
    <xf numFmtId="3" fontId="70" fillId="0" borderId="24" xfId="38" applyNumberFormat="1" applyFont="1" applyBorder="1" applyAlignment="1">
      <alignment wrapText="1"/>
    </xf>
    <xf numFmtId="0" fontId="55" fillId="0" borderId="25" xfId="0" applyFont="1" applyBorder="1" applyAlignment="1">
      <alignment horizontal="center"/>
    </xf>
    <xf numFmtId="0" fontId="3" fillId="0" borderId="0" xfId="37" applyFont="1"/>
    <xf numFmtId="0" fontId="1" fillId="0" borderId="0" xfId="37" applyAlignment="1">
      <alignment horizontal="center"/>
    </xf>
    <xf numFmtId="0" fontId="1" fillId="0" borderId="53" xfId="37" applyBorder="1" applyAlignment="1">
      <alignment horizontal="center"/>
    </xf>
    <xf numFmtId="0" fontId="1" fillId="0" borderId="0" xfId="37" applyBorder="1" applyAlignment="1"/>
    <xf numFmtId="14" fontId="1" fillId="0" borderId="53" xfId="37" applyNumberFormat="1" applyBorder="1"/>
    <xf numFmtId="3" fontId="1" fillId="0" borderId="53" xfId="37" applyNumberFormat="1" applyBorder="1"/>
    <xf numFmtId="3" fontId="1" fillId="0" borderId="53" xfId="37" applyNumberFormat="1" applyBorder="1" applyAlignment="1"/>
    <xf numFmtId="0" fontId="1" fillId="0" borderId="0" xfId="37" applyAlignment="1"/>
    <xf numFmtId="3" fontId="75" fillId="0" borderId="53" xfId="37" applyNumberFormat="1" applyFont="1" applyBorder="1" applyAlignment="1">
      <alignment horizontal="right"/>
    </xf>
    <xf numFmtId="0" fontId="3" fillId="0" borderId="54" xfId="37" applyFont="1" applyBorder="1" applyAlignment="1">
      <alignment horizontal="center"/>
    </xf>
    <xf numFmtId="0" fontId="3" fillId="0" borderId="11" xfId="37" applyFont="1" applyBorder="1" applyAlignment="1"/>
    <xf numFmtId="0" fontId="3" fillId="0" borderId="55" xfId="37" applyFont="1" applyBorder="1"/>
    <xf numFmtId="0" fontId="1" fillId="0" borderId="42" xfId="37" applyBorder="1" applyAlignment="1">
      <alignment horizontal="center"/>
    </xf>
    <xf numFmtId="0" fontId="1" fillId="0" borderId="38" xfId="37" applyBorder="1"/>
    <xf numFmtId="0" fontId="1" fillId="0" borderId="16" xfId="37" applyBorder="1" applyAlignment="1">
      <alignment horizontal="center"/>
    </xf>
    <xf numFmtId="0" fontId="1" fillId="0" borderId="16" xfId="37" applyFill="1" applyBorder="1" applyAlignment="1">
      <alignment horizontal="center"/>
    </xf>
    <xf numFmtId="0" fontId="1" fillId="0" borderId="35" xfId="37" applyBorder="1" applyAlignment="1">
      <alignment horizontal="center"/>
    </xf>
    <xf numFmtId="3" fontId="63" fillId="0" borderId="38" xfId="0" applyNumberFormat="1" applyFont="1" applyBorder="1" applyAlignment="1">
      <alignment horizontal="right"/>
    </xf>
    <xf numFmtId="0" fontId="76" fillId="0" borderId="42" xfId="0" applyFont="1" applyBorder="1" applyAlignment="1">
      <alignment horizontal="right"/>
    </xf>
    <xf numFmtId="3" fontId="57" fillId="0" borderId="38" xfId="0" applyNumberFormat="1" applyFont="1" applyFill="1" applyBorder="1" applyAlignment="1">
      <alignment horizontal="right"/>
    </xf>
    <xf numFmtId="3" fontId="65" fillId="0" borderId="46" xfId="0" applyNumberFormat="1" applyFont="1" applyBorder="1" applyAlignment="1">
      <alignment horizontal="right"/>
    </xf>
    <xf numFmtId="0" fontId="57" fillId="0" borderId="38" xfId="0" applyFont="1" applyFill="1" applyBorder="1" applyAlignment="1">
      <alignment horizontal="right"/>
    </xf>
    <xf numFmtId="3" fontId="57" fillId="0" borderId="0" xfId="0" applyNumberFormat="1" applyFont="1" applyFill="1" applyBorder="1" applyAlignment="1">
      <alignment horizontal="right"/>
    </xf>
    <xf numFmtId="0" fontId="60" fillId="0" borderId="48" xfId="0" applyFont="1" applyBorder="1" applyAlignment="1">
      <alignment horizontal="right"/>
    </xf>
    <xf numFmtId="3" fontId="62" fillId="0" borderId="49" xfId="0" applyNumberFormat="1" applyFont="1" applyBorder="1" applyAlignment="1">
      <alignment horizontal="right"/>
    </xf>
    <xf numFmtId="0" fontId="57" fillId="0" borderId="42" xfId="0" applyFont="1" applyFill="1" applyBorder="1"/>
    <xf numFmtId="0" fontId="58" fillId="0" borderId="0" xfId="0" applyFont="1" applyBorder="1" applyAlignment="1">
      <alignment horizontal="right"/>
    </xf>
    <xf numFmtId="0" fontId="61" fillId="0" borderId="0" xfId="0" applyFont="1" applyBorder="1"/>
    <xf numFmtId="0" fontId="77" fillId="0" borderId="42" xfId="0" applyFont="1" applyBorder="1" applyAlignment="1">
      <alignment horizontal="right"/>
    </xf>
    <xf numFmtId="3" fontId="57" fillId="0" borderId="38" xfId="0" applyNumberFormat="1" applyFont="1" applyFill="1" applyBorder="1"/>
    <xf numFmtId="0" fontId="0" fillId="0" borderId="0" xfId="0" applyBorder="1"/>
    <xf numFmtId="3" fontId="57" fillId="0" borderId="47" xfId="0" applyNumberFormat="1" applyFont="1" applyFill="1" applyBorder="1" applyAlignment="1">
      <alignment horizontal="right"/>
    </xf>
    <xf numFmtId="3" fontId="57" fillId="0" borderId="38" xfId="0" applyNumberFormat="1" applyFont="1" applyBorder="1"/>
    <xf numFmtId="3" fontId="59" fillId="0" borderId="0" xfId="0" applyNumberFormat="1" applyFont="1" applyBorder="1"/>
    <xf numFmtId="3" fontId="0" fillId="0" borderId="0" xfId="0" applyNumberFormat="1"/>
    <xf numFmtId="0" fontId="66" fillId="0" borderId="48" xfId="0" applyFont="1" applyBorder="1" applyAlignment="1">
      <alignment horizontal="right" wrapText="1"/>
    </xf>
    <xf numFmtId="0" fontId="61" fillId="0" borderId="31" xfId="0" applyFont="1" applyBorder="1"/>
    <xf numFmtId="3" fontId="63" fillId="0" borderId="49" xfId="0" applyNumberFormat="1" applyFont="1" applyBorder="1" applyAlignment="1">
      <alignment horizontal="right"/>
    </xf>
    <xf numFmtId="0" fontId="58" fillId="0" borderId="45" xfId="0" applyFont="1" applyBorder="1"/>
    <xf numFmtId="3" fontId="58" fillId="0" borderId="46" xfId="0" applyNumberFormat="1" applyFont="1" applyBorder="1" applyAlignment="1">
      <alignment horizontal="right"/>
    </xf>
    <xf numFmtId="0" fontId="65" fillId="25" borderId="45" xfId="0" applyFont="1" applyFill="1" applyBorder="1"/>
    <xf numFmtId="3" fontId="65" fillId="25" borderId="47" xfId="0" applyNumberFormat="1" applyFont="1" applyFill="1" applyBorder="1" applyAlignment="1">
      <alignment horizontal="right"/>
    </xf>
    <xf numFmtId="3" fontId="78" fillId="0" borderId="25" xfId="0" applyNumberFormat="1" applyFont="1" applyBorder="1" applyAlignment="1">
      <alignment horizontal="right" vertical="center" wrapText="1"/>
    </xf>
    <xf numFmtId="3" fontId="78" fillId="0" borderId="26" xfId="0" applyNumberFormat="1" applyFont="1" applyFill="1" applyBorder="1" applyAlignment="1">
      <alignment horizontal="right" vertical="center" wrapText="1"/>
    </xf>
    <xf numFmtId="3" fontId="79" fillId="0" borderId="23" xfId="0" applyNumberFormat="1" applyFont="1" applyBorder="1" applyAlignment="1">
      <alignment horizontal="right"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7" fillId="0" borderId="20" xfId="0" applyNumberFormat="1" applyFont="1" applyBorder="1" applyAlignment="1">
      <alignment horizontal="right" vertical="center" wrapText="1"/>
    </xf>
    <xf numFmtId="3" fontId="78" fillId="0" borderId="21" xfId="0" applyNumberFormat="1" applyFont="1" applyFill="1" applyBorder="1" applyAlignment="1">
      <alignment horizontal="right" vertical="center" wrapText="1"/>
    </xf>
    <xf numFmtId="3" fontId="78" fillId="0" borderId="25" xfId="0" applyNumberFormat="1" applyFont="1" applyBorder="1" applyAlignment="1">
      <alignment horizontal="right"/>
    </xf>
    <xf numFmtId="3" fontId="78" fillId="0" borderId="28" xfId="0" applyNumberFormat="1" applyFont="1" applyFill="1" applyBorder="1" applyAlignment="1">
      <alignment horizontal="right"/>
    </xf>
    <xf numFmtId="3" fontId="78" fillId="0" borderId="36" xfId="0" applyNumberFormat="1" applyFont="1" applyFill="1" applyBorder="1" applyAlignment="1">
      <alignment horizontal="right"/>
    </xf>
    <xf numFmtId="3" fontId="6" fillId="0" borderId="29" xfId="0" applyNumberFormat="1" applyFont="1" applyBorder="1"/>
    <xf numFmtId="3" fontId="78" fillId="0" borderId="15" xfId="0" applyNumberFormat="1" applyFont="1" applyFill="1" applyBorder="1" applyAlignment="1">
      <alignment horizontal="right" vertical="center" wrapText="1"/>
    </xf>
    <xf numFmtId="3" fontId="78" fillId="0" borderId="14" xfId="0" applyNumberFormat="1" applyFont="1" applyBorder="1" applyAlignment="1">
      <alignment horizontal="right"/>
    </xf>
    <xf numFmtId="0" fontId="47" fillId="25" borderId="10" xfId="37" applyFont="1" applyFill="1" applyBorder="1"/>
    <xf numFmtId="3" fontId="78" fillId="25" borderId="25" xfId="0" applyNumberFormat="1" applyFont="1" applyFill="1" applyBorder="1" applyAlignment="1">
      <alignment horizontal="right" vertical="center" wrapText="1"/>
    </xf>
    <xf numFmtId="3" fontId="78" fillId="25" borderId="26" xfId="0" applyNumberFormat="1" applyFont="1" applyFill="1" applyBorder="1" applyAlignment="1">
      <alignment horizontal="right" vertical="center" wrapText="1"/>
    </xf>
    <xf numFmtId="3" fontId="78" fillId="25" borderId="25" xfId="0" applyNumberFormat="1" applyFont="1" applyFill="1" applyBorder="1" applyAlignment="1">
      <alignment horizontal="right"/>
    </xf>
    <xf numFmtId="3" fontId="6" fillId="0" borderId="37" xfId="0" applyNumberFormat="1" applyFont="1" applyBorder="1"/>
    <xf numFmtId="0" fontId="7" fillId="0" borderId="4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25" fillId="0" borderId="54" xfId="37" applyFont="1" applyBorder="1" applyAlignment="1">
      <alignment horizontal="center" vertical="center" wrapText="1"/>
    </xf>
    <xf numFmtId="0" fontId="25" fillId="0" borderId="11" xfId="37" applyFont="1" applyBorder="1" applyAlignment="1">
      <alignment horizontal="center" vertical="center" wrapText="1"/>
    </xf>
    <xf numFmtId="0" fontId="25" fillId="0" borderId="55" xfId="37" applyFont="1" applyBorder="1" applyAlignment="1">
      <alignment horizontal="center" vertical="center" wrapText="1"/>
    </xf>
    <xf numFmtId="0" fontId="25" fillId="0" borderId="51" xfId="37" applyFont="1" applyBorder="1" applyAlignment="1">
      <alignment horizontal="center"/>
    </xf>
    <xf numFmtId="0" fontId="25" fillId="0" borderId="11" xfId="37" applyFont="1" applyBorder="1" applyAlignment="1">
      <alignment horizontal="center"/>
    </xf>
    <xf numFmtId="0" fontId="25" fillId="0" borderId="55" xfId="37" applyFont="1" applyBorder="1" applyAlignment="1">
      <alignment horizontal="center"/>
    </xf>
    <xf numFmtId="0" fontId="33" fillId="0" borderId="5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55" xfId="37" applyFont="1" applyBorder="1" applyAlignment="1">
      <alignment horizontal="center" vertical="center" wrapText="1"/>
    </xf>
    <xf numFmtId="0" fontId="3" fillId="0" borderId="48" xfId="37" applyFont="1" applyBorder="1" applyAlignment="1">
      <alignment horizontal="center" wrapText="1"/>
    </xf>
    <xf numFmtId="0" fontId="3" fillId="0" borderId="31" xfId="37" applyFont="1" applyBorder="1" applyAlignment="1">
      <alignment horizontal="center" wrapText="1"/>
    </xf>
    <xf numFmtId="0" fontId="3" fillId="0" borderId="49" xfId="37" applyFont="1" applyBorder="1" applyAlignment="1">
      <alignment horizontal="center" wrapText="1"/>
    </xf>
    <xf numFmtId="0" fontId="33" fillId="0" borderId="56" xfId="37" applyFont="1" applyBorder="1" applyAlignment="1">
      <alignment horizontal="center" wrapText="1"/>
    </xf>
    <xf numFmtId="0" fontId="0" fillId="0" borderId="31" xfId="0" applyBorder="1" applyAlignment="1"/>
    <xf numFmtId="0" fontId="0" fillId="0" borderId="49" xfId="0" applyBorder="1" applyAlignment="1"/>
    <xf numFmtId="3" fontId="78" fillId="0" borderId="58" xfId="0" applyNumberFormat="1" applyFont="1" applyFill="1" applyBorder="1" applyAlignment="1">
      <alignment horizontal="right" vertical="center" wrapText="1"/>
    </xf>
    <xf numFmtId="3" fontId="78" fillId="0" borderId="59" xfId="0" applyNumberFormat="1" applyFont="1" applyFill="1" applyBorder="1" applyAlignment="1">
      <alignment horizontal="right" vertical="center" wrapText="1"/>
    </xf>
    <xf numFmtId="3" fontId="78" fillId="25" borderId="25" xfId="0" applyNumberFormat="1" applyFont="1" applyFill="1" applyBorder="1" applyAlignment="1">
      <alignment horizontal="right" vertical="center" wrapText="1"/>
    </xf>
    <xf numFmtId="0" fontId="6" fillId="0" borderId="36" xfId="0" applyFont="1" applyFill="1" applyBorder="1" applyAlignment="1"/>
    <xf numFmtId="3" fontId="78" fillId="0" borderId="51" xfId="0" applyNumberFormat="1" applyFont="1" applyFill="1" applyBorder="1" applyAlignment="1">
      <alignment horizontal="right"/>
    </xf>
    <xf numFmtId="3" fontId="78" fillId="0" borderId="60" xfId="0" applyNumberFormat="1" applyFont="1" applyFill="1" applyBorder="1" applyAlignment="1">
      <alignment horizontal="right"/>
    </xf>
    <xf numFmtId="3" fontId="78" fillId="0" borderId="25" xfId="0" applyNumberFormat="1" applyFont="1" applyFill="1" applyBorder="1" applyAlignment="1">
      <alignment horizontal="right"/>
    </xf>
    <xf numFmtId="3" fontId="78" fillId="0" borderId="14" xfId="0" applyNumberFormat="1" applyFont="1" applyFill="1" applyBorder="1" applyAlignment="1">
      <alignment horizontal="right"/>
    </xf>
    <xf numFmtId="3" fontId="78" fillId="25" borderId="25" xfId="0" applyNumberFormat="1" applyFont="1" applyFill="1" applyBorder="1" applyAlignment="1">
      <alignment horizontal="right"/>
    </xf>
    <xf numFmtId="0" fontId="6" fillId="0" borderId="28" xfId="0" applyFont="1" applyFill="1" applyBorder="1" applyAlignment="1"/>
    <xf numFmtId="0" fontId="46" fillId="0" borderId="28" xfId="37" applyFont="1" applyBorder="1" applyAlignment="1">
      <alignment horizontal="center" vertical="center" wrapText="1"/>
    </xf>
    <xf numFmtId="0" fontId="45" fillId="0" borderId="28" xfId="37" applyFont="1" applyBorder="1" applyAlignment="1"/>
    <xf numFmtId="0" fontId="45" fillId="0" borderId="29" xfId="37" applyFont="1" applyBorder="1" applyAlignment="1"/>
    <xf numFmtId="0" fontId="48" fillId="0" borderId="19" xfId="37" applyFont="1" applyBorder="1" applyAlignment="1">
      <alignment horizontal="center" vertical="center" wrapText="1"/>
    </xf>
    <xf numFmtId="0" fontId="48" fillId="0" borderId="12" xfId="37" applyFont="1" applyBorder="1" applyAlignment="1">
      <alignment horizontal="center" vertical="center" wrapText="1"/>
    </xf>
    <xf numFmtId="0" fontId="48" fillId="0" borderId="17" xfId="37" applyFont="1" applyBorder="1" applyAlignment="1">
      <alignment horizontal="center" vertical="center" wrapText="1"/>
    </xf>
    <xf numFmtId="0" fontId="47" fillId="0" borderId="21" xfId="37" applyFont="1" applyBorder="1" applyAlignment="1">
      <alignment horizontal="center" vertical="center" wrapText="1"/>
    </xf>
    <xf numFmtId="0" fontId="42" fillId="0" borderId="15" xfId="37" applyFont="1" applyBorder="1" applyAlignment="1">
      <alignment horizontal="center" vertical="center" wrapText="1"/>
    </xf>
    <xf numFmtId="0" fontId="48" fillId="0" borderId="20" xfId="37" applyFont="1" applyBorder="1" applyAlignment="1">
      <alignment horizontal="center" vertical="center" wrapText="1"/>
    </xf>
    <xf numFmtId="3" fontId="78" fillId="0" borderId="25" xfId="0" applyNumberFormat="1" applyFont="1" applyFill="1" applyBorder="1" applyAlignment="1">
      <alignment horizontal="right" vertical="center" wrapText="1"/>
    </xf>
    <xf numFmtId="3" fontId="79" fillId="0" borderId="50" xfId="0" applyNumberFormat="1" applyFont="1" applyFill="1" applyBorder="1" applyAlignment="1">
      <alignment horizontal="right" vertical="center" wrapText="1"/>
    </xf>
    <xf numFmtId="3" fontId="79" fillId="0" borderId="57" xfId="0" applyNumberFormat="1" applyFont="1" applyFill="1" applyBorder="1" applyAlignment="1">
      <alignment horizontal="right" vertical="center" wrapText="1"/>
    </xf>
    <xf numFmtId="0" fontId="52" fillId="0" borderId="27" xfId="39" applyFont="1" applyBorder="1" applyAlignment="1">
      <alignment horizontal="center" vertical="center"/>
    </xf>
    <xf numFmtId="0" fontId="52" fillId="0" borderId="28" xfId="39" applyFont="1" applyBorder="1" applyAlignment="1">
      <alignment horizontal="center" vertical="center"/>
    </xf>
    <xf numFmtId="0" fontId="52" fillId="0" borderId="29" xfId="39" applyFont="1" applyBorder="1" applyAlignment="1">
      <alignment horizontal="center" vertical="center"/>
    </xf>
    <xf numFmtId="0" fontId="53" fillId="0" borderId="16" xfId="39" applyFont="1" applyBorder="1" applyAlignment="1">
      <alignment wrapText="1"/>
    </xf>
    <xf numFmtId="0" fontId="53" fillId="0" borderId="17" xfId="39" applyFont="1" applyBorder="1" applyAlignment="1">
      <alignment wrapText="1"/>
    </xf>
    <xf numFmtId="0" fontId="53" fillId="0" borderId="18" xfId="39" applyFont="1" applyBorder="1" applyAlignment="1">
      <alignment wrapText="1"/>
    </xf>
    <xf numFmtId="0" fontId="52" fillId="0" borderId="10" xfId="39" applyFont="1" applyBorder="1" applyAlignment="1">
      <alignment wrapText="1"/>
    </xf>
    <xf numFmtId="0" fontId="52" fillId="0" borderId="25" xfId="39" applyFont="1" applyBorder="1" applyAlignment="1">
      <alignment wrapText="1"/>
    </xf>
    <xf numFmtId="0" fontId="40" fillId="0" borderId="48" xfId="37" applyFont="1" applyBorder="1" applyAlignment="1">
      <alignment horizontal="center"/>
    </xf>
    <xf numFmtId="0" fontId="40" fillId="0" borderId="31" xfId="37" applyFont="1" applyBorder="1" applyAlignment="1">
      <alignment horizontal="center"/>
    </xf>
    <xf numFmtId="0" fontId="40" fillId="0" borderId="49" xfId="37" applyFont="1" applyBorder="1" applyAlignment="1">
      <alignment horizontal="center"/>
    </xf>
    <xf numFmtId="0" fontId="41" fillId="0" borderId="54" xfId="37" applyFont="1" applyBorder="1" applyAlignment="1">
      <alignment horizontal="center" wrapText="1"/>
    </xf>
    <xf numFmtId="0" fontId="41" fillId="0" borderId="11" xfId="37" applyFont="1" applyBorder="1" applyAlignment="1">
      <alignment horizontal="center" wrapText="1"/>
    </xf>
    <xf numFmtId="0" fontId="41" fillId="0" borderId="55" xfId="37" applyFont="1" applyBorder="1" applyAlignment="1">
      <alignment horizontal="center" wrapText="1"/>
    </xf>
    <xf numFmtId="0" fontId="40" fillId="0" borderId="48" xfId="37" applyFont="1" applyBorder="1" applyAlignment="1">
      <alignment horizontal="center" wrapText="1"/>
    </xf>
    <xf numFmtId="0" fontId="42" fillId="0" borderId="31" xfId="37" applyFont="1" applyBorder="1" applyAlignment="1">
      <alignment horizontal="center" wrapText="1"/>
    </xf>
    <xf numFmtId="0" fontId="42" fillId="0" borderId="49" xfId="37" applyFont="1" applyBorder="1" applyAlignment="1">
      <alignment horizontal="center" wrapText="1"/>
    </xf>
    <xf numFmtId="0" fontId="55" fillId="0" borderId="30" xfId="0" applyFont="1" applyBorder="1" applyAlignment="1">
      <alignment horizontal="center"/>
    </xf>
    <xf numFmtId="0" fontId="55" fillId="0" borderId="39" xfId="0" applyFont="1" applyBorder="1" applyAlignment="1">
      <alignment horizontal="center"/>
    </xf>
    <xf numFmtId="0" fontId="55" fillId="0" borderId="40" xfId="0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54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67" fillId="0" borderId="46" xfId="0" applyFont="1" applyBorder="1" applyAlignment="1">
      <alignment horizontal="center" vertical="center"/>
    </xf>
    <xf numFmtId="3" fontId="47" fillId="0" borderId="20" xfId="37" applyNumberFormat="1" applyFont="1" applyBorder="1" applyAlignment="1">
      <alignment horizontal="center"/>
    </xf>
    <xf numFmtId="0" fontId="47" fillId="0" borderId="21" xfId="37" applyFont="1" applyBorder="1" applyAlignment="1">
      <alignment horizontal="center"/>
    </xf>
    <xf numFmtId="0" fontId="47" fillId="0" borderId="20" xfId="37" applyFont="1" applyBorder="1" applyAlignment="1">
      <alignment horizontal="left"/>
    </xf>
    <xf numFmtId="3" fontId="47" fillId="0" borderId="58" xfId="37" applyNumberFormat="1" applyFont="1" applyBorder="1" applyAlignment="1">
      <alignment horizontal="center"/>
    </xf>
    <xf numFmtId="0" fontId="48" fillId="0" borderId="16" xfId="37" applyFont="1" applyBorder="1" applyAlignment="1">
      <alignment horizontal="center"/>
    </xf>
    <xf numFmtId="0" fontId="48" fillId="0" borderId="17" xfId="37" applyFont="1" applyBorder="1" applyAlignment="1">
      <alignment horizontal="center"/>
    </xf>
    <xf numFmtId="0" fontId="48" fillId="0" borderId="17" xfId="37" applyFont="1" applyBorder="1" applyAlignment="1">
      <alignment horizontal="left"/>
    </xf>
    <xf numFmtId="3" fontId="48" fillId="0" borderId="17" xfId="37" applyNumberFormat="1" applyFont="1" applyBorder="1" applyAlignment="1">
      <alignment horizontal="center"/>
    </xf>
    <xf numFmtId="3" fontId="48" fillId="0" borderId="18" xfId="37" applyNumberFormat="1" applyFont="1" applyBorder="1" applyAlignment="1">
      <alignment horizontal="center"/>
    </xf>
    <xf numFmtId="0" fontId="47" fillId="0" borderId="10" xfId="37" applyFont="1" applyBorder="1" applyAlignment="1">
      <alignment horizontal="left"/>
    </xf>
    <xf numFmtId="0" fontId="47" fillId="0" borderId="25" xfId="37" applyFont="1" applyBorder="1" applyAlignment="1">
      <alignment horizontal="left"/>
    </xf>
    <xf numFmtId="3" fontId="47" fillId="0" borderId="17" xfId="37" applyNumberFormat="1" applyFont="1" applyBorder="1" applyAlignment="1">
      <alignment horizontal="center"/>
    </xf>
    <xf numFmtId="0" fontId="47" fillId="0" borderId="18" xfId="37" applyFont="1" applyBorder="1" applyAlignment="1">
      <alignment horizontal="center"/>
    </xf>
    <xf numFmtId="3" fontId="47" fillId="0" borderId="25" xfId="37" applyNumberFormat="1" applyFont="1" applyBorder="1" applyAlignment="1">
      <alignment horizontal="center"/>
    </xf>
    <xf numFmtId="0" fontId="47" fillId="0" borderId="26" xfId="37" applyFont="1" applyBorder="1" applyAlignment="1">
      <alignment horizontal="center"/>
    </xf>
    <xf numFmtId="0" fontId="46" fillId="0" borderId="54" xfId="37" applyFont="1" applyBorder="1" applyAlignment="1">
      <alignment horizontal="center" vertical="center"/>
    </xf>
    <xf numFmtId="0" fontId="0" fillId="0" borderId="11" xfId="0" applyBorder="1" applyAlignment="1"/>
    <xf numFmtId="0" fontId="47" fillId="0" borderId="16" xfId="37" applyFont="1" applyBorder="1" applyAlignment="1">
      <alignment horizontal="left"/>
    </xf>
    <xf numFmtId="0" fontId="47" fillId="0" borderId="17" xfId="37" applyFont="1" applyBorder="1" applyAlignment="1">
      <alignment horizontal="left"/>
    </xf>
    <xf numFmtId="0" fontId="47" fillId="0" borderId="19" xfId="37" applyFont="1" applyBorder="1" applyAlignment="1">
      <alignment horizontal="left"/>
    </xf>
    <xf numFmtId="3" fontId="47" fillId="0" borderId="51" xfId="37" applyNumberFormat="1" applyFont="1" applyBorder="1" applyAlignment="1">
      <alignment horizontal="center"/>
    </xf>
    <xf numFmtId="3" fontId="47" fillId="0" borderId="52" xfId="37" applyNumberFormat="1" applyFont="1" applyBorder="1" applyAlignment="1">
      <alignment horizontal="center"/>
    </xf>
    <xf numFmtId="0" fontId="48" fillId="0" borderId="17" xfId="37" applyFont="1" applyBorder="1" applyAlignment="1">
      <alignment horizontal="left" wrapText="1"/>
    </xf>
    <xf numFmtId="0" fontId="48" fillId="0" borderId="18" xfId="37" applyFont="1" applyBorder="1" applyAlignment="1">
      <alignment horizontal="center"/>
    </xf>
    <xf numFmtId="0" fontId="48" fillId="0" borderId="52" xfId="37" applyFont="1" applyBorder="1" applyAlignment="1">
      <alignment horizontal="center"/>
    </xf>
    <xf numFmtId="0" fontId="48" fillId="0" borderId="58" xfId="37" applyFont="1" applyBorder="1" applyAlignment="1">
      <alignment horizontal="left" wrapText="1"/>
    </xf>
    <xf numFmtId="0" fontId="48" fillId="0" borderId="61" xfId="37" applyFont="1" applyBorder="1" applyAlignment="1">
      <alignment horizontal="left" wrapText="1"/>
    </xf>
    <xf numFmtId="0" fontId="48" fillId="0" borderId="59" xfId="37" applyFont="1" applyBorder="1" applyAlignment="1">
      <alignment horizontal="left" wrapText="1"/>
    </xf>
    <xf numFmtId="0" fontId="48" fillId="0" borderId="50" xfId="37" applyFont="1" applyBorder="1" applyAlignment="1">
      <alignment horizontal="left" wrapText="1"/>
    </xf>
    <xf numFmtId="0" fontId="48" fillId="0" borderId="41" xfId="37" applyFont="1" applyBorder="1" applyAlignment="1">
      <alignment horizontal="left" wrapText="1"/>
    </xf>
    <xf numFmtId="0" fontId="48" fillId="0" borderId="57" xfId="37" applyFont="1" applyBorder="1" applyAlignment="1">
      <alignment horizontal="left" wrapText="1"/>
    </xf>
    <xf numFmtId="3" fontId="48" fillId="0" borderId="52" xfId="37" applyNumberFormat="1" applyFont="1" applyBorder="1" applyAlignment="1">
      <alignment horizontal="center"/>
    </xf>
    <xf numFmtId="0" fontId="48" fillId="0" borderId="23" xfId="37" applyFont="1" applyBorder="1" applyAlignment="1">
      <alignment horizontal="left"/>
    </xf>
    <xf numFmtId="3" fontId="48" fillId="0" borderId="23" xfId="37" applyNumberFormat="1" applyFont="1" applyBorder="1" applyAlignment="1">
      <alignment horizontal="center"/>
    </xf>
    <xf numFmtId="0" fontId="48" fillId="0" borderId="24" xfId="37" applyFont="1" applyBorder="1" applyAlignment="1">
      <alignment horizontal="center"/>
    </xf>
    <xf numFmtId="0" fontId="46" fillId="0" borderId="11" xfId="37" applyFont="1" applyBorder="1" applyAlignment="1">
      <alignment horizontal="center" vertical="center"/>
    </xf>
    <xf numFmtId="0" fontId="46" fillId="0" borderId="55" xfId="37" applyFont="1" applyBorder="1" applyAlignment="1">
      <alignment horizontal="center" vertical="center"/>
    </xf>
    <xf numFmtId="0" fontId="47" fillId="0" borderId="54" xfId="37" applyFont="1" applyBorder="1" applyAlignment="1">
      <alignment horizontal="left"/>
    </xf>
    <xf numFmtId="0" fontId="47" fillId="0" borderId="11" xfId="37" applyFont="1" applyBorder="1" applyAlignment="1">
      <alignment horizontal="left"/>
    </xf>
    <xf numFmtId="0" fontId="48" fillId="0" borderId="11" xfId="37" applyFont="1" applyBorder="1" applyAlignment="1">
      <alignment horizontal="center"/>
    </xf>
    <xf numFmtId="0" fontId="48" fillId="0" borderId="55" xfId="37" applyFont="1" applyBorder="1" applyAlignment="1">
      <alignment horizontal="center"/>
    </xf>
    <xf numFmtId="0" fontId="48" fillId="0" borderId="23" xfId="37" applyFont="1" applyBorder="1" applyAlignment="1">
      <alignment horizontal="center"/>
    </xf>
    <xf numFmtId="0" fontId="48" fillId="0" borderId="23" xfId="37" applyFont="1" applyBorder="1" applyAlignment="1">
      <alignment horizontal="left" wrapText="1"/>
    </xf>
    <xf numFmtId="0" fontId="48" fillId="0" borderId="50" xfId="37" applyFont="1" applyBorder="1" applyAlignment="1">
      <alignment horizontal="center"/>
    </xf>
    <xf numFmtId="0" fontId="48" fillId="0" borderId="22" xfId="37" applyFont="1" applyBorder="1" applyAlignment="1">
      <alignment horizontal="center"/>
    </xf>
    <xf numFmtId="0" fontId="1" fillId="0" borderId="0" xfId="37" applyBorder="1" applyAlignment="1">
      <alignment horizontal="center"/>
    </xf>
    <xf numFmtId="0" fontId="1" fillId="0" borderId="72" xfId="37" applyBorder="1" applyAlignment="1">
      <alignment horizontal="center"/>
    </xf>
    <xf numFmtId="0" fontId="1" fillId="0" borderId="73" xfId="37" applyBorder="1" applyAlignment="1">
      <alignment horizontal="center"/>
    </xf>
    <xf numFmtId="0" fontId="37" fillId="0" borderId="11" xfId="37" applyFont="1" applyBorder="1" applyAlignment="1">
      <alignment horizontal="right"/>
    </xf>
    <xf numFmtId="0" fontId="75" fillId="0" borderId="11" xfId="37" applyFont="1" applyBorder="1" applyAlignment="1">
      <alignment horizontal="center"/>
    </xf>
    <xf numFmtId="0" fontId="1" fillId="0" borderId="11" xfId="37" applyBorder="1" applyAlignment="1">
      <alignment horizontal="center"/>
    </xf>
    <xf numFmtId="0" fontId="1" fillId="0" borderId="11" xfId="37" applyBorder="1"/>
    <xf numFmtId="0" fontId="1" fillId="0" borderId="60" xfId="37" applyBorder="1"/>
    <xf numFmtId="0" fontId="1" fillId="0" borderId="51" xfId="37" applyBorder="1" applyAlignment="1">
      <alignment horizontal="center"/>
    </xf>
    <xf numFmtId="0" fontId="1" fillId="0" borderId="60" xfId="37" applyBorder="1" applyAlignment="1">
      <alignment horizontal="center"/>
    </xf>
    <xf numFmtId="0" fontId="1" fillId="0" borderId="25" xfId="37" applyBorder="1" applyAlignment="1">
      <alignment horizontal="center"/>
    </xf>
    <xf numFmtId="0" fontId="1" fillId="0" borderId="26" xfId="37" applyBorder="1" applyAlignment="1">
      <alignment horizontal="center"/>
    </xf>
    <xf numFmtId="0" fontId="75" fillId="0" borderId="74" xfId="37" applyFont="1" applyBorder="1" applyAlignment="1">
      <alignment horizontal="center"/>
    </xf>
    <xf numFmtId="0" fontId="75" fillId="0" borderId="72" xfId="37" applyFont="1" applyBorder="1" applyAlignment="1">
      <alignment horizontal="center"/>
    </xf>
    <xf numFmtId="0" fontId="1" fillId="0" borderId="41" xfId="37" applyBorder="1" applyAlignment="1">
      <alignment horizontal="center"/>
    </xf>
    <xf numFmtId="3" fontId="1" fillId="0" borderId="68" xfId="37" applyNumberFormat="1" applyBorder="1" applyAlignment="1">
      <alignment horizontal="center"/>
    </xf>
    <xf numFmtId="0" fontId="1" fillId="0" borderId="69" xfId="37" applyBorder="1" applyAlignment="1">
      <alignment horizontal="center"/>
    </xf>
    <xf numFmtId="3" fontId="1" fillId="0" borderId="52" xfId="37" applyNumberFormat="1" applyBorder="1" applyAlignment="1">
      <alignment horizontal="center"/>
    </xf>
    <xf numFmtId="0" fontId="1" fillId="0" borderId="70" xfId="37" applyBorder="1" applyAlignment="1">
      <alignment horizontal="center"/>
    </xf>
    <xf numFmtId="0" fontId="1" fillId="0" borderId="17" xfId="37" applyBorder="1" applyAlignment="1">
      <alignment horizontal="left" wrapText="1"/>
    </xf>
    <xf numFmtId="3" fontId="1" fillId="0" borderId="17" xfId="37" applyNumberFormat="1" applyBorder="1" applyAlignment="1">
      <alignment horizontal="center"/>
    </xf>
    <xf numFmtId="0" fontId="1" fillId="0" borderId="17" xfId="37" applyBorder="1" applyAlignment="1">
      <alignment horizontal="center"/>
    </xf>
    <xf numFmtId="0" fontId="1" fillId="0" borderId="17" xfId="37" applyBorder="1" applyAlignment="1">
      <alignment horizontal="left"/>
    </xf>
    <xf numFmtId="3" fontId="75" fillId="0" borderId="11" xfId="37" applyNumberFormat="1" applyFont="1" applyBorder="1" applyAlignment="1">
      <alignment horizontal="center"/>
    </xf>
    <xf numFmtId="0" fontId="75" fillId="0" borderId="60" xfId="37" applyFont="1" applyBorder="1" applyAlignment="1">
      <alignment horizontal="center"/>
    </xf>
    <xf numFmtId="3" fontId="75" fillId="0" borderId="51" xfId="37" applyNumberFormat="1" applyFont="1" applyBorder="1" applyAlignment="1">
      <alignment horizontal="center"/>
    </xf>
    <xf numFmtId="0" fontId="75" fillId="0" borderId="55" xfId="37" applyFont="1" applyBorder="1" applyAlignment="1">
      <alignment horizontal="center"/>
    </xf>
    <xf numFmtId="0" fontId="1" fillId="0" borderId="36" xfId="37" applyBorder="1" applyAlignment="1">
      <alignment horizontal="left"/>
    </xf>
    <xf numFmtId="3" fontId="1" fillId="0" borderId="20" xfId="37" applyNumberFormat="1" applyBorder="1" applyAlignment="1">
      <alignment horizontal="center"/>
    </xf>
    <xf numFmtId="0" fontId="1" fillId="0" borderId="20" xfId="37" applyBorder="1" applyAlignment="1">
      <alignment horizontal="center"/>
    </xf>
    <xf numFmtId="3" fontId="1" fillId="0" borderId="58" xfId="37" applyNumberFormat="1" applyBorder="1" applyAlignment="1">
      <alignment horizontal="center"/>
    </xf>
    <xf numFmtId="0" fontId="1" fillId="0" borderId="59" xfId="37" applyBorder="1" applyAlignment="1">
      <alignment horizontal="center"/>
    </xf>
    <xf numFmtId="3" fontId="1" fillId="0" borderId="61" xfId="37" applyNumberFormat="1" applyBorder="1" applyAlignment="1">
      <alignment horizontal="center"/>
    </xf>
    <xf numFmtId="3" fontId="1" fillId="0" borderId="64" xfId="37" applyNumberFormat="1" applyBorder="1" applyAlignment="1">
      <alignment horizontal="center"/>
    </xf>
    <xf numFmtId="0" fontId="1" fillId="0" borderId="67" xfId="37" applyBorder="1" applyAlignment="1">
      <alignment horizontal="center"/>
    </xf>
    <xf numFmtId="0" fontId="75" fillId="0" borderId="10" xfId="37" applyFont="1" applyBorder="1" applyAlignment="1">
      <alignment horizontal="left"/>
    </xf>
    <xf numFmtId="0" fontId="75" fillId="0" borderId="25" xfId="37" applyFont="1" applyBorder="1" applyAlignment="1">
      <alignment horizontal="left"/>
    </xf>
    <xf numFmtId="3" fontId="75" fillId="0" borderId="25" xfId="37" applyNumberFormat="1" applyFont="1" applyBorder="1" applyAlignment="1">
      <alignment horizontal="center"/>
    </xf>
    <xf numFmtId="0" fontId="75" fillId="0" borderId="25" xfId="37" applyFont="1" applyBorder="1" applyAlignment="1">
      <alignment horizontal="center"/>
    </xf>
    <xf numFmtId="0" fontId="75" fillId="0" borderId="27" xfId="37" applyFont="1" applyBorder="1" applyAlignment="1">
      <alignment horizontal="center"/>
    </xf>
    <xf numFmtId="0" fontId="75" fillId="0" borderId="28" xfId="37" applyFont="1" applyBorder="1" applyAlignment="1">
      <alignment horizontal="center"/>
    </xf>
    <xf numFmtId="0" fontId="75" fillId="0" borderId="71" xfId="37" applyFont="1" applyBorder="1" applyAlignment="1">
      <alignment horizontal="center"/>
    </xf>
    <xf numFmtId="0" fontId="1" fillId="0" borderId="52" xfId="37" applyBorder="1" applyAlignment="1">
      <alignment horizontal="left"/>
    </xf>
    <xf numFmtId="0" fontId="1" fillId="0" borderId="68" xfId="37" applyBorder="1" applyAlignment="1">
      <alignment horizontal="left"/>
    </xf>
    <xf numFmtId="0" fontId="1" fillId="0" borderId="69" xfId="37" applyBorder="1" applyAlignment="1">
      <alignment horizontal="left"/>
    </xf>
    <xf numFmtId="0" fontId="1" fillId="0" borderId="52" xfId="37" applyBorder="1" applyAlignment="1">
      <alignment horizontal="left" wrapText="1"/>
    </xf>
    <xf numFmtId="0" fontId="1" fillId="0" borderId="68" xfId="37" applyBorder="1" applyAlignment="1">
      <alignment horizontal="left" wrapText="1"/>
    </xf>
    <xf numFmtId="0" fontId="1" fillId="0" borderId="69" xfId="37" applyBorder="1" applyAlignment="1">
      <alignment horizontal="left" wrapText="1"/>
    </xf>
    <xf numFmtId="0" fontId="1" fillId="0" borderId="52" xfId="37" applyBorder="1" applyAlignment="1">
      <alignment horizontal="center"/>
    </xf>
    <xf numFmtId="0" fontId="1" fillId="0" borderId="68" xfId="37" applyBorder="1" applyAlignment="1">
      <alignment horizontal="center"/>
    </xf>
    <xf numFmtId="0" fontId="1" fillId="0" borderId="64" xfId="37" applyBorder="1" applyAlignment="1">
      <alignment horizontal="left"/>
    </xf>
    <xf numFmtId="0" fontId="1" fillId="0" borderId="65" xfId="37" applyBorder="1" applyAlignment="1">
      <alignment horizontal="left"/>
    </xf>
    <xf numFmtId="0" fontId="1" fillId="0" borderId="66" xfId="37" applyBorder="1" applyAlignment="1">
      <alignment horizontal="left"/>
    </xf>
    <xf numFmtId="3" fontId="1" fillId="0" borderId="36" xfId="37" applyNumberFormat="1" applyBorder="1" applyAlignment="1">
      <alignment horizontal="center"/>
    </xf>
    <xf numFmtId="0" fontId="1" fillId="0" borderId="36" xfId="37" applyBorder="1" applyAlignment="1">
      <alignment horizontal="center"/>
    </xf>
    <xf numFmtId="0" fontId="1" fillId="0" borderId="66" xfId="37" applyBorder="1" applyAlignment="1">
      <alignment horizontal="center"/>
    </xf>
    <xf numFmtId="3" fontId="1" fillId="0" borderId="65" xfId="37" applyNumberFormat="1" applyBorder="1" applyAlignment="1">
      <alignment horizontal="center"/>
    </xf>
    <xf numFmtId="3" fontId="1" fillId="0" borderId="54" xfId="37" applyNumberFormat="1" applyBorder="1" applyAlignment="1">
      <alignment horizontal="center"/>
    </xf>
    <xf numFmtId="0" fontId="1" fillId="0" borderId="55" xfId="37" applyBorder="1" applyAlignment="1">
      <alignment horizontal="center"/>
    </xf>
    <xf numFmtId="0" fontId="75" fillId="0" borderId="54" xfId="37" applyFont="1" applyBorder="1" applyAlignment="1">
      <alignment horizontal="left"/>
    </xf>
    <xf numFmtId="0" fontId="75" fillId="0" borderId="11" xfId="37" applyFont="1" applyBorder="1" applyAlignment="1">
      <alignment horizontal="left"/>
    </xf>
    <xf numFmtId="0" fontId="75" fillId="0" borderId="60" xfId="37" applyFont="1" applyBorder="1" applyAlignment="1">
      <alignment horizontal="left"/>
    </xf>
    <xf numFmtId="0" fontId="1" fillId="0" borderId="62" xfId="37" applyBorder="1" applyAlignment="1">
      <alignment horizontal="center"/>
    </xf>
    <xf numFmtId="0" fontId="1" fillId="0" borderId="63" xfId="37" applyBorder="1" applyAlignment="1">
      <alignment horizontal="center"/>
    </xf>
    <xf numFmtId="0" fontId="1" fillId="0" borderId="49" xfId="37" applyBorder="1" applyAlignment="1">
      <alignment horizontal="center"/>
    </xf>
    <xf numFmtId="0" fontId="1" fillId="0" borderId="47" xfId="37" applyBorder="1" applyAlignment="1">
      <alignment horizontal="center"/>
    </xf>
    <xf numFmtId="0" fontId="1" fillId="0" borderId="54" xfId="37" applyBorder="1" applyAlignment="1">
      <alignment horizontal="center"/>
    </xf>
    <xf numFmtId="0" fontId="1" fillId="0" borderId="54" xfId="37" applyFont="1" applyBorder="1" applyAlignment="1">
      <alignment horizontal="center"/>
    </xf>
    <xf numFmtId="0" fontId="1" fillId="0" borderId="11" xfId="37" applyFont="1" applyBorder="1" applyAlignment="1">
      <alignment horizontal="center"/>
    </xf>
    <xf numFmtId="0" fontId="1" fillId="0" borderId="55" xfId="37" applyFont="1" applyBorder="1" applyAlignment="1">
      <alignment horizontal="center"/>
    </xf>
    <xf numFmtId="0" fontId="75" fillId="0" borderId="53" xfId="37" applyFont="1" applyBorder="1" applyAlignment="1">
      <alignment horizontal="center"/>
    </xf>
    <xf numFmtId="0" fontId="1" fillId="0" borderId="53" xfId="37" applyBorder="1" applyAlignment="1">
      <alignment horizontal="center"/>
    </xf>
    <xf numFmtId="0" fontId="69" fillId="0" borderId="27" xfId="40" applyFont="1" applyBorder="1" applyAlignment="1">
      <alignment horizontal="center" vertical="center" wrapText="1"/>
    </xf>
    <xf numFmtId="0" fontId="69" fillId="0" borderId="28" xfId="40" applyFont="1" applyBorder="1" applyAlignment="1">
      <alignment horizontal="center" vertical="center"/>
    </xf>
    <xf numFmtId="0" fontId="69" fillId="0" borderId="29" xfId="40" applyFont="1" applyBorder="1" applyAlignment="1">
      <alignment horizontal="center" vertical="center"/>
    </xf>
    <xf numFmtId="0" fontId="70" fillId="0" borderId="16" xfId="40" applyFont="1" applyBorder="1" applyAlignment="1"/>
    <xf numFmtId="0" fontId="70" fillId="0" borderId="17" xfId="40" applyFont="1" applyBorder="1" applyAlignment="1"/>
    <xf numFmtId="0" fontId="70" fillId="0" borderId="18" xfId="40" applyFont="1" applyBorder="1" applyAlignment="1"/>
    <xf numFmtId="0" fontId="69" fillId="0" borderId="19" xfId="40" applyFont="1" applyBorder="1" applyAlignment="1">
      <alignment horizontal="center" vertical="center" wrapText="1"/>
    </xf>
    <xf numFmtId="0" fontId="70" fillId="0" borderId="22" xfId="40" applyFont="1" applyBorder="1" applyAlignment="1">
      <alignment horizontal="center" vertical="center" wrapText="1"/>
    </xf>
    <xf numFmtId="0" fontId="69" fillId="0" borderId="17" xfId="40" applyFont="1" applyBorder="1" applyAlignment="1">
      <alignment horizontal="center" vertical="center" wrapText="1"/>
    </xf>
    <xf numFmtId="0" fontId="69" fillId="0" borderId="58" xfId="40" applyFont="1" applyBorder="1" applyAlignment="1">
      <alignment horizontal="center" vertical="center" wrapText="1"/>
    </xf>
    <xf numFmtId="0" fontId="69" fillId="0" borderId="61" xfId="40" applyFont="1" applyBorder="1" applyAlignment="1">
      <alignment horizontal="center" vertical="center" wrapText="1"/>
    </xf>
    <xf numFmtId="0" fontId="69" fillId="0" borderId="75" xfId="40" applyFont="1" applyBorder="1" applyAlignment="1">
      <alignment horizontal="center" vertical="center" wrapText="1"/>
    </xf>
    <xf numFmtId="0" fontId="69" fillId="0" borderId="50" xfId="40" applyFont="1" applyBorder="1" applyAlignment="1">
      <alignment horizontal="center" vertical="center" wrapText="1"/>
    </xf>
    <xf numFmtId="0" fontId="69" fillId="0" borderId="41" xfId="40" applyFont="1" applyBorder="1" applyAlignment="1">
      <alignment horizontal="center" vertical="center" wrapText="1"/>
    </xf>
    <xf numFmtId="0" fontId="69" fillId="0" borderId="44" xfId="40" applyFont="1" applyBorder="1" applyAlignment="1">
      <alignment horizontal="center" vertical="center" wrapText="1"/>
    </xf>
    <xf numFmtId="0" fontId="68" fillId="0" borderId="11" xfId="0" applyFont="1" applyBorder="1" applyAlignment="1">
      <alignment vertical="center"/>
    </xf>
    <xf numFmtId="0" fontId="68" fillId="0" borderId="55" xfId="0" applyFont="1" applyBorder="1" applyAlignment="1">
      <alignment vertical="center"/>
    </xf>
    <xf numFmtId="0" fontId="72" fillId="0" borderId="42" xfId="0" applyFont="1" applyBorder="1" applyAlignment="1">
      <alignment horizontal="right"/>
    </xf>
    <xf numFmtId="0" fontId="73" fillId="0" borderId="0" xfId="0" applyFont="1" applyBorder="1" applyAlignment="1"/>
    <xf numFmtId="0" fontId="73" fillId="0" borderId="38" xfId="0" applyFont="1" applyBorder="1" applyAlignment="1"/>
    <xf numFmtId="0" fontId="74" fillId="0" borderId="48" xfId="38" applyFont="1" applyBorder="1" applyAlignment="1">
      <alignment horizontal="center" vertical="center" wrapText="1"/>
    </xf>
    <xf numFmtId="0" fontId="74" fillId="0" borderId="31" xfId="38" applyFont="1" applyBorder="1" applyAlignment="1">
      <alignment horizontal="center" vertical="center" wrapText="1"/>
    </xf>
    <xf numFmtId="0" fontId="74" fillId="0" borderId="49" xfId="38" applyFont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rmál_5. sz. m." xfId="38"/>
    <cellStyle name="Normál_7. sz. m." xfId="39"/>
    <cellStyle name="Normál_8. sz.m.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38100</xdr:rowOff>
    </xdr:from>
    <xdr:to>
      <xdr:col>0</xdr:col>
      <xdr:colOff>1495425</xdr:colOff>
      <xdr:row>0</xdr:row>
      <xdr:rowOff>638175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" y="38100"/>
          <a:ext cx="342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C11" sqref="C11"/>
    </sheetView>
  </sheetViews>
  <sheetFormatPr defaultRowHeight="15"/>
  <cols>
    <col min="1" max="1" width="16.7109375" customWidth="1"/>
    <col min="5" max="5" width="38.5703125" customWidth="1"/>
  </cols>
  <sheetData>
    <row r="1" spans="1:6">
      <c r="A1" s="478" t="s">
        <v>294</v>
      </c>
      <c r="B1" s="479"/>
      <c r="C1" s="479"/>
      <c r="D1" s="479"/>
      <c r="E1" s="480"/>
      <c r="F1" s="5"/>
    </row>
    <row r="2" spans="1:6">
      <c r="A2" s="260"/>
      <c r="B2" s="261"/>
      <c r="C2" s="261"/>
      <c r="D2" s="261"/>
      <c r="E2" s="280" t="s">
        <v>299</v>
      </c>
      <c r="F2" s="5"/>
    </row>
    <row r="3" spans="1:6">
      <c r="A3" s="262" t="s">
        <v>295</v>
      </c>
      <c r="B3" s="259" t="s">
        <v>296</v>
      </c>
      <c r="C3" s="259"/>
      <c r="D3" s="259"/>
      <c r="E3" s="263"/>
      <c r="F3" s="5"/>
    </row>
    <row r="4" spans="1:6" ht="15.75" thickBot="1">
      <c r="A4" s="264" t="s">
        <v>1</v>
      </c>
      <c r="B4" s="265" t="s">
        <v>297</v>
      </c>
      <c r="C4" s="265"/>
      <c r="D4" s="265"/>
      <c r="E4" s="266"/>
      <c r="F4" s="5"/>
    </row>
  </sheetData>
  <mergeCells count="1">
    <mergeCell ref="A1:E1"/>
  </mergeCells>
  <phoneticPr fontId="0" type="noConversion"/>
  <pageMargins left="0.95" right="0.71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A10" sqref="A10:D10"/>
    </sheetView>
  </sheetViews>
  <sheetFormatPr defaultRowHeight="12.75"/>
  <cols>
    <col min="1" max="1" width="9.140625" style="420"/>
    <col min="2" max="2" width="10.140625" style="4" bestFit="1" customWidth="1"/>
    <col min="3" max="16384" width="9.140625" style="4"/>
  </cols>
  <sheetData>
    <row r="1" spans="1:14" s="419" customFormat="1" ht="16.5" thickBot="1">
      <c r="A1" s="428"/>
      <c r="B1" s="593" t="s">
        <v>448</v>
      </c>
      <c r="C1" s="593"/>
      <c r="D1" s="593"/>
      <c r="E1" s="593"/>
      <c r="F1" s="593"/>
      <c r="G1" s="593"/>
      <c r="H1" s="593"/>
      <c r="I1" s="593"/>
      <c r="J1" s="593"/>
      <c r="K1" s="429"/>
      <c r="L1" s="594" t="s">
        <v>449</v>
      </c>
      <c r="M1" s="594"/>
      <c r="N1" s="430"/>
    </row>
    <row r="2" spans="1:14" ht="13.5" thickBot="1">
      <c r="A2" s="43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32"/>
    </row>
    <row r="3" spans="1:14" ht="13.5" thickBot="1">
      <c r="A3" s="421" t="s">
        <v>450</v>
      </c>
      <c r="B3" s="595" t="s">
        <v>26</v>
      </c>
      <c r="C3" s="596"/>
      <c r="D3" s="597"/>
      <c r="E3" s="598" t="s">
        <v>451</v>
      </c>
      <c r="F3" s="599"/>
      <c r="G3" s="598" t="s">
        <v>452</v>
      </c>
      <c r="H3" s="599"/>
      <c r="I3" s="598" t="s">
        <v>453</v>
      </c>
      <c r="J3" s="599"/>
      <c r="K3" s="600" t="s">
        <v>454</v>
      </c>
      <c r="L3" s="600"/>
      <c r="M3" s="600" t="s">
        <v>201</v>
      </c>
      <c r="N3" s="601"/>
    </row>
    <row r="4" spans="1:14">
      <c r="A4" s="602" t="s">
        <v>381</v>
      </c>
      <c r="B4" s="603"/>
      <c r="C4" s="603"/>
      <c r="D4" s="603"/>
      <c r="E4" s="604"/>
      <c r="F4" s="604"/>
      <c r="G4" s="604"/>
      <c r="H4" s="604"/>
      <c r="I4" s="604"/>
      <c r="J4" s="604"/>
      <c r="K4" s="590"/>
      <c r="L4" s="590"/>
      <c r="M4" s="591"/>
      <c r="N4" s="592"/>
    </row>
    <row r="5" spans="1:14" ht="24.75" customHeight="1">
      <c r="A5" s="433" t="s">
        <v>55</v>
      </c>
      <c r="B5" s="609" t="s">
        <v>220</v>
      </c>
      <c r="C5" s="609"/>
      <c r="D5" s="609"/>
      <c r="E5" s="610">
        <v>13005</v>
      </c>
      <c r="F5" s="611"/>
      <c r="G5" s="610">
        <v>19005</v>
      </c>
      <c r="H5" s="611"/>
      <c r="I5" s="607">
        <v>14005</v>
      </c>
      <c r="J5" s="606"/>
      <c r="K5" s="605">
        <v>20005</v>
      </c>
      <c r="L5" s="606"/>
      <c r="M5" s="607">
        <v>66020</v>
      </c>
      <c r="N5" s="608"/>
    </row>
    <row r="6" spans="1:14">
      <c r="A6" s="433" t="s">
        <v>65</v>
      </c>
      <c r="B6" s="612" t="s">
        <v>222</v>
      </c>
      <c r="C6" s="612"/>
      <c r="D6" s="612"/>
      <c r="E6" s="610">
        <v>14508</v>
      </c>
      <c r="F6" s="611"/>
      <c r="G6" s="610">
        <v>21037</v>
      </c>
      <c r="H6" s="611"/>
      <c r="I6" s="607">
        <v>15233</v>
      </c>
      <c r="J6" s="606"/>
      <c r="K6" s="605">
        <v>21762</v>
      </c>
      <c r="L6" s="606"/>
      <c r="M6" s="607">
        <v>72540</v>
      </c>
      <c r="N6" s="608"/>
    </row>
    <row r="7" spans="1:14">
      <c r="A7" s="433" t="s">
        <v>73</v>
      </c>
      <c r="B7" s="612" t="s">
        <v>440</v>
      </c>
      <c r="C7" s="612"/>
      <c r="D7" s="612"/>
      <c r="E7" s="610">
        <v>3880</v>
      </c>
      <c r="F7" s="611"/>
      <c r="G7" s="610">
        <v>5626</v>
      </c>
      <c r="H7" s="611"/>
      <c r="I7" s="607">
        <v>4074</v>
      </c>
      <c r="J7" s="606"/>
      <c r="K7" s="605">
        <v>5820</v>
      </c>
      <c r="L7" s="606"/>
      <c r="M7" s="607">
        <v>19400</v>
      </c>
      <c r="N7" s="608"/>
    </row>
    <row r="8" spans="1:14" ht="25.5" customHeight="1">
      <c r="A8" s="434" t="s">
        <v>75</v>
      </c>
      <c r="B8" s="609" t="s">
        <v>385</v>
      </c>
      <c r="C8" s="609"/>
      <c r="D8" s="609"/>
      <c r="E8" s="610">
        <v>7835</v>
      </c>
      <c r="F8" s="611"/>
      <c r="G8" s="610">
        <v>11361</v>
      </c>
      <c r="H8" s="611"/>
      <c r="I8" s="607">
        <v>8227</v>
      </c>
      <c r="J8" s="606"/>
      <c r="K8" s="605">
        <v>11753</v>
      </c>
      <c r="L8" s="606"/>
      <c r="M8" s="607">
        <v>39176</v>
      </c>
      <c r="N8" s="608"/>
    </row>
    <row r="9" spans="1:14" ht="13.5" thickBot="1">
      <c r="A9" s="435" t="s">
        <v>81</v>
      </c>
      <c r="B9" s="617" t="s">
        <v>455</v>
      </c>
      <c r="C9" s="617"/>
      <c r="D9" s="617"/>
      <c r="E9" s="618">
        <v>2011</v>
      </c>
      <c r="F9" s="619"/>
      <c r="G9" s="618">
        <v>2916</v>
      </c>
      <c r="H9" s="619"/>
      <c r="I9" s="620">
        <v>2112</v>
      </c>
      <c r="J9" s="621"/>
      <c r="K9" s="622">
        <v>3018</v>
      </c>
      <c r="L9" s="621"/>
      <c r="M9" s="623">
        <v>10057</v>
      </c>
      <c r="N9" s="624"/>
    </row>
    <row r="10" spans="1:14" ht="13.5" thickBot="1">
      <c r="A10" s="625" t="s">
        <v>456</v>
      </c>
      <c r="B10" s="626"/>
      <c r="C10" s="626"/>
      <c r="D10" s="626"/>
      <c r="E10" s="627">
        <v>41239</v>
      </c>
      <c r="F10" s="628"/>
      <c r="G10" s="627">
        <v>59945</v>
      </c>
      <c r="H10" s="628"/>
      <c r="I10" s="615">
        <v>43651</v>
      </c>
      <c r="J10" s="614"/>
      <c r="K10" s="613">
        <v>62358</v>
      </c>
      <c r="L10" s="614"/>
      <c r="M10" s="615">
        <v>207193</v>
      </c>
      <c r="N10" s="616"/>
    </row>
    <row r="11" spans="1:14">
      <c r="A11" s="629" t="s">
        <v>382</v>
      </c>
      <c r="B11" s="630"/>
      <c r="C11" s="630"/>
      <c r="D11" s="631"/>
      <c r="E11" s="591"/>
      <c r="F11" s="591"/>
      <c r="G11" s="591"/>
      <c r="H11" s="591"/>
      <c r="I11" s="591"/>
      <c r="J11" s="591"/>
      <c r="K11" s="591"/>
      <c r="L11" s="591"/>
      <c r="M11" s="591"/>
      <c r="N11" s="592"/>
    </row>
    <row r="12" spans="1:14">
      <c r="A12" s="433" t="s">
        <v>103</v>
      </c>
      <c r="B12" s="632" t="s">
        <v>204</v>
      </c>
      <c r="C12" s="633"/>
      <c r="D12" s="634"/>
      <c r="E12" s="610">
        <v>2971</v>
      </c>
      <c r="F12" s="611"/>
      <c r="G12" s="610">
        <v>4309</v>
      </c>
      <c r="H12" s="611"/>
      <c r="I12" s="607">
        <v>3120</v>
      </c>
      <c r="J12" s="606"/>
      <c r="K12" s="605">
        <v>4457</v>
      </c>
      <c r="L12" s="606"/>
      <c r="M12" s="607">
        <v>14857</v>
      </c>
      <c r="N12" s="608"/>
    </row>
    <row r="13" spans="1:14" ht="25.5" customHeight="1">
      <c r="A13" s="433" t="s">
        <v>105</v>
      </c>
      <c r="B13" s="635" t="s">
        <v>104</v>
      </c>
      <c r="C13" s="636"/>
      <c r="D13" s="637"/>
      <c r="E13" s="611">
        <v>736</v>
      </c>
      <c r="F13" s="611"/>
      <c r="G13" s="610">
        <v>1066</v>
      </c>
      <c r="H13" s="611"/>
      <c r="I13" s="638">
        <v>772</v>
      </c>
      <c r="J13" s="606"/>
      <c r="K13" s="605">
        <v>1103</v>
      </c>
      <c r="L13" s="606"/>
      <c r="M13" s="607">
        <v>3677</v>
      </c>
      <c r="N13" s="608"/>
    </row>
    <row r="14" spans="1:14">
      <c r="A14" s="433" t="s">
        <v>133</v>
      </c>
      <c r="B14" s="632" t="s">
        <v>210</v>
      </c>
      <c r="C14" s="633"/>
      <c r="D14" s="634"/>
      <c r="E14" s="610">
        <v>7193</v>
      </c>
      <c r="F14" s="611"/>
      <c r="G14" s="610">
        <v>10430</v>
      </c>
      <c r="H14" s="611"/>
      <c r="I14" s="607">
        <v>7552</v>
      </c>
      <c r="J14" s="606"/>
      <c r="K14" s="605">
        <v>10789</v>
      </c>
      <c r="L14" s="606"/>
      <c r="M14" s="607">
        <v>35964</v>
      </c>
      <c r="N14" s="608"/>
    </row>
    <row r="15" spans="1:14">
      <c r="A15" s="433" t="s">
        <v>142</v>
      </c>
      <c r="B15" s="632" t="s">
        <v>211</v>
      </c>
      <c r="C15" s="633"/>
      <c r="D15" s="634"/>
      <c r="E15" s="611">
        <v>206</v>
      </c>
      <c r="F15" s="611"/>
      <c r="G15" s="611">
        <v>299</v>
      </c>
      <c r="H15" s="611"/>
      <c r="I15" s="638">
        <v>216</v>
      </c>
      <c r="J15" s="606"/>
      <c r="K15" s="639">
        <v>309</v>
      </c>
      <c r="L15" s="606"/>
      <c r="M15" s="607">
        <v>1030</v>
      </c>
      <c r="N15" s="608"/>
    </row>
    <row r="16" spans="1:14" ht="27" customHeight="1">
      <c r="A16" s="433" t="s">
        <v>167</v>
      </c>
      <c r="B16" s="635" t="s">
        <v>388</v>
      </c>
      <c r="C16" s="636"/>
      <c r="D16" s="637"/>
      <c r="E16" s="610">
        <v>11263</v>
      </c>
      <c r="F16" s="611"/>
      <c r="G16" s="610">
        <v>16331</v>
      </c>
      <c r="H16" s="611"/>
      <c r="I16" s="607">
        <v>11826</v>
      </c>
      <c r="J16" s="606"/>
      <c r="K16" s="605">
        <v>16894</v>
      </c>
      <c r="L16" s="606"/>
      <c r="M16" s="607">
        <v>56314</v>
      </c>
      <c r="N16" s="608"/>
    </row>
    <row r="17" spans="1:14">
      <c r="A17" s="433" t="s">
        <v>173</v>
      </c>
      <c r="B17" s="632" t="s">
        <v>213</v>
      </c>
      <c r="C17" s="633"/>
      <c r="D17" s="634"/>
      <c r="E17" s="610">
        <v>1604</v>
      </c>
      <c r="F17" s="611"/>
      <c r="G17" s="610">
        <v>2325</v>
      </c>
      <c r="H17" s="611"/>
      <c r="I17" s="607">
        <v>1684</v>
      </c>
      <c r="J17" s="606"/>
      <c r="K17" s="605">
        <v>2405</v>
      </c>
      <c r="L17" s="606"/>
      <c r="M17" s="607">
        <v>8018</v>
      </c>
      <c r="N17" s="608"/>
    </row>
    <row r="18" spans="1:14">
      <c r="A18" s="433" t="s">
        <v>185</v>
      </c>
      <c r="B18" s="632" t="s">
        <v>390</v>
      </c>
      <c r="C18" s="633"/>
      <c r="D18" s="634"/>
      <c r="E18" s="610">
        <v>1515</v>
      </c>
      <c r="F18" s="611"/>
      <c r="G18" s="610">
        <v>2196</v>
      </c>
      <c r="H18" s="611"/>
      <c r="I18" s="607">
        <v>1591</v>
      </c>
      <c r="J18" s="606"/>
      <c r="K18" s="605">
        <v>2272</v>
      </c>
      <c r="L18" s="606"/>
      <c r="M18" s="607">
        <v>7574</v>
      </c>
      <c r="N18" s="608"/>
    </row>
    <row r="19" spans="1:14" ht="26.25" customHeight="1">
      <c r="A19" s="433" t="s">
        <v>191</v>
      </c>
      <c r="B19" s="635" t="s">
        <v>391</v>
      </c>
      <c r="C19" s="636"/>
      <c r="D19" s="637"/>
      <c r="E19" s="610">
        <v>5033</v>
      </c>
      <c r="F19" s="611"/>
      <c r="G19" s="610">
        <v>7297</v>
      </c>
      <c r="H19" s="611"/>
      <c r="I19" s="607">
        <v>5284</v>
      </c>
      <c r="J19" s="606"/>
      <c r="K19" s="605">
        <v>7549</v>
      </c>
      <c r="L19" s="606"/>
      <c r="M19" s="607">
        <v>25163</v>
      </c>
      <c r="N19" s="608"/>
    </row>
    <row r="20" spans="1:14" ht="13.5" thickBot="1">
      <c r="A20" s="435" t="s">
        <v>196</v>
      </c>
      <c r="B20" s="640" t="s">
        <v>457</v>
      </c>
      <c r="C20" s="641"/>
      <c r="D20" s="642"/>
      <c r="E20" s="643">
        <v>10919</v>
      </c>
      <c r="F20" s="644"/>
      <c r="G20" s="643">
        <v>15833</v>
      </c>
      <c r="H20" s="644"/>
      <c r="I20" s="623">
        <v>11465</v>
      </c>
      <c r="J20" s="645"/>
      <c r="K20" s="646">
        <v>16379</v>
      </c>
      <c r="L20" s="645"/>
      <c r="M20" s="623">
        <v>54596</v>
      </c>
      <c r="N20" s="624"/>
    </row>
    <row r="21" spans="1:14" ht="13.5" thickBot="1">
      <c r="A21" s="649" t="s">
        <v>458</v>
      </c>
      <c r="B21" s="650"/>
      <c r="C21" s="650"/>
      <c r="D21" s="651"/>
      <c r="E21" s="627">
        <v>41440</v>
      </c>
      <c r="F21" s="628"/>
      <c r="G21" s="627">
        <v>60086</v>
      </c>
      <c r="H21" s="628"/>
      <c r="I21" s="615">
        <v>43510</v>
      </c>
      <c r="J21" s="614"/>
      <c r="K21" s="613">
        <v>62157</v>
      </c>
      <c r="L21" s="614"/>
      <c r="M21" s="615">
        <v>207193</v>
      </c>
      <c r="N21" s="616"/>
    </row>
    <row r="23" spans="1:14" ht="13.5" thickBot="1"/>
    <row r="24" spans="1:14" ht="21" customHeight="1" thickBot="1">
      <c r="A24" s="652" t="s">
        <v>459</v>
      </c>
      <c r="B24" s="654" t="s">
        <v>460</v>
      </c>
      <c r="C24" s="656" t="s">
        <v>461</v>
      </c>
      <c r="D24" s="595"/>
      <c r="E24" s="595"/>
      <c r="F24" s="648"/>
      <c r="G24" s="652" t="s">
        <v>39</v>
      </c>
      <c r="H24" s="422"/>
      <c r="I24" s="422"/>
      <c r="J24" s="422"/>
      <c r="K24" s="422"/>
    </row>
    <row r="25" spans="1:14" ht="13.5" thickBot="1">
      <c r="A25" s="653"/>
      <c r="B25" s="655"/>
      <c r="C25" s="657" t="s">
        <v>297</v>
      </c>
      <c r="D25" s="658"/>
      <c r="E25" s="658"/>
      <c r="F25" s="659"/>
      <c r="G25" s="653"/>
      <c r="H25" s="422"/>
      <c r="I25" s="422"/>
      <c r="J25" s="422"/>
      <c r="K25" s="422"/>
    </row>
    <row r="26" spans="1:14" ht="13.5" thickBot="1">
      <c r="A26" s="421" t="s">
        <v>0</v>
      </c>
      <c r="B26" s="423">
        <v>41654</v>
      </c>
      <c r="C26" s="647">
        <v>4293</v>
      </c>
      <c r="D26" s="595"/>
      <c r="E26" s="595"/>
      <c r="F26" s="648"/>
      <c r="G26" s="424">
        <v>4293</v>
      </c>
    </row>
    <row r="27" spans="1:14" ht="13.5" thickBot="1">
      <c r="A27" s="421" t="s">
        <v>1</v>
      </c>
      <c r="B27" s="423">
        <v>41685</v>
      </c>
      <c r="C27" s="647">
        <v>4293</v>
      </c>
      <c r="D27" s="595"/>
      <c r="E27" s="595"/>
      <c r="F27" s="648"/>
      <c r="G27" s="425">
        <v>8586</v>
      </c>
      <c r="H27" s="426"/>
      <c r="I27" s="426"/>
    </row>
    <row r="28" spans="1:14" ht="13.5" thickBot="1">
      <c r="A28" s="421" t="s">
        <v>2</v>
      </c>
      <c r="B28" s="423">
        <v>41713</v>
      </c>
      <c r="C28" s="647">
        <v>4293</v>
      </c>
      <c r="D28" s="595"/>
      <c r="E28" s="595"/>
      <c r="F28" s="648"/>
      <c r="G28" s="425">
        <v>12879</v>
      </c>
      <c r="H28" s="426"/>
      <c r="I28" s="426"/>
    </row>
    <row r="29" spans="1:14" ht="13.5" thickBot="1">
      <c r="A29" s="421" t="s">
        <v>3</v>
      </c>
      <c r="B29" s="423">
        <v>41744</v>
      </c>
      <c r="C29" s="647">
        <v>4293</v>
      </c>
      <c r="D29" s="595"/>
      <c r="E29" s="595"/>
      <c r="F29" s="648"/>
      <c r="G29" s="425">
        <v>17172</v>
      </c>
      <c r="H29" s="426"/>
      <c r="I29" s="426"/>
    </row>
    <row r="30" spans="1:14" ht="13.5" thickBot="1">
      <c r="A30" s="421" t="s">
        <v>4</v>
      </c>
      <c r="B30" s="423">
        <v>41774</v>
      </c>
      <c r="C30" s="647">
        <v>4293</v>
      </c>
      <c r="D30" s="595"/>
      <c r="E30" s="595"/>
      <c r="F30" s="648"/>
      <c r="G30" s="424">
        <v>21465</v>
      </c>
    </row>
    <row r="31" spans="1:14" ht="13.5" thickBot="1">
      <c r="A31" s="421" t="s">
        <v>462</v>
      </c>
      <c r="B31" s="423">
        <v>41805</v>
      </c>
      <c r="C31" s="647">
        <v>4293</v>
      </c>
      <c r="D31" s="595"/>
      <c r="E31" s="595"/>
      <c r="F31" s="648"/>
      <c r="G31" s="424">
        <v>25758</v>
      </c>
    </row>
    <row r="32" spans="1:14" ht="13.5" thickBot="1">
      <c r="A32" s="421" t="s">
        <v>5</v>
      </c>
      <c r="B32" s="423">
        <v>41835</v>
      </c>
      <c r="C32" s="647">
        <v>4293</v>
      </c>
      <c r="D32" s="595"/>
      <c r="E32" s="595"/>
      <c r="F32" s="648"/>
      <c r="G32" s="424">
        <v>30051</v>
      </c>
    </row>
    <row r="33" spans="1:7" ht="13.5" thickBot="1">
      <c r="A33" s="421" t="s">
        <v>6</v>
      </c>
      <c r="B33" s="423">
        <v>41866</v>
      </c>
      <c r="C33" s="647">
        <v>4293</v>
      </c>
      <c r="D33" s="595"/>
      <c r="E33" s="595"/>
      <c r="F33" s="648"/>
      <c r="G33" s="424">
        <v>34344</v>
      </c>
    </row>
    <row r="34" spans="1:7" ht="13.5" thickBot="1">
      <c r="A34" s="421" t="s">
        <v>463</v>
      </c>
      <c r="B34" s="423">
        <v>41897</v>
      </c>
      <c r="C34" s="647">
        <v>4293</v>
      </c>
      <c r="D34" s="595"/>
      <c r="E34" s="595"/>
      <c r="F34" s="648"/>
      <c r="G34" s="424">
        <v>38637</v>
      </c>
    </row>
    <row r="35" spans="1:7" ht="13.5" thickBot="1">
      <c r="A35" s="421" t="s">
        <v>464</v>
      </c>
      <c r="B35" s="423">
        <v>41927</v>
      </c>
      <c r="C35" s="647">
        <v>4293</v>
      </c>
      <c r="D35" s="595"/>
      <c r="E35" s="595"/>
      <c r="F35" s="648"/>
      <c r="G35" s="424">
        <v>42930</v>
      </c>
    </row>
    <row r="36" spans="1:7" ht="13.5" thickBot="1">
      <c r="A36" s="421" t="s">
        <v>465</v>
      </c>
      <c r="B36" s="423">
        <v>41958</v>
      </c>
      <c r="C36" s="647">
        <v>4293</v>
      </c>
      <c r="D36" s="595"/>
      <c r="E36" s="595"/>
      <c r="F36" s="648"/>
      <c r="G36" s="424">
        <v>47223</v>
      </c>
    </row>
    <row r="37" spans="1:7" ht="13.5" thickBot="1">
      <c r="A37" s="421" t="s">
        <v>466</v>
      </c>
      <c r="B37" s="423">
        <v>41988</v>
      </c>
      <c r="C37" s="647">
        <v>4302</v>
      </c>
      <c r="D37" s="595"/>
      <c r="E37" s="595"/>
      <c r="F37" s="648"/>
      <c r="G37" s="424">
        <v>51525</v>
      </c>
    </row>
    <row r="38" spans="1:7" ht="13.5" thickBot="1">
      <c r="A38" s="660" t="s">
        <v>39</v>
      </c>
      <c r="B38" s="660"/>
      <c r="C38" s="661"/>
      <c r="D38" s="661"/>
      <c r="E38" s="661"/>
      <c r="F38" s="661"/>
      <c r="G38" s="427">
        <v>51525</v>
      </c>
    </row>
  </sheetData>
  <mergeCells count="131">
    <mergeCell ref="C34:F34"/>
    <mergeCell ref="C35:F35"/>
    <mergeCell ref="C36:F36"/>
    <mergeCell ref="C37:F37"/>
    <mergeCell ref="A38:B38"/>
    <mergeCell ref="C38:F38"/>
    <mergeCell ref="C27:F27"/>
    <mergeCell ref="C28:F28"/>
    <mergeCell ref="C29:F29"/>
    <mergeCell ref="C30:F30"/>
    <mergeCell ref="C31:F31"/>
    <mergeCell ref="C32:F32"/>
    <mergeCell ref="C33:F33"/>
    <mergeCell ref="C26:F26"/>
    <mergeCell ref="A21:D21"/>
    <mergeCell ref="E21:F21"/>
    <mergeCell ref="G21:H21"/>
    <mergeCell ref="A24:A25"/>
    <mergeCell ref="B24:B25"/>
    <mergeCell ref="C24:F24"/>
    <mergeCell ref="G24:G25"/>
    <mergeCell ref="C25:F25"/>
    <mergeCell ref="I21:J21"/>
    <mergeCell ref="K21:L21"/>
    <mergeCell ref="M21:N21"/>
    <mergeCell ref="B20:D20"/>
    <mergeCell ref="E20:F20"/>
    <mergeCell ref="G20:H20"/>
    <mergeCell ref="I20:J20"/>
    <mergeCell ref="K20:L20"/>
    <mergeCell ref="M20:N20"/>
    <mergeCell ref="K18:L18"/>
    <mergeCell ref="M18:N18"/>
    <mergeCell ref="B19:D19"/>
    <mergeCell ref="E19:F19"/>
    <mergeCell ref="G19:H19"/>
    <mergeCell ref="I19:J19"/>
    <mergeCell ref="B17:D17"/>
    <mergeCell ref="E17:F17"/>
    <mergeCell ref="G17:H17"/>
    <mergeCell ref="I17:J17"/>
    <mergeCell ref="K19:L19"/>
    <mergeCell ref="M19:N19"/>
    <mergeCell ref="B18:D18"/>
    <mergeCell ref="E18:F18"/>
    <mergeCell ref="G18:H18"/>
    <mergeCell ref="I18:J18"/>
    <mergeCell ref="G15:H15"/>
    <mergeCell ref="I15:J15"/>
    <mergeCell ref="K17:L17"/>
    <mergeCell ref="M17:N17"/>
    <mergeCell ref="B16:D16"/>
    <mergeCell ref="E16:F16"/>
    <mergeCell ref="G16:H16"/>
    <mergeCell ref="I16:J16"/>
    <mergeCell ref="K16:L16"/>
    <mergeCell ref="M16:N16"/>
    <mergeCell ref="K15:L15"/>
    <mergeCell ref="M15:N15"/>
    <mergeCell ref="B14:D14"/>
    <mergeCell ref="E14:F14"/>
    <mergeCell ref="G14:H14"/>
    <mergeCell ref="I14:J14"/>
    <mergeCell ref="K14:L14"/>
    <mergeCell ref="M14:N14"/>
    <mergeCell ref="B15:D15"/>
    <mergeCell ref="E15:F15"/>
    <mergeCell ref="G12:H12"/>
    <mergeCell ref="I12:J12"/>
    <mergeCell ref="K12:L12"/>
    <mergeCell ref="M12:N12"/>
    <mergeCell ref="B13:D13"/>
    <mergeCell ref="E13:F13"/>
    <mergeCell ref="G13:H13"/>
    <mergeCell ref="I13:J13"/>
    <mergeCell ref="A10:D10"/>
    <mergeCell ref="E10:F10"/>
    <mergeCell ref="G10:H10"/>
    <mergeCell ref="I10:J10"/>
    <mergeCell ref="K13:L13"/>
    <mergeCell ref="M13:N13"/>
    <mergeCell ref="A11:D11"/>
    <mergeCell ref="E11:N11"/>
    <mergeCell ref="B12:D12"/>
    <mergeCell ref="E12:F12"/>
    <mergeCell ref="G8:H8"/>
    <mergeCell ref="I8:J8"/>
    <mergeCell ref="K10:L10"/>
    <mergeCell ref="M10:N10"/>
    <mergeCell ref="B9:D9"/>
    <mergeCell ref="E9:F9"/>
    <mergeCell ref="G9:H9"/>
    <mergeCell ref="I9:J9"/>
    <mergeCell ref="K9:L9"/>
    <mergeCell ref="M9:N9"/>
    <mergeCell ref="K8:L8"/>
    <mergeCell ref="M8:N8"/>
    <mergeCell ref="B7:D7"/>
    <mergeCell ref="E7:F7"/>
    <mergeCell ref="G7:H7"/>
    <mergeCell ref="I7:J7"/>
    <mergeCell ref="K7:L7"/>
    <mergeCell ref="M7:N7"/>
    <mergeCell ref="B8:D8"/>
    <mergeCell ref="E8:F8"/>
    <mergeCell ref="K5:L5"/>
    <mergeCell ref="M5:N5"/>
    <mergeCell ref="B6:D6"/>
    <mergeCell ref="E6:F6"/>
    <mergeCell ref="G6:H6"/>
    <mergeCell ref="I6:J6"/>
    <mergeCell ref="A4:D4"/>
    <mergeCell ref="E4:F4"/>
    <mergeCell ref="G4:H4"/>
    <mergeCell ref="I4:J4"/>
    <mergeCell ref="K6:L6"/>
    <mergeCell ref="M6:N6"/>
    <mergeCell ref="B5:D5"/>
    <mergeCell ref="E5:F5"/>
    <mergeCell ref="G5:H5"/>
    <mergeCell ref="I5:J5"/>
    <mergeCell ref="K4:L4"/>
    <mergeCell ref="M4:N4"/>
    <mergeCell ref="B1:J1"/>
    <mergeCell ref="L1:M1"/>
    <mergeCell ref="B3:D3"/>
    <mergeCell ref="E3:F3"/>
    <mergeCell ref="G3:H3"/>
    <mergeCell ref="I3:J3"/>
    <mergeCell ref="K3:L3"/>
    <mergeCell ref="M3:N3"/>
  </mergeCells>
  <phoneticPr fontId="0" type="noConversion"/>
  <pageMargins left="0.78740157480314965" right="0.74803149606299213" top="0.23622047244094491" bottom="0.15748031496062992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8" sqref="D8"/>
    </sheetView>
  </sheetViews>
  <sheetFormatPr defaultRowHeight="15"/>
  <cols>
    <col min="2" max="2" width="26.140625" customWidth="1"/>
    <col min="3" max="3" width="20.42578125" customWidth="1"/>
    <col min="4" max="4" width="18.5703125" customWidth="1"/>
    <col min="5" max="5" width="21.5703125" customWidth="1"/>
  </cols>
  <sheetData>
    <row r="1" spans="1:5" ht="49.5" customHeight="1">
      <c r="A1" s="662" t="s">
        <v>405</v>
      </c>
      <c r="B1" s="663"/>
      <c r="C1" s="663"/>
      <c r="D1" s="663"/>
      <c r="E1" s="664"/>
    </row>
    <row r="2" spans="1:5" ht="15.75">
      <c r="A2" s="665"/>
      <c r="B2" s="666"/>
      <c r="C2" s="666"/>
      <c r="D2" s="666"/>
      <c r="E2" s="667"/>
    </row>
    <row r="3" spans="1:5">
      <c r="A3" s="668" t="s">
        <v>396</v>
      </c>
      <c r="B3" s="670" t="s">
        <v>397</v>
      </c>
      <c r="C3" s="671" t="s">
        <v>425</v>
      </c>
      <c r="D3" s="672"/>
      <c r="E3" s="673"/>
    </row>
    <row r="4" spans="1:5" ht="47.25" customHeight="1">
      <c r="A4" s="669"/>
      <c r="B4" s="670"/>
      <c r="C4" s="674"/>
      <c r="D4" s="675"/>
      <c r="E4" s="676"/>
    </row>
    <row r="5" spans="1:5" ht="25.5" customHeight="1">
      <c r="A5" s="359"/>
      <c r="B5" s="360" t="s">
        <v>402</v>
      </c>
      <c r="C5" s="362" t="s">
        <v>399</v>
      </c>
      <c r="D5" s="362" t="s">
        <v>400</v>
      </c>
      <c r="E5" s="363" t="s">
        <v>401</v>
      </c>
    </row>
    <row r="6" spans="1:5" ht="81.75" customHeight="1">
      <c r="A6" s="359" t="s">
        <v>0</v>
      </c>
      <c r="B6" s="361" t="s">
        <v>403</v>
      </c>
      <c r="C6" s="364">
        <v>3200</v>
      </c>
      <c r="D6" s="364">
        <v>2200</v>
      </c>
      <c r="E6" s="365">
        <v>1100</v>
      </c>
    </row>
    <row r="7" spans="1:5" ht="25.5" customHeight="1">
      <c r="A7" s="359"/>
      <c r="B7" s="360" t="s">
        <v>398</v>
      </c>
      <c r="C7" s="366"/>
      <c r="D7" s="366"/>
      <c r="E7" s="367"/>
    </row>
    <row r="8" spans="1:5" ht="92.25" customHeight="1" thickBot="1">
      <c r="A8" s="310" t="s">
        <v>0</v>
      </c>
      <c r="B8" s="368" t="s">
        <v>404</v>
      </c>
      <c r="C8" s="369">
        <v>2200</v>
      </c>
      <c r="D8" s="369">
        <v>2200</v>
      </c>
      <c r="E8" s="370">
        <v>2200</v>
      </c>
    </row>
  </sheetData>
  <mergeCells count="5">
    <mergeCell ref="A1:E1"/>
    <mergeCell ref="A2:E2"/>
    <mergeCell ref="A3:A4"/>
    <mergeCell ref="B3:B4"/>
    <mergeCell ref="C3:E4"/>
  </mergeCells>
  <phoneticPr fontId="0" type="noConversion"/>
  <pageMargins left="0.39" right="0.18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22" sqref="E22"/>
    </sheetView>
  </sheetViews>
  <sheetFormatPr defaultRowHeight="15"/>
  <cols>
    <col min="1" max="1" width="5.28515625" customWidth="1"/>
    <col min="2" max="2" width="26.85546875" customWidth="1"/>
    <col min="3" max="3" width="11.140625" customWidth="1"/>
    <col min="4" max="4" width="7" customWidth="1"/>
    <col min="5" max="5" width="30" customWidth="1"/>
    <col min="6" max="6" width="11.7109375" customWidth="1"/>
  </cols>
  <sheetData>
    <row r="1" spans="1:6" ht="33.75" customHeight="1" thickBot="1">
      <c r="A1" s="541" t="s">
        <v>438</v>
      </c>
      <c r="B1" s="677"/>
      <c r="C1" s="677"/>
      <c r="D1" s="677"/>
      <c r="E1" s="677"/>
      <c r="F1" s="678"/>
    </row>
    <row r="2" spans="1:6" ht="14.25" customHeight="1">
      <c r="A2" s="679" t="s">
        <v>437</v>
      </c>
      <c r="B2" s="680"/>
      <c r="C2" s="680"/>
      <c r="D2" s="680"/>
      <c r="E2" s="680"/>
      <c r="F2" s="681"/>
    </row>
    <row r="3" spans="1:6" ht="30">
      <c r="A3" s="378" t="s">
        <v>411</v>
      </c>
      <c r="B3" s="377" t="s">
        <v>412</v>
      </c>
      <c r="C3" s="377" t="s">
        <v>201</v>
      </c>
      <c r="D3" s="377" t="s">
        <v>411</v>
      </c>
      <c r="E3" s="377" t="s">
        <v>413</v>
      </c>
      <c r="F3" s="379" t="s">
        <v>201</v>
      </c>
    </row>
    <row r="4" spans="1:6" ht="47.25">
      <c r="A4" s="380" t="s">
        <v>414</v>
      </c>
      <c r="B4" s="389" t="s">
        <v>423</v>
      </c>
      <c r="C4" s="374">
        <v>2260</v>
      </c>
      <c r="D4" s="372" t="s">
        <v>414</v>
      </c>
      <c r="E4" s="373" t="s">
        <v>416</v>
      </c>
      <c r="F4" s="381">
        <v>30</v>
      </c>
    </row>
    <row r="5" spans="1:6" ht="15.75">
      <c r="A5" s="382"/>
      <c r="B5" s="375" t="s">
        <v>417</v>
      </c>
      <c r="C5" s="376"/>
      <c r="D5" s="371"/>
      <c r="E5" s="375" t="s">
        <v>417</v>
      </c>
      <c r="F5" s="381"/>
    </row>
    <row r="6" spans="1:6" ht="30">
      <c r="A6" s="382" t="s">
        <v>0</v>
      </c>
      <c r="B6" s="375" t="s">
        <v>418</v>
      </c>
      <c r="C6" s="376"/>
      <c r="D6" s="371" t="s">
        <v>0</v>
      </c>
      <c r="E6" s="375" t="s">
        <v>419</v>
      </c>
      <c r="F6" s="381"/>
    </row>
    <row r="7" spans="1:6">
      <c r="A7" s="382"/>
      <c r="B7" s="375" t="s">
        <v>420</v>
      </c>
      <c r="C7" s="376">
        <v>2250</v>
      </c>
      <c r="D7" s="371"/>
      <c r="E7" s="375" t="s">
        <v>420</v>
      </c>
      <c r="F7" s="383">
        <v>30</v>
      </c>
    </row>
    <row r="8" spans="1:6" ht="15.75">
      <c r="A8" s="382"/>
      <c r="B8" s="375" t="s">
        <v>428</v>
      </c>
      <c r="C8" s="376">
        <v>10</v>
      </c>
      <c r="D8" s="371"/>
      <c r="E8" s="375" t="s">
        <v>428</v>
      </c>
      <c r="F8" s="381" t="s">
        <v>86</v>
      </c>
    </row>
    <row r="9" spans="1:6" ht="47.25">
      <c r="A9" s="380" t="s">
        <v>415</v>
      </c>
      <c r="B9" s="373" t="s">
        <v>424</v>
      </c>
      <c r="C9" s="374">
        <v>70070</v>
      </c>
      <c r="D9" s="372" t="s">
        <v>415</v>
      </c>
      <c r="E9" s="373" t="s">
        <v>421</v>
      </c>
      <c r="F9" s="381">
        <v>20</v>
      </c>
    </row>
    <row r="10" spans="1:6" ht="22.5" customHeight="1">
      <c r="A10" s="382"/>
      <c r="B10" s="375" t="s">
        <v>417</v>
      </c>
      <c r="C10" s="376"/>
      <c r="D10" s="371"/>
      <c r="E10" s="375" t="s">
        <v>417</v>
      </c>
      <c r="F10" s="383"/>
    </row>
    <row r="11" spans="1:6" ht="30">
      <c r="A11" s="382" t="s">
        <v>0</v>
      </c>
      <c r="B11" s="375" t="s">
        <v>59</v>
      </c>
      <c r="C11" s="376">
        <v>69900</v>
      </c>
      <c r="D11" s="371" t="s">
        <v>0</v>
      </c>
      <c r="E11" s="375" t="s">
        <v>422</v>
      </c>
      <c r="F11" s="383">
        <v>20</v>
      </c>
    </row>
    <row r="12" spans="1:6" ht="29.25" customHeight="1" thickBot="1">
      <c r="A12" s="384" t="s">
        <v>1</v>
      </c>
      <c r="B12" s="385" t="s">
        <v>426</v>
      </c>
      <c r="C12" s="386">
        <v>170</v>
      </c>
      <c r="D12" s="387"/>
      <c r="E12" s="385" t="s">
        <v>427</v>
      </c>
      <c r="F12" s="388" t="s">
        <v>86</v>
      </c>
    </row>
  </sheetData>
  <mergeCells count="2">
    <mergeCell ref="A1:F1"/>
    <mergeCell ref="A2:F2"/>
  </mergeCells>
  <phoneticPr fontId="0" type="noConversion"/>
  <pageMargins left="0.48" right="0.28000000000000003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K1" sqref="K1"/>
    </sheetView>
  </sheetViews>
  <sheetFormatPr defaultRowHeight="15"/>
  <cols>
    <col min="1" max="1" width="44" style="390" customWidth="1"/>
    <col min="2" max="2" width="15.85546875" style="390" customWidth="1"/>
    <col min="3" max="4" width="16" style="390" customWidth="1"/>
    <col min="5" max="5" width="17.5703125" style="390" customWidth="1"/>
    <col min="6" max="16384" width="9.140625" style="390"/>
  </cols>
  <sheetData>
    <row r="1" spans="1:5" ht="58.5" customHeight="1" thickBot="1">
      <c r="A1" s="682" t="s">
        <v>439</v>
      </c>
      <c r="B1" s="683"/>
      <c r="C1" s="683"/>
      <c r="D1" s="683"/>
      <c r="E1" s="684"/>
    </row>
    <row r="2" spans="1:5" ht="16.5" thickBot="1">
      <c r="A2" s="408" t="s">
        <v>26</v>
      </c>
      <c r="B2" s="409">
        <v>2014</v>
      </c>
      <c r="C2" s="409">
        <v>2015</v>
      </c>
      <c r="D2" s="410">
        <v>2016</v>
      </c>
      <c r="E2" s="411">
        <v>2017</v>
      </c>
    </row>
    <row r="3" spans="1:5" ht="30.75">
      <c r="A3" s="401" t="s">
        <v>220</v>
      </c>
      <c r="B3" s="412">
        <v>66020</v>
      </c>
      <c r="C3" s="412">
        <f>B3*1.1</f>
        <v>72622</v>
      </c>
      <c r="D3" s="413">
        <f>B3*1.2</f>
        <v>79224</v>
      </c>
      <c r="E3" s="417">
        <f>B3*1.22</f>
        <v>80544.399999999994</v>
      </c>
    </row>
    <row r="4" spans="1:5" ht="15.75">
      <c r="A4" s="403" t="s">
        <v>222</v>
      </c>
      <c r="B4" s="391">
        <v>72540</v>
      </c>
      <c r="C4" s="414">
        <f>B4*1.1</f>
        <v>79794</v>
      </c>
      <c r="D4" s="415">
        <f>B4*1.2</f>
        <v>87048</v>
      </c>
      <c r="E4" s="417">
        <f>B4*1.22</f>
        <v>88498.8</v>
      </c>
    </row>
    <row r="5" spans="1:5" ht="15.75">
      <c r="A5" s="403" t="s">
        <v>440</v>
      </c>
      <c r="B5" s="391">
        <v>19400</v>
      </c>
      <c r="C5" s="414">
        <f>B5*1.1</f>
        <v>21340</v>
      </c>
      <c r="D5" s="415">
        <f>B5*1.2</f>
        <v>23280</v>
      </c>
      <c r="E5" s="417">
        <f>B5*1.22</f>
        <v>23668</v>
      </c>
    </row>
    <row r="6" spans="1:5" ht="16.5" thickBot="1">
      <c r="A6" s="404" t="s">
        <v>441</v>
      </c>
      <c r="B6" s="393">
        <v>2721</v>
      </c>
      <c r="C6" s="414">
        <f>B6*1.1</f>
        <v>2993.1000000000004</v>
      </c>
      <c r="D6" s="415">
        <f>B6*1.2</f>
        <v>3265.2</v>
      </c>
      <c r="E6" s="417">
        <f>B6*1.22</f>
        <v>3319.62</v>
      </c>
    </row>
    <row r="7" spans="1:5" ht="16.5" thickBot="1">
      <c r="A7" s="396" t="s">
        <v>440</v>
      </c>
      <c r="B7" s="397">
        <f>SUM(B3:B6)</f>
        <v>160681</v>
      </c>
      <c r="C7" s="397">
        <f>SUM(C3:C6)</f>
        <v>176749.1</v>
      </c>
      <c r="D7" s="398">
        <f>SUM(D3:D6)</f>
        <v>192817.2</v>
      </c>
      <c r="E7" s="399">
        <f>SUM(E3:E6)</f>
        <v>196030.82</v>
      </c>
    </row>
    <row r="8" spans="1:5" ht="15.75">
      <c r="A8" s="401" t="s">
        <v>204</v>
      </c>
      <c r="B8" s="394">
        <v>14857</v>
      </c>
      <c r="C8" s="394">
        <f t="shared" ref="C8:C13" si="0">B8*1.1</f>
        <v>16342.7</v>
      </c>
      <c r="D8" s="395">
        <f t="shared" ref="D8:D13" si="1">B8*1.2</f>
        <v>17828.399999999998</v>
      </c>
      <c r="E8" s="402">
        <f t="shared" ref="E8:E13" si="2">B8*1.22</f>
        <v>18125.54</v>
      </c>
    </row>
    <row r="9" spans="1:5" ht="30.75">
      <c r="A9" s="403" t="s">
        <v>442</v>
      </c>
      <c r="B9" s="391">
        <v>3677</v>
      </c>
      <c r="C9" s="394">
        <f t="shared" si="0"/>
        <v>4044.7000000000003</v>
      </c>
      <c r="D9" s="395">
        <f t="shared" si="1"/>
        <v>4412.3999999999996</v>
      </c>
      <c r="E9" s="402">
        <f t="shared" si="2"/>
        <v>4485.9399999999996</v>
      </c>
    </row>
    <row r="10" spans="1:5" ht="15.75">
      <c r="A10" s="403" t="s">
        <v>210</v>
      </c>
      <c r="B10" s="391">
        <v>35964</v>
      </c>
      <c r="C10" s="394">
        <f t="shared" si="0"/>
        <v>39560.400000000001</v>
      </c>
      <c r="D10" s="395">
        <f t="shared" si="1"/>
        <v>43156.799999999996</v>
      </c>
      <c r="E10" s="402">
        <f t="shared" si="2"/>
        <v>43876.08</v>
      </c>
    </row>
    <row r="11" spans="1:5" ht="15.75">
      <c r="A11" s="403" t="s">
        <v>211</v>
      </c>
      <c r="B11" s="391">
        <v>1030</v>
      </c>
      <c r="C11" s="394">
        <f t="shared" si="0"/>
        <v>1133</v>
      </c>
      <c r="D11" s="395">
        <f t="shared" si="1"/>
        <v>1236</v>
      </c>
      <c r="E11" s="402">
        <f t="shared" si="2"/>
        <v>1256.5999999999999</v>
      </c>
    </row>
    <row r="12" spans="1:5" ht="15.75">
      <c r="A12" s="403" t="s">
        <v>443</v>
      </c>
      <c r="B12" s="391">
        <v>11574</v>
      </c>
      <c r="C12" s="394">
        <f t="shared" si="0"/>
        <v>12731.400000000001</v>
      </c>
      <c r="D12" s="395">
        <f t="shared" si="1"/>
        <v>13888.8</v>
      </c>
      <c r="E12" s="402">
        <f t="shared" si="2"/>
        <v>14120.279999999999</v>
      </c>
    </row>
    <row r="13" spans="1:5" ht="16.5" thickBot="1">
      <c r="A13" s="404" t="s">
        <v>446</v>
      </c>
      <c r="B13" s="393">
        <v>51525</v>
      </c>
      <c r="C13" s="394">
        <f t="shared" si="0"/>
        <v>56677.500000000007</v>
      </c>
      <c r="D13" s="395">
        <f t="shared" si="1"/>
        <v>61830</v>
      </c>
      <c r="E13" s="402">
        <f t="shared" si="2"/>
        <v>62860.5</v>
      </c>
    </row>
    <row r="14" spans="1:5" ht="16.5" thickBot="1">
      <c r="A14" s="396" t="s">
        <v>406</v>
      </c>
      <c r="B14" s="397">
        <f>SUM(B8:B13)</f>
        <v>118627</v>
      </c>
      <c r="C14" s="397">
        <f>SUM(C8:C13)</f>
        <v>130489.70000000001</v>
      </c>
      <c r="D14" s="398">
        <f>SUM(D8:D13)</f>
        <v>142352.4</v>
      </c>
      <c r="E14" s="399">
        <f>SUM(E8:E13)</f>
        <v>144724.94</v>
      </c>
    </row>
    <row r="15" spans="1:5" ht="15.75">
      <c r="A15" s="401" t="s">
        <v>385</v>
      </c>
      <c r="B15" s="394">
        <v>39176</v>
      </c>
      <c r="C15" s="394">
        <f>B15*1.1</f>
        <v>43093.600000000006</v>
      </c>
      <c r="D15" s="395">
        <f>B15*1.2</f>
        <v>47011.199999999997</v>
      </c>
      <c r="E15" s="402">
        <f>B15*1.22</f>
        <v>47794.720000000001</v>
      </c>
    </row>
    <row r="16" spans="1:5" ht="15.75">
      <c r="A16" s="403" t="s">
        <v>444</v>
      </c>
      <c r="B16" s="391">
        <v>596</v>
      </c>
      <c r="C16" s="394">
        <f>B16*1.1</f>
        <v>655.6</v>
      </c>
      <c r="D16" s="395">
        <f>B16*1.2</f>
        <v>715.19999999999993</v>
      </c>
      <c r="E16" s="402">
        <f>B16*1.22</f>
        <v>727.12</v>
      </c>
    </row>
    <row r="17" spans="1:5" ht="16.5" thickBot="1">
      <c r="A17" s="404" t="s">
        <v>441</v>
      </c>
      <c r="B17" s="393">
        <v>6740</v>
      </c>
      <c r="C17" s="394">
        <f>B17*1.1</f>
        <v>7414.0000000000009</v>
      </c>
      <c r="D17" s="395">
        <f>B17*1.2</f>
        <v>8088</v>
      </c>
      <c r="E17" s="402">
        <f>B17*1.22</f>
        <v>8222.7999999999993</v>
      </c>
    </row>
    <row r="18" spans="1:5" ht="16.5" customHeight="1" thickBot="1">
      <c r="A18" s="396" t="s">
        <v>407</v>
      </c>
      <c r="B18" s="397">
        <f>SUM(B15:B17)</f>
        <v>46512</v>
      </c>
      <c r="C18" s="397">
        <f>SUM(C15:C17)</f>
        <v>51163.200000000004</v>
      </c>
      <c r="D18" s="398">
        <f>SUM(D15:D17)</f>
        <v>55814.399999999994</v>
      </c>
      <c r="E18" s="399">
        <f>SUM(E15:E17)</f>
        <v>56744.639999999999</v>
      </c>
    </row>
    <row r="19" spans="1:5" ht="15.75">
      <c r="A19" s="401" t="s">
        <v>445</v>
      </c>
      <c r="B19" s="394">
        <v>44740</v>
      </c>
      <c r="C19" s="394">
        <f>B19*1.1</f>
        <v>49214.000000000007</v>
      </c>
      <c r="D19" s="395">
        <f>B19*1.2</f>
        <v>53688</v>
      </c>
      <c r="E19" s="402">
        <f>B19*1.22</f>
        <v>54582.799999999996</v>
      </c>
    </row>
    <row r="20" spans="1:5" ht="15.75">
      <c r="A20" s="401" t="s">
        <v>213</v>
      </c>
      <c r="B20" s="394">
        <v>8018</v>
      </c>
      <c r="C20" s="394">
        <f>B20*1.1</f>
        <v>8819.8000000000011</v>
      </c>
      <c r="D20" s="395">
        <f>B20*1.2</f>
        <v>9621.6</v>
      </c>
      <c r="E20" s="402">
        <f>B20*1.22</f>
        <v>9781.9599999999991</v>
      </c>
    </row>
    <row r="21" spans="1:5" ht="15.75">
      <c r="A21" s="401" t="s">
        <v>390</v>
      </c>
      <c r="B21" s="394">
        <v>7574</v>
      </c>
      <c r="C21" s="394">
        <f>B21*1.1</f>
        <v>8331.4000000000015</v>
      </c>
      <c r="D21" s="395">
        <f>B21*1.2</f>
        <v>9088.7999999999993</v>
      </c>
      <c r="E21" s="402">
        <f>B21*1.22</f>
        <v>9240.2800000000007</v>
      </c>
    </row>
    <row r="22" spans="1:5" ht="15.75">
      <c r="A22" s="403" t="s">
        <v>391</v>
      </c>
      <c r="B22" s="391">
        <v>25163</v>
      </c>
      <c r="C22" s="394">
        <f>B22*1.1</f>
        <v>27679.300000000003</v>
      </c>
      <c r="D22" s="395">
        <f>B22*1.2</f>
        <v>30195.599999999999</v>
      </c>
      <c r="E22" s="402">
        <f>B22*1.22</f>
        <v>30698.86</v>
      </c>
    </row>
    <row r="23" spans="1:5" ht="16.5" thickBot="1">
      <c r="A23" s="405" t="s">
        <v>447</v>
      </c>
      <c r="B23" s="416">
        <v>3071</v>
      </c>
      <c r="C23" s="394">
        <f>B23*1.1</f>
        <v>3378.1000000000004</v>
      </c>
      <c r="D23" s="395">
        <f>B23*1.2</f>
        <v>3685.2</v>
      </c>
      <c r="E23" s="402">
        <f>B23*1.22</f>
        <v>3746.62</v>
      </c>
    </row>
    <row r="24" spans="1:5" ht="18.75" customHeight="1" thickBot="1">
      <c r="A24" s="396" t="s">
        <v>408</v>
      </c>
      <c r="B24" s="397">
        <f>SUM(B19:B23)</f>
        <v>88566</v>
      </c>
      <c r="C24" s="397">
        <f>SUM(C19:C23)</f>
        <v>97422.60000000002</v>
      </c>
      <c r="D24" s="397">
        <f>SUM(D19:D23)</f>
        <v>106279.2</v>
      </c>
      <c r="E24" s="399">
        <f>SUM(E19:E23)</f>
        <v>108050.51999999999</v>
      </c>
    </row>
    <row r="25" spans="1:5" ht="18.75" customHeight="1" thickBot="1">
      <c r="A25" s="406" t="s">
        <v>409</v>
      </c>
      <c r="B25" s="397">
        <f>B7+B18</f>
        <v>207193</v>
      </c>
      <c r="C25" s="397">
        <f>C7+C18</f>
        <v>227912.30000000002</v>
      </c>
      <c r="D25" s="397">
        <f>D7+D18</f>
        <v>248631.6</v>
      </c>
      <c r="E25" s="399">
        <f>E7+E18</f>
        <v>252775.46000000002</v>
      </c>
    </row>
    <row r="26" spans="1:5" ht="16.5" thickBot="1">
      <c r="A26" s="407" t="s">
        <v>410</v>
      </c>
      <c r="B26" s="400">
        <f>B14+B24</f>
        <v>207193</v>
      </c>
      <c r="C26" s="400">
        <f>C14+C24</f>
        <v>227912.30000000005</v>
      </c>
      <c r="D26" s="400">
        <f>D14+D24</f>
        <v>248631.59999999998</v>
      </c>
      <c r="E26" s="400">
        <f>E14+E24</f>
        <v>252775.46</v>
      </c>
    </row>
    <row r="27" spans="1:5">
      <c r="A27" s="392"/>
    </row>
  </sheetData>
  <mergeCells count="1">
    <mergeCell ref="A1:E1"/>
  </mergeCells>
  <phoneticPr fontId="0" type="noConversion"/>
  <pageMargins left="0.27" right="0.18" top="0.48" bottom="0.74803149606299213" header="0.31496062992125984" footer="0.31496062992125984"/>
  <pageSetup paperSize="9" scale="90" orientation="portrait" horizontalDpi="200" verticalDpi="200" r:id="rId1"/>
  <ignoredErrors>
    <ignoredError sqref="B7" formulaRange="1"/>
    <ignoredError sqref="C14:E14 C18:E18 D7:E7" formula="1"/>
    <ignoredError sqref="C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66"/>
  <sheetViews>
    <sheetView view="pageBreakPreview" topLeftCell="A43" zoomScale="60" zoomScaleNormal="100" workbookViewId="0">
      <selection activeCell="A3" sqref="A3"/>
    </sheetView>
  </sheetViews>
  <sheetFormatPr defaultRowHeight="12.75"/>
  <cols>
    <col min="1" max="1" width="91.85546875" style="4" customWidth="1"/>
    <col min="2" max="2" width="29.42578125" style="4" customWidth="1"/>
    <col min="3" max="3" width="39.140625" style="4" customWidth="1"/>
    <col min="4" max="4" width="36.85546875" style="4" customWidth="1"/>
    <col min="5" max="5" width="33.5703125" style="4" customWidth="1"/>
    <col min="6" max="6" width="11.140625" style="4" customWidth="1"/>
    <col min="7" max="8" width="10.140625" style="4" customWidth="1"/>
    <col min="9" max="9" width="8.5703125" style="4" customWidth="1"/>
    <col min="10" max="12" width="30.42578125" style="4" customWidth="1"/>
    <col min="13" max="16384" width="9.140625" style="4"/>
  </cols>
  <sheetData>
    <row r="1" spans="1:12" s="11" customFormat="1" ht="60.75" customHeight="1" thickBot="1">
      <c r="A1" s="481" t="s">
        <v>430</v>
      </c>
      <c r="B1" s="482"/>
      <c r="C1" s="482"/>
      <c r="D1" s="482"/>
      <c r="E1" s="483"/>
      <c r="F1" s="9"/>
      <c r="G1" s="10"/>
      <c r="H1" s="10"/>
      <c r="I1" s="10"/>
      <c r="J1" s="10"/>
      <c r="K1" s="10"/>
      <c r="L1" s="10"/>
    </row>
    <row r="2" spans="1:12" s="11" customFormat="1" ht="30.75" thickBot="1">
      <c r="A2" s="12" t="s">
        <v>429</v>
      </c>
      <c r="B2" s="13"/>
      <c r="C2" s="484" t="s">
        <v>83</v>
      </c>
      <c r="D2" s="485"/>
      <c r="E2" s="486"/>
      <c r="F2" s="10"/>
      <c r="G2" s="14"/>
      <c r="H2" s="15"/>
      <c r="I2" s="14"/>
      <c r="J2" s="16"/>
      <c r="K2" s="14"/>
      <c r="L2" s="14"/>
    </row>
    <row r="3" spans="1:12" s="11" customFormat="1" ht="60">
      <c r="A3" s="17" t="s">
        <v>37</v>
      </c>
      <c r="B3" s="18" t="s">
        <v>38</v>
      </c>
      <c r="C3" s="19" t="s">
        <v>39</v>
      </c>
      <c r="D3" s="19" t="s">
        <v>40</v>
      </c>
      <c r="E3" s="20" t="s">
        <v>41</v>
      </c>
      <c r="F3" s="14"/>
      <c r="G3" s="14"/>
      <c r="H3" s="14"/>
      <c r="I3" s="16"/>
      <c r="J3" s="14"/>
      <c r="K3" s="14"/>
    </row>
    <row r="4" spans="1:12" s="11" customFormat="1" ht="60">
      <c r="A4" s="21" t="s">
        <v>42</v>
      </c>
      <c r="B4" s="22"/>
      <c r="C4" s="23">
        <v>60432</v>
      </c>
      <c r="D4" s="23">
        <v>60432</v>
      </c>
      <c r="E4" s="24"/>
      <c r="F4" s="14"/>
      <c r="G4" s="14"/>
      <c r="H4" s="14"/>
      <c r="I4" s="16"/>
      <c r="J4" s="14"/>
      <c r="K4" s="14"/>
    </row>
    <row r="5" spans="1:12" s="11" customFormat="1" ht="60">
      <c r="A5" s="25" t="s">
        <v>43</v>
      </c>
      <c r="B5" s="26"/>
      <c r="C5" s="27">
        <v>51525</v>
      </c>
      <c r="D5" s="27">
        <v>51525</v>
      </c>
      <c r="E5" s="24"/>
      <c r="F5" s="14"/>
      <c r="G5" s="14"/>
      <c r="H5" s="14"/>
      <c r="I5" s="16"/>
      <c r="J5" s="14"/>
      <c r="K5" s="14"/>
    </row>
    <row r="6" spans="1:12" s="11" customFormat="1" ht="90">
      <c r="A6" s="25" t="s">
        <v>44</v>
      </c>
      <c r="B6" s="26"/>
      <c r="C6" s="27">
        <v>4907</v>
      </c>
      <c r="D6" s="27">
        <v>4907</v>
      </c>
      <c r="E6" s="24"/>
      <c r="F6" s="14"/>
      <c r="G6" s="14"/>
      <c r="H6" s="14"/>
      <c r="I6" s="16"/>
      <c r="J6" s="14"/>
      <c r="K6" s="14"/>
    </row>
    <row r="7" spans="1:12" s="11" customFormat="1" ht="60">
      <c r="A7" s="25" t="s">
        <v>45</v>
      </c>
      <c r="B7" s="26"/>
      <c r="C7" s="27">
        <v>4000</v>
      </c>
      <c r="D7" s="27">
        <v>4000</v>
      </c>
      <c r="E7" s="24"/>
      <c r="F7" s="14"/>
      <c r="G7" s="14"/>
      <c r="H7" s="14"/>
      <c r="I7" s="16"/>
      <c r="J7" s="14"/>
      <c r="K7" s="14"/>
    </row>
    <row r="8" spans="1:12" s="11" customFormat="1" ht="60">
      <c r="A8" s="28" t="s">
        <v>46</v>
      </c>
      <c r="B8" s="22"/>
      <c r="C8" s="23">
        <v>3422</v>
      </c>
      <c r="D8" s="23">
        <v>3422</v>
      </c>
      <c r="E8" s="29"/>
      <c r="F8" s="14"/>
      <c r="G8" s="14"/>
      <c r="H8" s="14"/>
      <c r="I8" s="16"/>
      <c r="J8" s="14"/>
      <c r="K8" s="14"/>
    </row>
    <row r="9" spans="1:12" s="11" customFormat="1" ht="30">
      <c r="A9" s="28" t="s">
        <v>47</v>
      </c>
      <c r="B9" s="22"/>
      <c r="C9" s="27">
        <v>2500</v>
      </c>
      <c r="D9" s="27">
        <v>2500</v>
      </c>
      <c r="E9" s="29"/>
      <c r="F9" s="14"/>
      <c r="G9" s="14"/>
      <c r="H9" s="14"/>
      <c r="I9" s="16"/>
      <c r="J9" s="14"/>
      <c r="K9" s="14"/>
    </row>
    <row r="10" spans="1:12" s="11" customFormat="1" ht="60">
      <c r="A10" s="28" t="s">
        <v>48</v>
      </c>
      <c r="B10" s="22"/>
      <c r="C10" s="27">
        <v>600</v>
      </c>
      <c r="D10" s="27">
        <v>600</v>
      </c>
      <c r="E10" s="29"/>
      <c r="F10" s="14"/>
      <c r="G10" s="14"/>
      <c r="H10" s="14"/>
      <c r="I10" s="16"/>
      <c r="J10" s="14"/>
      <c r="K10" s="14"/>
    </row>
    <row r="11" spans="1:12" s="11" customFormat="1" ht="60">
      <c r="A11" s="28" t="s">
        <v>49</v>
      </c>
      <c r="B11" s="22"/>
      <c r="C11" s="27">
        <v>322</v>
      </c>
      <c r="D11" s="27">
        <v>322</v>
      </c>
      <c r="E11" s="29"/>
      <c r="F11" s="14"/>
      <c r="G11" s="14"/>
      <c r="H11" s="14"/>
      <c r="I11" s="16"/>
      <c r="J11" s="14"/>
      <c r="K11" s="14"/>
    </row>
    <row r="12" spans="1:12" s="11" customFormat="1" ht="60">
      <c r="A12" s="21" t="s">
        <v>50</v>
      </c>
      <c r="B12" s="22"/>
      <c r="C12" s="23">
        <v>538</v>
      </c>
      <c r="D12" s="23">
        <v>538</v>
      </c>
      <c r="E12" s="30"/>
      <c r="F12" s="14"/>
      <c r="G12" s="15"/>
      <c r="H12" s="14"/>
      <c r="I12" s="16"/>
      <c r="J12" s="14"/>
      <c r="K12" s="14"/>
    </row>
    <row r="13" spans="1:12" s="11" customFormat="1" ht="60">
      <c r="A13" s="21" t="s">
        <v>51</v>
      </c>
      <c r="B13" s="22"/>
      <c r="C13" s="31">
        <v>3</v>
      </c>
      <c r="D13" s="31">
        <v>3</v>
      </c>
      <c r="E13" s="32"/>
      <c r="F13" s="33"/>
      <c r="G13" s="33"/>
      <c r="H13" s="33"/>
      <c r="I13" s="33"/>
      <c r="J13" s="33"/>
      <c r="K13" s="33"/>
    </row>
    <row r="14" spans="1:12" s="11" customFormat="1" ht="90">
      <c r="A14" s="34" t="s">
        <v>52</v>
      </c>
      <c r="B14" s="35"/>
      <c r="C14" s="36">
        <v>570</v>
      </c>
      <c r="D14" s="36">
        <v>570</v>
      </c>
      <c r="E14" s="37"/>
      <c r="F14" s="33"/>
      <c r="G14" s="33"/>
      <c r="H14" s="33"/>
      <c r="I14" s="33"/>
      <c r="J14" s="33"/>
      <c r="K14" s="33"/>
    </row>
    <row r="15" spans="1:12" s="11" customFormat="1" ht="30.75">
      <c r="A15" s="38" t="s">
        <v>219</v>
      </c>
      <c r="B15" s="39"/>
      <c r="C15" s="40">
        <f>SUM(C4+C8+C12+C13+C14)</f>
        <v>64965</v>
      </c>
      <c r="D15" s="40">
        <f>SUM(D4+D8+D12+D13+D14)</f>
        <v>64965</v>
      </c>
      <c r="E15" s="41"/>
      <c r="F15" s="33"/>
      <c r="G15" s="33"/>
      <c r="H15" s="33"/>
      <c r="I15" s="33"/>
      <c r="J15" s="33"/>
      <c r="K15" s="33"/>
    </row>
    <row r="16" spans="1:12" s="11" customFormat="1" ht="90">
      <c r="A16" s="42" t="s">
        <v>53</v>
      </c>
      <c r="B16" s="43"/>
      <c r="C16" s="44">
        <v>20</v>
      </c>
      <c r="D16" s="44">
        <v>20</v>
      </c>
      <c r="E16" s="45"/>
      <c r="F16" s="33"/>
      <c r="G16" s="33"/>
      <c r="H16" s="33"/>
      <c r="I16" s="33"/>
      <c r="J16" s="33"/>
      <c r="K16" s="33"/>
    </row>
    <row r="17" spans="1:11" s="11" customFormat="1" ht="90.75" thickBot="1">
      <c r="A17" s="46" t="s">
        <v>54</v>
      </c>
      <c r="B17" s="47"/>
      <c r="C17" s="36">
        <v>1035</v>
      </c>
      <c r="D17" s="36">
        <v>1035</v>
      </c>
      <c r="E17" s="37"/>
      <c r="F17" s="33"/>
      <c r="G17" s="33"/>
      <c r="H17" s="33"/>
      <c r="I17" s="33"/>
      <c r="J17" s="33"/>
      <c r="K17" s="33"/>
    </row>
    <row r="18" spans="1:11" s="11" customFormat="1" ht="60.75" thickBot="1">
      <c r="A18" s="48" t="s">
        <v>220</v>
      </c>
      <c r="B18" s="49" t="s">
        <v>55</v>
      </c>
      <c r="C18" s="50">
        <f>SUM(C15:C17)</f>
        <v>66020</v>
      </c>
      <c r="D18" s="50">
        <f>D15+D16+D17</f>
        <v>66020</v>
      </c>
      <c r="E18" s="51"/>
      <c r="F18" s="33"/>
      <c r="G18" s="33"/>
      <c r="H18" s="33"/>
      <c r="I18" s="33"/>
      <c r="J18" s="33"/>
      <c r="K18" s="33"/>
    </row>
    <row r="19" spans="1:11" s="11" customFormat="1" ht="30">
      <c r="A19" s="28" t="s">
        <v>57</v>
      </c>
      <c r="B19" s="22"/>
      <c r="C19" s="27">
        <v>2250</v>
      </c>
      <c r="D19" s="27">
        <v>2250</v>
      </c>
      <c r="E19" s="57"/>
      <c r="F19" s="56"/>
      <c r="G19" s="56"/>
      <c r="H19" s="56"/>
      <c r="I19" s="33"/>
      <c r="J19" s="33"/>
      <c r="K19" s="33"/>
    </row>
    <row r="20" spans="1:11" s="11" customFormat="1" ht="30">
      <c r="A20" s="28" t="s">
        <v>58</v>
      </c>
      <c r="B20" s="22"/>
      <c r="C20" s="27">
        <v>10</v>
      </c>
      <c r="D20" s="27">
        <v>10</v>
      </c>
      <c r="E20" s="57"/>
      <c r="F20" s="56"/>
      <c r="G20" s="56"/>
      <c r="H20" s="56"/>
      <c r="I20" s="33"/>
      <c r="J20" s="33"/>
      <c r="K20" s="33"/>
    </row>
    <row r="21" spans="1:11" s="11" customFormat="1" ht="30">
      <c r="A21" s="52" t="s">
        <v>56</v>
      </c>
      <c r="B21" s="53"/>
      <c r="C21" s="54">
        <v>2260</v>
      </c>
      <c r="D21" s="54">
        <v>2260</v>
      </c>
      <c r="E21" s="55"/>
      <c r="F21" s="56"/>
      <c r="G21" s="56"/>
      <c r="H21" s="56"/>
      <c r="I21" s="33"/>
      <c r="J21" s="33"/>
      <c r="K21" s="33"/>
    </row>
    <row r="22" spans="1:11" s="11" customFormat="1" ht="30">
      <c r="A22" s="21" t="s">
        <v>59</v>
      </c>
      <c r="B22" s="22"/>
      <c r="C22" s="27">
        <v>69900</v>
      </c>
      <c r="D22" s="27">
        <v>69900</v>
      </c>
      <c r="E22" s="32"/>
      <c r="F22" s="56"/>
      <c r="G22" s="56"/>
      <c r="H22" s="56"/>
      <c r="I22" s="33"/>
      <c r="J22" s="33"/>
      <c r="K22" s="33"/>
    </row>
    <row r="23" spans="1:11" s="11" customFormat="1" ht="60">
      <c r="A23" s="58" t="s">
        <v>60</v>
      </c>
      <c r="B23" s="59"/>
      <c r="C23" s="196">
        <v>170</v>
      </c>
      <c r="D23" s="196">
        <v>170</v>
      </c>
      <c r="E23" s="60"/>
      <c r="F23" s="33"/>
      <c r="G23" s="33"/>
      <c r="H23" s="33"/>
      <c r="I23" s="33"/>
      <c r="J23" s="33"/>
      <c r="K23" s="33"/>
    </row>
    <row r="24" spans="1:11" s="11" customFormat="1" ht="30">
      <c r="A24" s="61" t="s">
        <v>221</v>
      </c>
      <c r="B24" s="62"/>
      <c r="C24" s="63">
        <v>70070</v>
      </c>
      <c r="D24" s="63">
        <v>70070</v>
      </c>
      <c r="E24" s="32"/>
      <c r="F24" s="33"/>
      <c r="G24" s="33"/>
      <c r="H24" s="33"/>
      <c r="I24" s="33"/>
      <c r="J24" s="33"/>
      <c r="K24" s="33"/>
    </row>
    <row r="25" spans="1:11" s="11" customFormat="1" ht="30">
      <c r="A25" s="61" t="s">
        <v>61</v>
      </c>
      <c r="B25" s="62"/>
      <c r="C25" s="63">
        <v>210</v>
      </c>
      <c r="D25" s="63">
        <v>210</v>
      </c>
      <c r="E25" s="57"/>
      <c r="F25" s="33"/>
      <c r="G25" s="33"/>
      <c r="H25" s="33"/>
      <c r="I25" s="33"/>
      <c r="J25" s="33"/>
      <c r="K25" s="33"/>
    </row>
    <row r="26" spans="1:11" s="11" customFormat="1" ht="30">
      <c r="A26" s="64" t="s">
        <v>62</v>
      </c>
      <c r="B26" s="65"/>
      <c r="C26" s="27">
        <v>18</v>
      </c>
      <c r="D26" s="27">
        <v>18</v>
      </c>
      <c r="E26" s="32"/>
      <c r="F26" s="33"/>
      <c r="G26" s="33"/>
      <c r="H26" s="33"/>
      <c r="I26" s="33"/>
      <c r="J26" s="33"/>
      <c r="K26" s="33"/>
    </row>
    <row r="27" spans="1:11" s="11" customFormat="1" ht="30">
      <c r="A27" s="64" t="s">
        <v>63</v>
      </c>
      <c r="B27" s="65"/>
      <c r="C27" s="27">
        <v>180</v>
      </c>
      <c r="D27" s="27">
        <v>180</v>
      </c>
      <c r="E27" s="32"/>
      <c r="F27" s="33"/>
      <c r="G27" s="33"/>
      <c r="H27" s="33"/>
      <c r="I27" s="33"/>
      <c r="J27" s="33"/>
      <c r="K27" s="33"/>
    </row>
    <row r="28" spans="1:11" s="11" customFormat="1" ht="30.75" thickBot="1">
      <c r="A28" s="66" t="s">
        <v>64</v>
      </c>
      <c r="B28" s="67"/>
      <c r="C28" s="68">
        <v>12</v>
      </c>
      <c r="D28" s="68">
        <v>12</v>
      </c>
      <c r="E28" s="37"/>
      <c r="F28" s="33"/>
      <c r="G28" s="33"/>
      <c r="H28" s="33"/>
      <c r="I28" s="33"/>
      <c r="J28" s="33"/>
      <c r="K28" s="33"/>
    </row>
    <row r="29" spans="1:11" s="11" customFormat="1" ht="30.75" thickBot="1">
      <c r="A29" s="48" t="s">
        <v>222</v>
      </c>
      <c r="B29" s="49" t="s">
        <v>65</v>
      </c>
      <c r="C29" s="50">
        <f>C21+C24+C25</f>
        <v>72540</v>
      </c>
      <c r="D29" s="50">
        <f>D21+D24+210</f>
        <v>72540</v>
      </c>
      <c r="E29" s="51"/>
      <c r="F29" s="33"/>
      <c r="G29" s="33"/>
      <c r="H29" s="33"/>
      <c r="I29" s="33"/>
      <c r="J29" s="33"/>
      <c r="K29" s="33"/>
    </row>
    <row r="30" spans="1:11" s="11" customFormat="1" ht="30">
      <c r="A30" s="69" t="s">
        <v>66</v>
      </c>
      <c r="B30" s="70"/>
      <c r="C30" s="71">
        <v>45</v>
      </c>
      <c r="D30" s="71">
        <v>45</v>
      </c>
      <c r="E30" s="72"/>
      <c r="F30" s="33"/>
      <c r="G30" s="33"/>
      <c r="H30" s="33"/>
      <c r="I30" s="33"/>
      <c r="J30" s="33"/>
      <c r="K30" s="33"/>
    </row>
    <row r="31" spans="1:11" s="11" customFormat="1" ht="30">
      <c r="A31" s="21" t="s">
        <v>67</v>
      </c>
      <c r="B31" s="22"/>
      <c r="C31" s="31">
        <v>4000</v>
      </c>
      <c r="D31" s="31">
        <v>4000</v>
      </c>
      <c r="E31" s="32"/>
      <c r="F31" s="33"/>
      <c r="G31" s="33"/>
      <c r="H31" s="33"/>
      <c r="I31" s="33"/>
      <c r="J31" s="33"/>
      <c r="K31" s="33"/>
    </row>
    <row r="32" spans="1:11" s="11" customFormat="1" ht="30">
      <c r="A32" s="21" t="s">
        <v>68</v>
      </c>
      <c r="B32" s="22"/>
      <c r="C32" s="31">
        <v>4260</v>
      </c>
      <c r="D32" s="31">
        <v>4260</v>
      </c>
      <c r="E32" s="32"/>
      <c r="F32" s="33"/>
      <c r="G32" s="33"/>
      <c r="H32" s="33"/>
      <c r="I32" s="33"/>
      <c r="J32" s="33"/>
      <c r="K32" s="33"/>
    </row>
    <row r="33" spans="1:11" s="11" customFormat="1" ht="30">
      <c r="A33" s="21" t="s">
        <v>69</v>
      </c>
      <c r="B33" s="22"/>
      <c r="C33" s="31">
        <v>6360</v>
      </c>
      <c r="D33" s="31">
        <v>6360</v>
      </c>
      <c r="E33" s="32"/>
      <c r="F33" s="33"/>
      <c r="G33" s="33"/>
      <c r="H33" s="33"/>
      <c r="I33" s="33"/>
      <c r="J33" s="33"/>
      <c r="K33" s="33"/>
    </row>
    <row r="34" spans="1:11" s="11" customFormat="1" ht="30">
      <c r="A34" s="21" t="s">
        <v>72</v>
      </c>
      <c r="B34" s="22"/>
      <c r="C34" s="31">
        <v>430</v>
      </c>
      <c r="D34" s="31">
        <v>430</v>
      </c>
      <c r="E34" s="32"/>
      <c r="F34" s="33"/>
      <c r="G34" s="33"/>
      <c r="H34" s="33"/>
      <c r="I34" s="33"/>
      <c r="J34" s="33"/>
      <c r="K34" s="33"/>
    </row>
    <row r="35" spans="1:11" s="11" customFormat="1" ht="30">
      <c r="A35" s="21" t="s">
        <v>70</v>
      </c>
      <c r="B35" s="22"/>
      <c r="C35" s="31">
        <v>4260</v>
      </c>
      <c r="D35" s="31">
        <v>4260</v>
      </c>
      <c r="E35" s="32"/>
      <c r="F35" s="33"/>
      <c r="G35" s="33"/>
      <c r="H35" s="33"/>
      <c r="I35" s="33"/>
      <c r="J35" s="33"/>
      <c r="K35" s="33"/>
    </row>
    <row r="36" spans="1:11" s="11" customFormat="1" ht="30.75" thickBot="1">
      <c r="A36" s="46" t="s">
        <v>71</v>
      </c>
      <c r="B36" s="47"/>
      <c r="C36" s="36">
        <v>45</v>
      </c>
      <c r="D36" s="36">
        <v>45</v>
      </c>
      <c r="E36" s="37"/>
      <c r="F36" s="33"/>
      <c r="G36" s="33"/>
      <c r="H36" s="33"/>
      <c r="I36" s="33"/>
      <c r="J36" s="33"/>
      <c r="K36" s="33"/>
    </row>
    <row r="37" spans="1:11" s="11" customFormat="1" ht="30.75" thickBot="1">
      <c r="A37" s="48" t="s">
        <v>223</v>
      </c>
      <c r="B37" s="49" t="s">
        <v>73</v>
      </c>
      <c r="C37" s="50">
        <f>SUM(C30:C36)</f>
        <v>19400</v>
      </c>
      <c r="D37" s="50">
        <f>SUM(D30:D36)</f>
        <v>19400</v>
      </c>
      <c r="E37" s="51"/>
      <c r="F37" s="33"/>
      <c r="G37" s="33"/>
      <c r="H37" s="33"/>
      <c r="I37" s="33"/>
      <c r="J37" s="33"/>
      <c r="K37" s="33"/>
    </row>
    <row r="38" spans="1:11" s="11" customFormat="1" ht="60">
      <c r="A38" s="42" t="s">
        <v>74</v>
      </c>
      <c r="B38" s="246"/>
      <c r="C38" s="44">
        <f>SUM(C39:C49)</f>
        <v>39176</v>
      </c>
      <c r="D38" s="73"/>
      <c r="E38" s="45">
        <f>SUM(E39:E49)</f>
        <v>39176</v>
      </c>
      <c r="F38" s="33"/>
      <c r="G38" s="33"/>
      <c r="H38" s="33"/>
      <c r="I38" s="33"/>
      <c r="J38" s="33"/>
      <c r="K38" s="33"/>
    </row>
    <row r="39" spans="1:11" s="11" customFormat="1" ht="90">
      <c r="A39" s="28" t="s">
        <v>90</v>
      </c>
      <c r="B39" s="22"/>
      <c r="C39" s="74">
        <v>2917</v>
      </c>
      <c r="D39" s="65"/>
      <c r="E39" s="75">
        <v>2917</v>
      </c>
      <c r="F39" s="33"/>
      <c r="G39" s="33"/>
      <c r="H39" s="33"/>
      <c r="I39" s="33"/>
      <c r="J39" s="33"/>
      <c r="K39" s="33"/>
    </row>
    <row r="40" spans="1:11" s="11" customFormat="1" ht="60.75" thickBot="1">
      <c r="A40" s="201" t="s">
        <v>91</v>
      </c>
      <c r="B40" s="202"/>
      <c r="C40" s="203">
        <v>2269</v>
      </c>
      <c r="D40" s="204"/>
      <c r="E40" s="205">
        <v>2269</v>
      </c>
      <c r="F40" s="33"/>
      <c r="G40" s="33"/>
      <c r="H40" s="33"/>
      <c r="I40" s="33"/>
      <c r="J40" s="33"/>
      <c r="K40" s="33"/>
    </row>
    <row r="41" spans="1:11" s="11" customFormat="1" ht="90">
      <c r="A41" s="197" t="s">
        <v>92</v>
      </c>
      <c r="B41" s="70"/>
      <c r="C41" s="198">
        <v>2160</v>
      </c>
      <c r="D41" s="199"/>
      <c r="E41" s="200">
        <v>2160</v>
      </c>
      <c r="F41" s="33"/>
      <c r="G41" s="33"/>
      <c r="H41" s="33"/>
      <c r="I41" s="33"/>
      <c r="J41" s="33"/>
      <c r="K41" s="33"/>
    </row>
    <row r="42" spans="1:11" s="11" customFormat="1" ht="90">
      <c r="A42" s="28" t="s">
        <v>93</v>
      </c>
      <c r="B42" s="22"/>
      <c r="C42" s="27">
        <v>2063</v>
      </c>
      <c r="D42" s="65"/>
      <c r="E42" s="76">
        <v>2063</v>
      </c>
      <c r="F42" s="33"/>
      <c r="G42" s="33"/>
      <c r="H42" s="33"/>
      <c r="I42" s="33"/>
      <c r="J42" s="33"/>
      <c r="K42" s="33"/>
    </row>
    <row r="43" spans="1:11" s="11" customFormat="1" ht="90">
      <c r="A43" s="28" t="s">
        <v>94</v>
      </c>
      <c r="B43" s="22"/>
      <c r="C43" s="27">
        <v>1220</v>
      </c>
      <c r="D43" s="65"/>
      <c r="E43" s="76">
        <v>1220</v>
      </c>
      <c r="F43" s="33"/>
      <c r="G43" s="33"/>
      <c r="H43" s="33"/>
      <c r="I43" s="33"/>
      <c r="J43" s="33"/>
      <c r="K43" s="33"/>
    </row>
    <row r="44" spans="1:11" s="11" customFormat="1" ht="60">
      <c r="A44" s="28" t="s">
        <v>95</v>
      </c>
      <c r="B44" s="22"/>
      <c r="C44" s="27">
        <v>2942</v>
      </c>
      <c r="D44" s="65"/>
      <c r="E44" s="76">
        <v>2942</v>
      </c>
      <c r="F44" s="33"/>
      <c r="G44" s="33"/>
      <c r="H44" s="33"/>
      <c r="I44" s="33"/>
      <c r="J44" s="33"/>
      <c r="K44" s="33"/>
    </row>
    <row r="45" spans="1:11" s="11" customFormat="1" ht="60">
      <c r="A45" s="28" t="s">
        <v>96</v>
      </c>
      <c r="B45" s="22"/>
      <c r="C45" s="27">
        <v>2015</v>
      </c>
      <c r="D45" s="65"/>
      <c r="E45" s="76">
        <v>2015</v>
      </c>
      <c r="F45" s="33"/>
      <c r="G45" s="33"/>
      <c r="H45" s="33"/>
      <c r="I45" s="33"/>
      <c r="J45" s="33"/>
      <c r="K45" s="33"/>
    </row>
    <row r="46" spans="1:11" s="11" customFormat="1" ht="60">
      <c r="A46" s="28" t="s">
        <v>97</v>
      </c>
      <c r="B46" s="22"/>
      <c r="C46" s="27">
        <v>14830</v>
      </c>
      <c r="D46" s="65"/>
      <c r="E46" s="76">
        <v>14830</v>
      </c>
      <c r="F46" s="33"/>
      <c r="G46" s="33"/>
      <c r="H46" s="33"/>
      <c r="I46" s="33"/>
      <c r="J46" s="33"/>
      <c r="K46" s="33"/>
    </row>
    <row r="47" spans="1:11" s="11" customFormat="1" ht="90">
      <c r="A47" s="28" t="s">
        <v>98</v>
      </c>
      <c r="B47" s="22"/>
      <c r="C47" s="27">
        <v>1730</v>
      </c>
      <c r="D47" s="65"/>
      <c r="E47" s="76">
        <v>1730</v>
      </c>
      <c r="F47" s="33"/>
      <c r="G47" s="33"/>
      <c r="H47" s="33"/>
      <c r="I47" s="33"/>
      <c r="J47" s="33"/>
      <c r="K47" s="33"/>
    </row>
    <row r="48" spans="1:11" s="11" customFormat="1" ht="90">
      <c r="A48" s="28" t="s">
        <v>99</v>
      </c>
      <c r="B48" s="22"/>
      <c r="C48" s="27">
        <v>3830</v>
      </c>
      <c r="D48" s="65"/>
      <c r="E48" s="76">
        <v>3830</v>
      </c>
      <c r="F48" s="33"/>
      <c r="G48" s="33"/>
      <c r="H48" s="33"/>
      <c r="I48" s="33"/>
      <c r="J48" s="33"/>
      <c r="K48" s="33"/>
    </row>
    <row r="49" spans="1:11" s="11" customFormat="1" ht="90.75" thickBot="1">
      <c r="A49" s="77" t="s">
        <v>100</v>
      </c>
      <c r="B49" s="47"/>
      <c r="C49" s="68">
        <v>3200</v>
      </c>
      <c r="D49" s="67"/>
      <c r="E49" s="78">
        <v>3200</v>
      </c>
      <c r="F49" s="33"/>
      <c r="G49" s="33"/>
      <c r="H49" s="33"/>
      <c r="I49" s="33"/>
      <c r="J49" s="33"/>
      <c r="K49" s="33"/>
    </row>
    <row r="50" spans="1:11" s="11" customFormat="1" ht="30.75" thickBot="1">
      <c r="A50" s="48" t="s">
        <v>224</v>
      </c>
      <c r="B50" s="49" t="s">
        <v>75</v>
      </c>
      <c r="C50" s="50">
        <f>SUM(C39:C49)</f>
        <v>39176</v>
      </c>
      <c r="D50" s="50"/>
      <c r="E50" s="79">
        <f>SUM(E39:E49)</f>
        <v>39176</v>
      </c>
      <c r="F50" s="33"/>
      <c r="G50" s="33"/>
      <c r="H50" s="33"/>
      <c r="I50" s="33"/>
      <c r="J50" s="33"/>
      <c r="K50" s="33"/>
    </row>
    <row r="51" spans="1:11" s="11" customFormat="1" ht="30.75" thickBot="1">
      <c r="A51" s="48" t="s">
        <v>225</v>
      </c>
      <c r="B51" s="49" t="s">
        <v>76</v>
      </c>
      <c r="C51" s="80">
        <f>C18+C29+C37+C50</f>
        <v>197136</v>
      </c>
      <c r="D51" s="80">
        <f>D18+D29+D37</f>
        <v>157960</v>
      </c>
      <c r="E51" s="79">
        <f>E50</f>
        <v>39176</v>
      </c>
      <c r="F51" s="33"/>
      <c r="G51" s="33"/>
      <c r="H51" s="33"/>
      <c r="I51" s="33"/>
      <c r="J51" s="33"/>
      <c r="K51" s="33"/>
    </row>
    <row r="52" spans="1:11" s="11" customFormat="1" ht="30">
      <c r="A52" s="21" t="s">
        <v>77</v>
      </c>
      <c r="B52" s="247"/>
      <c r="C52" s="27">
        <v>596</v>
      </c>
      <c r="D52" s="23"/>
      <c r="E52" s="76">
        <v>596</v>
      </c>
      <c r="F52" s="33"/>
      <c r="G52" s="33"/>
      <c r="H52" s="33"/>
      <c r="I52" s="33"/>
      <c r="J52" s="33"/>
      <c r="K52" s="33"/>
    </row>
    <row r="53" spans="1:11" s="11" customFormat="1" ht="60">
      <c r="A53" s="81" t="s">
        <v>78</v>
      </c>
      <c r="B53" s="82"/>
      <c r="C53" s="83">
        <v>596</v>
      </c>
      <c r="D53" s="23"/>
      <c r="E53" s="57">
        <v>596</v>
      </c>
      <c r="F53" s="33"/>
      <c r="G53" s="33"/>
      <c r="H53" s="33"/>
      <c r="I53" s="33"/>
      <c r="J53" s="33"/>
      <c r="K53" s="33"/>
    </row>
    <row r="54" spans="1:11" s="11" customFormat="1" ht="60">
      <c r="A54" s="21" t="s">
        <v>79</v>
      </c>
      <c r="B54" s="84"/>
      <c r="C54" s="27">
        <v>9461</v>
      </c>
      <c r="D54" s="27">
        <v>2721</v>
      </c>
      <c r="E54" s="76">
        <v>6740</v>
      </c>
      <c r="F54" s="33"/>
      <c r="G54" s="33"/>
      <c r="H54" s="33"/>
      <c r="I54" s="33"/>
      <c r="J54" s="33"/>
      <c r="K54" s="33"/>
    </row>
    <row r="55" spans="1:11" s="11" customFormat="1" ht="30.75" thickBot="1">
      <c r="A55" s="85" t="s">
        <v>80</v>
      </c>
      <c r="B55" s="86"/>
      <c r="C55" s="87">
        <v>9461</v>
      </c>
      <c r="D55" s="87">
        <v>2721</v>
      </c>
      <c r="E55" s="88">
        <v>6740</v>
      </c>
      <c r="F55" s="33"/>
      <c r="G55" s="33"/>
      <c r="H55" s="33"/>
      <c r="I55" s="33"/>
      <c r="J55" s="33"/>
      <c r="K55" s="33"/>
    </row>
    <row r="56" spans="1:11" s="11" customFormat="1" ht="30.75" thickBot="1">
      <c r="A56" s="48" t="s">
        <v>226</v>
      </c>
      <c r="B56" s="49" t="s">
        <v>81</v>
      </c>
      <c r="C56" s="50">
        <v>10057</v>
      </c>
      <c r="D56" s="50">
        <v>2721</v>
      </c>
      <c r="E56" s="79">
        <v>7336</v>
      </c>
      <c r="F56" s="33"/>
      <c r="G56" s="33"/>
      <c r="H56" s="33"/>
      <c r="I56" s="33"/>
      <c r="J56" s="33"/>
      <c r="K56" s="33"/>
    </row>
    <row r="57" spans="1:11" s="93" customFormat="1" ht="30" customHeight="1" thickBot="1">
      <c r="A57" s="89" t="s">
        <v>82</v>
      </c>
      <c r="B57" s="90"/>
      <c r="C57" s="91">
        <f>C18+C29+C37+C50+C56</f>
        <v>207193</v>
      </c>
      <c r="D57" s="91">
        <f>D18+D29+D37+D55</f>
        <v>160681</v>
      </c>
      <c r="E57" s="92">
        <f>E50+E56</f>
        <v>46512</v>
      </c>
      <c r="G57" s="94"/>
      <c r="H57" s="94"/>
      <c r="I57" s="94"/>
    </row>
    <row r="58" spans="1:11">
      <c r="H58" s="6"/>
      <c r="I58" s="6"/>
      <c r="J58" s="6"/>
    </row>
    <row r="59" spans="1:11">
      <c r="H59" s="6"/>
      <c r="I59" s="7"/>
      <c r="J59" s="6"/>
    </row>
    <row r="60" spans="1:11">
      <c r="H60" s="6"/>
      <c r="I60" s="6"/>
      <c r="J60" s="6"/>
    </row>
    <row r="61" spans="1:11">
      <c r="H61" s="6"/>
      <c r="I61" s="6"/>
      <c r="J61" s="6"/>
    </row>
    <row r="62" spans="1:11">
      <c r="D62" s="8"/>
      <c r="H62" s="6"/>
      <c r="I62" s="6"/>
      <c r="J62" s="6"/>
    </row>
    <row r="63" spans="1:11">
      <c r="H63" s="6"/>
      <c r="I63" s="6"/>
      <c r="J63" s="6"/>
    </row>
    <row r="64" spans="1:11">
      <c r="H64" s="6"/>
      <c r="I64" s="6"/>
      <c r="J64" s="6"/>
    </row>
    <row r="65" spans="8:10">
      <c r="H65" s="6"/>
      <c r="I65" s="6"/>
      <c r="J65" s="6"/>
    </row>
    <row r="66" spans="8:10">
      <c r="H66" s="6"/>
      <c r="I66" s="6"/>
      <c r="J66" s="6"/>
    </row>
  </sheetData>
  <mergeCells count="2">
    <mergeCell ref="A1:E1"/>
    <mergeCell ref="C2:E2"/>
  </mergeCells>
  <phoneticPr fontId="0" type="noConversion"/>
  <printOptions horizontalCentered="1"/>
  <pageMargins left="0.15748031496062992" right="0.15748031496062992" top="0.23622047244094491" bottom="0.15748031496062992" header="0.47244094488188981" footer="0.15748031496062992"/>
  <pageSetup paperSize="9" scale="42" fitToHeight="2" orientation="portrait" r:id="rId1"/>
  <headerFooter scaleWithDoc="0" alignWithMargins="0"/>
  <rowBreaks count="1" manualBreakCount="1">
    <brk id="40" max="4" man="1"/>
  </rowBreaks>
  <ignoredErrors>
    <ignoredError sqref="C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121"/>
  <sheetViews>
    <sheetView topLeftCell="A91" zoomScaleNormal="100" workbookViewId="0">
      <selection activeCell="A87" sqref="A87"/>
    </sheetView>
  </sheetViews>
  <sheetFormatPr defaultRowHeight="12.75"/>
  <cols>
    <col min="1" max="1" width="55.5703125" style="4" customWidth="1"/>
    <col min="2" max="2" width="9.42578125" style="4" customWidth="1"/>
    <col min="3" max="3" width="23" style="4" customWidth="1"/>
    <col min="4" max="4" width="21.85546875" style="4" customWidth="1"/>
    <col min="5" max="5" width="23" style="4" customWidth="1"/>
    <col min="6" max="6" width="8.28515625" style="4" customWidth="1"/>
    <col min="7" max="7" width="9.140625" style="4"/>
    <col min="8" max="8" width="14.7109375" style="4" customWidth="1"/>
    <col min="9" max="16384" width="9.140625" style="4"/>
  </cols>
  <sheetData>
    <row r="1" spans="1:6" s="1" customFormat="1" ht="30.75" customHeight="1" thickBot="1">
      <c r="A1" s="487" t="s">
        <v>431</v>
      </c>
      <c r="B1" s="488"/>
      <c r="C1" s="488"/>
      <c r="D1" s="488"/>
      <c r="E1" s="489"/>
      <c r="F1" s="95"/>
    </row>
    <row r="2" spans="1:6" s="1" customFormat="1" ht="15" customHeight="1" thickBot="1">
      <c r="A2" s="490" t="s">
        <v>101</v>
      </c>
      <c r="B2" s="491"/>
      <c r="C2" s="491"/>
      <c r="D2" s="491"/>
      <c r="E2" s="492"/>
      <c r="F2" s="95"/>
    </row>
    <row r="3" spans="1:6" s="1" customFormat="1" ht="16.5" thickBot="1">
      <c r="A3" s="131" t="s">
        <v>200</v>
      </c>
      <c r="B3" s="132"/>
      <c r="C3" s="493" t="s">
        <v>83</v>
      </c>
      <c r="D3" s="494"/>
      <c r="E3" s="495"/>
      <c r="F3" s="97"/>
    </row>
    <row r="4" spans="1:6" s="1" customFormat="1" ht="32.25" thickBot="1">
      <c r="A4" s="129" t="s">
        <v>199</v>
      </c>
      <c r="B4" s="130" t="s">
        <v>38</v>
      </c>
      <c r="C4" s="133" t="s">
        <v>201</v>
      </c>
      <c r="D4" s="134" t="s">
        <v>40</v>
      </c>
      <c r="E4" s="135" t="s">
        <v>41</v>
      </c>
      <c r="F4" s="97"/>
    </row>
    <row r="5" spans="1:6" s="1" customFormat="1" ht="15.75">
      <c r="A5" s="156" t="s">
        <v>236</v>
      </c>
      <c r="B5" s="123"/>
      <c r="C5" s="124">
        <v>12418</v>
      </c>
      <c r="D5" s="124">
        <v>12418</v>
      </c>
      <c r="E5" s="157"/>
      <c r="F5" s="97"/>
    </row>
    <row r="6" spans="1:6" s="1" customFormat="1" ht="15">
      <c r="A6" s="158" t="s">
        <v>237</v>
      </c>
      <c r="B6" s="120"/>
      <c r="C6" s="121">
        <v>1999</v>
      </c>
      <c r="D6" s="121">
        <v>1999</v>
      </c>
      <c r="E6" s="159"/>
      <c r="F6" s="101"/>
    </row>
    <row r="7" spans="1:6" s="1" customFormat="1" ht="15.75">
      <c r="A7" s="160" t="s">
        <v>202</v>
      </c>
      <c r="B7" s="102"/>
      <c r="C7" s="105">
        <v>14417</v>
      </c>
      <c r="D7" s="105">
        <v>14417</v>
      </c>
      <c r="E7" s="161"/>
      <c r="F7" s="101"/>
    </row>
    <row r="8" spans="1:6" s="1" customFormat="1" ht="15.75">
      <c r="A8" s="162" t="s">
        <v>102</v>
      </c>
      <c r="B8" s="103"/>
      <c r="C8" s="104">
        <v>440</v>
      </c>
      <c r="D8" s="104">
        <v>440</v>
      </c>
      <c r="E8" s="163"/>
      <c r="F8" s="97"/>
    </row>
    <row r="9" spans="1:6" s="1" customFormat="1" ht="16.5" thickBot="1">
      <c r="A9" s="98" t="s">
        <v>203</v>
      </c>
      <c r="B9" s="120"/>
      <c r="C9" s="136">
        <v>440</v>
      </c>
      <c r="D9" s="136">
        <v>440</v>
      </c>
      <c r="E9" s="164"/>
      <c r="F9" s="101"/>
    </row>
    <row r="10" spans="1:6" s="1" customFormat="1" ht="16.5" thickBot="1">
      <c r="A10" s="125" t="s">
        <v>204</v>
      </c>
      <c r="B10" s="137" t="s">
        <v>103</v>
      </c>
      <c r="C10" s="126">
        <v>14857</v>
      </c>
      <c r="D10" s="140">
        <f>D7+D9</f>
        <v>14857</v>
      </c>
      <c r="E10" s="127"/>
      <c r="F10" s="101"/>
    </row>
    <row r="11" spans="1:6" s="1" customFormat="1" ht="32.25" thickBot="1">
      <c r="A11" s="139" t="s">
        <v>104</v>
      </c>
      <c r="B11" s="137" t="s">
        <v>105</v>
      </c>
      <c r="C11" s="126">
        <v>3677</v>
      </c>
      <c r="D11" s="140">
        <v>3677</v>
      </c>
      <c r="E11" s="127"/>
      <c r="F11" s="97"/>
    </row>
    <row r="12" spans="1:6" s="1" customFormat="1" ht="15">
      <c r="A12" s="156" t="s">
        <v>106</v>
      </c>
      <c r="B12" s="122"/>
      <c r="C12" s="124">
        <v>430</v>
      </c>
      <c r="D12" s="124">
        <v>430</v>
      </c>
      <c r="E12" s="157"/>
      <c r="F12" s="101"/>
    </row>
    <row r="13" spans="1:6" s="1" customFormat="1" ht="15">
      <c r="A13" s="165" t="s">
        <v>107</v>
      </c>
      <c r="B13" s="102"/>
      <c r="C13" s="106">
        <v>30</v>
      </c>
      <c r="D13" s="106">
        <v>30</v>
      </c>
      <c r="E13" s="166"/>
      <c r="F13" s="101"/>
    </row>
    <row r="14" spans="1:6" s="1" customFormat="1" ht="15">
      <c r="A14" s="165" t="s">
        <v>108</v>
      </c>
      <c r="B14" s="102"/>
      <c r="C14" s="106">
        <v>235</v>
      </c>
      <c r="D14" s="106">
        <v>235</v>
      </c>
      <c r="E14" s="166"/>
      <c r="F14" s="101"/>
    </row>
    <row r="15" spans="1:6" s="1" customFormat="1" ht="15">
      <c r="A15" s="165" t="s">
        <v>109</v>
      </c>
      <c r="B15" s="102"/>
      <c r="C15" s="106">
        <v>25</v>
      </c>
      <c r="D15" s="106">
        <v>25</v>
      </c>
      <c r="E15" s="166"/>
      <c r="F15" s="101"/>
    </row>
    <row r="16" spans="1:6" s="1" customFormat="1" ht="15">
      <c r="A16" s="165" t="s">
        <v>110</v>
      </c>
      <c r="B16" s="102"/>
      <c r="C16" s="106">
        <v>140</v>
      </c>
      <c r="D16" s="106">
        <v>140</v>
      </c>
      <c r="E16" s="166"/>
      <c r="F16" s="101"/>
    </row>
    <row r="17" spans="1:6" s="1" customFormat="1" ht="15">
      <c r="A17" s="162" t="s">
        <v>111</v>
      </c>
      <c r="B17" s="102"/>
      <c r="C17" s="104">
        <v>5115</v>
      </c>
      <c r="D17" s="104">
        <v>5115</v>
      </c>
      <c r="E17" s="163"/>
      <c r="F17" s="101"/>
    </row>
    <row r="18" spans="1:6" s="1" customFormat="1" ht="15">
      <c r="A18" s="165" t="s">
        <v>112</v>
      </c>
      <c r="B18" s="102"/>
      <c r="C18" s="106">
        <v>370</v>
      </c>
      <c r="D18" s="106">
        <v>370</v>
      </c>
      <c r="E18" s="166"/>
      <c r="F18" s="101"/>
    </row>
    <row r="19" spans="1:6" s="1" customFormat="1" ht="15">
      <c r="A19" s="165" t="s">
        <v>113</v>
      </c>
      <c r="B19" s="104"/>
      <c r="C19" s="106">
        <v>1500</v>
      </c>
      <c r="D19" s="106">
        <v>1500</v>
      </c>
      <c r="E19" s="166"/>
      <c r="F19" s="101"/>
    </row>
    <row r="20" spans="1:6" s="1" customFormat="1" ht="15">
      <c r="A20" s="165" t="s">
        <v>114</v>
      </c>
      <c r="B20" s="102"/>
      <c r="C20" s="106">
        <v>100</v>
      </c>
      <c r="D20" s="106">
        <v>100</v>
      </c>
      <c r="E20" s="166"/>
      <c r="F20" s="101"/>
    </row>
    <row r="21" spans="1:6" s="1" customFormat="1" ht="15">
      <c r="A21" s="165" t="s">
        <v>115</v>
      </c>
      <c r="B21" s="102"/>
      <c r="C21" s="106">
        <v>3145</v>
      </c>
      <c r="D21" s="106">
        <v>3145</v>
      </c>
      <c r="E21" s="166"/>
      <c r="F21" s="101"/>
    </row>
    <row r="22" spans="1:6" s="1" customFormat="1" ht="15.75">
      <c r="A22" s="160" t="s">
        <v>205</v>
      </c>
      <c r="B22" s="102"/>
      <c r="C22" s="105">
        <v>5545</v>
      </c>
      <c r="D22" s="105">
        <v>5545</v>
      </c>
      <c r="E22" s="161"/>
      <c r="F22" s="101"/>
    </row>
    <row r="23" spans="1:6" s="1" customFormat="1" ht="15">
      <c r="A23" s="162" t="s">
        <v>116</v>
      </c>
      <c r="B23" s="102"/>
      <c r="C23" s="104">
        <v>200</v>
      </c>
      <c r="D23" s="104">
        <v>200</v>
      </c>
      <c r="E23" s="163"/>
      <c r="F23" s="101"/>
    </row>
    <row r="24" spans="1:6" s="1" customFormat="1" ht="15">
      <c r="A24" s="162" t="s">
        <v>117</v>
      </c>
      <c r="B24" s="102"/>
      <c r="C24" s="104">
        <v>320</v>
      </c>
      <c r="D24" s="104">
        <v>320</v>
      </c>
      <c r="E24" s="163"/>
      <c r="F24" s="101"/>
    </row>
    <row r="25" spans="1:6" s="1" customFormat="1" ht="15">
      <c r="A25" s="165" t="s">
        <v>118</v>
      </c>
      <c r="B25" s="102"/>
      <c r="C25" s="106">
        <v>270</v>
      </c>
      <c r="D25" s="106">
        <v>270</v>
      </c>
      <c r="E25" s="166"/>
      <c r="F25" s="101"/>
    </row>
    <row r="26" spans="1:6" s="1" customFormat="1" ht="15">
      <c r="A26" s="165" t="s">
        <v>119</v>
      </c>
      <c r="B26" s="102"/>
      <c r="C26" s="106">
        <v>50</v>
      </c>
      <c r="D26" s="106">
        <v>50</v>
      </c>
      <c r="E26" s="166"/>
      <c r="F26" s="101"/>
    </row>
    <row r="27" spans="1:6" s="1" customFormat="1" ht="15.75">
      <c r="A27" s="160" t="s">
        <v>206</v>
      </c>
      <c r="B27" s="102"/>
      <c r="C27" s="105">
        <v>520</v>
      </c>
      <c r="D27" s="105">
        <v>520</v>
      </c>
      <c r="E27" s="161"/>
      <c r="F27" s="101"/>
    </row>
    <row r="28" spans="1:6" s="1" customFormat="1" ht="15">
      <c r="A28" s="162" t="s">
        <v>120</v>
      </c>
      <c r="B28" s="102"/>
      <c r="C28" s="104">
        <v>5900</v>
      </c>
      <c r="D28" s="104">
        <v>5900</v>
      </c>
      <c r="E28" s="163"/>
      <c r="F28" s="101"/>
    </row>
    <row r="29" spans="1:6" s="109" customFormat="1" ht="15">
      <c r="A29" s="165" t="s">
        <v>121</v>
      </c>
      <c r="B29" s="107"/>
      <c r="C29" s="106">
        <v>2600</v>
      </c>
      <c r="D29" s="106">
        <v>2600</v>
      </c>
      <c r="E29" s="166"/>
      <c r="F29" s="108"/>
    </row>
    <row r="30" spans="1:6" s="1" customFormat="1" ht="15">
      <c r="A30" s="165" t="s">
        <v>122</v>
      </c>
      <c r="B30" s="102"/>
      <c r="C30" s="106">
        <v>2500</v>
      </c>
      <c r="D30" s="106">
        <v>2500</v>
      </c>
      <c r="E30" s="166"/>
      <c r="F30" s="101"/>
    </row>
    <row r="31" spans="1:6" s="1" customFormat="1" ht="15">
      <c r="A31" s="165" t="s">
        <v>123</v>
      </c>
      <c r="B31" s="102"/>
      <c r="C31" s="106">
        <v>800</v>
      </c>
      <c r="D31" s="106">
        <v>800</v>
      </c>
      <c r="E31" s="166"/>
      <c r="F31" s="101"/>
    </row>
    <row r="32" spans="1:6" s="1" customFormat="1" ht="15">
      <c r="A32" s="162" t="s">
        <v>124</v>
      </c>
      <c r="B32" s="102"/>
      <c r="C32" s="104">
        <v>50</v>
      </c>
      <c r="D32" s="104">
        <v>50</v>
      </c>
      <c r="E32" s="163"/>
      <c r="F32" s="101"/>
    </row>
    <row r="33" spans="1:6" s="1" customFormat="1" ht="15">
      <c r="A33" s="162" t="s">
        <v>125</v>
      </c>
      <c r="B33" s="102"/>
      <c r="C33" s="104">
        <v>2050</v>
      </c>
      <c r="D33" s="104">
        <v>2050</v>
      </c>
      <c r="E33" s="163"/>
      <c r="F33" s="101"/>
    </row>
    <row r="34" spans="1:6" s="1" customFormat="1" ht="15">
      <c r="A34" s="162" t="s">
        <v>126</v>
      </c>
      <c r="B34" s="102"/>
      <c r="C34" s="104">
        <v>2750</v>
      </c>
      <c r="D34" s="104">
        <v>2750</v>
      </c>
      <c r="E34" s="163"/>
      <c r="F34" s="101"/>
    </row>
    <row r="35" spans="1:6" s="1" customFormat="1" ht="15">
      <c r="A35" s="162" t="s">
        <v>127</v>
      </c>
      <c r="B35" s="102"/>
      <c r="C35" s="104">
        <v>7267</v>
      </c>
      <c r="D35" s="104">
        <v>7267</v>
      </c>
      <c r="E35" s="163"/>
      <c r="F35" s="101"/>
    </row>
    <row r="36" spans="1:6" s="1" customFormat="1" ht="15.75">
      <c r="A36" s="160" t="s">
        <v>207</v>
      </c>
      <c r="B36" s="102"/>
      <c r="C36" s="105">
        <v>18017</v>
      </c>
      <c r="D36" s="105">
        <v>18017</v>
      </c>
      <c r="E36" s="161"/>
      <c r="F36" s="101"/>
    </row>
    <row r="37" spans="1:6" s="1" customFormat="1" ht="15">
      <c r="A37" s="162" t="s">
        <v>128</v>
      </c>
      <c r="B37" s="102"/>
      <c r="C37" s="104">
        <v>15</v>
      </c>
      <c r="D37" s="104">
        <v>15</v>
      </c>
      <c r="E37" s="163"/>
      <c r="F37" s="101"/>
    </row>
    <row r="38" spans="1:6" s="1" customFormat="1" ht="15">
      <c r="A38" s="162" t="s">
        <v>129</v>
      </c>
      <c r="B38" s="102"/>
      <c r="C38" s="104">
        <v>130</v>
      </c>
      <c r="D38" s="104">
        <v>130</v>
      </c>
      <c r="E38" s="163"/>
      <c r="F38" s="101"/>
    </row>
    <row r="39" spans="1:6" s="1" customFormat="1" ht="15.75">
      <c r="A39" s="160" t="s">
        <v>208</v>
      </c>
      <c r="B39" s="102"/>
      <c r="C39" s="105">
        <v>145</v>
      </c>
      <c r="D39" s="105">
        <v>145</v>
      </c>
      <c r="E39" s="161"/>
      <c r="F39" s="101"/>
    </row>
    <row r="40" spans="1:6" s="1" customFormat="1" ht="32.25" customHeight="1">
      <c r="A40" s="169" t="s">
        <v>130</v>
      </c>
      <c r="B40" s="102"/>
      <c r="C40" s="104">
        <v>5795</v>
      </c>
      <c r="D40" s="104">
        <v>5795</v>
      </c>
      <c r="E40" s="163"/>
      <c r="F40" s="101"/>
    </row>
    <row r="41" spans="1:6" s="1" customFormat="1" ht="15">
      <c r="A41" s="162" t="s">
        <v>131</v>
      </c>
      <c r="B41" s="102"/>
      <c r="C41" s="104">
        <v>4260</v>
      </c>
      <c r="D41" s="104">
        <v>4260</v>
      </c>
      <c r="E41" s="163"/>
      <c r="F41" s="101"/>
    </row>
    <row r="42" spans="1:6" s="1" customFormat="1" ht="15">
      <c r="A42" s="162" t="s">
        <v>132</v>
      </c>
      <c r="B42" s="102"/>
      <c r="C42" s="104">
        <v>1682</v>
      </c>
      <c r="D42" s="104">
        <v>1682</v>
      </c>
      <c r="E42" s="163"/>
      <c r="F42" s="101"/>
    </row>
    <row r="43" spans="1:6" s="1" customFormat="1" ht="16.5" thickBot="1">
      <c r="A43" s="98" t="s">
        <v>209</v>
      </c>
      <c r="B43" s="120"/>
      <c r="C43" s="136">
        <v>11737</v>
      </c>
      <c r="D43" s="136">
        <v>11737</v>
      </c>
      <c r="E43" s="164"/>
      <c r="F43" s="101"/>
    </row>
    <row r="44" spans="1:6" s="1" customFormat="1" ht="16.5" thickBot="1">
      <c r="A44" s="125" t="s">
        <v>210</v>
      </c>
      <c r="B44" s="137" t="s">
        <v>133</v>
      </c>
      <c r="C44" s="126">
        <v>35964</v>
      </c>
      <c r="D44" s="126">
        <v>35964</v>
      </c>
      <c r="E44" s="127"/>
      <c r="F44" s="101"/>
    </row>
    <row r="45" spans="1:6" s="1" customFormat="1" ht="29.25" customHeight="1">
      <c r="A45" s="167" t="s">
        <v>134</v>
      </c>
      <c r="B45" s="142"/>
      <c r="C45" s="124">
        <v>80</v>
      </c>
      <c r="D45" s="124">
        <v>80</v>
      </c>
      <c r="E45" s="157"/>
      <c r="F45" s="101"/>
    </row>
    <row r="46" spans="1:6" s="1" customFormat="1" ht="15">
      <c r="A46" s="168" t="s">
        <v>135</v>
      </c>
      <c r="B46" s="110"/>
      <c r="C46" s="106">
        <v>40</v>
      </c>
      <c r="D46" s="106">
        <v>40</v>
      </c>
      <c r="E46" s="166"/>
      <c r="F46" s="101"/>
    </row>
    <row r="47" spans="1:6" s="1" customFormat="1" ht="15">
      <c r="A47" s="168" t="s">
        <v>136</v>
      </c>
      <c r="B47" s="110"/>
      <c r="C47" s="106">
        <v>40</v>
      </c>
      <c r="D47" s="106">
        <v>40</v>
      </c>
      <c r="E47" s="166"/>
      <c r="F47" s="101"/>
    </row>
    <row r="48" spans="1:6" s="113" customFormat="1" ht="30">
      <c r="A48" s="169" t="s">
        <v>137</v>
      </c>
      <c r="B48" s="111"/>
      <c r="C48" s="104">
        <v>500</v>
      </c>
      <c r="D48" s="104">
        <v>500</v>
      </c>
      <c r="E48" s="163"/>
      <c r="F48" s="112"/>
    </row>
    <row r="49" spans="1:6" s="113" customFormat="1" ht="30">
      <c r="A49" s="169" t="s">
        <v>138</v>
      </c>
      <c r="B49" s="102"/>
      <c r="C49" s="104">
        <v>190</v>
      </c>
      <c r="D49" s="104">
        <v>190</v>
      </c>
      <c r="E49" s="163"/>
      <c r="F49" s="112"/>
    </row>
    <row r="50" spans="1:6" s="113" customFormat="1" ht="15">
      <c r="A50" s="162" t="s">
        <v>139</v>
      </c>
      <c r="B50" s="102"/>
      <c r="C50" s="104">
        <v>260</v>
      </c>
      <c r="D50" s="104">
        <v>260</v>
      </c>
      <c r="E50" s="163"/>
      <c r="F50" s="112"/>
    </row>
    <row r="51" spans="1:6" s="113" customFormat="1" ht="15">
      <c r="A51" s="165" t="s">
        <v>140</v>
      </c>
      <c r="B51" s="102"/>
      <c r="C51" s="106">
        <v>220</v>
      </c>
      <c r="D51" s="106">
        <v>220</v>
      </c>
      <c r="E51" s="166"/>
      <c r="F51" s="112"/>
    </row>
    <row r="52" spans="1:6" s="113" customFormat="1" ht="15.75" thickBot="1">
      <c r="A52" s="170" t="s">
        <v>141</v>
      </c>
      <c r="B52" s="120"/>
      <c r="C52" s="141">
        <v>40</v>
      </c>
      <c r="D52" s="141">
        <v>40</v>
      </c>
      <c r="E52" s="171"/>
      <c r="F52" s="112"/>
    </row>
    <row r="53" spans="1:6" s="1" customFormat="1" ht="16.5" thickBot="1">
      <c r="A53" s="125" t="s">
        <v>211</v>
      </c>
      <c r="B53" s="137" t="s">
        <v>142</v>
      </c>
      <c r="C53" s="126">
        <v>1030</v>
      </c>
      <c r="D53" s="126">
        <v>1030</v>
      </c>
      <c r="E53" s="127"/>
      <c r="F53" s="101"/>
    </row>
    <row r="54" spans="1:6" s="1" customFormat="1" ht="32.25" customHeight="1">
      <c r="A54" s="194" t="s">
        <v>143</v>
      </c>
      <c r="B54" s="146"/>
      <c r="C54" s="147">
        <v>1479</v>
      </c>
      <c r="D54" s="147">
        <v>1479</v>
      </c>
      <c r="E54" s="157"/>
      <c r="F54" s="97"/>
    </row>
    <row r="55" spans="1:6" s="116" customFormat="1" ht="20.100000000000001" customHeight="1">
      <c r="A55" s="165" t="s">
        <v>144</v>
      </c>
      <c r="B55" s="114"/>
      <c r="C55" s="106">
        <v>680</v>
      </c>
      <c r="D55" s="106">
        <v>680</v>
      </c>
      <c r="E55" s="166"/>
      <c r="F55" s="115"/>
    </row>
    <row r="56" spans="1:6" s="1" customFormat="1" ht="20.100000000000001" customHeight="1">
      <c r="A56" s="165" t="s">
        <v>145</v>
      </c>
      <c r="B56" s="103"/>
      <c r="C56" s="106">
        <v>317</v>
      </c>
      <c r="D56" s="106">
        <v>317</v>
      </c>
      <c r="E56" s="166"/>
      <c r="F56" s="97"/>
    </row>
    <row r="57" spans="1:6" s="1" customFormat="1" ht="20.100000000000001" customHeight="1">
      <c r="A57" s="275" t="s">
        <v>146</v>
      </c>
      <c r="B57" s="277" t="s">
        <v>298</v>
      </c>
      <c r="C57" s="106">
        <v>143</v>
      </c>
      <c r="D57" s="106">
        <v>143</v>
      </c>
      <c r="E57" s="166"/>
      <c r="F57" s="97"/>
    </row>
    <row r="58" spans="1:6" s="1" customFormat="1" ht="20.100000000000001" customHeight="1">
      <c r="A58" s="165" t="s">
        <v>147</v>
      </c>
      <c r="B58" s="103"/>
      <c r="C58" s="106">
        <v>94</v>
      </c>
      <c r="D58" s="106">
        <v>94</v>
      </c>
      <c r="E58" s="166"/>
      <c r="F58" s="97"/>
    </row>
    <row r="59" spans="1:6" s="1" customFormat="1" ht="20.100000000000001" customHeight="1">
      <c r="A59" s="165" t="s">
        <v>148</v>
      </c>
      <c r="B59" s="103"/>
      <c r="C59" s="106">
        <v>225</v>
      </c>
      <c r="D59" s="106">
        <v>225</v>
      </c>
      <c r="E59" s="166"/>
      <c r="F59" s="97"/>
    </row>
    <row r="60" spans="1:6" s="1" customFormat="1" ht="20.100000000000001" customHeight="1">
      <c r="A60" s="165" t="s">
        <v>149</v>
      </c>
      <c r="B60" s="103"/>
      <c r="C60" s="106">
        <v>20</v>
      </c>
      <c r="D60" s="106">
        <v>20</v>
      </c>
      <c r="E60" s="166"/>
      <c r="F60" s="97"/>
    </row>
    <row r="61" spans="1:6" s="1" customFormat="1" ht="33.75" customHeight="1">
      <c r="A61" s="195" t="s">
        <v>150</v>
      </c>
      <c r="B61" s="144"/>
      <c r="C61" s="145">
        <v>4095</v>
      </c>
      <c r="D61" s="145">
        <v>4095</v>
      </c>
      <c r="E61" s="163"/>
      <c r="F61" s="101"/>
    </row>
    <row r="62" spans="1:6" s="1" customFormat="1" ht="20.100000000000001" customHeight="1">
      <c r="A62" s="165" t="s">
        <v>151</v>
      </c>
      <c r="B62" s="111"/>
      <c r="C62" s="106">
        <v>10</v>
      </c>
      <c r="D62" s="106">
        <v>10</v>
      </c>
      <c r="E62" s="166"/>
      <c r="F62" s="101"/>
    </row>
    <row r="63" spans="1:6" s="1" customFormat="1" ht="20.100000000000001" customHeight="1">
      <c r="A63" s="165" t="s">
        <v>152</v>
      </c>
      <c r="B63" s="277" t="s">
        <v>298</v>
      </c>
      <c r="C63" s="106">
        <v>130</v>
      </c>
      <c r="D63" s="106">
        <v>130</v>
      </c>
      <c r="E63" s="166"/>
      <c r="F63" s="101"/>
    </row>
    <row r="64" spans="1:6" s="1" customFormat="1" ht="20.100000000000001" customHeight="1">
      <c r="A64" s="165" t="s">
        <v>153</v>
      </c>
      <c r="B64" s="277" t="s">
        <v>298</v>
      </c>
      <c r="C64" s="106">
        <v>15</v>
      </c>
      <c r="D64" s="106">
        <v>15</v>
      </c>
      <c r="E64" s="166"/>
      <c r="F64" s="101"/>
    </row>
    <row r="65" spans="1:6" s="1" customFormat="1" ht="20.100000000000001" customHeight="1" thickBot="1">
      <c r="A65" s="206" t="s">
        <v>154</v>
      </c>
      <c r="B65" s="279" t="s">
        <v>298</v>
      </c>
      <c r="C65" s="207">
        <v>800</v>
      </c>
      <c r="D65" s="207">
        <v>800</v>
      </c>
      <c r="E65" s="208"/>
      <c r="F65" s="101"/>
    </row>
    <row r="66" spans="1:6" s="1" customFormat="1" ht="30.75">
      <c r="A66" s="278" t="s">
        <v>155</v>
      </c>
      <c r="B66" s="152" t="s">
        <v>298</v>
      </c>
      <c r="C66" s="155">
        <v>150</v>
      </c>
      <c r="D66" s="155">
        <v>150</v>
      </c>
      <c r="E66" s="185"/>
      <c r="F66" s="101"/>
    </row>
    <row r="67" spans="1:6" s="1" customFormat="1" ht="20.100000000000001" customHeight="1">
      <c r="A67" s="165" t="s">
        <v>156</v>
      </c>
      <c r="B67" s="277" t="s">
        <v>298</v>
      </c>
      <c r="C67" s="106">
        <v>30</v>
      </c>
      <c r="D67" s="106">
        <v>30</v>
      </c>
      <c r="E67" s="166"/>
      <c r="F67" s="101"/>
    </row>
    <row r="68" spans="1:6" s="1" customFormat="1" ht="20.100000000000001" customHeight="1">
      <c r="A68" s="165" t="s">
        <v>157</v>
      </c>
      <c r="B68" s="111"/>
      <c r="C68" s="106">
        <v>20</v>
      </c>
      <c r="D68" s="106">
        <v>20</v>
      </c>
      <c r="E68" s="166"/>
      <c r="F68" s="101"/>
    </row>
    <row r="69" spans="1:6" s="1" customFormat="1" ht="20.100000000000001" customHeight="1">
      <c r="A69" s="165" t="s">
        <v>158</v>
      </c>
      <c r="B69" s="277" t="s">
        <v>298</v>
      </c>
      <c r="C69" s="106">
        <v>150</v>
      </c>
      <c r="D69" s="106">
        <v>150</v>
      </c>
      <c r="E69" s="166"/>
      <c r="F69" s="101"/>
    </row>
    <row r="70" spans="1:6" s="1" customFormat="1" ht="20.100000000000001" customHeight="1">
      <c r="A70" s="165" t="s">
        <v>159</v>
      </c>
      <c r="B70" s="277" t="s">
        <v>298</v>
      </c>
      <c r="C70" s="106">
        <v>400</v>
      </c>
      <c r="D70" s="106">
        <v>400</v>
      </c>
      <c r="E70" s="166"/>
      <c r="F70" s="101"/>
    </row>
    <row r="71" spans="1:6" s="1" customFormat="1" ht="20.100000000000001" customHeight="1">
      <c r="A71" s="165" t="s">
        <v>160</v>
      </c>
      <c r="B71" s="277" t="s">
        <v>298</v>
      </c>
      <c r="C71" s="106">
        <v>50</v>
      </c>
      <c r="D71" s="106">
        <v>50</v>
      </c>
      <c r="E71" s="166"/>
      <c r="F71" s="101"/>
    </row>
    <row r="72" spans="1:6" s="1" customFormat="1" ht="20.100000000000001" customHeight="1">
      <c r="A72" s="276" t="s">
        <v>161</v>
      </c>
      <c r="B72" s="277" t="s">
        <v>298</v>
      </c>
      <c r="C72" s="106">
        <v>50</v>
      </c>
      <c r="D72" s="106">
        <v>50</v>
      </c>
      <c r="E72" s="166"/>
      <c r="F72" s="101"/>
    </row>
    <row r="73" spans="1:6" s="1" customFormat="1" ht="30.75">
      <c r="A73" s="173" t="s">
        <v>162</v>
      </c>
      <c r="B73" s="277" t="s">
        <v>298</v>
      </c>
      <c r="C73" s="106">
        <v>2290</v>
      </c>
      <c r="D73" s="106">
        <v>2290</v>
      </c>
      <c r="E73" s="166"/>
      <c r="F73" s="101"/>
    </row>
    <row r="74" spans="1:6" s="1" customFormat="1" ht="20.100000000000001" customHeight="1">
      <c r="A74" s="172" t="s">
        <v>163</v>
      </c>
      <c r="B74" s="143"/>
      <c r="C74" s="145">
        <v>50740</v>
      </c>
      <c r="D74" s="145">
        <v>6000</v>
      </c>
      <c r="E74" s="174">
        <v>44740</v>
      </c>
      <c r="F74" s="101"/>
    </row>
    <row r="75" spans="1:6" s="1" customFormat="1" ht="20.100000000000001" customHeight="1">
      <c r="A75" s="165" t="s">
        <v>164</v>
      </c>
      <c r="B75" s="102"/>
      <c r="C75" s="106">
        <v>6740</v>
      </c>
      <c r="D75" s="104"/>
      <c r="E75" s="166">
        <v>6740</v>
      </c>
      <c r="F75" s="101"/>
    </row>
    <row r="76" spans="1:6" s="1" customFormat="1" ht="20.100000000000001" customHeight="1">
      <c r="A76" s="165" t="s">
        <v>165</v>
      </c>
      <c r="B76" s="102"/>
      <c r="C76" s="106">
        <v>38000</v>
      </c>
      <c r="D76" s="104"/>
      <c r="E76" s="166">
        <v>38000</v>
      </c>
      <c r="F76" s="101"/>
    </row>
    <row r="77" spans="1:6" s="1" customFormat="1" ht="20.100000000000001" customHeight="1" thickBot="1">
      <c r="A77" s="170" t="s">
        <v>166</v>
      </c>
      <c r="B77" s="120"/>
      <c r="C77" s="141">
        <v>6000</v>
      </c>
      <c r="D77" s="121">
        <v>6000</v>
      </c>
      <c r="E77" s="171"/>
      <c r="F77" s="101"/>
    </row>
    <row r="78" spans="1:6" s="1" customFormat="1" ht="16.5" thickBot="1">
      <c r="A78" s="125" t="s">
        <v>212</v>
      </c>
      <c r="B78" s="137" t="s">
        <v>167</v>
      </c>
      <c r="C78" s="126">
        <f>C54+C61+C74</f>
        <v>56314</v>
      </c>
      <c r="D78" s="140">
        <f>D54+D61+D74</f>
        <v>11574</v>
      </c>
      <c r="E78" s="127">
        <f>E75+E76</f>
        <v>44740</v>
      </c>
      <c r="F78" s="101"/>
    </row>
    <row r="79" spans="1:6" s="1" customFormat="1" ht="15.75">
      <c r="A79" s="156" t="s">
        <v>168</v>
      </c>
      <c r="B79" s="128"/>
      <c r="C79" s="124">
        <v>740</v>
      </c>
      <c r="D79" s="209"/>
      <c r="E79" s="157">
        <v>740</v>
      </c>
      <c r="F79" s="101"/>
    </row>
    <row r="80" spans="1:6" s="1" customFormat="1" ht="15.75">
      <c r="A80" s="165" t="s">
        <v>169</v>
      </c>
      <c r="B80" s="277" t="s">
        <v>298</v>
      </c>
      <c r="C80" s="106">
        <v>250</v>
      </c>
      <c r="D80" s="210"/>
      <c r="E80" s="166">
        <v>250</v>
      </c>
      <c r="F80" s="101"/>
    </row>
    <row r="81" spans="1:6" s="1" customFormat="1" ht="15.75">
      <c r="A81" s="165" t="s">
        <v>170</v>
      </c>
      <c r="B81" s="277" t="s">
        <v>298</v>
      </c>
      <c r="C81" s="106">
        <v>490</v>
      </c>
      <c r="D81" s="210"/>
      <c r="E81" s="166">
        <v>490</v>
      </c>
      <c r="F81" s="101"/>
    </row>
    <row r="82" spans="1:6" s="1" customFormat="1" ht="32.25" customHeight="1">
      <c r="A82" s="175" t="s">
        <v>171</v>
      </c>
      <c r="B82" s="100"/>
      <c r="C82" s="117">
        <v>5620</v>
      </c>
      <c r="D82" s="210"/>
      <c r="E82" s="176">
        <v>5620</v>
      </c>
      <c r="F82" s="101"/>
    </row>
    <row r="83" spans="1:6" s="1" customFormat="1" ht="33.75" customHeight="1" thickBot="1">
      <c r="A83" s="177" t="s">
        <v>172</v>
      </c>
      <c r="B83" s="99"/>
      <c r="C83" s="148">
        <v>1658</v>
      </c>
      <c r="D83" s="211"/>
      <c r="E83" s="178">
        <v>1658</v>
      </c>
      <c r="F83" s="101"/>
    </row>
    <row r="84" spans="1:6" s="1" customFormat="1" ht="16.5" thickBot="1">
      <c r="A84" s="125" t="s">
        <v>213</v>
      </c>
      <c r="B84" s="137" t="s">
        <v>173</v>
      </c>
      <c r="C84" s="126">
        <v>8018</v>
      </c>
      <c r="D84" s="138"/>
      <c r="E84" s="127">
        <v>8018</v>
      </c>
      <c r="F84" s="101"/>
    </row>
    <row r="85" spans="1:6" s="1" customFormat="1" ht="15.75">
      <c r="A85" s="179" t="s">
        <v>174</v>
      </c>
      <c r="B85" s="128"/>
      <c r="C85" s="149">
        <v>6052</v>
      </c>
      <c r="D85" s="209"/>
      <c r="E85" s="180">
        <v>6052</v>
      </c>
      <c r="F85" s="101"/>
    </row>
    <row r="86" spans="1:6" s="116" customFormat="1" ht="15.75">
      <c r="A86" s="275" t="s">
        <v>490</v>
      </c>
      <c r="B86" s="114"/>
      <c r="C86" s="106">
        <v>414</v>
      </c>
      <c r="D86" s="119"/>
      <c r="E86" s="166">
        <v>414</v>
      </c>
      <c r="F86" s="118"/>
    </row>
    <row r="87" spans="1:6" s="116" customFormat="1" ht="39.75" customHeight="1">
      <c r="A87" s="173" t="s">
        <v>175</v>
      </c>
      <c r="B87" s="114"/>
      <c r="C87" s="106">
        <v>315</v>
      </c>
      <c r="D87" s="119"/>
      <c r="E87" s="166">
        <v>315</v>
      </c>
      <c r="F87" s="118"/>
    </row>
    <row r="88" spans="1:6" s="116" customFormat="1" ht="24" customHeight="1">
      <c r="A88" s="165" t="s">
        <v>176</v>
      </c>
      <c r="B88" s="114"/>
      <c r="C88" s="106">
        <v>514</v>
      </c>
      <c r="D88" s="119"/>
      <c r="E88" s="166">
        <v>514</v>
      </c>
      <c r="F88" s="118"/>
    </row>
    <row r="89" spans="1:6" s="116" customFormat="1" ht="22.5" customHeight="1">
      <c r="A89" s="165" t="s">
        <v>177</v>
      </c>
      <c r="B89" s="277" t="s">
        <v>298</v>
      </c>
      <c r="C89" s="106">
        <v>378</v>
      </c>
      <c r="D89" s="119"/>
      <c r="E89" s="166">
        <v>378</v>
      </c>
      <c r="F89" s="118"/>
    </row>
    <row r="90" spans="1:6" s="116" customFormat="1" ht="19.5" customHeight="1">
      <c r="A90" s="165" t="s">
        <v>178</v>
      </c>
      <c r="B90" s="114"/>
      <c r="C90" s="106">
        <v>500</v>
      </c>
      <c r="D90" s="119"/>
      <c r="E90" s="166">
        <v>500</v>
      </c>
      <c r="F90" s="118"/>
    </row>
    <row r="91" spans="1:6" s="116" customFormat="1" ht="26.25" customHeight="1">
      <c r="A91" s="165" t="s">
        <v>179</v>
      </c>
      <c r="B91" s="114"/>
      <c r="C91" s="106">
        <v>254</v>
      </c>
      <c r="D91" s="119"/>
      <c r="E91" s="166">
        <v>254</v>
      </c>
      <c r="F91" s="118"/>
    </row>
    <row r="92" spans="1:6" s="116" customFormat="1" ht="24.75" customHeight="1">
      <c r="A92" s="165" t="s">
        <v>180</v>
      </c>
      <c r="B92" s="277" t="s">
        <v>298</v>
      </c>
      <c r="C92" s="106">
        <v>220</v>
      </c>
      <c r="D92" s="119"/>
      <c r="E92" s="166">
        <v>220</v>
      </c>
      <c r="F92" s="118"/>
    </row>
    <row r="93" spans="1:6" s="116" customFormat="1" ht="24" customHeight="1">
      <c r="A93" s="165" t="s">
        <v>181</v>
      </c>
      <c r="B93" s="114"/>
      <c r="C93" s="106">
        <v>2026</v>
      </c>
      <c r="D93" s="119"/>
      <c r="E93" s="166">
        <v>2026</v>
      </c>
      <c r="F93" s="118"/>
    </row>
    <row r="94" spans="1:6" s="116" customFormat="1" ht="22.5" customHeight="1">
      <c r="A94" s="165" t="s">
        <v>182</v>
      </c>
      <c r="B94" s="277" t="s">
        <v>298</v>
      </c>
      <c r="C94" s="106">
        <v>135</v>
      </c>
      <c r="D94" s="119"/>
      <c r="E94" s="166">
        <v>135</v>
      </c>
      <c r="F94" s="118"/>
    </row>
    <row r="95" spans="1:6" s="1" customFormat="1" ht="35.25" customHeight="1">
      <c r="A95" s="173" t="s">
        <v>183</v>
      </c>
      <c r="B95" s="100"/>
      <c r="C95" s="106">
        <v>1296</v>
      </c>
      <c r="D95" s="210"/>
      <c r="E95" s="166">
        <v>1296</v>
      </c>
      <c r="F95" s="101"/>
    </row>
    <row r="96" spans="1:6" s="1" customFormat="1" ht="34.5" customHeight="1" thickBot="1">
      <c r="A96" s="181" t="s">
        <v>184</v>
      </c>
      <c r="B96" s="99"/>
      <c r="C96" s="148">
        <v>1522</v>
      </c>
      <c r="D96" s="211"/>
      <c r="E96" s="178">
        <v>1522</v>
      </c>
      <c r="F96" s="101"/>
    </row>
    <row r="97" spans="1:6" s="1" customFormat="1" ht="16.5" thickBot="1">
      <c r="A97" s="150" t="s">
        <v>214</v>
      </c>
      <c r="B97" s="137" t="s">
        <v>185</v>
      </c>
      <c r="C97" s="140">
        <v>7574</v>
      </c>
      <c r="D97" s="138"/>
      <c r="E97" s="151">
        <v>7574</v>
      </c>
      <c r="F97" s="101"/>
    </row>
    <row r="98" spans="1:6" s="1" customFormat="1" ht="33.75" customHeight="1">
      <c r="A98" s="182" t="s">
        <v>186</v>
      </c>
      <c r="B98" s="152"/>
      <c r="C98" s="153">
        <v>25163</v>
      </c>
      <c r="D98" s="209"/>
      <c r="E98" s="183">
        <v>25163</v>
      </c>
      <c r="F98" s="101"/>
    </row>
    <row r="99" spans="1:6" s="1" customFormat="1" ht="31.5" customHeight="1">
      <c r="A99" s="173" t="s">
        <v>187</v>
      </c>
      <c r="B99" s="277" t="s">
        <v>298</v>
      </c>
      <c r="C99" s="106">
        <v>2160</v>
      </c>
      <c r="D99" s="210"/>
      <c r="E99" s="166">
        <v>2160</v>
      </c>
      <c r="F99" s="101"/>
    </row>
    <row r="100" spans="1:6" s="1" customFormat="1" ht="31.5" customHeight="1">
      <c r="A100" s="173" t="s">
        <v>188</v>
      </c>
      <c r="B100" s="277" t="s">
        <v>298</v>
      </c>
      <c r="C100" s="106">
        <v>2063</v>
      </c>
      <c r="D100" s="210"/>
      <c r="E100" s="166">
        <v>2063</v>
      </c>
      <c r="F100" s="101"/>
    </row>
    <row r="101" spans="1:6" s="1" customFormat="1" ht="26.25" customHeight="1">
      <c r="A101" s="173" t="s">
        <v>189</v>
      </c>
      <c r="B101" s="277" t="s">
        <v>298</v>
      </c>
      <c r="C101" s="106">
        <v>940</v>
      </c>
      <c r="D101" s="210"/>
      <c r="E101" s="166">
        <v>940</v>
      </c>
      <c r="F101" s="101"/>
    </row>
    <row r="102" spans="1:6" s="1" customFormat="1" ht="30.75" customHeight="1" thickBot="1">
      <c r="A102" s="181" t="s">
        <v>190</v>
      </c>
      <c r="B102" s="277" t="s">
        <v>298</v>
      </c>
      <c r="C102" s="141">
        <v>20000</v>
      </c>
      <c r="D102" s="211"/>
      <c r="E102" s="171">
        <v>20000</v>
      </c>
      <c r="F102" s="101"/>
    </row>
    <row r="103" spans="1:6" s="1" customFormat="1" ht="21.75" customHeight="1" thickBot="1">
      <c r="A103" s="150" t="s">
        <v>215</v>
      </c>
      <c r="B103" s="137" t="s">
        <v>191</v>
      </c>
      <c r="C103" s="140">
        <v>25163</v>
      </c>
      <c r="D103" s="138"/>
      <c r="E103" s="151">
        <v>25163</v>
      </c>
      <c r="F103" s="101"/>
    </row>
    <row r="104" spans="1:6" s="1" customFormat="1" ht="21.75" customHeight="1" thickBot="1">
      <c r="A104" s="150" t="s">
        <v>192</v>
      </c>
      <c r="B104" s="137" t="s">
        <v>193</v>
      </c>
      <c r="C104" s="140">
        <v>152597</v>
      </c>
      <c r="D104" s="138">
        <f>D10+D11+D44+D53+D78</f>
        <v>67102</v>
      </c>
      <c r="E104" s="151">
        <f>E78+E84+E97+E103</f>
        <v>85495</v>
      </c>
      <c r="F104" s="101"/>
    </row>
    <row r="105" spans="1:6" s="1" customFormat="1" ht="15.75">
      <c r="A105" s="184" t="s">
        <v>194</v>
      </c>
      <c r="B105" s="277" t="s">
        <v>298</v>
      </c>
      <c r="C105" s="155">
        <v>3071</v>
      </c>
      <c r="D105" s="212"/>
      <c r="E105" s="185">
        <v>3071</v>
      </c>
      <c r="F105" s="101"/>
    </row>
    <row r="106" spans="1:6" s="1" customFormat="1" ht="15" customHeight="1">
      <c r="A106" s="186" t="s">
        <v>216</v>
      </c>
      <c r="B106" s="100"/>
      <c r="C106" s="119">
        <v>3071</v>
      </c>
      <c r="D106" s="210"/>
      <c r="E106" s="187">
        <v>3071</v>
      </c>
      <c r="F106" s="101"/>
    </row>
    <row r="107" spans="1:6" s="1" customFormat="1" ht="15.75">
      <c r="A107" s="175" t="s">
        <v>195</v>
      </c>
      <c r="B107" s="100"/>
      <c r="C107" s="106">
        <v>51525</v>
      </c>
      <c r="D107" s="106">
        <v>51525</v>
      </c>
      <c r="E107" s="213"/>
      <c r="F107" s="101"/>
    </row>
    <row r="108" spans="1:6" s="1" customFormat="1" ht="16.5" thickBot="1">
      <c r="A108" s="188" t="s">
        <v>217</v>
      </c>
      <c r="B108" s="99"/>
      <c r="C108" s="154">
        <v>54596</v>
      </c>
      <c r="D108" s="154">
        <v>51525</v>
      </c>
      <c r="E108" s="189">
        <v>3071</v>
      </c>
      <c r="F108" s="101"/>
    </row>
    <row r="109" spans="1:6" s="1" customFormat="1" ht="16.5" thickBot="1">
      <c r="A109" s="150" t="s">
        <v>218</v>
      </c>
      <c r="B109" s="137" t="s">
        <v>196</v>
      </c>
      <c r="C109" s="140">
        <v>54596</v>
      </c>
      <c r="D109" s="140">
        <f>D108</f>
        <v>51525</v>
      </c>
      <c r="E109" s="151">
        <f>E108</f>
        <v>3071</v>
      </c>
      <c r="F109" s="101"/>
    </row>
    <row r="110" spans="1:6" s="1" customFormat="1" ht="16.5" thickBot="1">
      <c r="A110" s="190" t="s">
        <v>227</v>
      </c>
      <c r="B110" s="191"/>
      <c r="C110" s="192">
        <v>207193</v>
      </c>
      <c r="D110" s="192">
        <f>D104+D109</f>
        <v>118627</v>
      </c>
      <c r="E110" s="193">
        <f>E104+E109</f>
        <v>88566</v>
      </c>
      <c r="F110" s="97"/>
    </row>
    <row r="111" spans="1:6" s="1" customFormat="1" ht="16.5" customHeight="1">
      <c r="A111" s="267" t="s">
        <v>197</v>
      </c>
      <c r="B111" s="268"/>
      <c r="C111" s="269">
        <v>11</v>
      </c>
      <c r="D111" s="268">
        <v>11</v>
      </c>
      <c r="E111" s="270"/>
      <c r="F111" s="97"/>
    </row>
    <row r="112" spans="1:6" s="1" customFormat="1" ht="17.25" customHeight="1" thickBot="1">
      <c r="A112" s="271" t="s">
        <v>198</v>
      </c>
      <c r="B112" s="272"/>
      <c r="C112" s="273">
        <v>3</v>
      </c>
      <c r="D112" s="272">
        <v>3</v>
      </c>
      <c r="E112" s="274"/>
      <c r="F112" s="115"/>
    </row>
    <row r="113" spans="1:5">
      <c r="A113" s="96"/>
      <c r="B113" s="96"/>
      <c r="C113" s="96"/>
      <c r="D113" s="96"/>
      <c r="E113" s="96"/>
    </row>
    <row r="114" spans="1:5">
      <c r="D114" s="8"/>
    </row>
    <row r="115" spans="1:5">
      <c r="D115" s="8"/>
    </row>
    <row r="121" spans="1:5">
      <c r="E121" s="8"/>
    </row>
  </sheetData>
  <mergeCells count="3">
    <mergeCell ref="A1:E1"/>
    <mergeCell ref="A2:E2"/>
    <mergeCell ref="C3:E3"/>
  </mergeCells>
  <phoneticPr fontId="0" type="noConversion"/>
  <printOptions horizontalCentered="1"/>
  <pageMargins left="0.16" right="0.16" top="0.28000000000000003" bottom="0.41" header="0.59055118110236227" footer="0.34"/>
  <pageSetup paperSize="9" scale="69" orientation="portrait" r:id="rId1"/>
  <headerFooter alignWithMargins="0"/>
  <rowBreaks count="1" manualBreakCount="1">
    <brk id="6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zoomScale="120" zoomScaleNormal="120" workbookViewId="0">
      <selection activeCell="G15" sqref="G15"/>
    </sheetView>
  </sheetViews>
  <sheetFormatPr defaultRowHeight="12.75"/>
  <cols>
    <col min="1" max="1" width="40.85546875" style="4" customWidth="1"/>
    <col min="2" max="2" width="21.5703125" style="4" customWidth="1"/>
    <col min="3" max="3" width="15.7109375" style="4" customWidth="1"/>
    <col min="4" max="4" width="10.140625" style="4" customWidth="1"/>
    <col min="5" max="5" width="21.42578125" style="4" customWidth="1"/>
    <col min="6" max="16384" width="9.140625" style="4"/>
  </cols>
  <sheetData>
    <row r="1" spans="1:5" s="1" customFormat="1" ht="54.75" customHeight="1">
      <c r="A1" s="248"/>
      <c r="B1" s="506" t="s">
        <v>432</v>
      </c>
      <c r="C1" s="507"/>
      <c r="D1" s="507"/>
      <c r="E1" s="508"/>
    </row>
    <row r="2" spans="1:5" s="2" customFormat="1" ht="21" customHeight="1">
      <c r="A2" s="509" t="s">
        <v>7</v>
      </c>
      <c r="B2" s="511" t="s">
        <v>8</v>
      </c>
      <c r="C2" s="511"/>
      <c r="D2" s="511"/>
      <c r="E2" s="512" t="s">
        <v>9</v>
      </c>
    </row>
    <row r="3" spans="1:5" s="2" customFormat="1" ht="29.25" customHeight="1" thickBot="1">
      <c r="A3" s="510"/>
      <c r="B3" s="257" t="s">
        <v>10</v>
      </c>
      <c r="C3" s="514" t="s">
        <v>11</v>
      </c>
      <c r="D3" s="514"/>
      <c r="E3" s="513"/>
    </row>
    <row r="4" spans="1:5" s="2" customFormat="1" ht="18" customHeight="1" thickBot="1">
      <c r="A4" s="249" t="s">
        <v>12</v>
      </c>
      <c r="B4" s="461">
        <v>450</v>
      </c>
      <c r="C4" s="515">
        <v>0</v>
      </c>
      <c r="D4" s="515"/>
      <c r="E4" s="462">
        <f>SUM(B4:D4)</f>
        <v>450</v>
      </c>
    </row>
    <row r="5" spans="1:5" s="2" customFormat="1" ht="18" customHeight="1" thickBot="1">
      <c r="A5" s="249" t="s">
        <v>13</v>
      </c>
      <c r="B5" s="461">
        <v>148</v>
      </c>
      <c r="C5" s="515">
        <v>0</v>
      </c>
      <c r="D5" s="515"/>
      <c r="E5" s="462">
        <f>SUM(B5:D5)</f>
        <v>148</v>
      </c>
    </row>
    <row r="6" spans="1:5" s="2" customFormat="1" ht="18" customHeight="1" thickBot="1">
      <c r="A6" s="250" t="s">
        <v>14</v>
      </c>
      <c r="B6" s="461">
        <v>33139</v>
      </c>
      <c r="C6" s="515">
        <f>C15-C7</f>
        <v>2507</v>
      </c>
      <c r="D6" s="515"/>
      <c r="E6" s="462">
        <f>SUM(B6:D6)</f>
        <v>35646</v>
      </c>
    </row>
    <row r="7" spans="1:5" s="2" customFormat="1" ht="18" customHeight="1">
      <c r="A7" s="251" t="s">
        <v>15</v>
      </c>
      <c r="B7" s="463">
        <v>32536</v>
      </c>
      <c r="C7" s="516">
        <v>18989</v>
      </c>
      <c r="D7" s="517"/>
      <c r="E7" s="464">
        <f>B7+C7</f>
        <v>51525</v>
      </c>
    </row>
    <row r="8" spans="1:5" s="2" customFormat="1" ht="18" customHeight="1" thickBot="1">
      <c r="A8" s="252" t="s">
        <v>16</v>
      </c>
      <c r="B8" s="465">
        <v>603</v>
      </c>
      <c r="C8" s="496">
        <v>0</v>
      </c>
      <c r="D8" s="497"/>
      <c r="E8" s="466">
        <f>SUM(B8:D8)</f>
        <v>603</v>
      </c>
    </row>
    <row r="9" spans="1:5" s="2" customFormat="1" ht="18" customHeight="1" thickBot="1">
      <c r="A9" s="473" t="s">
        <v>17</v>
      </c>
      <c r="B9" s="474">
        <f>B4+B5+B6</f>
        <v>33737</v>
      </c>
      <c r="C9" s="498">
        <f>SUM(C4:C8)</f>
        <v>21496</v>
      </c>
      <c r="D9" s="498"/>
      <c r="E9" s="475">
        <f t="shared" ref="E9:E15" si="0">SUM(B9:D9)</f>
        <v>55233</v>
      </c>
    </row>
    <row r="10" spans="1:5" s="3" customFormat="1" ht="18" customHeight="1" thickBot="1">
      <c r="A10" s="249" t="s">
        <v>18</v>
      </c>
      <c r="B10" s="467">
        <v>22002</v>
      </c>
      <c r="C10" s="502">
        <v>14424</v>
      </c>
      <c r="D10" s="502"/>
      <c r="E10" s="462">
        <f t="shared" si="0"/>
        <v>36426</v>
      </c>
    </row>
    <row r="11" spans="1:5" s="3" customFormat="1" ht="18" customHeight="1" thickBot="1">
      <c r="A11" s="249" t="s">
        <v>19</v>
      </c>
      <c r="B11" s="467">
        <v>400</v>
      </c>
      <c r="C11" s="500">
        <v>0</v>
      </c>
      <c r="D11" s="501"/>
      <c r="E11" s="462">
        <f t="shared" si="0"/>
        <v>400</v>
      </c>
    </row>
    <row r="12" spans="1:5" s="3" customFormat="1" ht="30.75" customHeight="1" thickBot="1">
      <c r="A12" s="250" t="s">
        <v>20</v>
      </c>
      <c r="B12" s="467">
        <v>6084</v>
      </c>
      <c r="C12" s="502">
        <v>3774</v>
      </c>
      <c r="D12" s="502"/>
      <c r="E12" s="462">
        <f t="shared" si="0"/>
        <v>9858</v>
      </c>
    </row>
    <row r="13" spans="1:5" s="3" customFormat="1" ht="18" customHeight="1" thickBot="1">
      <c r="A13" s="249" t="s">
        <v>21</v>
      </c>
      <c r="B13" s="467">
        <v>4500</v>
      </c>
      <c r="C13" s="502">
        <v>3298</v>
      </c>
      <c r="D13" s="502"/>
      <c r="E13" s="462">
        <f t="shared" si="0"/>
        <v>7798</v>
      </c>
    </row>
    <row r="14" spans="1:5" s="3" customFormat="1" ht="18" customHeight="1" thickBot="1">
      <c r="A14" s="253" t="s">
        <v>22</v>
      </c>
      <c r="B14" s="472">
        <v>751</v>
      </c>
      <c r="C14" s="503">
        <v>0</v>
      </c>
      <c r="D14" s="503"/>
      <c r="E14" s="471">
        <f t="shared" si="0"/>
        <v>751</v>
      </c>
    </row>
    <row r="15" spans="1:5" s="1" customFormat="1" ht="18" customHeight="1" thickBot="1">
      <c r="A15" s="473" t="s">
        <v>23</v>
      </c>
      <c r="B15" s="476">
        <f>SUM(B10:B14)</f>
        <v>33737</v>
      </c>
      <c r="C15" s="504">
        <f>SUM(C10:C14)</f>
        <v>21496</v>
      </c>
      <c r="D15" s="504"/>
      <c r="E15" s="475">
        <f t="shared" si="0"/>
        <v>55233</v>
      </c>
    </row>
    <row r="16" spans="1:5" ht="13.5" thickBot="1">
      <c r="A16" s="244"/>
      <c r="B16" s="244"/>
      <c r="C16" s="254"/>
      <c r="D16" s="254"/>
      <c r="E16" s="244"/>
    </row>
    <row r="17" spans="1:5" ht="15">
      <c r="A17" s="255" t="s">
        <v>24</v>
      </c>
      <c r="B17" s="468">
        <v>10</v>
      </c>
      <c r="C17" s="505">
        <v>5</v>
      </c>
      <c r="D17" s="505"/>
      <c r="E17" s="470">
        <f>SUM(B17:D17)</f>
        <v>15</v>
      </c>
    </row>
    <row r="18" spans="1:5" ht="15.75" thickBot="1">
      <c r="A18" s="256" t="s">
        <v>25</v>
      </c>
      <c r="B18" s="469">
        <v>10</v>
      </c>
      <c r="C18" s="499">
        <v>5</v>
      </c>
      <c r="D18" s="499"/>
      <c r="E18" s="477">
        <f>SUM(B18:D18)</f>
        <v>15</v>
      </c>
    </row>
  </sheetData>
  <mergeCells count="19">
    <mergeCell ref="C5:D5"/>
    <mergeCell ref="C6:D6"/>
    <mergeCell ref="C7:D7"/>
    <mergeCell ref="B1:E1"/>
    <mergeCell ref="A2:A3"/>
    <mergeCell ref="B2:D2"/>
    <mergeCell ref="E2:E3"/>
    <mergeCell ref="C3:D3"/>
    <mergeCell ref="C4:D4"/>
    <mergeCell ref="C8:D8"/>
    <mergeCell ref="C9:D9"/>
    <mergeCell ref="C18:D18"/>
    <mergeCell ref="C11:D11"/>
    <mergeCell ref="C12:D12"/>
    <mergeCell ref="C13:D13"/>
    <mergeCell ref="C14:D14"/>
    <mergeCell ref="C15:D15"/>
    <mergeCell ref="C17:D17"/>
    <mergeCell ref="C10:D10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paperSize="9" scale="88" orientation="portrait" verticalDpi="300" r:id="rId1"/>
  <headerFooter alignWithMargins="0"/>
  <colBreaks count="1" manualBreakCount="1">
    <brk id="5" max="1048575" man="1"/>
  </colBreaks>
  <ignoredErrors>
    <ignoredError sqref="E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0" sqref="C10"/>
    </sheetView>
  </sheetViews>
  <sheetFormatPr defaultRowHeight="15"/>
  <cols>
    <col min="1" max="1" width="16.28515625" style="258" customWidth="1"/>
    <col min="2" max="2" width="68.42578125" style="258" customWidth="1"/>
    <col min="3" max="3" width="24.5703125" style="258" customWidth="1"/>
    <col min="4" max="4" width="23.28515625" style="258" customWidth="1"/>
    <col min="5" max="16384" width="9.140625" style="258"/>
  </cols>
  <sheetData>
    <row r="1" spans="1:4" ht="39" customHeight="1">
      <c r="A1" s="518" t="s">
        <v>433</v>
      </c>
      <c r="B1" s="519"/>
      <c r="C1" s="519"/>
      <c r="D1" s="520"/>
    </row>
    <row r="2" spans="1:4" ht="48.75" customHeight="1">
      <c r="A2" s="281" t="s">
        <v>238</v>
      </c>
      <c r="B2" s="288" t="s">
        <v>239</v>
      </c>
      <c r="C2" s="288" t="s">
        <v>300</v>
      </c>
      <c r="D2" s="294" t="s">
        <v>301</v>
      </c>
    </row>
    <row r="3" spans="1:4" ht="15.75">
      <c r="A3" s="521" t="s">
        <v>240</v>
      </c>
      <c r="B3" s="522"/>
      <c r="C3" s="522"/>
      <c r="D3" s="523"/>
    </row>
    <row r="4" spans="1:4" ht="28.5" customHeight="1">
      <c r="A4" s="282" t="s">
        <v>241</v>
      </c>
      <c r="B4" s="283" t="s">
        <v>242</v>
      </c>
      <c r="C4" s="284">
        <v>11820</v>
      </c>
      <c r="D4" s="285"/>
    </row>
    <row r="5" spans="1:4" ht="38.25" customHeight="1">
      <c r="A5" s="282" t="s">
        <v>243</v>
      </c>
      <c r="B5" s="283" t="s">
        <v>244</v>
      </c>
      <c r="C5" s="284"/>
      <c r="D5" s="285">
        <v>610</v>
      </c>
    </row>
    <row r="6" spans="1:4" ht="50.25" customHeight="1">
      <c r="A6" s="282" t="s">
        <v>245</v>
      </c>
      <c r="B6" s="283" t="s">
        <v>246</v>
      </c>
      <c r="C6" s="284">
        <v>12245</v>
      </c>
      <c r="D6" s="285">
        <v>4143</v>
      </c>
    </row>
    <row r="7" spans="1:4" ht="38.25" customHeight="1">
      <c r="A7" s="282" t="s">
        <v>247</v>
      </c>
      <c r="B7" s="283" t="s">
        <v>248</v>
      </c>
      <c r="C7" s="284">
        <v>943</v>
      </c>
      <c r="D7" s="285">
        <v>68166</v>
      </c>
    </row>
    <row r="8" spans="1:4" ht="30" customHeight="1">
      <c r="A8" s="282" t="s">
        <v>249</v>
      </c>
      <c r="B8" s="283" t="s">
        <v>250</v>
      </c>
      <c r="C8" s="284"/>
      <c r="D8" s="285">
        <v>1540</v>
      </c>
    </row>
    <row r="9" spans="1:4" ht="30.75" customHeight="1">
      <c r="A9" s="282" t="s">
        <v>251</v>
      </c>
      <c r="B9" s="283" t="s">
        <v>252</v>
      </c>
      <c r="C9" s="284">
        <v>24189</v>
      </c>
      <c r="D9" s="285">
        <v>37524</v>
      </c>
    </row>
    <row r="10" spans="1:4" ht="33.75" customHeight="1">
      <c r="A10" s="282" t="s">
        <v>253</v>
      </c>
      <c r="B10" s="283" t="s">
        <v>254</v>
      </c>
      <c r="C10" s="284">
        <v>138542</v>
      </c>
      <c r="D10" s="285"/>
    </row>
    <row r="11" spans="1:4" ht="30.75" customHeight="1">
      <c r="A11" s="282" t="s">
        <v>255</v>
      </c>
      <c r="B11" s="283" t="s">
        <v>256</v>
      </c>
      <c r="C11" s="284"/>
      <c r="D11" s="285">
        <v>205</v>
      </c>
    </row>
    <row r="12" spans="1:4" ht="33" customHeight="1">
      <c r="A12" s="282" t="s">
        <v>257</v>
      </c>
      <c r="B12" s="283" t="s">
        <v>258</v>
      </c>
      <c r="C12" s="284"/>
      <c r="D12" s="285">
        <v>680</v>
      </c>
    </row>
    <row r="13" spans="1:4" ht="40.5" customHeight="1">
      <c r="A13" s="282" t="s">
        <v>259</v>
      </c>
      <c r="B13" s="283" t="s">
        <v>260</v>
      </c>
      <c r="C13" s="284"/>
      <c r="D13" s="285">
        <v>317</v>
      </c>
    </row>
    <row r="14" spans="1:4" ht="25.5" customHeight="1">
      <c r="A14" s="282" t="s">
        <v>261</v>
      </c>
      <c r="B14" s="283" t="s">
        <v>262</v>
      </c>
      <c r="C14" s="284"/>
      <c r="D14" s="285">
        <v>225</v>
      </c>
    </row>
    <row r="15" spans="1:4" ht="31.5" customHeight="1">
      <c r="A15" s="282" t="s">
        <v>263</v>
      </c>
      <c r="B15" s="283" t="s">
        <v>264</v>
      </c>
      <c r="C15" s="284"/>
      <c r="D15" s="285">
        <v>20</v>
      </c>
    </row>
    <row r="16" spans="1:4" ht="32.25" customHeight="1">
      <c r="A16" s="282" t="s">
        <v>265</v>
      </c>
      <c r="B16" s="283" t="s">
        <v>266</v>
      </c>
      <c r="C16" s="284"/>
      <c r="D16" s="285">
        <v>40</v>
      </c>
    </row>
    <row r="17" spans="1:4" ht="30" customHeight="1">
      <c r="A17" s="282" t="s">
        <v>267</v>
      </c>
      <c r="B17" s="283" t="s">
        <v>268</v>
      </c>
      <c r="C17" s="284"/>
      <c r="D17" s="285">
        <v>220</v>
      </c>
    </row>
    <row r="18" spans="1:4" ht="29.25" customHeight="1">
      <c r="A18" s="282" t="s">
        <v>269</v>
      </c>
      <c r="B18" s="283" t="s">
        <v>270</v>
      </c>
      <c r="C18" s="284"/>
      <c r="D18" s="285">
        <v>40</v>
      </c>
    </row>
    <row r="19" spans="1:4" ht="30.75" customHeight="1">
      <c r="A19" s="282" t="s">
        <v>265</v>
      </c>
      <c r="B19" s="283" t="s">
        <v>266</v>
      </c>
      <c r="C19" s="284"/>
      <c r="D19" s="285">
        <v>40</v>
      </c>
    </row>
    <row r="20" spans="1:4" ht="54.75" customHeight="1">
      <c r="A20" s="282" t="s">
        <v>271</v>
      </c>
      <c r="B20" s="283" t="s">
        <v>272</v>
      </c>
      <c r="C20" s="284">
        <v>1035</v>
      </c>
      <c r="D20" s="285">
        <v>1066</v>
      </c>
    </row>
    <row r="21" spans="1:4" ht="27" customHeight="1">
      <c r="A21" s="295" t="s">
        <v>273</v>
      </c>
      <c r="B21" s="283" t="s">
        <v>274</v>
      </c>
      <c r="C21" s="286">
        <v>9497</v>
      </c>
      <c r="D21" s="285">
        <v>14962</v>
      </c>
    </row>
    <row r="22" spans="1:4" ht="29.25" customHeight="1">
      <c r="A22" s="282" t="s">
        <v>275</v>
      </c>
      <c r="B22" s="283" t="s">
        <v>276</v>
      </c>
      <c r="C22" s="284">
        <v>165</v>
      </c>
      <c r="D22" s="285">
        <v>415</v>
      </c>
    </row>
    <row r="23" spans="1:4" ht="29.25" customHeight="1">
      <c r="A23" s="282" t="s">
        <v>277</v>
      </c>
      <c r="B23" s="283" t="s">
        <v>278</v>
      </c>
      <c r="C23" s="284"/>
      <c r="D23" s="285">
        <v>500</v>
      </c>
    </row>
    <row r="24" spans="1:4" ht="29.25" customHeight="1">
      <c r="A24" s="282" t="s">
        <v>279</v>
      </c>
      <c r="B24" s="283" t="s">
        <v>280</v>
      </c>
      <c r="C24" s="284"/>
      <c r="D24" s="285">
        <v>190</v>
      </c>
    </row>
    <row r="25" spans="1:4" ht="29.25" customHeight="1">
      <c r="A25" s="282" t="s">
        <v>281</v>
      </c>
      <c r="B25" s="283" t="s">
        <v>282</v>
      </c>
      <c r="C25" s="284">
        <v>2269</v>
      </c>
      <c r="D25" s="285">
        <v>7804</v>
      </c>
    </row>
    <row r="26" spans="1:4" ht="29.25" customHeight="1">
      <c r="A26" s="282" t="s">
        <v>283</v>
      </c>
      <c r="B26" s="283" t="s">
        <v>284</v>
      </c>
      <c r="C26" s="284"/>
      <c r="D26" s="285">
        <v>3101</v>
      </c>
    </row>
    <row r="27" spans="1:4" ht="30" customHeight="1">
      <c r="A27" s="282" t="s">
        <v>285</v>
      </c>
      <c r="B27" s="283" t="s">
        <v>286</v>
      </c>
      <c r="C27" s="284"/>
      <c r="D27" s="285">
        <v>3740</v>
      </c>
    </row>
    <row r="28" spans="1:4" ht="26.25" customHeight="1">
      <c r="A28" s="282" t="s">
        <v>287</v>
      </c>
      <c r="B28" s="283" t="s">
        <v>288</v>
      </c>
      <c r="C28" s="284">
        <v>4162</v>
      </c>
      <c r="D28" s="285">
        <v>5573</v>
      </c>
    </row>
    <row r="29" spans="1:4" ht="27.75" customHeight="1">
      <c r="A29" s="295" t="s">
        <v>289</v>
      </c>
      <c r="B29" s="283" t="s">
        <v>290</v>
      </c>
      <c r="C29" s="286">
        <v>1730</v>
      </c>
      <c r="D29" s="285">
        <v>2261</v>
      </c>
    </row>
    <row r="30" spans="1:4" ht="29.25" customHeight="1">
      <c r="A30" s="295"/>
      <c r="B30" s="287" t="s">
        <v>291</v>
      </c>
      <c r="C30" s="286"/>
      <c r="D30" s="296">
        <v>6000</v>
      </c>
    </row>
    <row r="31" spans="1:4" ht="30" customHeight="1" thickBot="1">
      <c r="A31" s="297"/>
      <c r="B31" s="290" t="s">
        <v>292</v>
      </c>
      <c r="C31" s="291"/>
      <c r="D31" s="298">
        <v>44740</v>
      </c>
    </row>
    <row r="32" spans="1:4" ht="30" customHeight="1" thickBot="1">
      <c r="A32" s="524" t="s">
        <v>293</v>
      </c>
      <c r="B32" s="525"/>
      <c r="C32" s="292">
        <v>206597</v>
      </c>
      <c r="D32" s="293">
        <f>SUM(D4:D31)</f>
        <v>204122</v>
      </c>
    </row>
    <row r="33" spans="1:4">
      <c r="A33" s="289"/>
      <c r="B33" s="289"/>
      <c r="C33" s="289"/>
      <c r="D33" s="289"/>
    </row>
  </sheetData>
  <mergeCells count="3">
    <mergeCell ref="A1:D1"/>
    <mergeCell ref="A3:D3"/>
    <mergeCell ref="A32:B32"/>
  </mergeCells>
  <phoneticPr fontId="0" type="noConversion"/>
  <pageMargins left="0.17" right="0.16" top="0.35" bottom="0.38" header="0.51" footer="0.16"/>
  <pageSetup paperSize="9" scale="75" orientation="portrait" horizontalDpi="200" verticalDpi="200" r:id="rId1"/>
  <ignoredErrors>
    <ignoredError sqref="A4:A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F24"/>
  <sheetViews>
    <sheetView zoomScale="120" zoomScaleNormal="120" workbookViewId="0">
      <selection activeCell="A30" sqref="A30"/>
    </sheetView>
  </sheetViews>
  <sheetFormatPr defaultRowHeight="12.75"/>
  <cols>
    <col min="1" max="1" width="64.42578125" style="4" customWidth="1"/>
    <col min="2" max="2" width="24.28515625" style="4" customWidth="1"/>
    <col min="3" max="3" width="22.85546875" style="4" customWidth="1"/>
    <col min="4" max="4" width="26.42578125" style="4" customWidth="1"/>
    <col min="5" max="16384" width="9.140625" style="4"/>
  </cols>
  <sheetData>
    <row r="1" spans="1:6" ht="15.75" thickBot="1">
      <c r="A1" s="526" t="s">
        <v>302</v>
      </c>
      <c r="B1" s="527"/>
      <c r="C1" s="527"/>
      <c r="D1" s="528"/>
    </row>
    <row r="2" spans="1:6" ht="15" thickBot="1">
      <c r="A2" s="529" t="s">
        <v>34</v>
      </c>
      <c r="B2" s="530"/>
      <c r="C2" s="530"/>
      <c r="D2" s="531"/>
    </row>
    <row r="3" spans="1:6" ht="15" customHeight="1" thickBot="1">
      <c r="A3" s="532" t="s">
        <v>89</v>
      </c>
      <c r="B3" s="533"/>
      <c r="C3" s="533"/>
      <c r="D3" s="534"/>
    </row>
    <row r="4" spans="1:6" ht="30.75" thickBot="1">
      <c r="A4" s="214" t="s">
        <v>26</v>
      </c>
      <c r="B4" s="215" t="s">
        <v>231</v>
      </c>
      <c r="C4" s="215" t="s">
        <v>35</v>
      </c>
      <c r="D4" s="216" t="s">
        <v>36</v>
      </c>
    </row>
    <row r="5" spans="1:6" ht="14.25">
      <c r="A5" s="217" t="s">
        <v>27</v>
      </c>
      <c r="B5" s="218">
        <v>197136</v>
      </c>
      <c r="C5" s="218">
        <v>157960</v>
      </c>
      <c r="D5" s="219">
        <v>39176</v>
      </c>
    </row>
    <row r="6" spans="1:6" ht="15" thickBot="1">
      <c r="A6" s="220" t="s">
        <v>28</v>
      </c>
      <c r="B6" s="221">
        <v>152597</v>
      </c>
      <c r="C6" s="221">
        <v>67102</v>
      </c>
      <c r="D6" s="222">
        <v>85495</v>
      </c>
    </row>
    <row r="7" spans="1:6" ht="14.25">
      <c r="A7" s="223" t="s">
        <v>29</v>
      </c>
      <c r="B7" s="224" t="s">
        <v>86</v>
      </c>
      <c r="C7" s="225" t="s">
        <v>86</v>
      </c>
      <c r="D7" s="226">
        <f>D5-D6</f>
        <v>-46319</v>
      </c>
    </row>
    <row r="8" spans="1:6" ht="15" thickBot="1">
      <c r="A8" s="227" t="s">
        <v>30</v>
      </c>
      <c r="B8" s="228">
        <f>B5-B6</f>
        <v>44539</v>
      </c>
      <c r="C8" s="228">
        <f>C5-C6</f>
        <v>90858</v>
      </c>
      <c r="D8" s="229" t="s">
        <v>86</v>
      </c>
    </row>
    <row r="9" spans="1:6" ht="15" thickBot="1">
      <c r="A9" s="230" t="s">
        <v>31</v>
      </c>
      <c r="B9" s="231">
        <v>9461</v>
      </c>
      <c r="C9" s="231">
        <v>2721</v>
      </c>
      <c r="D9" s="232">
        <v>6740</v>
      </c>
      <c r="F9" s="8"/>
    </row>
    <row r="10" spans="1:6" ht="15" thickBot="1">
      <c r="A10" s="233" t="s">
        <v>229</v>
      </c>
      <c r="B10" s="234">
        <f>B8+B9</f>
        <v>54000</v>
      </c>
      <c r="C10" s="234">
        <f>C8+C9</f>
        <v>93579</v>
      </c>
      <c r="D10" s="235">
        <f>D7+D9</f>
        <v>-39579</v>
      </c>
      <c r="F10" s="8"/>
    </row>
    <row r="11" spans="1:6" ht="14.25">
      <c r="A11" s="236" t="s">
        <v>84</v>
      </c>
      <c r="B11" s="218">
        <v>596</v>
      </c>
      <c r="C11" s="218" t="s">
        <v>86</v>
      </c>
      <c r="D11" s="219">
        <v>596</v>
      </c>
      <c r="F11" s="8"/>
    </row>
    <row r="12" spans="1:6" ht="15" thickBot="1">
      <c r="A12" s="237" t="s">
        <v>85</v>
      </c>
      <c r="B12" s="221">
        <v>3071</v>
      </c>
      <c r="C12" s="221" t="s">
        <v>87</v>
      </c>
      <c r="D12" s="222">
        <v>3071</v>
      </c>
      <c r="F12" s="8"/>
    </row>
    <row r="13" spans="1:6" ht="14.25">
      <c r="A13" s="238" t="s">
        <v>228</v>
      </c>
      <c r="B13" s="239">
        <f>B10+B11-B12</f>
        <v>51525</v>
      </c>
      <c r="C13" s="239">
        <f>C10</f>
        <v>93579</v>
      </c>
      <c r="D13" s="240">
        <f>D10+D11-D12</f>
        <v>-42054</v>
      </c>
      <c r="F13" s="8"/>
    </row>
    <row r="14" spans="1:6" ht="29.25" thickBot="1">
      <c r="A14" s="237" t="s">
        <v>88</v>
      </c>
      <c r="B14" s="221">
        <v>51525</v>
      </c>
      <c r="C14" s="221">
        <v>51525</v>
      </c>
      <c r="D14" s="222" t="s">
        <v>86</v>
      </c>
    </row>
    <row r="15" spans="1:6" ht="15" thickBot="1">
      <c r="A15" s="233" t="s">
        <v>230</v>
      </c>
      <c r="B15" s="234" t="s">
        <v>87</v>
      </c>
      <c r="C15" s="234">
        <f>C13-C14</f>
        <v>42054</v>
      </c>
      <c r="D15" s="235">
        <f>D13</f>
        <v>-42054</v>
      </c>
    </row>
    <row r="16" spans="1:6" ht="15.75" thickBot="1">
      <c r="A16" s="241" t="s">
        <v>32</v>
      </c>
      <c r="B16" s="242">
        <f>B6+B12+B14</f>
        <v>207193</v>
      </c>
      <c r="C16" s="242">
        <f>C6+C14</f>
        <v>118627</v>
      </c>
      <c r="D16" s="243">
        <f>D6+D12</f>
        <v>88566</v>
      </c>
    </row>
    <row r="17" spans="1:4" ht="15.75" thickBot="1">
      <c r="A17" s="241" t="s">
        <v>33</v>
      </c>
      <c r="B17" s="242">
        <f>B5+B9+B11</f>
        <v>207193</v>
      </c>
      <c r="C17" s="242">
        <f>C5+C9</f>
        <v>160681</v>
      </c>
      <c r="D17" s="243">
        <f>D5+D9+D11</f>
        <v>46512</v>
      </c>
    </row>
    <row r="18" spans="1:4">
      <c r="A18" s="244"/>
      <c r="B18" s="244"/>
      <c r="C18" s="244"/>
      <c r="D18" s="244"/>
    </row>
    <row r="19" spans="1:4">
      <c r="C19" s="8"/>
    </row>
    <row r="21" spans="1:4">
      <c r="C21" s="8"/>
    </row>
    <row r="24" spans="1:4">
      <c r="C24" s="8"/>
    </row>
  </sheetData>
  <mergeCells count="3">
    <mergeCell ref="A1:D1"/>
    <mergeCell ref="A2:D2"/>
    <mergeCell ref="A3:D3"/>
  </mergeCells>
  <phoneticPr fontId="0" type="noConversion"/>
  <pageMargins left="0.39370078740157483" right="0.23622047244094491" top="0.54" bottom="0.74803149606299213" header="0.31496062992125984" footer="0.31496062992125984"/>
  <pageSetup paperSize="9" orientation="landscape" r:id="rId1"/>
  <ignoredErrors>
    <ignoredError sqref="C13 C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zoomScale="90" zoomScaleNormal="90" workbookViewId="0">
      <selection activeCell="B24" sqref="B24"/>
    </sheetView>
  </sheetViews>
  <sheetFormatPr defaultRowHeight="15"/>
  <cols>
    <col min="1" max="1" width="106.28515625" customWidth="1"/>
    <col min="2" max="2" width="42.140625" customWidth="1"/>
    <col min="3" max="3" width="34.140625" customWidth="1"/>
    <col min="4" max="4" width="15.140625" customWidth="1"/>
  </cols>
  <sheetData>
    <row r="1" spans="1:3" ht="24.75" customHeight="1" thickBot="1">
      <c r="A1" s="541" t="s">
        <v>434</v>
      </c>
      <c r="B1" s="542"/>
      <c r="C1" s="543"/>
    </row>
    <row r="2" spans="1:3" ht="41.25" customHeight="1" thickBot="1">
      <c r="A2" s="299"/>
      <c r="B2" s="300"/>
      <c r="C2" s="301"/>
    </row>
    <row r="3" spans="1:3" ht="16.5" thickBot="1">
      <c r="A3" s="535" t="s">
        <v>233</v>
      </c>
      <c r="B3" s="536"/>
      <c r="C3" s="537"/>
    </row>
    <row r="4" spans="1:3" ht="16.5" thickBot="1">
      <c r="A4" s="302" t="s">
        <v>232</v>
      </c>
      <c r="B4" s="418" t="s">
        <v>489</v>
      </c>
      <c r="C4" s="303" t="s">
        <v>235</v>
      </c>
    </row>
    <row r="5" spans="1:3" ht="15.75">
      <c r="A5" s="304" t="s">
        <v>311</v>
      </c>
      <c r="B5" s="305">
        <v>1730</v>
      </c>
      <c r="C5" s="306">
        <v>250</v>
      </c>
    </row>
    <row r="6" spans="1:3" ht="15.75">
      <c r="A6" s="307" t="s">
        <v>312</v>
      </c>
      <c r="B6" s="308">
        <v>3830</v>
      </c>
      <c r="C6" s="309">
        <v>490</v>
      </c>
    </row>
    <row r="7" spans="1:3" ht="16.5" thickBot="1">
      <c r="A7" s="310" t="s">
        <v>313</v>
      </c>
      <c r="B7" s="311">
        <v>3200</v>
      </c>
      <c r="C7" s="312" t="s">
        <v>86</v>
      </c>
    </row>
    <row r="8" spans="1:3" ht="45" customHeight="1" thickBot="1">
      <c r="A8" s="313"/>
      <c r="B8" s="314"/>
      <c r="C8" s="315"/>
    </row>
    <row r="9" spans="1:3" ht="16.5" thickBot="1">
      <c r="A9" s="538" t="s">
        <v>234</v>
      </c>
      <c r="B9" s="539"/>
      <c r="C9" s="540"/>
    </row>
    <row r="10" spans="1:3" ht="16.5" thickBot="1">
      <c r="A10" s="302" t="s">
        <v>232</v>
      </c>
      <c r="B10" s="418" t="s">
        <v>489</v>
      </c>
      <c r="C10" s="303" t="s">
        <v>235</v>
      </c>
    </row>
    <row r="11" spans="1:3" ht="31.5">
      <c r="A11" s="316" t="s">
        <v>303</v>
      </c>
      <c r="B11" s="305">
        <v>2917</v>
      </c>
      <c r="C11" s="306" t="s">
        <v>86</v>
      </c>
    </row>
    <row r="12" spans="1:3" ht="15.75">
      <c r="A12" s="307" t="s">
        <v>304</v>
      </c>
      <c r="B12" s="308">
        <v>2269</v>
      </c>
      <c r="C12" s="306" t="s">
        <v>86</v>
      </c>
    </row>
    <row r="13" spans="1:3" ht="15.75">
      <c r="A13" s="307" t="s">
        <v>305</v>
      </c>
      <c r="B13" s="308">
        <v>2160</v>
      </c>
      <c r="C13" s="317">
        <v>2160</v>
      </c>
    </row>
    <row r="14" spans="1:3" ht="15.75">
      <c r="A14" s="307" t="s">
        <v>306</v>
      </c>
      <c r="B14" s="308">
        <v>2063</v>
      </c>
      <c r="C14" s="317">
        <v>2063</v>
      </c>
    </row>
    <row r="15" spans="1:3" ht="15.75">
      <c r="A15" s="307" t="s">
        <v>307</v>
      </c>
      <c r="B15" s="308">
        <v>1220</v>
      </c>
      <c r="C15" s="317" t="s">
        <v>86</v>
      </c>
    </row>
    <row r="16" spans="1:3" ht="15.75">
      <c r="A16" s="307" t="s">
        <v>308</v>
      </c>
      <c r="B16" s="308">
        <v>2942</v>
      </c>
      <c r="C16" s="317">
        <v>940</v>
      </c>
    </row>
    <row r="17" spans="1:3" ht="15.75">
      <c r="A17" s="307" t="s">
        <v>309</v>
      </c>
      <c r="B17" s="308">
        <v>2015</v>
      </c>
      <c r="C17" s="317" t="s">
        <v>86</v>
      </c>
    </row>
    <row r="18" spans="1:3" ht="16.5" thickBot="1">
      <c r="A18" s="310" t="s">
        <v>310</v>
      </c>
      <c r="B18" s="311">
        <v>14830</v>
      </c>
      <c r="C18" s="318">
        <v>20000</v>
      </c>
    </row>
    <row r="19" spans="1:3" ht="15.75">
      <c r="A19" s="245"/>
      <c r="B19" s="245"/>
      <c r="C19" s="245"/>
    </row>
    <row r="20" spans="1:3" ht="24.75" customHeight="1"/>
  </sheetData>
  <mergeCells count="3">
    <mergeCell ref="A3:C3"/>
    <mergeCell ref="A9:C9"/>
    <mergeCell ref="A1:C1"/>
  </mergeCells>
  <phoneticPr fontId="0" type="noConversion"/>
  <pageMargins left="0.19685039370078741" right="0.15748031496062992" top="0.5" bottom="0.74803149606299213" header="0.31496062992125984" footer="0.31496062992125984"/>
  <pageSetup paperSize="9" scale="84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topLeftCell="A10" zoomScale="90" zoomScaleNormal="90" workbookViewId="0">
      <selection activeCell="C13" sqref="C13"/>
    </sheetView>
  </sheetViews>
  <sheetFormatPr defaultRowHeight="15"/>
  <cols>
    <col min="1" max="1" width="54" customWidth="1"/>
    <col min="2" max="2" width="15" customWidth="1"/>
    <col min="3" max="3" width="37.28515625" customWidth="1"/>
    <col min="4" max="4" width="41.7109375" customWidth="1"/>
    <col min="5" max="5" width="23.5703125" customWidth="1"/>
    <col min="6" max="6" width="25" customWidth="1"/>
  </cols>
  <sheetData>
    <row r="1" spans="1:6" ht="33.75" customHeight="1" thickBot="1">
      <c r="A1" s="544" t="s">
        <v>436</v>
      </c>
      <c r="B1" s="544"/>
      <c r="C1" s="544"/>
      <c r="D1" s="544"/>
      <c r="E1" s="544"/>
      <c r="F1" s="544"/>
    </row>
    <row r="2" spans="1:6" ht="15.75">
      <c r="A2" s="320" t="s">
        <v>314</v>
      </c>
      <c r="B2" s="321"/>
      <c r="C2" s="322"/>
      <c r="D2" s="320" t="s">
        <v>315</v>
      </c>
      <c r="E2" s="321"/>
      <c r="F2" s="322"/>
    </row>
    <row r="3" spans="1:6" ht="15.75">
      <c r="A3" s="348" t="s">
        <v>316</v>
      </c>
      <c r="B3" s="445" t="s">
        <v>317</v>
      </c>
      <c r="C3" s="323"/>
      <c r="D3" s="348" t="s">
        <v>316</v>
      </c>
      <c r="E3" s="349">
        <v>2858</v>
      </c>
      <c r="F3" s="323"/>
    </row>
    <row r="4" spans="1:6" ht="16.5" thickBot="1">
      <c r="A4" s="324" t="s">
        <v>318</v>
      </c>
      <c r="B4" s="325"/>
      <c r="C4" s="326"/>
      <c r="D4" s="324" t="s">
        <v>318</v>
      </c>
      <c r="E4" s="325"/>
      <c r="F4" s="326"/>
    </row>
    <row r="5" spans="1:6" ht="16.5" thickBot="1">
      <c r="A5" s="327" t="s">
        <v>319</v>
      </c>
      <c r="B5" s="446"/>
      <c r="C5" s="328">
        <v>76978</v>
      </c>
      <c r="D5" s="329" t="s">
        <v>320</v>
      </c>
      <c r="E5" s="325"/>
      <c r="F5" s="330">
        <v>765000</v>
      </c>
    </row>
    <row r="6" spans="1:6" ht="15.75">
      <c r="A6" s="327" t="s">
        <v>321</v>
      </c>
      <c r="B6" s="446"/>
      <c r="C6" s="328" t="s">
        <v>322</v>
      </c>
      <c r="D6" s="352" t="s">
        <v>378</v>
      </c>
      <c r="E6" s="342"/>
      <c r="F6" s="333">
        <v>765000</v>
      </c>
    </row>
    <row r="7" spans="1:6" ht="16.5" thickBot="1">
      <c r="A7" s="334" t="s">
        <v>323</v>
      </c>
      <c r="B7" s="345"/>
      <c r="C7" s="328">
        <v>200000</v>
      </c>
      <c r="D7" s="324" t="s">
        <v>324</v>
      </c>
      <c r="E7" s="325"/>
      <c r="F7" s="326"/>
    </row>
    <row r="8" spans="1:6" ht="15.75">
      <c r="A8" s="327" t="s">
        <v>467</v>
      </c>
      <c r="B8" s="345"/>
      <c r="C8" s="328">
        <v>177174</v>
      </c>
      <c r="D8" s="331" t="s">
        <v>326</v>
      </c>
      <c r="E8" s="342"/>
      <c r="F8" s="338">
        <v>151325</v>
      </c>
    </row>
    <row r="9" spans="1:6" ht="15.75">
      <c r="A9" s="327" t="s">
        <v>468</v>
      </c>
      <c r="B9" s="345"/>
      <c r="C9" s="328">
        <v>190202</v>
      </c>
      <c r="D9" s="331" t="s">
        <v>483</v>
      </c>
      <c r="E9" s="342"/>
      <c r="F9" s="338">
        <v>1955</v>
      </c>
    </row>
    <row r="10" spans="1:6" ht="16.5" thickBot="1">
      <c r="A10" s="335" t="s">
        <v>325</v>
      </c>
      <c r="B10" s="336"/>
      <c r="C10" s="337">
        <v>422156</v>
      </c>
      <c r="D10" s="331" t="s">
        <v>327</v>
      </c>
      <c r="E10" s="342"/>
      <c r="F10" s="338">
        <v>22470</v>
      </c>
    </row>
    <row r="11" spans="1:6" ht="15.75">
      <c r="A11" s="454" t="s">
        <v>378</v>
      </c>
      <c r="B11" s="455"/>
      <c r="C11" s="456">
        <v>3745646</v>
      </c>
      <c r="D11" s="331" t="s">
        <v>328</v>
      </c>
      <c r="E11" s="342"/>
      <c r="F11" s="338">
        <v>60760</v>
      </c>
    </row>
    <row r="12" spans="1:6" ht="16.5" thickBot="1">
      <c r="A12" s="339" t="s">
        <v>324</v>
      </c>
      <c r="B12" s="340"/>
      <c r="C12" s="341"/>
      <c r="D12" s="331" t="s">
        <v>329</v>
      </c>
      <c r="E12" s="342"/>
      <c r="F12" s="338">
        <v>55880</v>
      </c>
    </row>
    <row r="13" spans="1:6" ht="15.75">
      <c r="A13" s="437" t="s">
        <v>469</v>
      </c>
      <c r="B13" s="446"/>
      <c r="C13" s="438">
        <v>16596</v>
      </c>
      <c r="D13" s="331" t="s">
        <v>330</v>
      </c>
      <c r="E13" s="342"/>
      <c r="F13" s="338">
        <v>27405</v>
      </c>
    </row>
    <row r="14" spans="1:6" ht="15.75">
      <c r="A14" s="447" t="s">
        <v>470</v>
      </c>
      <c r="B14" s="261"/>
      <c r="C14" s="448">
        <v>10710</v>
      </c>
      <c r="D14" s="331" t="s">
        <v>331</v>
      </c>
      <c r="E14" s="342"/>
      <c r="F14" s="338">
        <v>68190</v>
      </c>
    </row>
    <row r="15" spans="1:6" ht="15.75">
      <c r="A15" s="447" t="s">
        <v>473</v>
      </c>
      <c r="B15" s="449"/>
      <c r="C15" s="448">
        <v>89866</v>
      </c>
      <c r="D15" s="331" t="s">
        <v>485</v>
      </c>
      <c r="E15" s="342"/>
      <c r="F15" s="338">
        <v>21470</v>
      </c>
    </row>
    <row r="16" spans="1:6" ht="15.75">
      <c r="A16" s="447" t="s">
        <v>474</v>
      </c>
      <c r="B16" s="449"/>
      <c r="C16" s="448">
        <v>11400</v>
      </c>
      <c r="D16" s="331" t="s">
        <v>484</v>
      </c>
      <c r="E16" s="342"/>
      <c r="F16" s="338">
        <v>127000</v>
      </c>
    </row>
    <row r="17" spans="1:6" ht="15.75">
      <c r="A17" s="447" t="s">
        <v>475</v>
      </c>
      <c r="B17" s="449"/>
      <c r="C17" s="448">
        <v>906561</v>
      </c>
      <c r="D17" s="331" t="s">
        <v>332</v>
      </c>
      <c r="E17" s="342"/>
      <c r="F17" s="338">
        <v>25625</v>
      </c>
    </row>
    <row r="18" spans="1:6" ht="15.75">
      <c r="A18" s="447" t="s">
        <v>478</v>
      </c>
      <c r="B18" s="449"/>
      <c r="C18" s="448">
        <v>211336</v>
      </c>
      <c r="D18" s="331" t="s">
        <v>334</v>
      </c>
      <c r="E18" s="342"/>
      <c r="F18" s="338">
        <v>16900</v>
      </c>
    </row>
    <row r="19" spans="1:6" ht="15.75">
      <c r="A19" s="447" t="s">
        <v>479</v>
      </c>
      <c r="B19" s="449"/>
      <c r="C19" s="448">
        <v>38697</v>
      </c>
      <c r="D19" s="331" t="s">
        <v>336</v>
      </c>
      <c r="E19" s="342"/>
      <c r="F19" s="338">
        <v>3400</v>
      </c>
    </row>
    <row r="20" spans="1:6" ht="15.75">
      <c r="A20" s="447" t="s">
        <v>480</v>
      </c>
      <c r="B20" s="449"/>
      <c r="C20" s="448">
        <v>117348</v>
      </c>
      <c r="D20" s="331" t="s">
        <v>337</v>
      </c>
      <c r="E20" s="342"/>
      <c r="F20" s="338">
        <v>1845</v>
      </c>
    </row>
    <row r="21" spans="1:6" ht="15.75">
      <c r="A21" s="447" t="s">
        <v>481</v>
      </c>
      <c r="B21" s="449"/>
      <c r="C21" s="448">
        <v>2050</v>
      </c>
      <c r="D21" s="331" t="s">
        <v>339</v>
      </c>
      <c r="E21" s="342"/>
      <c r="F21" s="338">
        <v>1250</v>
      </c>
    </row>
    <row r="22" spans="1:6" ht="15.75">
      <c r="A22" s="447" t="s">
        <v>476</v>
      </c>
      <c r="B22" s="449"/>
      <c r="C22" s="448">
        <v>70508</v>
      </c>
      <c r="D22" s="331" t="s">
        <v>341</v>
      </c>
      <c r="E22" s="342"/>
      <c r="F22" s="338">
        <v>3000</v>
      </c>
    </row>
    <row r="23" spans="1:6" ht="16.5" thickBot="1">
      <c r="A23" s="447" t="s">
        <v>477</v>
      </c>
      <c r="B23" s="449"/>
      <c r="C23" s="448">
        <v>12000</v>
      </c>
      <c r="D23" s="329" t="s">
        <v>343</v>
      </c>
      <c r="E23" s="325"/>
      <c r="F23" s="330">
        <v>42000</v>
      </c>
    </row>
    <row r="24" spans="1:6" ht="15.75">
      <c r="A24" s="327" t="s">
        <v>320</v>
      </c>
      <c r="B24" s="446"/>
      <c r="C24" s="438">
        <v>765000</v>
      </c>
      <c r="D24" s="442" t="s">
        <v>379</v>
      </c>
      <c r="E24" s="321"/>
      <c r="F24" s="443">
        <f>SUM(F8:F23)</f>
        <v>630475</v>
      </c>
    </row>
    <row r="25" spans="1:6" ht="16.5" thickBot="1">
      <c r="A25" s="327" t="s">
        <v>375</v>
      </c>
      <c r="B25" s="446"/>
      <c r="C25" s="438">
        <v>2500</v>
      </c>
      <c r="D25" s="457" t="s">
        <v>482</v>
      </c>
      <c r="E25" s="458">
        <f>E3+F6-F24</f>
        <v>137383</v>
      </c>
      <c r="F25" s="326"/>
    </row>
    <row r="26" spans="1:6" ht="16.5" thickBot="1">
      <c r="A26" s="327" t="s">
        <v>471</v>
      </c>
      <c r="B26" s="446"/>
      <c r="C26" s="438">
        <v>90555</v>
      </c>
    </row>
    <row r="27" spans="1:6" ht="15.75">
      <c r="A27" s="327" t="s">
        <v>333</v>
      </c>
      <c r="B27" s="446"/>
      <c r="C27" s="438">
        <v>165100</v>
      </c>
      <c r="D27" s="353" t="s">
        <v>349</v>
      </c>
      <c r="E27" s="354"/>
    </row>
    <row r="28" spans="1:6" ht="15.75">
      <c r="A28" s="327" t="s">
        <v>335</v>
      </c>
      <c r="B28" s="446"/>
      <c r="C28" s="438">
        <v>20752</v>
      </c>
      <c r="D28" s="350" t="s">
        <v>486</v>
      </c>
      <c r="E28" s="451">
        <v>3163284</v>
      </c>
    </row>
    <row r="29" spans="1:6" ht="15.75">
      <c r="A29" s="327" t="s">
        <v>376</v>
      </c>
      <c r="B29" s="446"/>
      <c r="C29" s="438">
        <v>318000</v>
      </c>
      <c r="D29" s="350" t="s">
        <v>314</v>
      </c>
      <c r="E29" s="328">
        <v>903771</v>
      </c>
    </row>
    <row r="30" spans="1:6" ht="15.75">
      <c r="A30" s="327" t="s">
        <v>338</v>
      </c>
      <c r="B30" s="446"/>
      <c r="C30" s="438">
        <v>61842</v>
      </c>
      <c r="D30" s="350" t="s">
        <v>352</v>
      </c>
      <c r="E30" s="328">
        <v>173383</v>
      </c>
    </row>
    <row r="31" spans="1:6" ht="15.75">
      <c r="A31" s="327" t="s">
        <v>340</v>
      </c>
      <c r="B31" s="446"/>
      <c r="C31" s="438">
        <v>10160</v>
      </c>
      <c r="D31" s="350" t="s">
        <v>353</v>
      </c>
      <c r="E31" s="328">
        <v>13000</v>
      </c>
    </row>
    <row r="32" spans="1:6" ht="15.75">
      <c r="A32" s="327" t="s">
        <v>342</v>
      </c>
      <c r="B32" s="446"/>
      <c r="C32" s="438">
        <v>33000</v>
      </c>
      <c r="D32" s="350" t="s">
        <v>356</v>
      </c>
      <c r="E32" s="328">
        <v>280</v>
      </c>
    </row>
    <row r="33" spans="1:6" ht="15.75">
      <c r="A33" s="327" t="s">
        <v>344</v>
      </c>
      <c r="B33" s="446"/>
      <c r="C33" s="438">
        <v>11430</v>
      </c>
      <c r="D33" s="350" t="s">
        <v>358</v>
      </c>
      <c r="E33" s="328">
        <v>9298</v>
      </c>
      <c r="F33" s="5"/>
    </row>
    <row r="34" spans="1:6" ht="15.75">
      <c r="A34" s="327" t="s">
        <v>345</v>
      </c>
      <c r="B34" s="446"/>
      <c r="C34" s="438">
        <v>15043</v>
      </c>
      <c r="D34" s="350" t="s">
        <v>360</v>
      </c>
      <c r="E34" s="328">
        <v>36000</v>
      </c>
      <c r="F34" s="5"/>
    </row>
    <row r="35" spans="1:6" ht="15.75">
      <c r="A35" s="327" t="s">
        <v>346</v>
      </c>
      <c r="B35" s="446"/>
      <c r="C35" s="438">
        <v>556260</v>
      </c>
      <c r="D35" s="350" t="s">
        <v>362</v>
      </c>
      <c r="E35" s="328">
        <v>620062</v>
      </c>
      <c r="F35" s="347"/>
    </row>
    <row r="36" spans="1:6" ht="15.75">
      <c r="A36" s="327" t="s">
        <v>347</v>
      </c>
      <c r="B36" s="446"/>
      <c r="C36" s="438">
        <v>32490</v>
      </c>
      <c r="D36" s="350" t="s">
        <v>363</v>
      </c>
      <c r="E36" s="328" t="s">
        <v>364</v>
      </c>
      <c r="F36" s="342"/>
    </row>
    <row r="37" spans="1:6" ht="15.75">
      <c r="A37" s="327" t="s">
        <v>348</v>
      </c>
      <c r="B37" s="446"/>
      <c r="C37" s="438">
        <v>19050</v>
      </c>
      <c r="D37" s="350" t="s">
        <v>366</v>
      </c>
      <c r="E37" s="328" t="s">
        <v>367</v>
      </c>
      <c r="F37" s="342"/>
    </row>
    <row r="38" spans="1:6" ht="15.75">
      <c r="A38" s="327" t="s">
        <v>350</v>
      </c>
      <c r="B38" s="446"/>
      <c r="C38" s="438">
        <v>114568</v>
      </c>
      <c r="D38" s="350" t="s">
        <v>368</v>
      </c>
      <c r="E38" s="328">
        <v>372806</v>
      </c>
      <c r="F38" s="342"/>
    </row>
    <row r="39" spans="1:6" ht="15.75">
      <c r="A39" s="327" t="s">
        <v>351</v>
      </c>
      <c r="B39" s="446"/>
      <c r="C39" s="438">
        <v>43900</v>
      </c>
      <c r="D39" s="350" t="s">
        <v>369</v>
      </c>
      <c r="E39" s="328">
        <v>246979</v>
      </c>
      <c r="F39" s="342"/>
    </row>
    <row r="40" spans="1:6" ht="15.75">
      <c r="A40" s="327" t="s">
        <v>377</v>
      </c>
      <c r="B40" s="446"/>
      <c r="C40" s="438">
        <v>45500</v>
      </c>
      <c r="D40" s="350" t="s">
        <v>370</v>
      </c>
      <c r="E40" s="328" t="s">
        <v>371</v>
      </c>
      <c r="F40" s="342"/>
    </row>
    <row r="41" spans="1:6" ht="15.75">
      <c r="A41" s="327" t="s">
        <v>250</v>
      </c>
      <c r="B41" s="446"/>
      <c r="C41" s="438">
        <v>60743</v>
      </c>
      <c r="D41" s="350" t="s">
        <v>372</v>
      </c>
      <c r="E41" s="328">
        <v>70322</v>
      </c>
      <c r="F41" s="342"/>
    </row>
    <row r="42" spans="1:6" ht="15.75">
      <c r="A42" s="327" t="s">
        <v>354</v>
      </c>
      <c r="B42" s="446"/>
      <c r="C42" s="438">
        <v>250000</v>
      </c>
      <c r="D42" s="444" t="s">
        <v>487</v>
      </c>
      <c r="E42" s="438">
        <v>1</v>
      </c>
      <c r="F42" s="342"/>
    </row>
    <row r="43" spans="1:6" ht="15.75">
      <c r="A43" s="327" t="s">
        <v>355</v>
      </c>
      <c r="B43" s="446"/>
      <c r="C43" s="438">
        <v>24824</v>
      </c>
      <c r="D43" s="350" t="s">
        <v>373</v>
      </c>
      <c r="E43" s="328" t="s">
        <v>374</v>
      </c>
      <c r="F43" s="342"/>
    </row>
    <row r="44" spans="1:6" ht="16.5" thickBot="1">
      <c r="A44" s="327" t="s">
        <v>357</v>
      </c>
      <c r="B44" s="446"/>
      <c r="C44" s="438">
        <v>20530</v>
      </c>
      <c r="D44" s="459" t="s">
        <v>488</v>
      </c>
      <c r="E44" s="460">
        <v>13896658</v>
      </c>
      <c r="F44" s="342"/>
    </row>
    <row r="45" spans="1:6" ht="15.75">
      <c r="A45" s="327" t="s">
        <v>359</v>
      </c>
      <c r="B45" s="446"/>
      <c r="C45" s="440">
        <v>584</v>
      </c>
      <c r="D45" s="449"/>
      <c r="E45" s="441"/>
      <c r="F45" s="342"/>
    </row>
    <row r="46" spans="1:6" ht="15.75">
      <c r="A46" s="327" t="s">
        <v>361</v>
      </c>
      <c r="B46" s="446"/>
      <c r="C46" s="438">
        <v>7155</v>
      </c>
      <c r="D46" s="449"/>
      <c r="E46" s="441"/>
      <c r="F46" s="452"/>
    </row>
    <row r="47" spans="1:6" ht="15.75">
      <c r="A47" s="327" t="s">
        <v>472</v>
      </c>
      <c r="B47" s="446"/>
      <c r="C47" s="438">
        <v>81347</v>
      </c>
      <c r="D47" s="449"/>
      <c r="E47" s="441"/>
      <c r="F47" s="342"/>
    </row>
    <row r="48" spans="1:6" ht="16.5" thickBot="1">
      <c r="A48" s="335" t="s">
        <v>365</v>
      </c>
      <c r="B48" s="340"/>
      <c r="C48" s="450">
        <v>162076</v>
      </c>
      <c r="D48" s="449"/>
      <c r="E48" s="441"/>
      <c r="F48" s="342"/>
    </row>
    <row r="49" spans="1:6" ht="15.75">
      <c r="A49" s="351" t="s">
        <v>379</v>
      </c>
      <c r="B49" s="446"/>
      <c r="C49" s="436">
        <f>SUM(C13:C48)</f>
        <v>4399481</v>
      </c>
      <c r="D49" s="449"/>
      <c r="F49" s="342"/>
    </row>
    <row r="50" spans="1:6" ht="16.5" thickBot="1">
      <c r="A50" s="343" t="s">
        <v>482</v>
      </c>
      <c r="B50" s="439">
        <v>903771</v>
      </c>
      <c r="C50" s="341"/>
      <c r="D50" s="449"/>
      <c r="E50" s="441"/>
      <c r="F50" s="342"/>
    </row>
    <row r="51" spans="1:6" ht="15.75">
      <c r="A51" s="344"/>
      <c r="B51" s="332"/>
      <c r="C51" s="332"/>
      <c r="D51" s="449"/>
      <c r="E51" s="441"/>
      <c r="F51" s="345"/>
    </row>
    <row r="52" spans="1:6" ht="15.75">
      <c r="A52" s="319"/>
      <c r="B52" s="346"/>
      <c r="C52" s="332"/>
      <c r="D52" s="449"/>
      <c r="E52" s="441"/>
      <c r="F52" s="345"/>
    </row>
    <row r="53" spans="1:6" ht="15.75">
      <c r="A53" s="319"/>
      <c r="B53" s="346"/>
      <c r="C53" s="319"/>
      <c r="D53" s="449"/>
      <c r="E53" s="441"/>
      <c r="F53" s="342"/>
    </row>
    <row r="54" spans="1:6" ht="15.75">
      <c r="A54" s="319"/>
      <c r="B54" s="319"/>
      <c r="C54" s="319"/>
      <c r="D54" s="319"/>
      <c r="E54" s="319"/>
      <c r="F54" s="319"/>
    </row>
    <row r="55" spans="1:6" ht="15.75">
      <c r="E55" s="441"/>
    </row>
    <row r="56" spans="1:6" ht="15.75">
      <c r="E56" s="441"/>
    </row>
    <row r="57" spans="1:6" ht="15.75">
      <c r="E57" s="441"/>
    </row>
    <row r="58" spans="1:6" ht="15.75">
      <c r="E58" s="441"/>
    </row>
    <row r="59" spans="1:6" ht="15.75">
      <c r="E59" s="441"/>
    </row>
    <row r="60" spans="1:6" ht="15.75">
      <c r="E60" s="441"/>
    </row>
    <row r="61" spans="1:6" ht="15.75">
      <c r="E61" s="441"/>
    </row>
    <row r="62" spans="1:6">
      <c r="E62" s="453"/>
    </row>
  </sheetData>
  <mergeCells count="1">
    <mergeCell ref="A1:F1"/>
  </mergeCells>
  <phoneticPr fontId="0" type="noConversion"/>
  <pageMargins left="0.15748031496062992" right="0.15748031496062992" top="0.17" bottom="0.18" header="0.21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K7" sqref="K7:N7"/>
    </sheetView>
  </sheetViews>
  <sheetFormatPr defaultRowHeight="12.75"/>
  <cols>
    <col min="1" max="5" width="9.140625" style="4"/>
    <col min="6" max="6" width="4.140625" style="4" customWidth="1"/>
    <col min="7" max="13" width="9.140625" style="4"/>
    <col min="14" max="14" width="6.5703125" style="4" customWidth="1"/>
    <col min="15" max="15" width="9.140625" style="4"/>
    <col min="16" max="16" width="12.140625" style="4" customWidth="1"/>
    <col min="17" max="16384" width="9.140625" style="4"/>
  </cols>
  <sheetData>
    <row r="1" spans="1:17" ht="33" customHeight="1" thickBot="1">
      <c r="A1" s="560" t="s">
        <v>435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80" t="s">
        <v>380</v>
      </c>
      <c r="P1" s="581"/>
      <c r="Q1" s="355"/>
    </row>
    <row r="2" spans="1:17" ht="15" thickBot="1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5"/>
    </row>
    <row r="3" spans="1:17" ht="15.75" thickBot="1">
      <c r="A3" s="582" t="s">
        <v>381</v>
      </c>
      <c r="B3" s="583"/>
      <c r="C3" s="583"/>
      <c r="D3" s="583"/>
      <c r="E3" s="583"/>
      <c r="F3" s="583"/>
      <c r="G3" s="584"/>
      <c r="H3" s="584"/>
      <c r="I3" s="582" t="s">
        <v>382</v>
      </c>
      <c r="J3" s="583"/>
      <c r="K3" s="583"/>
      <c r="L3" s="583"/>
      <c r="M3" s="583"/>
      <c r="N3" s="583"/>
      <c r="O3" s="584"/>
      <c r="P3" s="585"/>
      <c r="Q3" s="355"/>
    </row>
    <row r="4" spans="1:17" ht="27" customHeight="1">
      <c r="A4" s="586" t="s">
        <v>55</v>
      </c>
      <c r="B4" s="586"/>
      <c r="C4" s="587" t="s">
        <v>220</v>
      </c>
      <c r="D4" s="587"/>
      <c r="E4" s="587"/>
      <c r="F4" s="587"/>
      <c r="G4" s="578">
        <v>66020</v>
      </c>
      <c r="H4" s="588"/>
      <c r="I4" s="589" t="s">
        <v>103</v>
      </c>
      <c r="J4" s="586"/>
      <c r="K4" s="577" t="s">
        <v>204</v>
      </c>
      <c r="L4" s="577"/>
      <c r="M4" s="577"/>
      <c r="N4" s="577"/>
      <c r="O4" s="578">
        <v>14857</v>
      </c>
      <c r="P4" s="579"/>
      <c r="Q4" s="355"/>
    </row>
    <row r="5" spans="1:17" ht="33.75" customHeight="1">
      <c r="A5" s="550" t="s">
        <v>65</v>
      </c>
      <c r="B5" s="550"/>
      <c r="C5" s="551" t="s">
        <v>222</v>
      </c>
      <c r="D5" s="551"/>
      <c r="E5" s="551"/>
      <c r="F5" s="551"/>
      <c r="G5" s="552">
        <v>72540</v>
      </c>
      <c r="H5" s="569"/>
      <c r="I5" s="549" t="s">
        <v>105</v>
      </c>
      <c r="J5" s="550"/>
      <c r="K5" s="567" t="s">
        <v>104</v>
      </c>
      <c r="L5" s="567"/>
      <c r="M5" s="567"/>
      <c r="N5" s="567"/>
      <c r="O5" s="552">
        <v>3677</v>
      </c>
      <c r="P5" s="568"/>
      <c r="Q5" s="355"/>
    </row>
    <row r="6" spans="1:17" ht="27.75" customHeight="1">
      <c r="A6" s="550" t="s">
        <v>73</v>
      </c>
      <c r="B6" s="550"/>
      <c r="C6" s="551" t="s">
        <v>383</v>
      </c>
      <c r="D6" s="551"/>
      <c r="E6" s="551"/>
      <c r="F6" s="551"/>
      <c r="G6" s="552">
        <v>19400</v>
      </c>
      <c r="H6" s="569"/>
      <c r="I6" s="549" t="s">
        <v>133</v>
      </c>
      <c r="J6" s="550"/>
      <c r="K6" s="551" t="s">
        <v>210</v>
      </c>
      <c r="L6" s="551"/>
      <c r="M6" s="551"/>
      <c r="N6" s="551"/>
      <c r="O6" s="552">
        <v>35964</v>
      </c>
      <c r="P6" s="568"/>
      <c r="Q6" s="355"/>
    </row>
    <row r="7" spans="1:17" ht="25.5" customHeight="1">
      <c r="A7" s="563" t="s">
        <v>384</v>
      </c>
      <c r="B7" s="563"/>
      <c r="C7" s="563"/>
      <c r="D7" s="563"/>
      <c r="E7" s="563"/>
      <c r="F7" s="563"/>
      <c r="G7" s="556">
        <v>157960</v>
      </c>
      <c r="H7" s="569"/>
      <c r="I7" s="549" t="s">
        <v>142</v>
      </c>
      <c r="J7" s="550"/>
      <c r="K7" s="551" t="s">
        <v>211</v>
      </c>
      <c r="L7" s="551"/>
      <c r="M7" s="551"/>
      <c r="N7" s="551"/>
      <c r="O7" s="552">
        <v>1030</v>
      </c>
      <c r="P7" s="553"/>
      <c r="Q7" s="355"/>
    </row>
    <row r="8" spans="1:17" ht="24.75" customHeight="1">
      <c r="A8" s="550" t="s">
        <v>75</v>
      </c>
      <c r="B8" s="550"/>
      <c r="C8" s="570" t="s">
        <v>385</v>
      </c>
      <c r="D8" s="571"/>
      <c r="E8" s="571"/>
      <c r="F8" s="572"/>
      <c r="G8" s="552">
        <v>39176</v>
      </c>
      <c r="H8" s="576"/>
      <c r="I8" s="549" t="s">
        <v>167</v>
      </c>
      <c r="J8" s="550"/>
      <c r="K8" s="551" t="s">
        <v>212</v>
      </c>
      <c r="L8" s="551"/>
      <c r="M8" s="551"/>
      <c r="N8" s="551"/>
      <c r="O8" s="552">
        <v>11574</v>
      </c>
      <c r="P8" s="553"/>
      <c r="Q8" s="355"/>
    </row>
    <row r="9" spans="1:17" ht="26.25" customHeight="1">
      <c r="A9" s="550"/>
      <c r="B9" s="550"/>
      <c r="C9" s="573"/>
      <c r="D9" s="574"/>
      <c r="E9" s="574"/>
      <c r="F9" s="575"/>
      <c r="G9" s="552"/>
      <c r="H9" s="576"/>
      <c r="I9" s="562" t="s">
        <v>386</v>
      </c>
      <c r="J9" s="563"/>
      <c r="K9" s="563"/>
      <c r="L9" s="563"/>
      <c r="M9" s="563"/>
      <c r="N9" s="563"/>
      <c r="O9" s="556">
        <v>67102</v>
      </c>
      <c r="P9" s="557"/>
      <c r="Q9" s="355"/>
    </row>
    <row r="10" spans="1:17" ht="30.75" customHeight="1">
      <c r="A10" s="563" t="s">
        <v>387</v>
      </c>
      <c r="B10" s="563"/>
      <c r="C10" s="563"/>
      <c r="D10" s="563"/>
      <c r="E10" s="563"/>
      <c r="F10" s="563"/>
      <c r="G10" s="556">
        <v>39176</v>
      </c>
      <c r="H10" s="566"/>
      <c r="I10" s="549" t="s">
        <v>167</v>
      </c>
      <c r="J10" s="550"/>
      <c r="K10" s="567" t="s">
        <v>388</v>
      </c>
      <c r="L10" s="567"/>
      <c r="M10" s="567"/>
      <c r="N10" s="567"/>
      <c r="O10" s="552">
        <v>44740</v>
      </c>
      <c r="P10" s="568"/>
      <c r="Q10" s="355"/>
    </row>
    <row r="11" spans="1:17" ht="27.75" customHeight="1" thickBot="1">
      <c r="A11" s="547" t="s">
        <v>394</v>
      </c>
      <c r="B11" s="547"/>
      <c r="C11" s="547"/>
      <c r="D11" s="547"/>
      <c r="E11" s="547"/>
      <c r="F11" s="547"/>
      <c r="G11" s="545">
        <v>10057</v>
      </c>
      <c r="H11" s="548"/>
      <c r="I11" s="549" t="s">
        <v>173</v>
      </c>
      <c r="J11" s="550"/>
      <c r="K11" s="551" t="s">
        <v>213</v>
      </c>
      <c r="L11" s="551"/>
      <c r="M11" s="551"/>
      <c r="N11" s="551"/>
      <c r="O11" s="552">
        <v>8018</v>
      </c>
      <c r="P11" s="553"/>
      <c r="Q11" s="355"/>
    </row>
    <row r="12" spans="1:17" ht="30" customHeight="1" thickBot="1">
      <c r="A12" s="554" t="s">
        <v>389</v>
      </c>
      <c r="B12" s="555"/>
      <c r="C12" s="555"/>
      <c r="D12" s="555"/>
      <c r="E12" s="555"/>
      <c r="F12" s="555"/>
      <c r="G12" s="558">
        <v>207193</v>
      </c>
      <c r="H12" s="565"/>
      <c r="I12" s="549" t="s">
        <v>185</v>
      </c>
      <c r="J12" s="550"/>
      <c r="K12" s="551" t="s">
        <v>390</v>
      </c>
      <c r="L12" s="551"/>
      <c r="M12" s="551"/>
      <c r="N12" s="551"/>
      <c r="O12" s="552">
        <v>7574</v>
      </c>
      <c r="P12" s="553"/>
      <c r="Q12" s="355"/>
    </row>
    <row r="13" spans="1:17" ht="29.25" customHeight="1">
      <c r="A13" s="356"/>
      <c r="B13" s="356"/>
      <c r="C13" s="356"/>
      <c r="D13" s="356"/>
      <c r="E13" s="356"/>
      <c r="F13" s="356"/>
      <c r="G13" s="357"/>
      <c r="H13" s="357"/>
      <c r="I13" s="549" t="s">
        <v>191</v>
      </c>
      <c r="J13" s="550"/>
      <c r="K13" s="551" t="s">
        <v>391</v>
      </c>
      <c r="L13" s="551"/>
      <c r="M13" s="551"/>
      <c r="N13" s="551"/>
      <c r="O13" s="552">
        <v>25163</v>
      </c>
      <c r="P13" s="553"/>
      <c r="Q13" s="355"/>
    </row>
    <row r="14" spans="1:17" ht="23.25" customHeight="1">
      <c r="A14" s="356"/>
      <c r="B14" s="356"/>
      <c r="C14" s="356"/>
      <c r="D14" s="356"/>
      <c r="E14" s="356"/>
      <c r="F14" s="356"/>
      <c r="G14" s="357"/>
      <c r="H14" s="357"/>
      <c r="I14" s="562" t="s">
        <v>392</v>
      </c>
      <c r="J14" s="563"/>
      <c r="K14" s="563"/>
      <c r="L14" s="563"/>
      <c r="M14" s="563"/>
      <c r="N14" s="563"/>
      <c r="O14" s="556">
        <v>85495</v>
      </c>
      <c r="P14" s="557"/>
      <c r="Q14" s="355"/>
    </row>
    <row r="15" spans="1:17" ht="24" customHeight="1" thickBot="1">
      <c r="A15" s="358"/>
      <c r="B15" s="358"/>
      <c r="C15" s="358"/>
      <c r="D15" s="358"/>
      <c r="E15" s="358"/>
      <c r="F15" s="358"/>
      <c r="G15" s="358"/>
      <c r="H15" s="358"/>
      <c r="I15" s="564" t="s">
        <v>395</v>
      </c>
      <c r="J15" s="547"/>
      <c r="K15" s="547"/>
      <c r="L15" s="547"/>
      <c r="M15" s="547"/>
      <c r="N15" s="547"/>
      <c r="O15" s="545">
        <v>54596</v>
      </c>
      <c r="P15" s="546"/>
      <c r="Q15" s="355"/>
    </row>
    <row r="16" spans="1:17" ht="27.75" customHeight="1" thickBot="1">
      <c r="A16" s="358"/>
      <c r="B16" s="358"/>
      <c r="C16" s="358"/>
      <c r="D16" s="358"/>
      <c r="E16" s="358"/>
      <c r="F16" s="358"/>
      <c r="G16" s="358"/>
      <c r="H16" s="358"/>
      <c r="I16" s="554" t="s">
        <v>393</v>
      </c>
      <c r="J16" s="555"/>
      <c r="K16" s="555"/>
      <c r="L16" s="555"/>
      <c r="M16" s="555"/>
      <c r="N16" s="555"/>
      <c r="O16" s="558">
        <v>207193</v>
      </c>
      <c r="P16" s="559"/>
      <c r="Q16" s="355"/>
    </row>
    <row r="17" spans="1:17" ht="14.25">
      <c r="A17" s="358"/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5"/>
    </row>
    <row r="18" spans="1:17" ht="14.25">
      <c r="A18" s="355"/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</row>
  </sheetData>
  <mergeCells count="61">
    <mergeCell ref="I4:J4"/>
    <mergeCell ref="C6:F6"/>
    <mergeCell ref="O4:P4"/>
    <mergeCell ref="O1:P1"/>
    <mergeCell ref="A3:F3"/>
    <mergeCell ref="G3:H3"/>
    <mergeCell ref="I3:N3"/>
    <mergeCell ref="O3:P3"/>
    <mergeCell ref="A4:B4"/>
    <mergeCell ref="C4:F4"/>
    <mergeCell ref="G4:H4"/>
    <mergeCell ref="G7:H7"/>
    <mergeCell ref="K4:N4"/>
    <mergeCell ref="O6:P6"/>
    <mergeCell ref="A5:B5"/>
    <mergeCell ref="C5:F5"/>
    <mergeCell ref="G5:H5"/>
    <mergeCell ref="I5:J5"/>
    <mergeCell ref="K5:N5"/>
    <mergeCell ref="O5:P5"/>
    <mergeCell ref="A6:B6"/>
    <mergeCell ref="I9:N9"/>
    <mergeCell ref="G6:H6"/>
    <mergeCell ref="I6:J6"/>
    <mergeCell ref="K6:N6"/>
    <mergeCell ref="A8:B9"/>
    <mergeCell ref="C8:F9"/>
    <mergeCell ref="G8:H9"/>
    <mergeCell ref="I8:J8"/>
    <mergeCell ref="K8:N8"/>
    <mergeCell ref="A7:F7"/>
    <mergeCell ref="O12:P12"/>
    <mergeCell ref="I7:J7"/>
    <mergeCell ref="K7:N7"/>
    <mergeCell ref="O7:P7"/>
    <mergeCell ref="A10:F10"/>
    <mergeCell ref="G10:H10"/>
    <mergeCell ref="I10:J10"/>
    <mergeCell ref="K10:N10"/>
    <mergeCell ref="O10:P10"/>
    <mergeCell ref="O8:P8"/>
    <mergeCell ref="O9:P9"/>
    <mergeCell ref="I16:N16"/>
    <mergeCell ref="O16:P16"/>
    <mergeCell ref="A1:N1"/>
    <mergeCell ref="I13:J13"/>
    <mergeCell ref="K13:N13"/>
    <mergeCell ref="O13:P13"/>
    <mergeCell ref="I14:N14"/>
    <mergeCell ref="O14:P14"/>
    <mergeCell ref="I15:N15"/>
    <mergeCell ref="O15:P15"/>
    <mergeCell ref="A11:F11"/>
    <mergeCell ref="G11:H11"/>
    <mergeCell ref="I11:J11"/>
    <mergeCell ref="K11:N11"/>
    <mergeCell ref="O11:P11"/>
    <mergeCell ref="A12:F12"/>
    <mergeCell ref="G12:H12"/>
    <mergeCell ref="I12:J12"/>
    <mergeCell ref="K12:N12"/>
  </mergeCells>
  <phoneticPr fontId="0" type="noConversion"/>
  <pageMargins left="0.15748031496062992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3</vt:i4>
      </vt:variant>
    </vt:vector>
  </HeadingPairs>
  <TitlesOfParts>
    <vt:vector size="16" baseType="lpstr">
      <vt:lpstr>1.M</vt:lpstr>
      <vt:lpstr>2. M.</vt:lpstr>
      <vt:lpstr>3.M.</vt:lpstr>
      <vt:lpstr>4.M.</vt:lpstr>
      <vt:lpstr>5.M.</vt:lpstr>
      <vt:lpstr>6.M.</vt:lpstr>
      <vt:lpstr>7.M.</vt:lpstr>
      <vt:lpstr>8.M.</vt:lpstr>
      <vt:lpstr>1.T.</vt:lpstr>
      <vt:lpstr>2.T.</vt:lpstr>
      <vt:lpstr>3.T.</vt:lpstr>
      <vt:lpstr>4.T.</vt:lpstr>
      <vt:lpstr>5.T.</vt:lpstr>
      <vt:lpstr>'2. M.'!Nyomtatási_terület</vt:lpstr>
      <vt:lpstr>'3.M.'!Nyomtatási_terület</vt:lpstr>
      <vt:lpstr>'4.M.'!Nyomtatási_terület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2014-02-17T09:49:17Z</dcterms:modified>
</cp:coreProperties>
</file>