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2. sz. mell. " sheetId="1" r:id="rId1"/>
  </sheets>
  <externalReferences>
    <externalReference r:id="rId2"/>
  </externalReferences>
  <definedNames>
    <definedName name="_xlnm.Print_Titles" localSheetId="0">'9.2. sz. mell. '!$1:$6</definedName>
    <definedName name="_xlnm.Print_Area" localSheetId="0">'9.2. sz. mell. '!$A$1:$D$62</definedName>
  </definedNames>
  <calcPr calcId="124519"/>
</workbook>
</file>

<file path=xl/calcChain.xml><?xml version="1.0" encoding="utf-8"?>
<calcChain xmlns="http://schemas.openxmlformats.org/spreadsheetml/2006/main">
  <c r="E61" i="1"/>
  <c r="F61" s="1"/>
  <c r="E60"/>
  <c r="F60" s="1"/>
  <c r="E59"/>
  <c r="E58"/>
  <c r="E57"/>
  <c r="F57" s="1"/>
  <c r="E56"/>
  <c r="F56" s="1"/>
  <c r="E55"/>
  <c r="F55" s="1"/>
  <c r="E54"/>
  <c r="F54" s="1"/>
  <c r="E53"/>
  <c r="F53" s="1"/>
  <c r="E52"/>
  <c r="C52"/>
  <c r="F52" s="1"/>
  <c r="E51"/>
  <c r="C51"/>
  <c r="F51" s="1"/>
  <c r="E50"/>
  <c r="C50"/>
  <c r="F50" s="1"/>
  <c r="E49"/>
  <c r="C49"/>
  <c r="F49" s="1"/>
  <c r="E48"/>
  <c r="C48"/>
  <c r="F48" s="1"/>
  <c r="E47"/>
  <c r="C47"/>
  <c r="F47" s="1"/>
  <c r="E46"/>
  <c r="E45"/>
  <c r="E44"/>
  <c r="E43"/>
  <c r="E42"/>
  <c r="F41"/>
  <c r="E41"/>
  <c r="F40"/>
  <c r="E40"/>
  <c r="E39"/>
  <c r="C39"/>
  <c r="F39" s="1"/>
  <c r="E38"/>
  <c r="E37"/>
  <c r="E36"/>
  <c r="F36" s="1"/>
  <c r="E35"/>
  <c r="F35" s="1"/>
  <c r="E34"/>
  <c r="F34" s="1"/>
  <c r="E33"/>
  <c r="F33" s="1"/>
  <c r="E32"/>
  <c r="F32" s="1"/>
  <c r="E31"/>
  <c r="C31"/>
  <c r="F31" s="1"/>
  <c r="F30"/>
  <c r="E30"/>
  <c r="F29"/>
  <c r="E29"/>
  <c r="F28"/>
  <c r="E28"/>
  <c r="F27"/>
  <c r="E27"/>
  <c r="E26"/>
  <c r="C26"/>
  <c r="F26" s="1"/>
  <c r="E25"/>
  <c r="F25" s="1"/>
  <c r="E24"/>
  <c r="F24" s="1"/>
  <c r="E23"/>
  <c r="C23"/>
  <c r="F23" s="1"/>
  <c r="F22"/>
  <c r="E22"/>
  <c r="F21"/>
  <c r="E21"/>
  <c r="E20"/>
  <c r="C20"/>
  <c r="F20" s="1"/>
  <c r="E19"/>
  <c r="C19"/>
  <c r="F19" s="1"/>
  <c r="F18"/>
  <c r="E18"/>
  <c r="F17"/>
  <c r="E17"/>
  <c r="F16"/>
  <c r="E16"/>
  <c r="F15"/>
  <c r="E15"/>
  <c r="E14"/>
  <c r="C14"/>
  <c r="F14" s="1"/>
  <c r="E13"/>
  <c r="F13" s="1"/>
  <c r="E12"/>
  <c r="F12" s="1"/>
  <c r="E11"/>
  <c r="C11"/>
  <c r="F11" s="1"/>
  <c r="F10"/>
  <c r="E10"/>
  <c r="F9"/>
  <c r="E9"/>
  <c r="E8"/>
  <c r="C8"/>
  <c r="C37" s="1"/>
  <c r="F37" l="1"/>
  <c r="C38"/>
  <c r="F38" s="1"/>
  <c r="C46"/>
  <c r="F8"/>
  <c r="C58" l="1"/>
  <c r="F58" s="1"/>
  <c r="F46"/>
  <c r="C42"/>
  <c r="F42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<sst xmlns="http://schemas.openxmlformats.org/spreadsheetml/2006/main" count="113" uniqueCount="99">
  <si>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</si>
  <si>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Polgármesteri hivatal</t>
  </si>
  <si>
    <t>02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</si>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</sst>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9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9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7" borderId="0" applyNumberFormat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8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3" fontId="14" fillId="0" borderId="16" xfId="0" applyNumberFormat="1" applyFont="1" applyFill="1" applyBorder="1" applyAlignment="1" applyProtection="1">
      <alignment vertical="center" wrapText="1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8" xfId="0" applyNumberFormat="1" applyFont="1" applyFill="1" applyBorder="1" applyAlignment="1" applyProtection="1">
      <alignment horizontal="center" vertical="center" wrapText="1"/>
    </xf>
    <xf numFmtId="0" fontId="5" fillId="0" borderId="16" xfId="1" applyFont="1" applyFill="1" applyBorder="1" applyAlignment="1" applyProtection="1">
      <alignment horizontal="left" vertical="center" wrapText="1" indent="1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3" fontId="14" fillId="0" borderId="0" xfId="0" applyNumberFormat="1" applyFont="1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22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8/10/K&#246;lts&#233;gvet&#233;s/21_2018.(X.26.)%20rend.-2018.%20&#233;vi%20k&#246;lts&#233;gvet&#233;s%20rend.%20m&#243;d.%20mell&#233;klete-2018.okt&#243;b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5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2. sz tájékoztató t.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C8">
            <v>2217599</v>
          </cell>
        </row>
        <row r="10">
          <cell r="C10">
            <v>1578440</v>
          </cell>
        </row>
        <row r="11">
          <cell r="C11">
            <v>167055</v>
          </cell>
        </row>
        <row r="14">
          <cell r="C14">
            <v>472104</v>
          </cell>
        </row>
        <row r="20">
          <cell r="C20">
            <v>5759164</v>
          </cell>
        </row>
        <row r="23">
          <cell r="C23">
            <v>5759164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7976763</v>
          </cell>
        </row>
        <row r="38">
          <cell r="C38">
            <v>23996970</v>
          </cell>
        </row>
        <row r="39">
          <cell r="C39">
            <v>3212174</v>
          </cell>
        </row>
        <row r="41">
          <cell r="C41">
            <v>20784796</v>
          </cell>
        </row>
        <row r="42">
          <cell r="C42">
            <v>31973733</v>
          </cell>
        </row>
        <row r="46">
          <cell r="C46">
            <v>7923733</v>
          </cell>
        </row>
        <row r="47">
          <cell r="C47">
            <v>5071779</v>
          </cell>
        </row>
        <row r="48">
          <cell r="C48">
            <v>1084281</v>
          </cell>
        </row>
        <row r="49">
          <cell r="C49">
            <v>1481173</v>
          </cell>
        </row>
        <row r="50">
          <cell r="C50">
            <v>200000</v>
          </cell>
        </row>
        <row r="51">
          <cell r="C51">
            <v>86500</v>
          </cell>
        </row>
        <row r="52">
          <cell r="C52">
            <v>0</v>
          </cell>
        </row>
        <row r="58">
          <cell r="C58">
            <v>7923733</v>
          </cell>
        </row>
      </sheetData>
      <sheetData sheetId="15">
        <row r="8">
          <cell r="C8">
            <v>635000</v>
          </cell>
        </row>
        <row r="10">
          <cell r="C10">
            <v>500000</v>
          </cell>
        </row>
        <row r="14">
          <cell r="C14">
            <v>135000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635000</v>
          </cell>
        </row>
        <row r="38">
          <cell r="C38">
            <v>6567754</v>
          </cell>
        </row>
        <row r="41">
          <cell r="C41">
            <v>6567754</v>
          </cell>
        </row>
        <row r="42">
          <cell r="C42">
            <v>7202754</v>
          </cell>
        </row>
        <row r="46">
          <cell r="C46">
            <v>7202754</v>
          </cell>
        </row>
        <row r="47">
          <cell r="C47">
            <v>2528076</v>
          </cell>
        </row>
        <row r="48">
          <cell r="C48">
            <v>443678</v>
          </cell>
        </row>
        <row r="49">
          <cell r="C49">
            <v>4231000</v>
          </cell>
        </row>
        <row r="52">
          <cell r="C52">
            <v>0</v>
          </cell>
        </row>
        <row r="58">
          <cell r="C58">
            <v>7202754</v>
          </cell>
        </row>
      </sheetData>
      <sheetData sheetId="16">
        <row r="8">
          <cell r="C8">
            <v>6280164</v>
          </cell>
        </row>
        <row r="10">
          <cell r="C10">
            <v>4150000</v>
          </cell>
        </row>
        <row r="11">
          <cell r="C11">
            <v>300000</v>
          </cell>
        </row>
        <row r="14">
          <cell r="C14">
            <v>1229000</v>
          </cell>
        </row>
        <row r="19">
          <cell r="C19">
            <v>601164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6280164</v>
          </cell>
        </row>
        <row r="38">
          <cell r="C38">
            <v>200656105</v>
          </cell>
        </row>
        <row r="41">
          <cell r="C41">
            <v>200656105</v>
          </cell>
        </row>
        <row r="42">
          <cell r="C42">
            <v>206936269</v>
          </cell>
        </row>
        <row r="46">
          <cell r="C46">
            <v>202016289</v>
          </cell>
        </row>
        <row r="47">
          <cell r="C47">
            <v>133751787</v>
          </cell>
        </row>
        <row r="48">
          <cell r="C48">
            <v>28302899</v>
          </cell>
        </row>
        <row r="49">
          <cell r="C49">
            <v>39961603</v>
          </cell>
        </row>
        <row r="52">
          <cell r="C52">
            <v>4919980</v>
          </cell>
        </row>
        <row r="53">
          <cell r="C53">
            <v>4919980</v>
          </cell>
        </row>
        <row r="58">
          <cell r="C58">
            <v>206936269</v>
          </cell>
        </row>
        <row r="60">
          <cell r="C60">
            <v>46.58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4">
    <tabColor rgb="FF92D050"/>
  </sheetPr>
  <dimension ref="A1:J66"/>
  <sheetViews>
    <sheetView tabSelected="1" view="pageLayout" topLeftCell="B1" zoomScaleNormal="115" workbookViewId="0">
      <selection activeCell="J2" sqref="J2"/>
    </sheetView>
  </sheetViews>
  <sheetFormatPr defaultRowHeight="12.75"/>
  <cols>
    <col min="1" max="1" width="13.83203125" style="74" customWidth="1"/>
    <col min="2" max="2" width="79.1640625" style="21" customWidth="1"/>
    <col min="3" max="3" width="12.6640625" style="81" bestFit="1" customWidth="1"/>
    <col min="4" max="4" width="9.33203125" style="21" hidden="1" customWidth="1"/>
    <col min="5" max="5" width="10" style="5" hidden="1" customWidth="1"/>
    <col min="6" max="6" width="10.5" style="5" hidden="1" customWidth="1"/>
    <col min="7" max="9" width="0" style="21" hidden="1" customWidth="1"/>
    <col min="10" max="16384" width="9.33203125" style="21"/>
  </cols>
  <sheetData>
    <row r="1" spans="1:10" s="4" customFormat="1" ht="21" customHeight="1" thickBot="1">
      <c r="A1" s="1"/>
      <c r="B1" s="2"/>
      <c r="C1" s="3"/>
      <c r="E1" s="5"/>
      <c r="F1" s="5"/>
    </row>
    <row r="2" spans="1:10" s="9" customFormat="1" ht="36" customHeight="1">
      <c r="A2" s="6" t="s">
        <v>0</v>
      </c>
      <c r="B2" s="7" t="s">
        <v>1</v>
      </c>
      <c r="C2" s="8" t="s">
        <v>2</v>
      </c>
      <c r="E2" s="10"/>
      <c r="F2" s="10"/>
    </row>
    <row r="3" spans="1:10" s="9" customFormat="1" ht="24.75" thickBot="1">
      <c r="A3" s="11" t="s">
        <v>3</v>
      </c>
      <c r="B3" s="12" t="s">
        <v>4</v>
      </c>
      <c r="C3" s="13" t="s">
        <v>5</v>
      </c>
      <c r="E3" s="10"/>
      <c r="F3" s="10"/>
      <c r="J3" s="14"/>
    </row>
    <row r="4" spans="1:10" s="17" customFormat="1" ht="15.95" customHeight="1" thickBot="1">
      <c r="A4" s="15"/>
      <c r="B4" s="15"/>
      <c r="C4" s="16" t="s">
        <v>6</v>
      </c>
      <c r="E4" s="10"/>
      <c r="F4" s="10"/>
    </row>
    <row r="5" spans="1:10" ht="13.5" thickBot="1">
      <c r="A5" s="18" t="s">
        <v>7</v>
      </c>
      <c r="B5" s="19" t="s">
        <v>8</v>
      </c>
      <c r="C5" s="20" t="s">
        <v>9</v>
      </c>
    </row>
    <row r="6" spans="1:10" s="25" customFormat="1" ht="12.95" customHeight="1" thickBot="1">
      <c r="A6" s="22" t="s">
        <v>10</v>
      </c>
      <c r="B6" s="23" t="s">
        <v>11</v>
      </c>
      <c r="C6" s="24" t="s">
        <v>12</v>
      </c>
      <c r="E6" s="26"/>
      <c r="F6" s="26"/>
    </row>
    <row r="7" spans="1:10" s="25" customFormat="1" ht="15.95" customHeight="1" thickBot="1">
      <c r="A7" s="27"/>
      <c r="B7" s="28" t="s">
        <v>13</v>
      </c>
      <c r="C7" s="29"/>
      <c r="E7" s="26"/>
      <c r="F7" s="26"/>
    </row>
    <row r="8" spans="1:10" s="32" customFormat="1" ht="12" customHeight="1" thickBot="1">
      <c r="A8" s="22" t="s">
        <v>14</v>
      </c>
      <c r="B8" s="30" t="s">
        <v>15</v>
      </c>
      <c r="C8" s="31">
        <f>SUM(C9:C19)</f>
        <v>9132763</v>
      </c>
      <c r="E8" s="33">
        <f>'[1]9.2.1. sz. mell'!C8+'[1]9.2.2. sz.  mell'!C8+'[1]9.2.3. sz. mell.'!C8</f>
        <v>9132763</v>
      </c>
      <c r="F8" s="33">
        <f t="shared" ref="F8:F42" si="0">C8-E8</f>
        <v>0</v>
      </c>
    </row>
    <row r="9" spans="1:10" s="32" customFormat="1" ht="12" customHeight="1">
      <c r="A9" s="34" t="s">
        <v>16</v>
      </c>
      <c r="B9" s="35" t="s">
        <v>17</v>
      </c>
      <c r="C9" s="36"/>
      <c r="E9" s="33">
        <f>'[1]9.2.1. sz. mell'!C9+'[1]9.2.2. sz.  mell'!C9+'[1]9.2.3. sz. mell.'!C9</f>
        <v>0</v>
      </c>
      <c r="F9" s="33">
        <f t="shared" si="0"/>
        <v>0</v>
      </c>
    </row>
    <row r="10" spans="1:10" s="32" customFormat="1" ht="12" customHeight="1">
      <c r="A10" s="37" t="s">
        <v>18</v>
      </c>
      <c r="B10" s="38" t="s">
        <v>19</v>
      </c>
      <c r="C10" s="39">
        <v>6228440</v>
      </c>
      <c r="E10" s="33">
        <f>'[1]9.2.1. sz. mell'!C10+'[1]9.2.2. sz.  mell'!C10+'[1]9.2.3. sz. mell.'!C10</f>
        <v>6228440</v>
      </c>
      <c r="F10" s="33">
        <f t="shared" si="0"/>
        <v>0</v>
      </c>
    </row>
    <row r="11" spans="1:10" s="32" customFormat="1" ht="12" customHeight="1">
      <c r="A11" s="37" t="s">
        <v>20</v>
      </c>
      <c r="B11" s="38" t="s">
        <v>21</v>
      </c>
      <c r="C11" s="39">
        <f>300000+52200+114855</f>
        <v>467055</v>
      </c>
      <c r="E11" s="33">
        <f>'[1]9.2.1. sz. mell'!C11+'[1]9.2.2. sz.  mell'!C11+'[1]9.2.3. sz. mell.'!C11</f>
        <v>467055</v>
      </c>
      <c r="F11" s="33">
        <f t="shared" si="0"/>
        <v>0</v>
      </c>
    </row>
    <row r="12" spans="1:10" s="32" customFormat="1" ht="12" customHeight="1">
      <c r="A12" s="37" t="s">
        <v>22</v>
      </c>
      <c r="B12" s="38" t="s">
        <v>23</v>
      </c>
      <c r="C12" s="39"/>
      <c r="E12" s="33">
        <f>'[1]9.2.1. sz. mell'!C12+'[1]9.2.2. sz.  mell'!C12+'[1]9.2.3. sz. mell.'!C12</f>
        <v>0</v>
      </c>
      <c r="F12" s="33">
        <f t="shared" si="0"/>
        <v>0</v>
      </c>
    </row>
    <row r="13" spans="1:10" s="32" customFormat="1" ht="12" customHeight="1">
      <c r="A13" s="37" t="s">
        <v>24</v>
      </c>
      <c r="B13" s="38" t="s">
        <v>25</v>
      </c>
      <c r="C13" s="39"/>
      <c r="E13" s="33">
        <f>'[1]9.2.1. sz. mell'!C13+'[1]9.2.2. sz.  mell'!C13+'[1]9.2.3. sz. mell.'!C13</f>
        <v>0</v>
      </c>
      <c r="F13" s="33">
        <f t="shared" si="0"/>
        <v>0</v>
      </c>
    </row>
    <row r="14" spans="1:10" s="32" customFormat="1" ht="12" customHeight="1">
      <c r="A14" s="37" t="s">
        <v>26</v>
      </c>
      <c r="B14" s="38" t="s">
        <v>27</v>
      </c>
      <c r="C14" s="39">
        <f>1791000+14094+31010</f>
        <v>1836104</v>
      </c>
      <c r="E14" s="33">
        <f>'[1]9.2.1. sz. mell'!C14+'[1]9.2.2. sz.  mell'!C14+'[1]9.2.3. sz. mell.'!C14</f>
        <v>1836104</v>
      </c>
      <c r="F14" s="33">
        <f t="shared" si="0"/>
        <v>0</v>
      </c>
    </row>
    <row r="15" spans="1:10" s="32" customFormat="1" ht="12" customHeight="1">
      <c r="A15" s="37" t="s">
        <v>28</v>
      </c>
      <c r="B15" s="40" t="s">
        <v>29</v>
      </c>
      <c r="C15" s="39"/>
      <c r="E15" s="33">
        <f>'[1]9.2.1. sz. mell'!C15+'[1]9.2.2. sz.  mell'!C15+'[1]9.2.3. sz. mell.'!C15</f>
        <v>0</v>
      </c>
      <c r="F15" s="33">
        <f t="shared" si="0"/>
        <v>0</v>
      </c>
    </row>
    <row r="16" spans="1:10" s="32" customFormat="1" ht="12" customHeight="1">
      <c r="A16" s="37" t="s">
        <v>30</v>
      </c>
      <c r="B16" s="38" t="s">
        <v>31</v>
      </c>
      <c r="C16" s="41"/>
      <c r="E16" s="33">
        <f>'[1]9.2.1. sz. mell'!C16+'[1]9.2.2. sz.  mell'!C16+'[1]9.2.3. sz. mell.'!C16</f>
        <v>0</v>
      </c>
      <c r="F16" s="33">
        <f t="shared" si="0"/>
        <v>0</v>
      </c>
    </row>
    <row r="17" spans="1:6" s="42" customFormat="1" ht="12" customHeight="1">
      <c r="A17" s="37" t="s">
        <v>32</v>
      </c>
      <c r="B17" s="38" t="s">
        <v>33</v>
      </c>
      <c r="C17" s="39"/>
      <c r="E17" s="33">
        <f>'[1]9.2.1. sz. mell'!C17+'[1]9.2.2. sz.  mell'!C17+'[1]9.2.3. sz. mell.'!C17</f>
        <v>0</v>
      </c>
      <c r="F17" s="33">
        <f t="shared" si="0"/>
        <v>0</v>
      </c>
    </row>
    <row r="18" spans="1:6" s="42" customFormat="1" ht="12" customHeight="1">
      <c r="A18" s="37" t="s">
        <v>34</v>
      </c>
      <c r="B18" s="38" t="s">
        <v>35</v>
      </c>
      <c r="C18" s="43"/>
      <c r="E18" s="33">
        <f>'[1]9.2.1. sz. mell'!C18+'[1]9.2.2. sz.  mell'!C18+'[1]9.2.3. sz. mell.'!C18</f>
        <v>0</v>
      </c>
      <c r="F18" s="33">
        <f t="shared" si="0"/>
        <v>0</v>
      </c>
    </row>
    <row r="19" spans="1:6" s="42" customFormat="1" ht="12" customHeight="1" thickBot="1">
      <c r="A19" s="37" t="s">
        <v>36</v>
      </c>
      <c r="B19" s="40" t="s">
        <v>37</v>
      </c>
      <c r="C19" s="43">
        <f>100000+501164</f>
        <v>601164</v>
      </c>
      <c r="E19" s="33">
        <f>'[1]9.2.1. sz. mell'!C19+'[1]9.2.2. sz.  mell'!C19+'[1]9.2.3. sz. mell.'!C19</f>
        <v>601164</v>
      </c>
      <c r="F19" s="33">
        <f t="shared" si="0"/>
        <v>0</v>
      </c>
    </row>
    <row r="20" spans="1:6" s="32" customFormat="1" ht="12" customHeight="1" thickBot="1">
      <c r="A20" s="22" t="s">
        <v>38</v>
      </c>
      <c r="B20" s="30" t="s">
        <v>39</v>
      </c>
      <c r="C20" s="31">
        <f>SUM(C21:C23)</f>
        <v>5759164</v>
      </c>
      <c r="E20" s="33">
        <f>'[1]9.2.1. sz. mell'!C20+'[1]9.2.2. sz.  mell'!C20+'[1]9.2.3. sz. mell.'!C20</f>
        <v>5759164</v>
      </c>
      <c r="F20" s="33">
        <f t="shared" si="0"/>
        <v>0</v>
      </c>
    </row>
    <row r="21" spans="1:6" s="42" customFormat="1" ht="12" customHeight="1">
      <c r="A21" s="37" t="s">
        <v>40</v>
      </c>
      <c r="B21" s="44" t="s">
        <v>41</v>
      </c>
      <c r="C21" s="45"/>
      <c r="E21" s="33">
        <f>'[1]9.2.1. sz. mell'!C21+'[1]9.2.2. sz.  mell'!C21+'[1]9.2.3. sz. mell.'!C21</f>
        <v>0</v>
      </c>
      <c r="F21" s="33">
        <f t="shared" si="0"/>
        <v>0</v>
      </c>
    </row>
    <row r="22" spans="1:6" s="42" customFormat="1" ht="12" customHeight="1">
      <c r="A22" s="37" t="s">
        <v>42</v>
      </c>
      <c r="B22" s="38" t="s">
        <v>43</v>
      </c>
      <c r="C22" s="39"/>
      <c r="E22" s="33">
        <f>'[1]9.2.1. sz. mell'!C22+'[1]9.2.2. sz.  mell'!C22+'[1]9.2.3. sz. mell.'!C22</f>
        <v>0</v>
      </c>
      <c r="F22" s="33">
        <f t="shared" si="0"/>
        <v>0</v>
      </c>
    </row>
    <row r="23" spans="1:6" s="42" customFormat="1" ht="12" customHeight="1">
      <c r="A23" s="37" t="s">
        <v>44</v>
      </c>
      <c r="B23" s="38" t="s">
        <v>45</v>
      </c>
      <c r="C23" s="39">
        <f>3096237-344442+20620+1831815+1154934</f>
        <v>5759164</v>
      </c>
      <c r="E23" s="33">
        <f>'[1]9.2.1. sz. mell'!C23+'[1]9.2.2. sz.  mell'!C23+'[1]9.2.3. sz. mell.'!C23</f>
        <v>5759164</v>
      </c>
      <c r="F23" s="33">
        <f t="shared" si="0"/>
        <v>0</v>
      </c>
    </row>
    <row r="24" spans="1:6" s="42" customFormat="1" ht="12" customHeight="1" thickBot="1">
      <c r="A24" s="37" t="s">
        <v>46</v>
      </c>
      <c r="B24" s="38" t="s">
        <v>47</v>
      </c>
      <c r="C24" s="39"/>
      <c r="E24" s="33">
        <f>'[1]9.2.1. sz. mell'!C24+'[1]9.2.2. sz.  mell'!C24+'[1]9.2.3. sz. mell.'!C24</f>
        <v>0</v>
      </c>
      <c r="F24" s="33">
        <f t="shared" si="0"/>
        <v>0</v>
      </c>
    </row>
    <row r="25" spans="1:6" s="42" customFormat="1" ht="12" customHeight="1" thickBot="1">
      <c r="A25" s="46" t="s">
        <v>48</v>
      </c>
      <c r="B25" s="47" t="s">
        <v>49</v>
      </c>
      <c r="C25" s="48"/>
      <c r="E25" s="33">
        <f>'[1]9.2.1. sz. mell'!C25+'[1]9.2.2. sz.  mell'!C25+'[1]9.2.3. sz. mell.'!C25</f>
        <v>0</v>
      </c>
      <c r="F25" s="33">
        <f t="shared" si="0"/>
        <v>0</v>
      </c>
    </row>
    <row r="26" spans="1:6" s="42" customFormat="1" ht="12" customHeight="1" thickBot="1">
      <c r="A26" s="46" t="s">
        <v>50</v>
      </c>
      <c r="B26" s="47" t="s">
        <v>51</v>
      </c>
      <c r="C26" s="31">
        <f>+C27+C28+C29</f>
        <v>0</v>
      </c>
      <c r="E26" s="33">
        <f>'[1]9.2.1. sz. mell'!C26+'[1]9.2.2. sz.  mell'!C26+'[1]9.2.3. sz. mell.'!C26</f>
        <v>0</v>
      </c>
      <c r="F26" s="33">
        <f t="shared" si="0"/>
        <v>0</v>
      </c>
    </row>
    <row r="27" spans="1:6" s="42" customFormat="1" ht="12" customHeight="1">
      <c r="A27" s="49" t="s">
        <v>52</v>
      </c>
      <c r="B27" s="50" t="s">
        <v>53</v>
      </c>
      <c r="C27" s="51"/>
      <c r="E27" s="33">
        <f>'[1]9.2.1. sz. mell'!C27+'[1]9.2.2. sz.  mell'!C27+'[1]9.2.3. sz. mell.'!C27</f>
        <v>0</v>
      </c>
      <c r="F27" s="33">
        <f t="shared" si="0"/>
        <v>0</v>
      </c>
    </row>
    <row r="28" spans="1:6" s="42" customFormat="1" ht="12" customHeight="1">
      <c r="A28" s="49" t="s">
        <v>54</v>
      </c>
      <c r="B28" s="50" t="s">
        <v>43</v>
      </c>
      <c r="C28" s="45"/>
      <c r="E28" s="33">
        <f>'[1]9.2.1. sz. mell'!C28+'[1]9.2.2. sz.  mell'!C28+'[1]9.2.3. sz. mell.'!C28</f>
        <v>0</v>
      </c>
      <c r="F28" s="33">
        <f t="shared" si="0"/>
        <v>0</v>
      </c>
    </row>
    <row r="29" spans="1:6" s="42" customFormat="1" ht="12" customHeight="1">
      <c r="A29" s="49" t="s">
        <v>55</v>
      </c>
      <c r="B29" s="52" t="s">
        <v>56</v>
      </c>
      <c r="C29" s="45"/>
      <c r="E29" s="33">
        <f>'[1]9.2.1. sz. mell'!C29+'[1]9.2.2. sz.  mell'!C29+'[1]9.2.3. sz. mell.'!C29</f>
        <v>0</v>
      </c>
      <c r="F29" s="33">
        <f t="shared" si="0"/>
        <v>0</v>
      </c>
    </row>
    <row r="30" spans="1:6" s="42" customFormat="1" ht="12" customHeight="1" thickBot="1">
      <c r="A30" s="37" t="s">
        <v>57</v>
      </c>
      <c r="B30" s="53" t="s">
        <v>58</v>
      </c>
      <c r="C30" s="54"/>
      <c r="E30" s="33">
        <f>'[1]9.2.1. sz. mell'!C30+'[1]9.2.2. sz.  mell'!C30+'[1]9.2.3. sz. mell.'!C30</f>
        <v>0</v>
      </c>
      <c r="F30" s="33">
        <f t="shared" si="0"/>
        <v>0</v>
      </c>
    </row>
    <row r="31" spans="1:6" s="42" customFormat="1" ht="12" customHeight="1" thickBot="1">
      <c r="A31" s="46" t="s">
        <v>59</v>
      </c>
      <c r="B31" s="47" t="s">
        <v>60</v>
      </c>
      <c r="C31" s="31">
        <f>+C32+C33+C34</f>
        <v>0</v>
      </c>
      <c r="E31" s="33">
        <f>'[1]9.2.1. sz. mell'!C31+'[1]9.2.2. sz.  mell'!C31+'[1]9.2.3. sz. mell.'!C31</f>
        <v>0</v>
      </c>
      <c r="F31" s="33">
        <f t="shared" si="0"/>
        <v>0</v>
      </c>
    </row>
    <row r="32" spans="1:6" s="42" customFormat="1" ht="12" customHeight="1">
      <c r="A32" s="49" t="s">
        <v>61</v>
      </c>
      <c r="B32" s="50" t="s">
        <v>62</v>
      </c>
      <c r="C32" s="51"/>
      <c r="E32" s="33">
        <f>'[1]9.2.1. sz. mell'!C32+'[1]9.2.2. sz.  mell'!C32+'[1]9.2.3. sz. mell.'!C32</f>
        <v>0</v>
      </c>
      <c r="F32" s="33">
        <f t="shared" si="0"/>
        <v>0</v>
      </c>
    </row>
    <row r="33" spans="1:6" s="42" customFormat="1" ht="12" customHeight="1">
      <c r="A33" s="49" t="s">
        <v>63</v>
      </c>
      <c r="B33" s="52" t="s">
        <v>64</v>
      </c>
      <c r="C33" s="41"/>
      <c r="E33" s="33">
        <f>'[1]9.2.1. sz. mell'!C33+'[1]9.2.2. sz.  mell'!C33+'[1]9.2.3. sz. mell.'!C33</f>
        <v>0</v>
      </c>
      <c r="F33" s="33">
        <f t="shared" si="0"/>
        <v>0</v>
      </c>
    </row>
    <row r="34" spans="1:6" s="42" customFormat="1" ht="12" customHeight="1" thickBot="1">
      <c r="A34" s="37" t="s">
        <v>65</v>
      </c>
      <c r="B34" s="53" t="s">
        <v>66</v>
      </c>
      <c r="C34" s="54"/>
      <c r="E34" s="33">
        <f>'[1]9.2.1. sz. mell'!C34+'[1]9.2.2. sz.  mell'!C34+'[1]9.2.3. sz. mell.'!C34</f>
        <v>0</v>
      </c>
      <c r="F34" s="33">
        <f t="shared" si="0"/>
        <v>0</v>
      </c>
    </row>
    <row r="35" spans="1:6" s="32" customFormat="1" ht="12" customHeight="1" thickBot="1">
      <c r="A35" s="46" t="s">
        <v>67</v>
      </c>
      <c r="B35" s="47" t="s">
        <v>68</v>
      </c>
      <c r="C35" s="48"/>
      <c r="E35" s="33">
        <f>'[1]9.2.1. sz. mell'!C35+'[1]9.2.2. sz.  mell'!C35+'[1]9.2.3. sz. mell.'!C35</f>
        <v>0</v>
      </c>
      <c r="F35" s="33">
        <f t="shared" si="0"/>
        <v>0</v>
      </c>
    </row>
    <row r="36" spans="1:6" s="32" customFormat="1" ht="12" customHeight="1" thickBot="1">
      <c r="A36" s="46" t="s">
        <v>69</v>
      </c>
      <c r="B36" s="47" t="s">
        <v>70</v>
      </c>
      <c r="C36" s="55"/>
      <c r="E36" s="33">
        <f>'[1]9.2.1. sz. mell'!C36+'[1]9.2.2. sz.  mell'!C36+'[1]9.2.3. sz. mell.'!C36</f>
        <v>0</v>
      </c>
      <c r="F36" s="33">
        <f t="shared" si="0"/>
        <v>0</v>
      </c>
    </row>
    <row r="37" spans="1:6" s="32" customFormat="1" ht="12" customHeight="1" thickBot="1">
      <c r="A37" s="22" t="s">
        <v>71</v>
      </c>
      <c r="B37" s="47" t="s">
        <v>72</v>
      </c>
      <c r="C37" s="56">
        <f>+C8+C20+C25+C26+C31+C35+C36</f>
        <v>14891927</v>
      </c>
      <c r="E37" s="33">
        <f>'[1]9.2.1. sz. mell'!C37+'[1]9.2.2. sz.  mell'!C37+'[1]9.2.3. sz. mell.'!C37</f>
        <v>14891927</v>
      </c>
      <c r="F37" s="33">
        <f t="shared" si="0"/>
        <v>0</v>
      </c>
    </row>
    <row r="38" spans="1:6" s="32" customFormat="1" ht="12" customHeight="1" thickBot="1">
      <c r="A38" s="57" t="s">
        <v>73</v>
      </c>
      <c r="B38" s="47" t="s">
        <v>74</v>
      </c>
      <c r="C38" s="56">
        <f>+C39+C40+C41</f>
        <v>231220829</v>
      </c>
      <c r="E38" s="33">
        <f>'[1]9.2.1. sz. mell'!C38+'[1]9.2.2. sz.  mell'!C38+'[1]9.2.3. sz. mell.'!C38</f>
        <v>231220829</v>
      </c>
      <c r="F38" s="33">
        <f t="shared" si="0"/>
        <v>0</v>
      </c>
    </row>
    <row r="39" spans="1:6" s="32" customFormat="1" ht="12" customHeight="1">
      <c r="A39" s="49" t="s">
        <v>75</v>
      </c>
      <c r="B39" s="50" t="s">
        <v>76</v>
      </c>
      <c r="C39" s="51">
        <f>3148853+63321</f>
        <v>3212174</v>
      </c>
      <c r="E39" s="33">
        <f>'[1]9.2.1. sz. mell'!C39+'[1]9.2.2. sz.  mell'!C39+'[1]9.2.3. sz. mell.'!C39</f>
        <v>3212174</v>
      </c>
      <c r="F39" s="33">
        <f t="shared" si="0"/>
        <v>0</v>
      </c>
    </row>
    <row r="40" spans="1:6" s="32" customFormat="1" ht="12" customHeight="1">
      <c r="A40" s="49" t="s">
        <v>77</v>
      </c>
      <c r="B40" s="52" t="s">
        <v>78</v>
      </c>
      <c r="C40" s="41"/>
      <c r="E40" s="33">
        <f>'[1]9.2.1. sz. mell'!C40+'[1]9.2.2. sz.  mell'!C40+'[1]9.2.3. sz. mell.'!C40</f>
        <v>0</v>
      </c>
      <c r="F40" s="33">
        <f t="shared" si="0"/>
        <v>0</v>
      </c>
    </row>
    <row r="41" spans="1:6" s="42" customFormat="1" ht="12" customHeight="1" thickBot="1">
      <c r="A41" s="37" t="s">
        <v>79</v>
      </c>
      <c r="B41" s="53" t="s">
        <v>80</v>
      </c>
      <c r="C41" s="58">
        <v>228008655</v>
      </c>
      <c r="E41" s="33">
        <f>'[1]9.2.1. sz. mell'!C41+'[1]9.2.2. sz.  mell'!C41+'[1]9.2.3. sz. mell.'!C41</f>
        <v>228008655</v>
      </c>
      <c r="F41" s="33">
        <f t="shared" si="0"/>
        <v>0</v>
      </c>
    </row>
    <row r="42" spans="1:6" s="42" customFormat="1" ht="15" customHeight="1" thickBot="1">
      <c r="A42" s="57" t="s">
        <v>81</v>
      </c>
      <c r="B42" s="59" t="s">
        <v>82</v>
      </c>
      <c r="C42" s="60">
        <f>+C37+C38</f>
        <v>246112756</v>
      </c>
      <c r="E42" s="33">
        <f>'[1]9.2.1. sz. mell'!C42+'[1]9.2.2. sz.  mell'!C42+'[1]9.2.3. sz. mell.'!C42</f>
        <v>246112756</v>
      </c>
      <c r="F42" s="33">
        <f t="shared" si="0"/>
        <v>0</v>
      </c>
    </row>
    <row r="43" spans="1:6" s="42" customFormat="1" ht="15" customHeight="1">
      <c r="A43" s="61"/>
      <c r="B43" s="62"/>
      <c r="C43" s="63"/>
      <c r="E43" s="33">
        <f>'[1]9.2.1. sz. mell'!C43+'[1]9.2.2. sz.  mell'!C43+'[1]9.2.3. sz. mell.'!C43</f>
        <v>0</v>
      </c>
      <c r="F43" s="5"/>
    </row>
    <row r="44" spans="1:6" ht="13.5" thickBot="1">
      <c r="A44" s="64"/>
      <c r="B44" s="65"/>
      <c r="C44" s="66"/>
      <c r="E44" s="33">
        <f>'[1]9.2.1. sz. mell'!C44+'[1]9.2.2. sz.  mell'!C44+'[1]9.2.3. sz. mell.'!C44</f>
        <v>0</v>
      </c>
    </row>
    <row r="45" spans="1:6" s="25" customFormat="1" ht="16.5" customHeight="1" thickBot="1">
      <c r="A45" s="67"/>
      <c r="B45" s="68" t="s">
        <v>83</v>
      </c>
      <c r="C45" s="60"/>
      <c r="E45" s="33">
        <f>'[1]9.2.1. sz. mell'!C45+'[1]9.2.2. sz.  mell'!C45+'[1]9.2.3. sz. mell.'!C45</f>
        <v>0</v>
      </c>
      <c r="F45" s="26"/>
    </row>
    <row r="46" spans="1:6" s="69" customFormat="1" ht="12" customHeight="1" thickBot="1">
      <c r="A46" s="46" t="s">
        <v>14</v>
      </c>
      <c r="B46" s="47" t="s">
        <v>84</v>
      </c>
      <c r="C46" s="31">
        <f>SUM(C47:C51)</f>
        <v>217142776</v>
      </c>
      <c r="E46" s="33">
        <f>'[1]9.2.1. sz. mell'!C46+'[1]9.2.2. sz.  mell'!C46+'[1]9.2.3. sz. mell.'!C46</f>
        <v>217142776</v>
      </c>
      <c r="F46" s="33">
        <f t="shared" ref="F46:F58" si="1">C46-E46</f>
        <v>0</v>
      </c>
    </row>
    <row r="47" spans="1:6" ht="12" customHeight="1">
      <c r="A47" s="37" t="s">
        <v>16</v>
      </c>
      <c r="B47" s="44" t="s">
        <v>85</v>
      </c>
      <c r="C47" s="70">
        <f>139878591-175365-569836+152400+1337422+71400+1313740-2500000+36000+1167404+70000+569886</f>
        <v>141351642</v>
      </c>
      <c r="E47" s="33">
        <f>'[1]9.2.1. sz. mell'!C47+'[1]9.2.2. sz.  mell'!C47+'[1]9.2.3. sz. mell.'!C47</f>
        <v>141351642</v>
      </c>
      <c r="F47" s="33">
        <f t="shared" si="1"/>
        <v>0</v>
      </c>
    </row>
    <row r="48" spans="1:6" ht="12" customHeight="1">
      <c r="A48" s="37" t="s">
        <v>18</v>
      </c>
      <c r="B48" s="38" t="s">
        <v>86</v>
      </c>
      <c r="C48" s="71">
        <f>29776525-18991+3298+98926-416745+62043+268072+13930+261960-487500+7013+249327+13000</f>
        <v>29830858</v>
      </c>
      <c r="E48" s="33">
        <f>'[1]9.2.1. sz. mell'!C48+'[1]9.2.2. sz.  mell'!C48+'[1]9.2.3. sz. mell.'!C48</f>
        <v>29830858</v>
      </c>
      <c r="F48" s="33">
        <f t="shared" si="1"/>
        <v>0</v>
      </c>
    </row>
    <row r="49" spans="1:10" ht="12" customHeight="1">
      <c r="A49" s="37" t="s">
        <v>20</v>
      </c>
      <c r="B49" s="38" t="s">
        <v>87</v>
      </c>
      <c r="C49" s="71">
        <f>45442679-83792-152400+20620+256115+55554+135000</f>
        <v>45673776</v>
      </c>
      <c r="E49" s="33">
        <f>'[1]9.2.1. sz. mell'!C49+'[1]9.2.2. sz.  mell'!C49+'[1]9.2.3. sz. mell.'!C49</f>
        <v>45673776</v>
      </c>
      <c r="F49" s="33">
        <f t="shared" si="1"/>
        <v>0</v>
      </c>
    </row>
    <row r="50" spans="1:10" ht="12" customHeight="1">
      <c r="A50" s="37" t="s">
        <v>22</v>
      </c>
      <c r="B50" s="38" t="s">
        <v>88</v>
      </c>
      <c r="C50" s="71">
        <f>24250000-24050000</f>
        <v>200000</v>
      </c>
      <c r="E50" s="33">
        <f>'[1]9.2.1. sz. mell'!C50+'[1]9.2.2. sz.  mell'!C50+'[1]9.2.3. sz. mell.'!C50</f>
        <v>200000</v>
      </c>
      <c r="F50" s="33">
        <f t="shared" si="1"/>
        <v>0</v>
      </c>
    </row>
    <row r="51" spans="1:10" ht="12" customHeight="1" thickBot="1">
      <c r="A51" s="37" t="s">
        <v>24</v>
      </c>
      <c r="B51" s="38" t="s">
        <v>89</v>
      </c>
      <c r="C51" s="39">
        <f>86500</f>
        <v>86500</v>
      </c>
      <c r="E51" s="33">
        <f>'[1]9.2.1. sz. mell'!C51+'[1]9.2.2. sz.  mell'!C51+'[1]9.2.3. sz. mell.'!C51</f>
        <v>86500</v>
      </c>
      <c r="F51" s="33">
        <f t="shared" si="1"/>
        <v>0</v>
      </c>
    </row>
    <row r="52" spans="1:10" ht="12" customHeight="1" thickBot="1">
      <c r="A52" s="46" t="s">
        <v>38</v>
      </c>
      <c r="B52" s="47" t="s">
        <v>90</v>
      </c>
      <c r="C52" s="31">
        <f>SUM(C53:C55)</f>
        <v>4919980</v>
      </c>
      <c r="E52" s="33">
        <f>'[1]9.2.1. sz. mell'!C52+'[1]9.2.2. sz.  mell'!C52+'[1]9.2.3. sz. mell.'!C52</f>
        <v>4919980</v>
      </c>
      <c r="F52" s="33">
        <f t="shared" si="1"/>
        <v>0</v>
      </c>
    </row>
    <row r="53" spans="1:10" s="69" customFormat="1" ht="12" customHeight="1">
      <c r="A53" s="37" t="s">
        <v>40</v>
      </c>
      <c r="B53" s="44" t="s">
        <v>91</v>
      </c>
      <c r="C53" s="51">
        <v>4919980</v>
      </c>
      <c r="E53" s="33">
        <f>'[1]9.2.1. sz. mell'!C53+'[1]9.2.2. sz.  mell'!C53+'[1]9.2.3. sz. mell.'!C53</f>
        <v>4919980</v>
      </c>
      <c r="F53" s="33">
        <f t="shared" si="1"/>
        <v>0</v>
      </c>
    </row>
    <row r="54" spans="1:10" ht="12" customHeight="1">
      <c r="A54" s="37" t="s">
        <v>42</v>
      </c>
      <c r="B54" s="38" t="s">
        <v>92</v>
      </c>
      <c r="C54" s="39"/>
      <c r="E54" s="33">
        <f>'[1]9.2.1. sz. mell'!C54+'[1]9.2.2. sz.  mell'!C54+'[1]9.2.3. sz. mell.'!C54</f>
        <v>0</v>
      </c>
      <c r="F54" s="33">
        <f t="shared" si="1"/>
        <v>0</v>
      </c>
    </row>
    <row r="55" spans="1:10" ht="12" customHeight="1">
      <c r="A55" s="37" t="s">
        <v>44</v>
      </c>
      <c r="B55" s="38" t="s">
        <v>93</v>
      </c>
      <c r="C55" s="39"/>
      <c r="E55" s="33">
        <f>'[1]9.2.1. sz. mell'!C55+'[1]9.2.2. sz.  mell'!C55+'[1]9.2.3. sz. mell.'!C55</f>
        <v>0</v>
      </c>
      <c r="F55" s="33">
        <f t="shared" si="1"/>
        <v>0</v>
      </c>
    </row>
    <row r="56" spans="1:10" ht="12" customHeight="1" thickBot="1">
      <c r="A56" s="37" t="s">
        <v>46</v>
      </c>
      <c r="B56" s="38" t="s">
        <v>94</v>
      </c>
      <c r="C56" s="39"/>
      <c r="E56" s="33">
        <f>'[1]9.2.1. sz. mell'!C56+'[1]9.2.2. sz.  mell'!C56+'[1]9.2.3. sz. mell.'!C56</f>
        <v>0</v>
      </c>
      <c r="F56" s="33">
        <f t="shared" si="1"/>
        <v>0</v>
      </c>
    </row>
    <row r="57" spans="1:10" ht="12" customHeight="1" thickBot="1">
      <c r="A57" s="46" t="s">
        <v>48</v>
      </c>
      <c r="B57" s="47" t="s">
        <v>95</v>
      </c>
      <c r="C57" s="48"/>
      <c r="E57" s="33">
        <f>'[1]9.2.1. sz. mell'!C57+'[1]9.2.2. sz.  mell'!C57+'[1]9.2.3. sz. mell.'!C57</f>
        <v>0</v>
      </c>
      <c r="F57" s="33">
        <f t="shared" si="1"/>
        <v>0</v>
      </c>
    </row>
    <row r="58" spans="1:10" ht="15" customHeight="1" thickBot="1">
      <c r="A58" s="46" t="s">
        <v>50</v>
      </c>
      <c r="B58" s="72" t="s">
        <v>96</v>
      </c>
      <c r="C58" s="73">
        <f>+C46+C52+C57</f>
        <v>222062756</v>
      </c>
      <c r="E58" s="33">
        <f>'[1]9.2.1. sz. mell'!C58+'[1]9.2.2. sz.  mell'!C58+'[1]9.2.3. sz. mell.'!C58</f>
        <v>222062756</v>
      </c>
      <c r="F58" s="33">
        <f t="shared" si="1"/>
        <v>0</v>
      </c>
    </row>
    <row r="59" spans="1:10" ht="13.5" thickBot="1">
      <c r="C59" s="75"/>
      <c r="E59" s="33">
        <f>'[1]9.2.1. sz. mell'!C59+'[1]9.2.2. sz.  mell'!C59+'[1]9.2.3. sz. mell.'!C59</f>
        <v>0</v>
      </c>
      <c r="F59" s="76"/>
    </row>
    <row r="60" spans="1:10" ht="15" customHeight="1" thickBot="1">
      <c r="A60" s="77" t="s">
        <v>97</v>
      </c>
      <c r="B60" s="78"/>
      <c r="C60" s="79">
        <v>46.58</v>
      </c>
      <c r="E60" s="33">
        <f>'[1]9.2.1. sz. mell'!C60+'[1]9.2.2. sz.  mell'!C60+'[1]9.2.3. sz. mell.'!C60</f>
        <v>46.58</v>
      </c>
      <c r="F60" s="33">
        <f>C60-E60</f>
        <v>0</v>
      </c>
    </row>
    <row r="61" spans="1:10" ht="14.25" customHeight="1" thickBot="1">
      <c r="A61" s="77" t="s">
        <v>98</v>
      </c>
      <c r="B61" s="78"/>
      <c r="C61" s="80"/>
      <c r="E61" s="33">
        <f>'[1]9.2.1. sz. mell'!C61+'[1]9.2.2. sz.  mell'!C61+'[1]9.2.3. sz. mell.'!C61</f>
        <v>0</v>
      </c>
      <c r="F61" s="33">
        <f>C61-E61</f>
        <v>0</v>
      </c>
    </row>
    <row r="62" spans="1:10">
      <c r="J62" s="82"/>
    </row>
    <row r="66" spans="4:4">
      <c r="D66" s="83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melléklet a 21/2018.(X.26.) önkormányzati rendelethez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9.2. sz. mell. </vt:lpstr>
      <vt:lpstr>'9.2. sz. mell. '!Nyomtatási_cím</vt:lpstr>
      <vt:lpstr>'9.2. sz. mell. 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2018-10-26T06:31:39Z</dcterms:created>
  <dcterms:modified xsi:type="dcterms:W3CDTF">2018-10-26T06:31:40Z</dcterms:modified>
</cp:coreProperties>
</file>