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35" windowHeight="8190" firstSheet="18" activeTab="21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 mell.Beruházás célonként" sheetId="12" r:id="rId12"/>
    <sheet name="13.mell.Felújítás célonként" sheetId="13" r:id="rId13"/>
    <sheet name="14. mell.EU támogatás" sheetId="14" r:id="rId14"/>
    <sheet name="15. mell.Engedélyezett létszám" sheetId="15" r:id="rId15"/>
    <sheet name="16.mell.Közfoglalkozt. 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<sst xmlns="http://schemas.openxmlformats.org/spreadsheetml/2006/main" count="996" uniqueCount="607">
  <si>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</si>
  <si>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</si>
  <si>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</si>
  <si>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</si>
  <si>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</si>
  <si>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</si>
  <si>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</si>
  <si>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</si>
  <si>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</si>
  <si>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</si>
  <si>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</si>
  <si>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</si>
  <si>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</si>
  <si>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</si>
  <si>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</si>
  <si>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</si>
  <si>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</si>
  <si>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</si>
  <si>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</si>
  <si>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</si>
  <si>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</si>
  <si>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</si>
  <si>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</si>
  <si>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</si>
  <si>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</si>
  <si>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</si>
  <si>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</si>
  <si>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</si>
  <si>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</si>
  <si>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</si>
  <si>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</si>
  <si>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</si>
  <si>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2011. dec. 31.</t>
  </si>
  <si>
    <t>2012. dec. 31.</t>
  </si>
  <si>
    <t>2013. dec. 31.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</si>
  <si>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</si>
  <si>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</si>
  <si>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</si>
  <si>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</si>
  <si>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</si>
  <si>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</si>
  <si>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</si>
  <si>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</si>
  <si>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</si>
  <si>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Egyéb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</si>
  <si>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</si>
  <si>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</si>
  <si>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</si>
  <si>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</si>
  <si>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</si>
  <si>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</si>
  <si>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</si>
  <si>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</si>
  <si>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</si>
  <si>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</si>
  <si>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</si>
  <si>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</si>
  <si>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</si>
  <si>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</si>
  <si>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</si>
  <si>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</si>
  <si>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</si>
  <si>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</si>
  <si>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</si>
  <si>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</si>
  <si>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</si>
  <si>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</si>
  <si>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</si>
  <si>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</si>
  <si>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</si>
  <si>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</si>
  <si>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</si>
  <si>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</si>
  <si>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</si>
  <si>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</si>
  <si>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</si>
  <si>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</si>
  <si>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</si>
  <si>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</si>
  <si>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</si>
  <si>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</si>
  <si>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</si>
  <si>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</si>
  <si>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</si>
  <si>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</si>
  <si>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</si>
  <si>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</si>
  <si>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</si>
  <si>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</si>
  <si>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</si>
  <si>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</si>
  <si>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</si>
  <si>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</si>
  <si>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</si>
  <si>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</si>
  <si>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</si>
  <si>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</si>
  <si>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</si>
  <si>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</si>
  <si>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</si>
  <si>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</si>
  <si>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</si>
  <si>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</si>
  <si>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</si>
  <si>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</si>
  <si>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</si>
  <si>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</si>
  <si>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</si>
  <si>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</si>
  <si>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</si>
  <si>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</si>
  <si>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</si>
  <si>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</si>
  <si>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</si>
  <si>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</si>
  <si>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</si>
  <si>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</si>
  <si>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</si>
  <si>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</si>
  <si>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</si>
  <si>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</si>
  <si>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</si>
  <si>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</si>
  <si>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</si>
  <si>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</si>
  <si>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</si>
  <si>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</si>
  <si>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</si>
  <si>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</si>
  <si>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</si>
  <si>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</si>
  <si>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</si>
  <si>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</si>
  <si>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</si>
  <si>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</si>
  <si>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</si>
  <si>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</si>
  <si>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Önállóan működő költségvetési szerv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</si>
  <si>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</si>
  <si>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</si>
  <si>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</si>
  <si>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</si>
  <si>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</si>
  <si>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</si>
  <si>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</si>
  <si>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</si>
  <si>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</si>
  <si>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</si>
  <si>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</si>
  <si>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</si>
  <si>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</si>
  <si>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</si>
  <si>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</si>
  <si>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</si>
  <si>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</si>
  <si>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</si>
  <si>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</si>
  <si>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</si>
  <si>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</si>
  <si>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</si>
  <si>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</si>
  <si>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</si>
  <si>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</si>
  <si>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</si>
  <si>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</si>
  <si>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</si>
  <si>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</si>
  <si>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</si>
  <si>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</si>
  <si>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</si>
  <si>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</si>
  <si>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</si>
  <si>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</si>
  <si>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</si>
  <si>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</si>
  <si>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</si>
  <si>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</si>
  <si>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</si>
  <si>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</si>
  <si>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Énekkar támogatás</t>
  </si>
  <si>
    <t>Sportkör támogatás</t>
  </si>
  <si>
    <t>Horgászegyesület támogatás</t>
  </si>
  <si>
    <t>Tagdíj Aranyhíd Kulturális Szövetség</t>
  </si>
  <si>
    <t>Tagdíj Borút Egyesület</t>
  </si>
  <si>
    <t>Polgármesteri támogatási keret</t>
  </si>
  <si>
    <t>Zenakar támogatás</t>
  </si>
  <si>
    <t>Fergeteges Forgatag Táncbarát Kör támogatás</t>
  </si>
  <si>
    <t>Gyöngyvirág Népdalkör támogatás</t>
  </si>
  <si>
    <t>Ősz Idő Nyugdíjas Klub támogatás</t>
  </si>
  <si>
    <t>Polgárőrség támogatás</t>
  </si>
  <si>
    <t>Helyi tűzoltók támogatása</t>
  </si>
  <si>
    <t>Balaton Old Boys Együttes támogatás</t>
  </si>
  <si>
    <t>Tagdíj Jégeső elhárítás</t>
  </si>
  <si>
    <t>Tagdíj Balatoni szövetség</t>
  </si>
  <si>
    <t>Tagdíj polgárvédelem</t>
  </si>
  <si>
    <t>Aranyhíd kulturális Szövetség támogatás rendezvényekre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</si>
  <si>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</si>
  <si>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</si>
  <si>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</si>
  <si>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</si>
  <si>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</si>
  <si>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</si>
  <si>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Fejezeti kezelésű előirányzattól beruházási célú támogatásértékű bevétel EU-s programokra  DDOP pályázat Belvízelvezetésre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</si>
  <si>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</si>
  <si>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</si>
  <si>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</si>
  <si>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</si>
  <si>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Átvett pénzeszköz államház- tartáson kívülről</t>
  </si>
  <si>
    <t>Önkor- mányzati támoga- tás</t>
  </si>
  <si>
    <t>Tárgyi eszköz értékes.</t>
  </si>
  <si>
    <t>Felhalm. költségvetési bevételek összesen</t>
  </si>
  <si>
    <t>Működési költségvet. bevételek összesen</t>
  </si>
  <si>
    <t>Támog. értékű bevétel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</si>
  <si>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</si>
  <si>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</si>
  <si>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</si>
  <si>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</si>
  <si>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</si>
  <si>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</si>
  <si>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</si>
  <si>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</si>
  <si>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</si>
  <si>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</si>
  <si>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</si>
  <si>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</si>
  <si>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</si>
  <si>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</si>
  <si>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</si>
  <si>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</si>
  <si>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</si>
  <si>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</si>
  <si>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</si>
  <si>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</si>
  <si>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</si>
  <si>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</si>
  <si>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</si>
  <si>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</si>
  <si>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</si>
  <si>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</si>
  <si>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</si>
  <si>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Balatonmáriafürdő Község Önkormányzat Címrendje</t>
  </si>
  <si>
    <t>Balatonmáriafürdő Önkormányzat</t>
  </si>
  <si>
    <t>Balatonmáriafürdő Önkormányzat mindösszesen</t>
  </si>
  <si>
    <t xml:space="preserve">  - Társadalombiztosítási alapoktól</t>
  </si>
  <si>
    <t xml:space="preserve">  - Vállalkozástól átvett pénz</t>
  </si>
  <si>
    <t xml:space="preserve"> - Működési kölcsön visszatérülés</t>
  </si>
  <si>
    <t>Fejlesztési hitel visszafizetés</t>
  </si>
  <si>
    <t>Hitel felvétel</t>
  </si>
  <si>
    <t>Védőnői szolgálat előző évi elszámolás önkormányzatokkal</t>
  </si>
  <si>
    <t>Szociális feladatokra pénz átadás Balatonkeresztúr Önkormányzatnak</t>
  </si>
  <si>
    <t xml:space="preserve">Egyéb támogatás </t>
  </si>
  <si>
    <t>Tagdíj Megyei Sportszövetség</t>
  </si>
  <si>
    <t>TÖOSZ tagdíj</t>
  </si>
  <si>
    <t>Animátor és színpadi program támogatás</t>
  </si>
  <si>
    <t xml:space="preserve">Balatonmáriafürdő Község Önkormányzat összesen: </t>
  </si>
  <si>
    <t>BALATONMÁRIAFÜRDŐ KÖZSÉG ÖNKORMÁNYZAT ÁLTAL FELVETT HITELÁLLOMÁNY ALAKULÁSA LEJÁRAT ÉS ESZKÖZÖK SZERINTI BONTÁSBAN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</si>
  <si>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</si>
  <si>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</si>
  <si>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</si>
  <si>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</si>
  <si>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</si>
  <si>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</si>
  <si>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</si>
  <si>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</si>
  <si>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</si>
  <si>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</si>
  <si>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</si>
  <si>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</si>
  <si>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</si>
  <si>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</si>
  <si>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</si>
  <si>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</si>
  <si>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</si>
  <si>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</si>
  <si>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</si>
  <si>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</si>
  <si>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</si>
  <si>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</si>
  <si>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</si>
  <si>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</si>
  <si>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</si>
  <si>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</si>
  <si>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</si>
  <si>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</si>
  <si>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</si>
  <si>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</si>
  <si>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</si>
  <si>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</si>
  <si>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</si>
  <si>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</si>
  <si>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</si>
  <si>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</si>
  <si>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</si>
  <si>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</si>
  <si>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</si>
  <si>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</si>
  <si>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</si>
  <si>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</si>
  <si>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</si>
  <si>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</si>
  <si>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</si>
  <si>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</si>
  <si>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</si>
  <si>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</si>
  <si>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</si>
  <si>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</si>
  <si>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</si>
  <si>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</si>
  <si>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</si>
  <si>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</si>
  <si>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</si>
  <si>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</si>
  <si>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</si>
  <si>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</si>
  <si>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</si>
  <si>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</si>
  <si>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</si>
  <si>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</si>
  <si>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</si>
  <si>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</si>
  <si>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</si>
  <si>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</si>
  <si>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</si>
  <si>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</si>
  <si>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</si>
  <si>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</si>
  <si>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Lakóingatlan esetében: 230 Ft/m2            Kedvezmény : 460 Ft/m2</t>
  </si>
  <si>
    <t xml:space="preserve">Építményadó kedvezmény összesen: </t>
  </si>
  <si>
    <t>IV/1. Sor Telekadónál</t>
  </si>
  <si>
    <t>Telekadó: 70 Ft/m2</t>
  </si>
  <si>
    <t>Telekadó kedvezmény összesen:</t>
  </si>
  <si>
    <t>Üdülőingatlan adóztatott területe: 120.972 m2</t>
  </si>
  <si>
    <t>Kedvezmény: 120.972 x 115 Ft = 13.911.780 Ft</t>
  </si>
  <si>
    <t>Üdülőingatlan száma: 2833 db</t>
  </si>
  <si>
    <t>1 fő 25 m2 kedvezmény</t>
  </si>
  <si>
    <t>Lakások száma: 117 db; Állandó lakosok száma: 765 fő</t>
  </si>
  <si>
    <t>Kedvezmény: 765 fő x 25m2 = 19.125 m2 x 460 Ft = 8.797.500 Ft</t>
  </si>
  <si>
    <t xml:space="preserve">13.912 e Ft + 8.798 e Ft  = 22.710 e Ft </t>
  </si>
  <si>
    <t>Adóköteles m2 = 860.485 m2 x 70 Ft = 60.233.950 Ft</t>
  </si>
  <si>
    <t>Adómentes m2 = 482.470 m2 x 70Ft = 33.772.900 Ft</t>
  </si>
  <si>
    <t>Kedvezmény: 60.233.950 Ft - 33.772.900 Ft = 26.461.050 FT</t>
  </si>
  <si>
    <t>26.461 e Ft  = 26.461 e Ft</t>
  </si>
  <si>
    <t>Beépített üdülőingatlannál a telekadó  550 m2 adómentes rész x 30 Ft/m2   Kedvezmény : 40 Ft/m2</t>
  </si>
  <si>
    <t>Beépített lakóház esetén adó kedvezmény 750 m2 x 20 Ft Kedvezmény: 50 Ft/m2</t>
  </si>
  <si>
    <t>Hitel visszafizetés</t>
  </si>
  <si>
    <t>TÁJÉKOZTATÓ BALATONMÁRIAFÜRDŐ KÖZSÉG ÖNKORMÁNYZAT TÖBB ÉVES KIHATÁSSAL JÁRÓ FELADATAINAK ELŐIRÁNYZATÁRÓL ÉVES BONTÁSBAN</t>
  </si>
  <si>
    <t>Közvilágítás korszerűsítés ( KÖZVIL részvény) 2008.05.01-2018.04.30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</si>
  <si>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</si>
  <si>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</si>
  <si>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</si>
  <si>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</si>
  <si>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</si>
  <si>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</si>
  <si>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</si>
  <si>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</si>
  <si>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</si>
  <si>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</si>
  <si>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</si>
  <si>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</si>
  <si>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</si>
  <si>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</si>
  <si>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</si>
  <si>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</si>
  <si>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</si>
  <si>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</si>
  <si>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</si>
  <si>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</si>
  <si>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</si>
  <si>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</si>
  <si>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</si>
  <si>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</si>
  <si>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</si>
  <si>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</si>
  <si>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</si>
  <si>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</si>
  <si>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</si>
  <si>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</si>
  <si>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</si>
  <si>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</si>
  <si>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</si>
  <si>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</si>
  <si>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</si>
  <si>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</si>
  <si>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</si>
  <si>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</si>
  <si>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</si>
  <si>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TÖBBLET</t>
  </si>
  <si>
    <t>Működési többlet</t>
  </si>
  <si>
    <t>Felhalmozási többlet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</si>
  <si>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</si>
  <si>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</si>
  <si>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</si>
  <si>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</si>
  <si>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</si>
  <si>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</si>
  <si>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</si>
  <si>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</si>
  <si>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</si>
  <si>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</si>
  <si>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</si>
  <si>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</si>
  <si>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</si>
  <si>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</si>
  <si>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</si>
  <si>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</si>
  <si>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</si>
  <si>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</si>
  <si>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Felhalmozási célú kölcsön nyújtása</t>
  </si>
  <si>
    <t>A KÖLTSÉGVETÉSI HIÁNY BELSŐ FINANSZÍROZÁSÁRA SZOLGÁLÓ ELŐZŐ ÉVEK PÉNZMARADVÁNYA</t>
  </si>
  <si>
    <t xml:space="preserve">E </t>
  </si>
  <si>
    <t xml:space="preserve">Megnevezés </t>
  </si>
  <si>
    <t>Előző évi pénzmaradvány</t>
  </si>
  <si>
    <t>Előző évi pénzmaradvány felhasználása működésre</t>
  </si>
  <si>
    <t>Előző évi pénzmaradvány felhasználása felhamozásra</t>
  </si>
  <si>
    <t>Működési célú pénzmaradvány</t>
  </si>
  <si>
    <t>Felhalmozási célú pénzmaradvány</t>
  </si>
  <si>
    <t xml:space="preserve">BALATONMÁRIAFÜRDŐ KÖZSÉG ÖNKORMÁNYZAT </t>
  </si>
  <si>
    <t>A KÖLTSÉGVETÉSI HIÁNY KÜLSŐ FINANSZÍROZÁSÁRA SZOLGÁLÓ FINANSZÍROZÁSI CÉLÚ PÉNZÜGYI MŰVELETEK</t>
  </si>
  <si>
    <t>Felhasználása működésre</t>
  </si>
  <si>
    <t>Felhasználása felhamozásra</t>
  </si>
  <si>
    <t>Adatok: e Ft-ban</t>
  </si>
  <si>
    <t>A KÖLTSÉGVETÉS ÖSSZESÍTETT HIÁNYA</t>
  </si>
  <si>
    <t>Felhalmozási hiány</t>
  </si>
  <si>
    <t xml:space="preserve">Balatonmáriafürdő Község Önkormányzat közfoglalkoztatott létszám összesen: </t>
  </si>
  <si>
    <t>Kötelező feladat</t>
  </si>
  <si>
    <t>Önként vállalt feladat</t>
  </si>
  <si>
    <t>Államigazgatási feladat</t>
  </si>
  <si>
    <t>Államigazga- tási feladat</t>
  </si>
  <si>
    <t>Önkormányzat általános működésének és ágazati feladatainak támogatása</t>
  </si>
  <si>
    <t xml:space="preserve">  - Általános feladatok támogatása</t>
  </si>
  <si>
    <t xml:space="preserve">  -Szociális és gyermekjóléti feladatok támogatása</t>
  </si>
  <si>
    <t xml:space="preserve">  -Települési önkormányzatok kulturális feladatainak támogatása</t>
  </si>
  <si>
    <t xml:space="preserve">  - Közös Hivatal felújításra átvett pénz Balatonkeresztúr Önkormányzattól</t>
  </si>
  <si>
    <t xml:space="preserve">  - Fejezeti kezelésű előirányzattól felújítási célú támogatásértékű bevétel EU-s programokra  Turisztikai fejlesztés MVH pályázat</t>
  </si>
  <si>
    <t xml:space="preserve">  - Fejezeti kezelésű előirányzattól felújítási célú támogatásértékű bevétel EU-s programokra  Falufejlesztés MVH pályázat</t>
  </si>
  <si>
    <t xml:space="preserve">  - Fejezeti kezelésű előirányzattól felújítási célú támogatásértékű bevétel EU-s programokra  Vasúti csomópont felújítás DDOP  pályázat</t>
  </si>
  <si>
    <t xml:space="preserve">  - Fejezeti kezelésű előirányzattól felújítási célú támogatásértékű bevétel EU-s programokra  Óvoda felújítás KEOP  pályázat</t>
  </si>
  <si>
    <t xml:space="preserve">  - Fejezeti kezelésű előirányzattól felújítási célú támogatásértékű bevétel EU-s programokra  Szolgáltató Ház felújítás KEOP  pályázat</t>
  </si>
  <si>
    <t xml:space="preserve">  - Fejezeti kezelésű előirányzattól felújítási célú támogatásértékű bevétel EU-s programokra  Közös Hivatal felújítás KEOP  pályázat</t>
  </si>
  <si>
    <t xml:space="preserve">  - Fejezeti kezelésű előirányzattól felújítási célú támogatásértékű bevétel EU-s programokra  Közösségi Ház felújítás MVH  pályázat</t>
  </si>
  <si>
    <t xml:space="preserve">  - Központosított előirányzatok</t>
  </si>
  <si>
    <t xml:space="preserve">  -Szociális feladatok támogatása</t>
  </si>
  <si>
    <t>Kötelező feladatok</t>
  </si>
  <si>
    <t>Önként vállalt feladatok</t>
  </si>
  <si>
    <t>Államigazgatási feladatok</t>
  </si>
  <si>
    <t>Felhalmozási pénzmaradvány</t>
  </si>
  <si>
    <t>Felhalmozási tartalék</t>
  </si>
  <si>
    <t>Közös Hivatal támogatás Balatonkeresztúr Önkormányzatnak</t>
  </si>
  <si>
    <t>Orvosi ügyelet támogatás</t>
  </si>
  <si>
    <t xml:space="preserve">Belső ellenőrzés társulási díj Marcali kistérség </t>
  </si>
  <si>
    <t>BAHART támogatása menetrend szerinti hajóközlekedésre</t>
  </si>
  <si>
    <t>Turisztikai Egyesület támogatás pályázatra</t>
  </si>
  <si>
    <t>Tagdíj Balatongyöngye Egyesület</t>
  </si>
  <si>
    <t>Vasúti csomópont felújítás DDOP pályázat</t>
  </si>
  <si>
    <t xml:space="preserve">  -Kötelező feladatok</t>
  </si>
  <si>
    <t xml:space="preserve">  -Önként vállalt feladatok</t>
  </si>
  <si>
    <t xml:space="preserve">  -Államigazgatási feladatok</t>
  </si>
  <si>
    <t>Balatonmáriafürdő Önkormányzat összesen</t>
  </si>
  <si>
    <t xml:space="preserve">Balatonmáriafürdő Község Önkormányzat </t>
  </si>
  <si>
    <t>Személyi juttatás</t>
  </si>
  <si>
    <t>Munkaadót terhelő kiadás</t>
  </si>
  <si>
    <t>Támogatás értékű kiadás</t>
  </si>
  <si>
    <t>Átadott pénzeszköz államháztartáson kívülre</t>
  </si>
  <si>
    <t>Működési célú tartalék</t>
  </si>
  <si>
    <t>Szociális ellátások, segélyek</t>
  </si>
  <si>
    <t>Felhalmozási célú tartalék</t>
  </si>
  <si>
    <t>Európai Uniós támogatással megvalósuló beruházás</t>
  </si>
  <si>
    <t>Európai Uniós támogatással megvalósuló felújítás</t>
  </si>
  <si>
    <t xml:space="preserve">LAKOSSÁGNAK NYÚJTOTT TÁMOGATÁSOK </t>
  </si>
  <si>
    <t>BALATONMÁRIAFÜRDŐ ÖNKORMÁNYZAT</t>
  </si>
  <si>
    <t>Foglalkoztatást helyettesítő támogatás</t>
  </si>
  <si>
    <t xml:space="preserve">Rendszeres szociális segély </t>
  </si>
  <si>
    <t>Rendszeres szociális segély egészségkárosodott személy</t>
  </si>
  <si>
    <t>Lakásfenntartási támogatás</t>
  </si>
  <si>
    <t>Ápolási díj méltányossági alapon</t>
  </si>
  <si>
    <t>Átmeneti segély</t>
  </si>
  <si>
    <t>Temetési segély</t>
  </si>
  <si>
    <t>Rendkívüli gyermekvédelmi támogatás</t>
  </si>
  <si>
    <t>Rendszeres nevelési segély (térítési díj)</t>
  </si>
  <si>
    <t>Felsőfokú intézményben tanulók támogatása</t>
  </si>
  <si>
    <t>Fogászati támogatás</t>
  </si>
  <si>
    <t>Kelengye támogatás</t>
  </si>
  <si>
    <t>Méhnyakrák ellnei védőoltás</t>
  </si>
  <si>
    <t>Szemétszállítás 50 %-os támogatása</t>
  </si>
  <si>
    <t>Közgyógyellátás</t>
  </si>
  <si>
    <t>Köztemetés</t>
  </si>
  <si>
    <t xml:space="preserve">Vasút téri csomópont megújítás                                                         DDOP-5.1.2/B-11-2012-0001 </t>
  </si>
  <si>
    <t xml:space="preserve">  -Szerkezetátalakítási tartalék</t>
  </si>
  <si>
    <t xml:space="preserve">  -Egyéb működési célú központi támogatás</t>
  </si>
  <si>
    <t>Óvoda fenntartás támogatás</t>
  </si>
  <si>
    <t>Balatonmáriafürdő Község Önkormányzat beruházási kiadásai összesen: (2+7)</t>
  </si>
  <si>
    <t>Működési kölcsön nyújtás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</si>
  <si>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</si>
  <si>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</si>
  <si>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</si>
  <si>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</si>
  <si>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</si>
  <si>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</si>
  <si>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  - Fordított Áfa</t>
  </si>
  <si>
    <t xml:space="preserve">Balatonmáriafürdő Község Önkormányzat fejlesztési kiadásai összesen: </t>
  </si>
  <si>
    <t>2014.évi költségvetés</t>
  </si>
  <si>
    <t>az önkormányzat költségvetési szervei</t>
  </si>
  <si>
    <t>BALATONMÁRIAFÜRDŐ KÖZSÉG ÖNKORMÁNYZAT 2014. ÉVI BEVÉTELEINEK MÉRLEGSZERŰ BEMUTATÁSA</t>
  </si>
  <si>
    <t>Költségvetési szervek bevételei</t>
  </si>
  <si>
    <t>Költségvetési szerv támogatás értékű bevételei</t>
  </si>
  <si>
    <t>Költségvetési szervek költségvetési bevételei</t>
  </si>
  <si>
    <t>Költségvetési szervek működési célú pénzmaradványa</t>
  </si>
  <si>
    <t xml:space="preserve">  - Kistelepülések szociális feladatainak támogatása</t>
  </si>
  <si>
    <t>BALATONMÁRIAFÜRDŐ KÖZSÉG ÖNKORMÁNYZAT 2014. ÉVI KIADÁSAINAK MÉRLEGSZERŰ BEMUTATÁSA</t>
  </si>
  <si>
    <t>Költségvetési szervek kiadásai</t>
  </si>
  <si>
    <t>Költségvetési szervek beruházásai</t>
  </si>
  <si>
    <t>Költségvetési szervek felújítási kiadásai</t>
  </si>
  <si>
    <t>Költségvetési szervek felhalmozási célú költségvetési kiadás összesen:</t>
  </si>
  <si>
    <t>BALATONMÁRIAFÜRDŐ KÖZSÉG ÖNKORMÁNYZAT 2014. ÉVI KÖLTSÉGVETÉSI BEVÉTELEI</t>
  </si>
  <si>
    <t>BALATONMÁRIAFÜRDŐ KÖZSÉG ÖNKORMÁNYZAT 2014. ÉVI KÖLTSÉGVETÉSI  KIADÁSAI</t>
  </si>
  <si>
    <t>2014.ÉVI KÖLTSÉGVETÉS</t>
  </si>
  <si>
    <t xml:space="preserve"> BALATONMÁRIAFÜRDŐ KÖZSÉG ÖNKORMÁNYZAT 2014. ÉVI TÁMOGATÁSÉRTÉKŰ ÉS ÁLLAMHÁZTARTÁSON KÍVÜLRE ÁTADOTT MŰKÖDÉSI ÉS FELHALMOZÁSI  KIADÁSOK</t>
  </si>
  <si>
    <t>Marcali kistérségi igazgatási társulási díj</t>
  </si>
  <si>
    <t>TB-től átvett pénz továbbadás fogorvosnak</t>
  </si>
  <si>
    <t>Balatoni Integráció támogatás</t>
  </si>
  <si>
    <t>Tagdíj Hulladékkezelés</t>
  </si>
  <si>
    <t>BALATONMÁRIAFÜRDŐ KÖZSÉG ÖNKORMÁNYZAT 2014. ÉVI BERUHÁZÁS KIADÁSAI CÉLONKÉNT</t>
  </si>
  <si>
    <t>Bárdos Lajos sétány közműfejlesztés</t>
  </si>
  <si>
    <t>Rákóczi utca felújítás tervezés</t>
  </si>
  <si>
    <t>Rákóczi utca közvilágítás felújítás tervezés</t>
  </si>
  <si>
    <t>Kápolna bővítés, felújítás tervezés</t>
  </si>
  <si>
    <t>BALATONMÁRIAFÜRDŐ KÖZSÉG ÖNKORMÁNYZAT 2014. ÉVI FELÚJÍTÁS KIADÁSAI CÉLONKÉNT</t>
  </si>
  <si>
    <t>Új kisbusz beszerzés</t>
  </si>
  <si>
    <t>Vasút téri telephely felújítás</t>
  </si>
  <si>
    <t>Orvosi rendelő épület felújítás</t>
  </si>
  <si>
    <t>Orvosi gép beszerzés</t>
  </si>
  <si>
    <t>Fizető strand járda felújítás</t>
  </si>
  <si>
    <t>Öltözőfülke, ivókút, zuhanyzó beszerzés</t>
  </si>
  <si>
    <t>Beléptető rendszer beszerzés</t>
  </si>
  <si>
    <t>Temető kerítés</t>
  </si>
  <si>
    <t>BALATONMÁRIAFÜRDŐ KÖZSÉG ÖNKORMÁNYZAT 2014. ÉVI EURÓPAI UNIÓS TÁMOGATÁSSAL MEGVALÓSULÓ PROGRAMOK, PROJEKTEK</t>
  </si>
  <si>
    <t>BALATONMÁRIAFÜRDŐ KÖZSÉG ÖNKORMÁNYZAT KÖLTSÉGVETÉSI SZERVEINEK 2014. ÉVI ENGEDÉLYEZETT LÉTSZÁM ADATAI</t>
  </si>
  <si>
    <t>BALATONMÁRIAFÜRDŐ KÖZSÉG ÖNKORMÁNYZAT KÖLTSÉGVETÉSI SZERVEINEK 2014. ÉVI KÖZFOGLALKOZTATOTTAK LÉTSZÁM ADATAI</t>
  </si>
  <si>
    <t>BALATONMÁRIAFÜRDŐ KÖZSÉG ÖNKORMÁNYZAT MŰKÖDÉSI ÉS FELHALMOZÁSI CÉLÚ BEVÉTELEI ÉS KIADÁSAI 2014. ÉVRE</t>
  </si>
  <si>
    <t>Önkormányzati költségvetés támogatás</t>
  </si>
  <si>
    <t>Működési kölcsön visszatérülés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</si>
  <si>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</si>
  <si>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</si>
  <si>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</si>
  <si>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</si>
  <si>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>Felhalmozási kölcsön visszatérülés</t>
  </si>
  <si>
    <t>BALATONMÁRIAFÜRDŐKÖZSÉG ÖNKORMÁNYZAT 2014. ÉVI TARTALÉKAI</t>
  </si>
  <si>
    <t>2014. évi előirányzat</t>
  </si>
  <si>
    <t>Balatonmáriafürdő Önkormányzat 2014.évi előirányzat felhasználási ütemterve</t>
  </si>
  <si>
    <t xml:space="preserve">               2014.évi költségvetés</t>
  </si>
  <si>
    <t xml:space="preserve">                                A működési és fejlesztési célú bevételek és kiadások</t>
  </si>
  <si>
    <t>a 2014.évi költségvetési évet követő három év</t>
  </si>
  <si>
    <t>Működési bevételek és kiadások:</t>
  </si>
  <si>
    <t xml:space="preserve">     Megnevezés</t>
  </si>
  <si>
    <t>2014.év</t>
  </si>
  <si>
    <t>2015.év</t>
  </si>
  <si>
    <t>2016.év</t>
  </si>
  <si>
    <t>2017.év</t>
  </si>
  <si>
    <t>Önkormányzat sajátos műk.bevételei</t>
  </si>
  <si>
    <t>Önkormányzat költségvetési támogatása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</si>
  <si>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</si>
  <si>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</si>
  <si>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</si>
  <si>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</si>
  <si>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</si>
  <si>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</si>
  <si>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</si>
  <si>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</si>
  <si>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</si>
  <si>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</si>
  <si>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</si>
  <si>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</si>
  <si>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</si>
  <si>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</si>
  <si>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</si>
  <si>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</si>
  <si>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</si>
  <si>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</si>
  <si>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</si>
  <si>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</si>
  <si>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</si>
  <si>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</si>
  <si>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</si>
  <si>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</si>
  <si>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</si>
  <si>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1. melléklet az 1/2014.(II.19.) önkormányzati rendelethez</t>
  </si>
  <si>
    <t>2.melléklet az 1/2014.(II.19.) önkormányzati rendelethez</t>
  </si>
  <si>
    <t>3.melléklet az 1/2014.(II.19.)önkormányzati rendelethez</t>
  </si>
  <si>
    <t>4.melléklet a az 1/2014.(II.19.) önkormányzati rendelethez</t>
  </si>
  <si>
    <t>5.melléklet a az 1/2014.(II.19.) önkormányzati rendelethez</t>
  </si>
  <si>
    <t>6. melléklet az 1/2014.(II.19.) önkormányzati rendelethez</t>
  </si>
  <si>
    <t>7. melléklet az 1/2014.(II.19.) önkormányzati rendelethez</t>
  </si>
  <si>
    <t>8. melléklet az 1/2014.(II.19.) önkormányzati rendelethez</t>
  </si>
  <si>
    <t>9. melléklet az 1/2014.(II.19.)önkormányzati rendelethez</t>
  </si>
  <si>
    <t xml:space="preserve">                                  10.melléklet az 1/2014.(II.19.) önkormányzati rendelethez</t>
  </si>
  <si>
    <t>11. melléklet az 1/2014.(II.19.) önkormányzati rendelethez</t>
  </si>
  <si>
    <t>12. melléklet az 1/2014.(II.19.) önkormányzati rendelethez</t>
  </si>
  <si>
    <t>13. melléklet az 1/2014.(II.19.) önkormányzati rendelethez</t>
  </si>
  <si>
    <t>14. melléklet az 1/2014.(II.19.) önkormányzati rendelethez</t>
  </si>
  <si>
    <t>15. melléklet az 1/2014.(II.19.) önkormányzati rendelethez</t>
  </si>
  <si>
    <t>16. melléklet az 1/2014.(II.19.) önkormányzati rendelethez</t>
  </si>
  <si>
    <t>17. melléklet az 1/2014.(II.19.) önkormányzati rendelethez</t>
  </si>
  <si>
    <t>18. melléklet az 1/2014.(II.19.)önkormányzati rendelethez</t>
  </si>
  <si>
    <t>19. melléklet az 1/2014.(II.19.)önkormányzati rendelethez</t>
  </si>
  <si>
    <t>20. melléklet a 1/2014. (I.19.) önkormányzati rendelethez</t>
  </si>
  <si>
    <t>21. melléklet a 1./2014. (I.19.) önkormányzati rendelethez</t>
  </si>
  <si>
    <t>22.melléklet 1/2014.(I.19.)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</si>
</sst>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5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22" fillId="0" borderId="11" xfId="56" applyFont="1" applyFill="1" applyBorder="1">
      <alignment/>
      <protection/>
    </xf>
    <xf numFmtId="3" fontId="22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3" fillId="0" borderId="11" xfId="56" applyFont="1" applyBorder="1">
      <alignment/>
      <protection/>
    </xf>
    <xf numFmtId="0" fontId="0" fillId="0" borderId="11" xfId="58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4" fillId="0" borderId="11" xfId="58" applyFont="1" applyFill="1" applyBorder="1" applyAlignment="1">
      <alignment horizontal="left"/>
      <protection/>
    </xf>
    <xf numFmtId="3" fontId="24" fillId="0" borderId="11" xfId="56" applyNumberFormat="1" applyFont="1" applyFill="1" applyBorder="1">
      <alignment/>
      <protection/>
    </xf>
    <xf numFmtId="0" fontId="25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5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3" fontId="26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56" applyFont="1" applyBorder="1" applyAlignment="1">
      <alignment horizontal="center"/>
      <protection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C3" sqref="C3:O3"/>
    </sheetView>
  </sheetViews>
  <sheetFormatPr defaultColWidth="9.140625" defaultRowHeight="12.75"/>
  <cols>
    <col min="1" max="1" width="6.140625" style="207" customWidth="1"/>
    <col min="2" max="2" width="15.8515625" style="208" customWidth="1"/>
    <col min="3" max="3" width="14.8515625" style="208" customWidth="1"/>
    <col min="4" max="4" width="7.8515625" style="207" customWidth="1"/>
    <col min="5" max="5" width="8.28125" style="207" customWidth="1"/>
    <col min="6" max="6" width="8.57421875" style="207" customWidth="1"/>
    <col min="7" max="8" width="8.7109375" style="207" customWidth="1"/>
    <col min="9" max="16384" width="9.140625" style="207" customWidth="1"/>
  </cols>
  <sheetData>
    <row r="3" spans="3:15" ht="12">
      <c r="C3" s="332" t="s">
        <v>585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8" spans="1:15" ht="12">
      <c r="A8" s="329" t="s">
        <v>240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15" ht="12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ht="12">
      <c r="A10" s="211"/>
      <c r="B10" s="212" t="s">
        <v>96</v>
      </c>
      <c r="C10" s="212" t="s">
        <v>97</v>
      </c>
      <c r="D10" s="213" t="s">
        <v>98</v>
      </c>
      <c r="E10" s="213" t="s">
        <v>99</v>
      </c>
      <c r="F10" s="213" t="s">
        <v>100</v>
      </c>
      <c r="G10" s="213" t="s">
        <v>101</v>
      </c>
      <c r="H10" s="213" t="s">
        <v>102</v>
      </c>
      <c r="I10" s="213" t="s">
        <v>103</v>
      </c>
      <c r="J10" s="213" t="s">
        <v>104</v>
      </c>
      <c r="K10" s="213" t="s">
        <v>105</v>
      </c>
      <c r="L10" s="213" t="s">
        <v>106</v>
      </c>
      <c r="M10" s="213" t="s">
        <v>107</v>
      </c>
      <c r="N10" s="213" t="s">
        <v>109</v>
      </c>
      <c r="O10" s="213" t="s">
        <v>110</v>
      </c>
    </row>
    <row r="11" spans="1:15" ht="12">
      <c r="A11" s="211"/>
      <c r="B11" s="214" t="s">
        <v>163</v>
      </c>
      <c r="C11" s="214" t="s">
        <v>164</v>
      </c>
      <c r="D11" s="331" t="s">
        <v>500</v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</row>
    <row r="12" spans="1:15" s="216" customFormat="1" ht="36">
      <c r="A12" s="215" t="s">
        <v>165</v>
      </c>
      <c r="B12" s="215" t="s">
        <v>501</v>
      </c>
      <c r="C12" s="215" t="s">
        <v>501</v>
      </c>
      <c r="D12" s="333" t="s">
        <v>81</v>
      </c>
      <c r="E12" s="334"/>
      <c r="F12" s="334"/>
      <c r="G12" s="335"/>
      <c r="H12" s="333" t="s">
        <v>80</v>
      </c>
      <c r="I12" s="334"/>
      <c r="J12" s="334"/>
      <c r="K12" s="335"/>
      <c r="L12" s="333" t="s">
        <v>161</v>
      </c>
      <c r="M12" s="334"/>
      <c r="N12" s="334"/>
      <c r="O12" s="335"/>
    </row>
    <row r="13" spans="1:15" s="216" customFormat="1" ht="36">
      <c r="A13" s="215"/>
      <c r="B13" s="215"/>
      <c r="C13" s="215"/>
      <c r="D13" s="215" t="s">
        <v>424</v>
      </c>
      <c r="E13" s="215" t="s">
        <v>425</v>
      </c>
      <c r="F13" s="215" t="s">
        <v>426</v>
      </c>
      <c r="G13" s="215" t="s">
        <v>83</v>
      </c>
      <c r="H13" s="215" t="s">
        <v>424</v>
      </c>
      <c r="I13" s="215" t="s">
        <v>425</v>
      </c>
      <c r="J13" s="215" t="s">
        <v>426</v>
      </c>
      <c r="K13" s="215" t="s">
        <v>83</v>
      </c>
      <c r="L13" s="215" t="s">
        <v>424</v>
      </c>
      <c r="M13" s="215" t="s">
        <v>425</v>
      </c>
      <c r="N13" s="215" t="s">
        <v>426</v>
      </c>
      <c r="O13" s="215" t="s">
        <v>83</v>
      </c>
    </row>
    <row r="14" spans="1:15" ht="24">
      <c r="A14" s="217">
        <v>1</v>
      </c>
      <c r="B14" s="218" t="s">
        <v>241</v>
      </c>
      <c r="C14" s="218"/>
      <c r="D14" s="219">
        <v>119286</v>
      </c>
      <c r="E14" s="219">
        <v>250975</v>
      </c>
      <c r="F14" s="219">
        <v>28555</v>
      </c>
      <c r="G14" s="219">
        <f>SUM(D14:F14)</f>
        <v>398816</v>
      </c>
      <c r="H14" s="219">
        <v>207311</v>
      </c>
      <c r="I14" s="219">
        <v>191505</v>
      </c>
      <c r="J14" s="219">
        <v>0</v>
      </c>
      <c r="K14" s="219">
        <f>SUM(H14:J14)</f>
        <v>398816</v>
      </c>
      <c r="L14" s="219">
        <v>4</v>
      </c>
      <c r="M14" s="219">
        <v>23</v>
      </c>
      <c r="N14" s="219">
        <v>1</v>
      </c>
      <c r="O14" s="219">
        <f>SUM(L14:N14)</f>
        <v>28</v>
      </c>
    </row>
    <row r="15" spans="1:15" s="223" customFormat="1" ht="36">
      <c r="A15" s="220">
        <v>2</v>
      </c>
      <c r="B15" s="221" t="s">
        <v>242</v>
      </c>
      <c r="C15" s="221"/>
      <c r="D15" s="222">
        <f>SUM(D14:D14)</f>
        <v>119286</v>
      </c>
      <c r="E15" s="222">
        <f aca="true" t="shared" si="0" ref="E15:O15">SUM(E14:E14)</f>
        <v>250975</v>
      </c>
      <c r="F15" s="222">
        <f t="shared" si="0"/>
        <v>28555</v>
      </c>
      <c r="G15" s="222">
        <f t="shared" si="0"/>
        <v>398816</v>
      </c>
      <c r="H15" s="222">
        <f t="shared" si="0"/>
        <v>207311</v>
      </c>
      <c r="I15" s="222">
        <f t="shared" si="0"/>
        <v>191505</v>
      </c>
      <c r="J15" s="222">
        <f t="shared" si="0"/>
        <v>0</v>
      </c>
      <c r="K15" s="222">
        <f t="shared" si="0"/>
        <v>398816</v>
      </c>
      <c r="L15" s="222">
        <f t="shared" si="0"/>
        <v>4</v>
      </c>
      <c r="M15" s="222">
        <f t="shared" si="0"/>
        <v>23</v>
      </c>
      <c r="N15" s="222">
        <f t="shared" si="0"/>
        <v>1</v>
      </c>
      <c r="O15" s="222">
        <f t="shared" si="0"/>
        <v>28</v>
      </c>
    </row>
    <row r="16" spans="4:15" ht="12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</row>
  </sheetData>
  <sheetProtection/>
  <mergeCells count="6">
    <mergeCell ref="A8:O8"/>
    <mergeCell ref="D11:O11"/>
    <mergeCell ref="C3:O3"/>
    <mergeCell ref="D12:G12"/>
    <mergeCell ref="H12:K12"/>
    <mergeCell ref="L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2:9" ht="12.75">
      <c r="B1" s="359" t="s">
        <v>594</v>
      </c>
      <c r="C1" s="360"/>
      <c r="D1" s="360"/>
      <c r="E1" s="360"/>
      <c r="F1" s="360"/>
      <c r="G1" s="360"/>
      <c r="H1" s="284"/>
      <c r="I1" s="284"/>
    </row>
    <row r="3" spans="1:6" ht="12.75">
      <c r="A3" s="338" t="s">
        <v>469</v>
      </c>
      <c r="B3" s="338"/>
      <c r="C3" s="338"/>
      <c r="D3" s="338"/>
      <c r="E3" s="338"/>
      <c r="F3" s="338"/>
    </row>
    <row r="4" spans="1:6" ht="12.75">
      <c r="A4" s="338" t="s">
        <v>468</v>
      </c>
      <c r="B4" s="338"/>
      <c r="C4" s="338"/>
      <c r="D4" s="338"/>
      <c r="E4" s="338"/>
      <c r="F4" s="338"/>
    </row>
    <row r="5" spans="1:6" ht="12.75">
      <c r="A5" s="338" t="s">
        <v>515</v>
      </c>
      <c r="B5" s="338"/>
      <c r="C5" s="338"/>
      <c r="D5" s="338"/>
      <c r="E5" s="338"/>
      <c r="F5" s="338"/>
    </row>
    <row r="7" spans="1:6" s="52" customFormat="1" ht="10.5">
      <c r="A7" s="8"/>
      <c r="B7" s="225" t="s">
        <v>96</v>
      </c>
      <c r="C7" s="258" t="s">
        <v>97</v>
      </c>
      <c r="D7" s="258" t="s">
        <v>98</v>
      </c>
      <c r="E7" s="258" t="s">
        <v>99</v>
      </c>
      <c r="F7" s="225" t="s">
        <v>409</v>
      </c>
    </row>
    <row r="8" spans="1:6" s="4" customFormat="1" ht="36">
      <c r="A8" s="7" t="s">
        <v>0</v>
      </c>
      <c r="B8" s="25" t="s">
        <v>1</v>
      </c>
      <c r="C8" s="231" t="s">
        <v>424</v>
      </c>
      <c r="D8" s="231" t="s">
        <v>425</v>
      </c>
      <c r="E8" s="231" t="s">
        <v>427</v>
      </c>
      <c r="F8" s="231" t="s">
        <v>83</v>
      </c>
    </row>
    <row r="9" spans="1:6" s="4" customFormat="1" ht="11.25">
      <c r="A9" s="42"/>
      <c r="B9" s="226"/>
      <c r="C9" s="276"/>
      <c r="D9" s="276"/>
      <c r="E9" s="276"/>
      <c r="F9" s="282"/>
    </row>
    <row r="10" spans="1:6" s="4" customFormat="1" ht="11.25">
      <c r="A10" s="91">
        <v>1</v>
      </c>
      <c r="B10" s="112" t="s">
        <v>470</v>
      </c>
      <c r="C10" s="262">
        <v>900</v>
      </c>
      <c r="D10" s="262"/>
      <c r="E10" s="262"/>
      <c r="F10" s="96">
        <f>SUM(C10:E10)</f>
        <v>900</v>
      </c>
    </row>
    <row r="11" spans="1:6" s="4" customFormat="1" ht="11.25">
      <c r="A11" s="91">
        <f>A10+1</f>
        <v>2</v>
      </c>
      <c r="B11" s="112" t="s">
        <v>471</v>
      </c>
      <c r="C11" s="262">
        <v>254</v>
      </c>
      <c r="D11" s="262"/>
      <c r="E11" s="262"/>
      <c r="F11" s="96">
        <f aca="true" t="shared" si="0" ref="F11:F25">SUM(C11:E11)</f>
        <v>254</v>
      </c>
    </row>
    <row r="12" spans="1:6" s="4" customFormat="1" ht="22.5">
      <c r="A12" s="91">
        <f aca="true" t="shared" si="1" ref="A12:A25">A11+1</f>
        <v>3</v>
      </c>
      <c r="B12" s="112" t="s">
        <v>472</v>
      </c>
      <c r="C12" s="262">
        <v>254</v>
      </c>
      <c r="D12" s="262"/>
      <c r="E12" s="262"/>
      <c r="F12" s="96">
        <f t="shared" si="0"/>
        <v>254</v>
      </c>
    </row>
    <row r="13" spans="1:6" s="4" customFormat="1" ht="11.25">
      <c r="A13" s="91">
        <f t="shared" si="1"/>
        <v>4</v>
      </c>
      <c r="B13" s="112" t="s">
        <v>473</v>
      </c>
      <c r="C13" s="262">
        <v>450</v>
      </c>
      <c r="D13" s="262"/>
      <c r="E13" s="262"/>
      <c r="F13" s="96">
        <f t="shared" si="0"/>
        <v>450</v>
      </c>
    </row>
    <row r="14" spans="1:6" s="4" customFormat="1" ht="11.25">
      <c r="A14" s="91">
        <f t="shared" si="1"/>
        <v>5</v>
      </c>
      <c r="B14" s="112" t="s">
        <v>474</v>
      </c>
      <c r="C14" s="262"/>
      <c r="D14" s="262">
        <v>283</v>
      </c>
      <c r="E14" s="262"/>
      <c r="F14" s="96">
        <f t="shared" si="0"/>
        <v>283</v>
      </c>
    </row>
    <row r="15" spans="1:6" s="4" customFormat="1" ht="11.25">
      <c r="A15" s="91">
        <f t="shared" si="1"/>
        <v>6</v>
      </c>
      <c r="B15" s="112" t="s">
        <v>475</v>
      </c>
      <c r="C15" s="262">
        <v>700</v>
      </c>
      <c r="D15" s="262"/>
      <c r="E15" s="262"/>
      <c r="F15" s="96">
        <f t="shared" si="0"/>
        <v>700</v>
      </c>
    </row>
    <row r="16" spans="1:6" s="272" customFormat="1" ht="12.75">
      <c r="A16" s="91">
        <f t="shared" si="1"/>
        <v>7</v>
      </c>
      <c r="B16" s="275" t="s">
        <v>476</v>
      </c>
      <c r="C16" s="277">
        <v>240</v>
      </c>
      <c r="D16" s="278"/>
      <c r="E16" s="278"/>
      <c r="F16" s="96">
        <f t="shared" si="0"/>
        <v>240</v>
      </c>
    </row>
    <row r="17" spans="1:6" ht="12.75">
      <c r="A17" s="91">
        <f t="shared" si="1"/>
        <v>8</v>
      </c>
      <c r="B17" s="275" t="s">
        <v>477</v>
      </c>
      <c r="C17" s="277">
        <v>500</v>
      </c>
      <c r="D17" s="278"/>
      <c r="E17" s="278"/>
      <c r="F17" s="96">
        <f t="shared" si="0"/>
        <v>500</v>
      </c>
    </row>
    <row r="18" spans="1:6" ht="12.75">
      <c r="A18" s="91">
        <f t="shared" si="1"/>
        <v>9</v>
      </c>
      <c r="B18" s="274" t="s">
        <v>478</v>
      </c>
      <c r="C18" s="278"/>
      <c r="D18" s="278">
        <v>50</v>
      </c>
      <c r="E18" s="278"/>
      <c r="F18" s="96">
        <f t="shared" si="0"/>
        <v>50</v>
      </c>
    </row>
    <row r="19" spans="1:6" ht="12.75">
      <c r="A19" s="91">
        <f t="shared" si="1"/>
        <v>10</v>
      </c>
      <c r="B19" s="274" t="s">
        <v>479</v>
      </c>
      <c r="C19" s="278"/>
      <c r="D19" s="278">
        <v>300</v>
      </c>
      <c r="E19" s="278"/>
      <c r="F19" s="96">
        <f t="shared" si="0"/>
        <v>300</v>
      </c>
    </row>
    <row r="20" spans="1:6" ht="12.75">
      <c r="A20" s="91">
        <f t="shared" si="1"/>
        <v>11</v>
      </c>
      <c r="B20" s="274" t="s">
        <v>480</v>
      </c>
      <c r="C20" s="278"/>
      <c r="D20" s="278">
        <v>150</v>
      </c>
      <c r="E20" s="278"/>
      <c r="F20" s="96">
        <f t="shared" si="0"/>
        <v>150</v>
      </c>
    </row>
    <row r="21" spans="1:6" ht="12.75">
      <c r="A21" s="91">
        <f t="shared" si="1"/>
        <v>12</v>
      </c>
      <c r="B21" s="274" t="s">
        <v>481</v>
      </c>
      <c r="C21" s="278"/>
      <c r="D21" s="278">
        <v>240</v>
      </c>
      <c r="E21" s="278"/>
      <c r="F21" s="96">
        <f t="shared" si="0"/>
        <v>240</v>
      </c>
    </row>
    <row r="22" spans="1:6" ht="12.75">
      <c r="A22" s="91">
        <f t="shared" si="1"/>
        <v>13</v>
      </c>
      <c r="B22" s="274" t="s">
        <v>482</v>
      </c>
      <c r="C22" s="278"/>
      <c r="D22" s="278">
        <v>180</v>
      </c>
      <c r="E22" s="278"/>
      <c r="F22" s="96">
        <f t="shared" si="0"/>
        <v>180</v>
      </c>
    </row>
    <row r="23" spans="1:6" ht="12.75">
      <c r="A23" s="91">
        <f t="shared" si="1"/>
        <v>14</v>
      </c>
      <c r="B23" s="274" t="s">
        <v>483</v>
      </c>
      <c r="C23" s="278"/>
      <c r="D23" s="278">
        <v>150</v>
      </c>
      <c r="E23" s="278"/>
      <c r="F23" s="96">
        <f t="shared" si="0"/>
        <v>150</v>
      </c>
    </row>
    <row r="24" spans="1:6" ht="12.75">
      <c r="A24" s="91">
        <f t="shared" si="1"/>
        <v>15</v>
      </c>
      <c r="B24" s="274" t="s">
        <v>484</v>
      </c>
      <c r="C24" s="278">
        <v>250</v>
      </c>
      <c r="D24" s="278"/>
      <c r="E24" s="278"/>
      <c r="F24" s="96">
        <f t="shared" si="0"/>
        <v>250</v>
      </c>
    </row>
    <row r="25" spans="1:6" ht="12.75">
      <c r="A25" s="91">
        <f t="shared" si="1"/>
        <v>16</v>
      </c>
      <c r="B25" s="274" t="s">
        <v>485</v>
      </c>
      <c r="C25" s="278">
        <v>120</v>
      </c>
      <c r="D25" s="278"/>
      <c r="E25" s="278"/>
      <c r="F25" s="96">
        <f t="shared" si="0"/>
        <v>120</v>
      </c>
    </row>
    <row r="26" spans="1:6" ht="12.75">
      <c r="A26" s="274"/>
      <c r="B26" s="274"/>
      <c r="C26" s="274"/>
      <c r="D26" s="274"/>
      <c r="E26" s="274"/>
      <c r="F26" s="283"/>
    </row>
    <row r="27" spans="1:6" s="179" customFormat="1" ht="12.75">
      <c r="A27" s="279">
        <v>17</v>
      </c>
      <c r="B27" s="280" t="s">
        <v>83</v>
      </c>
      <c r="C27" s="281">
        <f>SUM(C10:C26)</f>
        <v>3668</v>
      </c>
      <c r="D27" s="281">
        <f>SUM(D10:D26)</f>
        <v>1353</v>
      </c>
      <c r="E27" s="281">
        <f>SUM(E10:E26)</f>
        <v>0</v>
      </c>
      <c r="F27" s="281">
        <f>SUM(F10:F26)</f>
        <v>5021</v>
      </c>
    </row>
    <row r="28" spans="1:6" ht="12.75">
      <c r="A28" s="273"/>
      <c r="B28" s="273"/>
      <c r="C28" s="273"/>
      <c r="D28" s="273"/>
      <c r="E28" s="273"/>
      <c r="F28" s="273"/>
    </row>
    <row r="29" spans="1:6" ht="12.75">
      <c r="A29" s="273"/>
      <c r="B29" s="273"/>
      <c r="C29" s="273"/>
      <c r="D29" s="273"/>
      <c r="E29" s="273"/>
      <c r="F29" s="273"/>
    </row>
    <row r="30" spans="1:6" ht="12.75">
      <c r="A30" s="273"/>
      <c r="B30" s="273"/>
      <c r="C30" s="273"/>
      <c r="D30" s="273"/>
      <c r="E30" s="273"/>
      <c r="F30" s="273"/>
    </row>
    <row r="31" spans="1:6" ht="12.75">
      <c r="A31" s="273"/>
      <c r="B31" s="273"/>
      <c r="C31" s="273"/>
      <c r="D31" s="273"/>
      <c r="E31" s="273"/>
      <c r="F31" s="273"/>
    </row>
    <row r="32" spans="1:6" ht="12.75">
      <c r="A32" s="273"/>
      <c r="B32" s="273"/>
      <c r="C32" s="273"/>
      <c r="D32" s="273"/>
      <c r="E32" s="273"/>
      <c r="F32" s="273"/>
    </row>
    <row r="33" spans="1:6" ht="12.75">
      <c r="A33" s="273"/>
      <c r="B33" s="273"/>
      <c r="C33" s="273"/>
      <c r="D33" s="273"/>
      <c r="E33" s="273"/>
      <c r="F33" s="273"/>
    </row>
  </sheetData>
  <sheetProtection/>
  <mergeCells count="4">
    <mergeCell ref="A4:F4"/>
    <mergeCell ref="A5:F5"/>
    <mergeCell ref="A3:F3"/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6" customWidth="1"/>
    <col min="2" max="2" width="36.8515625" style="256" customWidth="1"/>
    <col min="3" max="3" width="11.7109375" style="264" customWidth="1"/>
    <col min="4" max="4" width="10.8515625" style="264" customWidth="1"/>
    <col min="5" max="5" width="11.7109375" style="264" customWidth="1"/>
    <col min="6" max="6" width="11.00390625" style="126" customWidth="1"/>
    <col min="7" max="16384" width="9.140625" style="4" customWidth="1"/>
  </cols>
  <sheetData>
    <row r="1" spans="1:6" ht="11.25">
      <c r="A1" s="346" t="s">
        <v>595</v>
      </c>
      <c r="B1" s="346"/>
      <c r="C1" s="346"/>
      <c r="D1" s="346"/>
      <c r="E1" s="346"/>
      <c r="F1" s="346"/>
    </row>
    <row r="3" spans="1:6" ht="25.5" customHeight="1">
      <c r="A3" s="347" t="s">
        <v>516</v>
      </c>
      <c r="B3" s="347"/>
      <c r="C3" s="347"/>
      <c r="D3" s="347"/>
      <c r="E3" s="347"/>
      <c r="F3" s="347"/>
    </row>
    <row r="4" spans="1:6" ht="12.75">
      <c r="A4" s="5"/>
      <c r="B4" s="115"/>
      <c r="C4" s="124"/>
      <c r="D4" s="124"/>
      <c r="E4" s="124"/>
      <c r="F4" s="257" t="s">
        <v>18</v>
      </c>
    </row>
    <row r="5" spans="1:6" s="52" customFormat="1" ht="10.5">
      <c r="A5" s="8"/>
      <c r="B5" s="225" t="s">
        <v>96</v>
      </c>
      <c r="C5" s="258" t="s">
        <v>97</v>
      </c>
      <c r="D5" s="258" t="s">
        <v>98</v>
      </c>
      <c r="E5" s="258" t="s">
        <v>99</v>
      </c>
      <c r="F5" s="225" t="s">
        <v>409</v>
      </c>
    </row>
    <row r="6" spans="1:6" ht="36">
      <c r="A6" s="7" t="s">
        <v>0</v>
      </c>
      <c r="B6" s="25" t="s">
        <v>1</v>
      </c>
      <c r="C6" s="231" t="s">
        <v>424</v>
      </c>
      <c r="D6" s="231" t="s">
        <v>425</v>
      </c>
      <c r="E6" s="231" t="s">
        <v>427</v>
      </c>
      <c r="F6" s="231" t="s">
        <v>83</v>
      </c>
    </row>
    <row r="7" spans="1:6" ht="11.25">
      <c r="A7" s="42"/>
      <c r="B7" s="241"/>
      <c r="C7" s="259"/>
      <c r="D7" s="259"/>
      <c r="E7" s="259"/>
      <c r="F7" s="265"/>
    </row>
    <row r="8" spans="1:6" ht="22.5">
      <c r="A8" s="39">
        <v>1</v>
      </c>
      <c r="B8" s="235" t="s">
        <v>217</v>
      </c>
      <c r="C8" s="62">
        <f>C49</f>
        <v>4842</v>
      </c>
      <c r="D8" s="62">
        <f>D49</f>
        <v>15783</v>
      </c>
      <c r="E8" s="62">
        <f>E49</f>
        <v>15056</v>
      </c>
      <c r="F8" s="96">
        <f>SUM(C8:E8)</f>
        <v>35681</v>
      </c>
    </row>
    <row r="9" spans="1:6" ht="11.25">
      <c r="A9" s="39"/>
      <c r="B9" s="237"/>
      <c r="C9" s="248"/>
      <c r="D9" s="248"/>
      <c r="E9" s="248"/>
      <c r="F9" s="96">
        <f aca="true" t="shared" si="0" ref="F9:F49">SUM(C9:E9)</f>
        <v>0</v>
      </c>
    </row>
    <row r="10" spans="1:6" ht="11.25">
      <c r="A10" s="39">
        <v>2</v>
      </c>
      <c r="B10" s="234" t="s">
        <v>492</v>
      </c>
      <c r="C10" s="62">
        <f>SUM(C11:C18)</f>
        <v>2142</v>
      </c>
      <c r="D10" s="62">
        <f>SUM(D11:D18)</f>
        <v>0</v>
      </c>
      <c r="E10" s="62">
        <f>SUM(E11:E18)</f>
        <v>15056</v>
      </c>
      <c r="F10" s="96">
        <f t="shared" si="0"/>
        <v>17198</v>
      </c>
    </row>
    <row r="11" spans="1:6" ht="22.5">
      <c r="A11" s="39">
        <f>A10+1</f>
        <v>3</v>
      </c>
      <c r="B11" s="237" t="s">
        <v>447</v>
      </c>
      <c r="C11" s="248"/>
      <c r="D11" s="248"/>
      <c r="E11" s="248">
        <v>14228</v>
      </c>
      <c r="F11" s="96">
        <f t="shared" si="0"/>
        <v>14228</v>
      </c>
    </row>
    <row r="12" spans="1:6" ht="11.25">
      <c r="A12" s="39">
        <f aca="true" t="shared" si="1" ref="A12:A18">A11+1</f>
        <v>4</v>
      </c>
      <c r="B12" s="237" t="s">
        <v>448</v>
      </c>
      <c r="C12" s="248"/>
      <c r="D12" s="248"/>
      <c r="E12" s="248">
        <v>294</v>
      </c>
      <c r="F12" s="96">
        <f t="shared" si="0"/>
        <v>294</v>
      </c>
    </row>
    <row r="13" spans="1:6" ht="11.25">
      <c r="A13" s="39">
        <f t="shared" si="1"/>
        <v>5</v>
      </c>
      <c r="B13" s="237" t="s">
        <v>178</v>
      </c>
      <c r="C13" s="248"/>
      <c r="D13" s="248"/>
      <c r="E13" s="248">
        <v>236</v>
      </c>
      <c r="F13" s="96">
        <f t="shared" si="0"/>
        <v>236</v>
      </c>
    </row>
    <row r="14" spans="1:6" ht="11.25">
      <c r="A14" s="39">
        <f t="shared" si="1"/>
        <v>6</v>
      </c>
      <c r="B14" s="237" t="s">
        <v>449</v>
      </c>
      <c r="C14" s="248"/>
      <c r="D14" s="248"/>
      <c r="E14" s="248">
        <v>196</v>
      </c>
      <c r="F14" s="96">
        <f t="shared" si="0"/>
        <v>196</v>
      </c>
    </row>
    <row r="15" spans="1:6" ht="11.25">
      <c r="A15" s="39">
        <f t="shared" si="1"/>
        <v>7</v>
      </c>
      <c r="B15" s="237" t="s">
        <v>517</v>
      </c>
      <c r="C15" s="248"/>
      <c r="D15" s="248"/>
      <c r="E15" s="248">
        <v>102</v>
      </c>
      <c r="F15" s="96">
        <f t="shared" si="0"/>
        <v>102</v>
      </c>
    </row>
    <row r="16" spans="1:6" ht="11.25">
      <c r="A16" s="39">
        <f t="shared" si="1"/>
        <v>8</v>
      </c>
      <c r="B16" s="237" t="s">
        <v>489</v>
      </c>
      <c r="C16" s="248">
        <v>348</v>
      </c>
      <c r="D16" s="248"/>
      <c r="E16" s="248"/>
      <c r="F16" s="96">
        <f t="shared" si="0"/>
        <v>348</v>
      </c>
    </row>
    <row r="17" spans="1:6" ht="22.5">
      <c r="A17" s="39">
        <f t="shared" si="1"/>
        <v>9</v>
      </c>
      <c r="B17" s="237" t="s">
        <v>248</v>
      </c>
      <c r="C17" s="248">
        <v>630</v>
      </c>
      <c r="D17" s="248"/>
      <c r="E17" s="248"/>
      <c r="F17" s="96">
        <f t="shared" si="0"/>
        <v>630</v>
      </c>
    </row>
    <row r="18" spans="1:6" ht="22.5">
      <c r="A18" s="39">
        <f t="shared" si="1"/>
        <v>10</v>
      </c>
      <c r="B18" s="237" t="s">
        <v>249</v>
      </c>
      <c r="C18" s="248">
        <v>1164</v>
      </c>
      <c r="D18" s="248"/>
      <c r="E18" s="248"/>
      <c r="F18" s="96">
        <f t="shared" si="0"/>
        <v>1164</v>
      </c>
    </row>
    <row r="19" spans="1:6" ht="11.25">
      <c r="A19" s="39"/>
      <c r="B19" s="237"/>
      <c r="C19" s="248"/>
      <c r="D19" s="248"/>
      <c r="E19" s="248"/>
      <c r="F19" s="96">
        <f t="shared" si="0"/>
        <v>0</v>
      </c>
    </row>
    <row r="20" spans="1:6" ht="21.75">
      <c r="A20" s="39">
        <v>11</v>
      </c>
      <c r="B20" s="234" t="s">
        <v>493</v>
      </c>
      <c r="C20" s="62">
        <f>SUM(C21:C48)</f>
        <v>2700</v>
      </c>
      <c r="D20" s="62">
        <f>SUM(D21:D48)</f>
        <v>15783</v>
      </c>
      <c r="E20" s="62">
        <f>SUM(E21:E48)</f>
        <v>0</v>
      </c>
      <c r="F20" s="96">
        <f t="shared" si="0"/>
        <v>18483</v>
      </c>
    </row>
    <row r="21" spans="1:6" ht="11.25">
      <c r="A21" s="39">
        <f>A20+1</f>
        <v>12</v>
      </c>
      <c r="B21" s="237" t="s">
        <v>184</v>
      </c>
      <c r="C21" s="248"/>
      <c r="D21" s="248">
        <v>300</v>
      </c>
      <c r="E21" s="248"/>
      <c r="F21" s="96">
        <f t="shared" si="0"/>
        <v>300</v>
      </c>
    </row>
    <row r="22" spans="1:6" ht="22.5">
      <c r="A22" s="39">
        <f aca="true" t="shared" si="2" ref="A22:A47">A21+1</f>
        <v>13</v>
      </c>
      <c r="B22" s="237" t="s">
        <v>450</v>
      </c>
      <c r="C22" s="248"/>
      <c r="D22" s="248">
        <v>740</v>
      </c>
      <c r="E22" s="248"/>
      <c r="F22" s="96">
        <f t="shared" si="0"/>
        <v>740</v>
      </c>
    </row>
    <row r="23" spans="1:6" ht="11.25">
      <c r="A23" s="39">
        <f t="shared" si="2"/>
        <v>14</v>
      </c>
      <c r="B23" s="237" t="s">
        <v>518</v>
      </c>
      <c r="C23" s="248">
        <v>2700</v>
      </c>
      <c r="D23" s="248"/>
      <c r="E23" s="248"/>
      <c r="F23" s="96">
        <f t="shared" si="0"/>
        <v>2700</v>
      </c>
    </row>
    <row r="24" spans="1:6" ht="11.25">
      <c r="A24" s="39">
        <f t="shared" si="2"/>
        <v>15</v>
      </c>
      <c r="B24" s="237" t="s">
        <v>187</v>
      </c>
      <c r="C24" s="248"/>
      <c r="D24" s="248">
        <v>45</v>
      </c>
      <c r="E24" s="248"/>
      <c r="F24" s="96">
        <f t="shared" si="0"/>
        <v>45</v>
      </c>
    </row>
    <row r="25" spans="1:6" ht="11.25">
      <c r="A25" s="39">
        <f t="shared" si="2"/>
        <v>16</v>
      </c>
      <c r="B25" s="237" t="s">
        <v>179</v>
      </c>
      <c r="C25" s="248"/>
      <c r="D25" s="248">
        <v>270</v>
      </c>
      <c r="E25" s="248"/>
      <c r="F25" s="96">
        <f t="shared" si="0"/>
        <v>270</v>
      </c>
    </row>
    <row r="26" spans="1:6" ht="11.25">
      <c r="A26" s="39">
        <f t="shared" si="2"/>
        <v>17</v>
      </c>
      <c r="B26" s="237" t="s">
        <v>185</v>
      </c>
      <c r="C26" s="248"/>
      <c r="D26" s="248">
        <v>370</v>
      </c>
      <c r="E26" s="248"/>
      <c r="F26" s="96">
        <f t="shared" si="0"/>
        <v>370</v>
      </c>
    </row>
    <row r="27" spans="1:6" ht="11.25">
      <c r="A27" s="39">
        <f t="shared" si="2"/>
        <v>18</v>
      </c>
      <c r="B27" s="237" t="s">
        <v>186</v>
      </c>
      <c r="C27" s="248"/>
      <c r="D27" s="248">
        <v>250</v>
      </c>
      <c r="E27" s="248"/>
      <c r="F27" s="96">
        <f t="shared" si="0"/>
        <v>250</v>
      </c>
    </row>
    <row r="28" spans="1:6" ht="11.25">
      <c r="A28" s="39">
        <f t="shared" si="2"/>
        <v>19</v>
      </c>
      <c r="B28" s="237" t="s">
        <v>191</v>
      </c>
      <c r="C28" s="248"/>
      <c r="D28" s="248">
        <v>150</v>
      </c>
      <c r="E28" s="248"/>
      <c r="F28" s="96">
        <f t="shared" si="0"/>
        <v>150</v>
      </c>
    </row>
    <row r="29" spans="1:6" ht="11.25">
      <c r="A29" s="39">
        <f t="shared" si="2"/>
        <v>20</v>
      </c>
      <c r="B29" s="237" t="s">
        <v>180</v>
      </c>
      <c r="C29" s="248"/>
      <c r="D29" s="248">
        <v>150</v>
      </c>
      <c r="E29" s="248"/>
      <c r="F29" s="96">
        <f t="shared" si="0"/>
        <v>150</v>
      </c>
    </row>
    <row r="30" spans="1:6" ht="11.25">
      <c r="A30" s="39">
        <f t="shared" si="2"/>
        <v>21</v>
      </c>
      <c r="B30" s="237" t="s">
        <v>189</v>
      </c>
      <c r="C30" s="248"/>
      <c r="D30" s="248">
        <v>216</v>
      </c>
      <c r="E30" s="248"/>
      <c r="F30" s="96">
        <f t="shared" si="0"/>
        <v>216</v>
      </c>
    </row>
    <row r="31" spans="1:6" ht="11.25">
      <c r="A31" s="39">
        <f t="shared" si="2"/>
        <v>22</v>
      </c>
      <c r="B31" s="237" t="s">
        <v>181</v>
      </c>
      <c r="C31" s="248"/>
      <c r="D31" s="248">
        <v>45</v>
      </c>
      <c r="E31" s="248"/>
      <c r="F31" s="96">
        <f t="shared" si="0"/>
        <v>45</v>
      </c>
    </row>
    <row r="32" spans="1:6" ht="11.25">
      <c r="A32" s="39">
        <f t="shared" si="2"/>
        <v>23</v>
      </c>
      <c r="B32" s="237" t="s">
        <v>451</v>
      </c>
      <c r="C32" s="248"/>
      <c r="D32" s="248">
        <v>6000</v>
      </c>
      <c r="E32" s="248"/>
      <c r="F32" s="96">
        <f t="shared" si="0"/>
        <v>6000</v>
      </c>
    </row>
    <row r="33" spans="1:6" ht="11.25">
      <c r="A33" s="39">
        <f t="shared" si="2"/>
        <v>24</v>
      </c>
      <c r="B33" s="237" t="s">
        <v>519</v>
      </c>
      <c r="C33" s="248"/>
      <c r="D33" s="248">
        <v>10</v>
      </c>
      <c r="E33" s="248"/>
      <c r="F33" s="96">
        <f t="shared" si="0"/>
        <v>10</v>
      </c>
    </row>
    <row r="34" spans="1:6" ht="11.25">
      <c r="A34" s="39">
        <f t="shared" si="2"/>
        <v>25</v>
      </c>
      <c r="B34" s="237" t="s">
        <v>190</v>
      </c>
      <c r="C34" s="248"/>
      <c r="D34" s="248">
        <v>306</v>
      </c>
      <c r="E34" s="248"/>
      <c r="F34" s="96">
        <f t="shared" si="0"/>
        <v>306</v>
      </c>
    </row>
    <row r="35" spans="1:6" ht="11.25">
      <c r="A35" s="39">
        <f t="shared" si="2"/>
        <v>26</v>
      </c>
      <c r="B35" s="237" t="s">
        <v>188</v>
      </c>
      <c r="C35" s="248"/>
      <c r="D35" s="248">
        <v>180</v>
      </c>
      <c r="E35" s="248"/>
      <c r="F35" s="96">
        <f t="shared" si="0"/>
        <v>180</v>
      </c>
    </row>
    <row r="36" spans="1:6" ht="11.25">
      <c r="A36" s="39">
        <f t="shared" si="2"/>
        <v>27</v>
      </c>
      <c r="B36" s="237" t="s">
        <v>250</v>
      </c>
      <c r="C36" s="248"/>
      <c r="D36" s="248">
        <v>30</v>
      </c>
      <c r="E36" s="248"/>
      <c r="F36" s="96">
        <f t="shared" si="0"/>
        <v>30</v>
      </c>
    </row>
    <row r="37" spans="1:6" ht="11.25">
      <c r="A37" s="39">
        <f t="shared" si="2"/>
        <v>28</v>
      </c>
      <c r="B37" s="237" t="s">
        <v>452</v>
      </c>
      <c r="C37" s="248"/>
      <c r="D37" s="248">
        <v>3</v>
      </c>
      <c r="E37" s="248"/>
      <c r="F37" s="96">
        <f t="shared" si="0"/>
        <v>3</v>
      </c>
    </row>
    <row r="38" spans="1:6" ht="11.25">
      <c r="A38" s="39">
        <f t="shared" si="2"/>
        <v>29</v>
      </c>
      <c r="B38" s="237" t="s">
        <v>182</v>
      </c>
      <c r="C38" s="248"/>
      <c r="D38" s="248">
        <v>50</v>
      </c>
      <c r="E38" s="248"/>
      <c r="F38" s="96">
        <f t="shared" si="0"/>
        <v>50</v>
      </c>
    </row>
    <row r="39" spans="1:6" ht="11.25">
      <c r="A39" s="39">
        <f t="shared" si="2"/>
        <v>30</v>
      </c>
      <c r="B39" s="237" t="s">
        <v>193</v>
      </c>
      <c r="C39" s="248"/>
      <c r="D39" s="248">
        <v>45</v>
      </c>
      <c r="E39" s="248"/>
      <c r="F39" s="96">
        <f t="shared" si="0"/>
        <v>45</v>
      </c>
    </row>
    <row r="40" spans="1:6" ht="11.25">
      <c r="A40" s="39">
        <f t="shared" si="2"/>
        <v>31</v>
      </c>
      <c r="B40" s="237" t="s">
        <v>194</v>
      </c>
      <c r="C40" s="248"/>
      <c r="D40" s="248">
        <v>45</v>
      </c>
      <c r="E40" s="248"/>
      <c r="F40" s="96">
        <f t="shared" si="0"/>
        <v>45</v>
      </c>
    </row>
    <row r="41" spans="1:6" ht="11.25">
      <c r="A41" s="39">
        <f t="shared" si="2"/>
        <v>32</v>
      </c>
      <c r="B41" s="237" t="s">
        <v>520</v>
      </c>
      <c r="C41" s="248"/>
      <c r="D41" s="248">
        <v>400</v>
      </c>
      <c r="E41" s="248"/>
      <c r="F41" s="96">
        <f t="shared" si="0"/>
        <v>400</v>
      </c>
    </row>
    <row r="42" spans="1:6" ht="11.25">
      <c r="A42" s="39">
        <f t="shared" si="2"/>
        <v>33</v>
      </c>
      <c r="B42" s="237" t="s">
        <v>251</v>
      </c>
      <c r="C42" s="248"/>
      <c r="D42" s="248">
        <v>80</v>
      </c>
      <c r="E42" s="248"/>
      <c r="F42" s="96">
        <f t="shared" si="0"/>
        <v>80</v>
      </c>
    </row>
    <row r="43" spans="1:6" ht="11.25">
      <c r="A43" s="39">
        <f t="shared" si="2"/>
        <v>34</v>
      </c>
      <c r="B43" s="237" t="s">
        <v>192</v>
      </c>
      <c r="C43" s="248"/>
      <c r="D43" s="248">
        <v>1</v>
      </c>
      <c r="E43" s="248"/>
      <c r="F43" s="96">
        <f t="shared" si="0"/>
        <v>1</v>
      </c>
    </row>
    <row r="44" spans="1:6" ht="11.25">
      <c r="A44" s="39">
        <f t="shared" si="2"/>
        <v>35</v>
      </c>
      <c r="B44" s="237" t="s">
        <v>252</v>
      </c>
      <c r="C44" s="248"/>
      <c r="D44" s="248">
        <v>15</v>
      </c>
      <c r="E44" s="248"/>
      <c r="F44" s="96">
        <f t="shared" si="0"/>
        <v>15</v>
      </c>
    </row>
    <row r="45" spans="1:6" ht="11.25">
      <c r="A45" s="39">
        <f t="shared" si="2"/>
        <v>36</v>
      </c>
      <c r="B45" s="237" t="s">
        <v>183</v>
      </c>
      <c r="C45" s="248"/>
      <c r="D45" s="248">
        <v>10</v>
      </c>
      <c r="E45" s="248"/>
      <c r="F45" s="96">
        <f t="shared" si="0"/>
        <v>10</v>
      </c>
    </row>
    <row r="46" spans="1:6" ht="22.5">
      <c r="A46" s="39">
        <f t="shared" si="2"/>
        <v>37</v>
      </c>
      <c r="B46" s="138" t="s">
        <v>195</v>
      </c>
      <c r="C46" s="103"/>
      <c r="D46" s="103">
        <v>5572</v>
      </c>
      <c r="E46" s="103"/>
      <c r="F46" s="96">
        <f t="shared" si="0"/>
        <v>5572</v>
      </c>
    </row>
    <row r="47" spans="1:6" ht="11.25">
      <c r="A47" s="39">
        <f t="shared" si="2"/>
        <v>38</v>
      </c>
      <c r="B47" s="138" t="s">
        <v>253</v>
      </c>
      <c r="C47" s="103"/>
      <c r="D47" s="103">
        <v>500</v>
      </c>
      <c r="E47" s="103"/>
      <c r="F47" s="96">
        <f>SUM(C47:E47)</f>
        <v>500</v>
      </c>
    </row>
    <row r="48" spans="1:6" ht="11.25">
      <c r="A48" s="63"/>
      <c r="B48" s="138"/>
      <c r="C48" s="249"/>
      <c r="D48" s="249"/>
      <c r="E48" s="249"/>
      <c r="F48" s="101">
        <f t="shared" si="0"/>
        <v>0</v>
      </c>
    </row>
    <row r="49" spans="1:6" ht="21">
      <c r="A49" s="7">
        <v>39</v>
      </c>
      <c r="B49" s="18" t="s">
        <v>494</v>
      </c>
      <c r="C49" s="61">
        <f>C10+C20</f>
        <v>4842</v>
      </c>
      <c r="D49" s="61">
        <f>D10+D20</f>
        <v>15783</v>
      </c>
      <c r="E49" s="61">
        <f>E10+E20</f>
        <v>15056</v>
      </c>
      <c r="F49" s="36">
        <f t="shared" si="0"/>
        <v>35681</v>
      </c>
    </row>
    <row r="50" spans="1:6" s="35" customFormat="1" ht="11.25">
      <c r="A50" s="136"/>
      <c r="B50" s="154"/>
      <c r="C50" s="108"/>
      <c r="D50" s="108"/>
      <c r="E50" s="108"/>
      <c r="F50" s="108"/>
    </row>
    <row r="51" spans="1:6" s="35" customFormat="1" ht="11.25">
      <c r="A51" s="136"/>
      <c r="B51" s="154"/>
      <c r="C51" s="108"/>
      <c r="D51" s="108"/>
      <c r="E51" s="108"/>
      <c r="F51" s="108"/>
    </row>
    <row r="52" spans="1:6" s="35" customFormat="1" ht="11.25">
      <c r="A52" s="136"/>
      <c r="B52" s="154"/>
      <c r="C52" s="108"/>
      <c r="D52" s="108"/>
      <c r="E52" s="108"/>
      <c r="F52" s="108"/>
    </row>
    <row r="53" spans="1:6" s="35" customFormat="1" ht="11.25">
      <c r="A53" s="136"/>
      <c r="B53" s="154"/>
      <c r="C53" s="108"/>
      <c r="D53" s="108"/>
      <c r="E53" s="108"/>
      <c r="F53" s="108"/>
    </row>
    <row r="54" spans="1:6" s="35" customFormat="1" ht="11.25">
      <c r="A54" s="136"/>
      <c r="B54" s="154"/>
      <c r="C54" s="108"/>
      <c r="D54" s="108"/>
      <c r="E54" s="108"/>
      <c r="F54" s="108"/>
    </row>
    <row r="55" spans="1:6" s="35" customFormat="1" ht="11.25">
      <c r="A55" s="136"/>
      <c r="B55" s="154"/>
      <c r="C55" s="108"/>
      <c r="D55" s="108"/>
      <c r="E55" s="108"/>
      <c r="F55" s="108"/>
    </row>
    <row r="56" spans="1:6" s="52" customFormat="1" ht="10.5">
      <c r="A56" s="8"/>
      <c r="B56" s="225" t="s">
        <v>96</v>
      </c>
      <c r="C56" s="258" t="s">
        <v>97</v>
      </c>
      <c r="D56" s="258" t="s">
        <v>98</v>
      </c>
      <c r="E56" s="258" t="s">
        <v>99</v>
      </c>
      <c r="F56" s="225" t="s">
        <v>409</v>
      </c>
    </row>
    <row r="57" spans="1:6" ht="36">
      <c r="A57" s="7" t="s">
        <v>0</v>
      </c>
      <c r="B57" s="25" t="s">
        <v>1</v>
      </c>
      <c r="C57" s="231" t="s">
        <v>424</v>
      </c>
      <c r="D57" s="231" t="s">
        <v>425</v>
      </c>
      <c r="E57" s="231" t="s">
        <v>427</v>
      </c>
      <c r="F57" s="231" t="s">
        <v>83</v>
      </c>
    </row>
    <row r="58" spans="1:6" ht="11.25">
      <c r="A58" s="11"/>
      <c r="B58" s="12"/>
      <c r="C58" s="62"/>
      <c r="D58" s="62"/>
      <c r="E58" s="62"/>
      <c r="F58" s="64"/>
    </row>
    <row r="59" spans="1:6" ht="22.5">
      <c r="A59" s="11">
        <v>40</v>
      </c>
      <c r="B59" s="229" t="s">
        <v>218</v>
      </c>
      <c r="C59" s="62">
        <f>C61+C65</f>
        <v>0</v>
      </c>
      <c r="D59" s="62">
        <f>D61+D65</f>
        <v>0</v>
      </c>
      <c r="E59" s="62">
        <f>E61+E65</f>
        <v>0</v>
      </c>
      <c r="F59" s="96">
        <f>SUM(C59:E59)</f>
        <v>0</v>
      </c>
    </row>
    <row r="60" spans="1:6" ht="11.25">
      <c r="A60" s="11"/>
      <c r="B60" s="123"/>
      <c r="C60" s="62"/>
      <c r="D60" s="62"/>
      <c r="E60" s="62"/>
      <c r="F60" s="96">
        <f aca="true" t="shared" si="3" ref="F60:F68">SUM(C60:E60)</f>
        <v>0</v>
      </c>
    </row>
    <row r="61" spans="1:6" ht="11.25">
      <c r="A61" s="14">
        <v>41</v>
      </c>
      <c r="B61" s="137" t="s">
        <v>495</v>
      </c>
      <c r="C61" s="260">
        <f>SUM(C62:C62)</f>
        <v>0</v>
      </c>
      <c r="D61" s="260">
        <f>SUM(D62:D62)</f>
        <v>0</v>
      </c>
      <c r="E61" s="260">
        <f>SUM(E62:E62)</f>
        <v>0</v>
      </c>
      <c r="F61" s="96">
        <f t="shared" si="3"/>
        <v>0</v>
      </c>
    </row>
    <row r="62" spans="1:6" ht="11.25">
      <c r="A62" s="14">
        <f>A61+1</f>
        <v>42</v>
      </c>
      <c r="B62" s="112" t="s">
        <v>44</v>
      </c>
      <c r="C62" s="261"/>
      <c r="D62" s="261"/>
      <c r="E62" s="261"/>
      <c r="F62" s="96">
        <f t="shared" si="3"/>
        <v>0</v>
      </c>
    </row>
    <row r="63" spans="1:6" ht="11.25">
      <c r="A63" s="11"/>
      <c r="B63" s="123"/>
      <c r="C63" s="62"/>
      <c r="D63" s="62"/>
      <c r="E63" s="62"/>
      <c r="F63" s="96">
        <f t="shared" si="3"/>
        <v>0</v>
      </c>
    </row>
    <row r="64" spans="1:6" ht="11.25">
      <c r="A64" s="11"/>
      <c r="B64" s="12"/>
      <c r="C64" s="62"/>
      <c r="D64" s="62"/>
      <c r="E64" s="62"/>
      <c r="F64" s="96">
        <f t="shared" si="3"/>
        <v>0</v>
      </c>
    </row>
    <row r="65" spans="1:6" ht="21.75">
      <c r="A65" s="14">
        <v>43</v>
      </c>
      <c r="B65" s="137" t="s">
        <v>496</v>
      </c>
      <c r="C65" s="260">
        <f>SUM(C66:C66)</f>
        <v>0</v>
      </c>
      <c r="D65" s="260">
        <f>SUM(D66:D66)</f>
        <v>0</v>
      </c>
      <c r="E65" s="260">
        <f>SUM(E66:E66)</f>
        <v>0</v>
      </c>
      <c r="F65" s="96">
        <f t="shared" si="3"/>
        <v>0</v>
      </c>
    </row>
    <row r="66" spans="1:6" ht="11.25">
      <c r="A66" s="14">
        <f>A65+1</f>
        <v>44</v>
      </c>
      <c r="B66" s="112" t="s">
        <v>44</v>
      </c>
      <c r="C66" s="261"/>
      <c r="D66" s="261"/>
      <c r="E66" s="261"/>
      <c r="F66" s="96">
        <f t="shared" si="3"/>
        <v>0</v>
      </c>
    </row>
    <row r="67" spans="1:6" ht="11.25">
      <c r="A67" s="63"/>
      <c r="B67" s="242"/>
      <c r="C67" s="263"/>
      <c r="D67" s="263"/>
      <c r="E67" s="263"/>
      <c r="F67" s="101">
        <f t="shared" si="3"/>
        <v>0</v>
      </c>
    </row>
    <row r="68" spans="1:6" ht="21">
      <c r="A68" s="7">
        <v>45</v>
      </c>
      <c r="B68" s="18" t="s">
        <v>497</v>
      </c>
      <c r="C68" s="61">
        <f>C49+C59</f>
        <v>4842</v>
      </c>
      <c r="D68" s="61">
        <f>D49+D59</f>
        <v>15783</v>
      </c>
      <c r="E68" s="61">
        <f>E49+E59</f>
        <v>15056</v>
      </c>
      <c r="F68" s="36">
        <f t="shared" si="3"/>
        <v>35681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" customWidth="1"/>
    <col min="2" max="2" width="34.28125" style="256" customWidth="1"/>
    <col min="3" max="3" width="12.7109375" style="256" customWidth="1"/>
    <col min="4" max="4" width="12.421875" style="256" customWidth="1"/>
    <col min="5" max="5" width="11.421875" style="256" customWidth="1"/>
    <col min="6" max="6" width="10.8515625" style="4" customWidth="1"/>
    <col min="7" max="16384" width="9.140625" style="4" customWidth="1"/>
  </cols>
  <sheetData>
    <row r="1" spans="1:6" ht="11.25">
      <c r="A1" s="346" t="s">
        <v>596</v>
      </c>
      <c r="B1" s="346"/>
      <c r="C1" s="346"/>
      <c r="D1" s="346"/>
      <c r="E1" s="346"/>
      <c r="F1" s="346"/>
    </row>
    <row r="2" spans="2:6" ht="11.25">
      <c r="B2" s="257"/>
      <c r="C2" s="257"/>
      <c r="D2" s="257"/>
      <c r="E2" s="257"/>
      <c r="F2" s="3"/>
    </row>
    <row r="3" spans="2:6" ht="11.25">
      <c r="B3" s="257"/>
      <c r="C3" s="257"/>
      <c r="D3" s="257"/>
      <c r="E3" s="257"/>
      <c r="F3" s="3"/>
    </row>
    <row r="5" spans="1:6" ht="12" customHeight="1">
      <c r="A5" s="361" t="s">
        <v>521</v>
      </c>
      <c r="B5" s="361"/>
      <c r="C5" s="361"/>
      <c r="D5" s="361"/>
      <c r="E5" s="361"/>
      <c r="F5" s="361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18</v>
      </c>
    </row>
    <row r="9" spans="1:6" ht="11.25">
      <c r="A9" s="8"/>
      <c r="B9" s="225" t="s">
        <v>96</v>
      </c>
      <c r="C9" s="225" t="s">
        <v>97</v>
      </c>
      <c r="D9" s="225" t="s">
        <v>98</v>
      </c>
      <c r="E9" s="225" t="s">
        <v>99</v>
      </c>
      <c r="F9" s="8" t="s">
        <v>409</v>
      </c>
    </row>
    <row r="10" spans="1:6" ht="24">
      <c r="A10" s="7" t="s">
        <v>0</v>
      </c>
      <c r="B10" s="7" t="s">
        <v>1</v>
      </c>
      <c r="C10" s="231" t="s">
        <v>424</v>
      </c>
      <c r="D10" s="231" t="s">
        <v>425</v>
      </c>
      <c r="E10" s="231" t="s">
        <v>427</v>
      </c>
      <c r="F10" s="231" t="s">
        <v>83</v>
      </c>
    </row>
    <row r="11" spans="1:6" ht="11.25">
      <c r="A11" s="9"/>
      <c r="B11" s="226"/>
      <c r="C11" s="54"/>
      <c r="D11" s="54"/>
      <c r="E11" s="54"/>
      <c r="F11" s="54"/>
    </row>
    <row r="12" spans="1:6" s="78" customFormat="1" ht="11.25" customHeight="1">
      <c r="A12" s="66"/>
      <c r="B12" s="58"/>
      <c r="C12" s="109"/>
      <c r="D12" s="109"/>
      <c r="E12" s="109"/>
      <c r="F12" s="109"/>
    </row>
    <row r="13" spans="1:6" ht="11.25">
      <c r="A13" s="14"/>
      <c r="B13" s="112" t="s">
        <v>75</v>
      </c>
      <c r="C13" s="56"/>
      <c r="D13" s="56"/>
      <c r="E13" s="56"/>
      <c r="F13" s="56"/>
    </row>
    <row r="14" spans="1:6" ht="11.25">
      <c r="A14" s="14">
        <v>1</v>
      </c>
      <c r="B14" s="137" t="s">
        <v>154</v>
      </c>
      <c r="C14" s="60">
        <f>SUM(C15:C21)</f>
        <v>635</v>
      </c>
      <c r="D14" s="60">
        <f>SUM(D15:D21)</f>
        <v>14267</v>
      </c>
      <c r="E14" s="60">
        <f>SUM(E15:E21)</f>
        <v>0</v>
      </c>
      <c r="F14" s="60">
        <f>SUM(F15:F21)</f>
        <v>14902</v>
      </c>
    </row>
    <row r="15" spans="1:6" ht="11.25">
      <c r="A15" s="14"/>
      <c r="B15" s="112"/>
      <c r="C15" s="56"/>
      <c r="D15" s="56"/>
      <c r="E15" s="56"/>
      <c r="F15" s="60">
        <f aca="true" t="shared" si="0" ref="F15:F21">SUM(C15:E15)</f>
        <v>0</v>
      </c>
    </row>
    <row r="16" spans="1:6" ht="11.25">
      <c r="A16" s="14">
        <v>2</v>
      </c>
      <c r="B16" s="112" t="s">
        <v>522</v>
      </c>
      <c r="C16" s="56"/>
      <c r="D16" s="56">
        <v>3905</v>
      </c>
      <c r="E16" s="56"/>
      <c r="F16" s="60">
        <f t="shared" si="0"/>
        <v>3905</v>
      </c>
    </row>
    <row r="17" spans="1:6" ht="11.25">
      <c r="A17" s="14">
        <f>A16+1</f>
        <v>3</v>
      </c>
      <c r="B17" s="58" t="s">
        <v>527</v>
      </c>
      <c r="C17" s="56"/>
      <c r="D17" s="56">
        <v>4826</v>
      </c>
      <c r="E17" s="56"/>
      <c r="F17" s="60">
        <f t="shared" si="0"/>
        <v>4826</v>
      </c>
    </row>
    <row r="18" spans="1:6" ht="11.25">
      <c r="A18" s="14">
        <f>A17+1</f>
        <v>4</v>
      </c>
      <c r="B18" s="112" t="s">
        <v>530</v>
      </c>
      <c r="C18" s="56">
        <v>635</v>
      </c>
      <c r="D18" s="56"/>
      <c r="E18" s="56"/>
      <c r="F18" s="60">
        <f t="shared" si="0"/>
        <v>635</v>
      </c>
    </row>
    <row r="19" spans="1:6" ht="11.25">
      <c r="A19" s="14">
        <f>A18+1</f>
        <v>5</v>
      </c>
      <c r="B19" s="112" t="s">
        <v>532</v>
      </c>
      <c r="C19" s="56"/>
      <c r="D19" s="56">
        <v>2012</v>
      </c>
      <c r="E19" s="56"/>
      <c r="F19" s="60">
        <f t="shared" si="0"/>
        <v>2012</v>
      </c>
    </row>
    <row r="20" spans="1:6" ht="11.25">
      <c r="A20" s="14">
        <f>A19+1</f>
        <v>6</v>
      </c>
      <c r="B20" s="112" t="s">
        <v>533</v>
      </c>
      <c r="C20" s="56"/>
      <c r="D20" s="56">
        <v>1524</v>
      </c>
      <c r="E20" s="56"/>
      <c r="F20" s="60">
        <f t="shared" si="0"/>
        <v>1524</v>
      </c>
    </row>
    <row r="21" spans="1:6" ht="11.25">
      <c r="A21" s="14">
        <f>A20+1</f>
        <v>7</v>
      </c>
      <c r="B21" s="112" t="s">
        <v>534</v>
      </c>
      <c r="C21" s="56"/>
      <c r="D21" s="56">
        <v>2000</v>
      </c>
      <c r="E21" s="56"/>
      <c r="F21" s="56">
        <f t="shared" si="0"/>
        <v>2000</v>
      </c>
    </row>
    <row r="22" spans="1:6" ht="11.25">
      <c r="A22" s="14"/>
      <c r="B22" s="112"/>
      <c r="C22" s="56"/>
      <c r="D22" s="56"/>
      <c r="E22" s="56"/>
      <c r="F22" s="56"/>
    </row>
    <row r="23" spans="1:6" s="52" customFormat="1" ht="24" customHeight="1">
      <c r="A23" s="20">
        <v>8</v>
      </c>
      <c r="B23" s="18" t="s">
        <v>490</v>
      </c>
      <c r="C23" s="57">
        <f>SUM(C14)</f>
        <v>635</v>
      </c>
      <c r="D23" s="57">
        <f>SUM(D14)</f>
        <v>14267</v>
      </c>
      <c r="E23" s="57">
        <f>SUM(E14)</f>
        <v>0</v>
      </c>
      <c r="F23" s="57">
        <f>SUM(F14)</f>
        <v>14902</v>
      </c>
    </row>
    <row r="24" ht="11.25">
      <c r="F24" s="29"/>
    </row>
    <row r="25" ht="11.25">
      <c r="F25" s="29"/>
    </row>
    <row r="26" ht="11.25">
      <c r="F26" s="29"/>
    </row>
    <row r="27" ht="11.25">
      <c r="F27" s="29"/>
    </row>
    <row r="28" ht="11.25">
      <c r="F28" s="59"/>
    </row>
    <row r="29" ht="11.25">
      <c r="F29" s="59"/>
    </row>
    <row r="30" ht="11.25">
      <c r="F30" s="59"/>
    </row>
    <row r="31" ht="11.25">
      <c r="F31" s="59"/>
    </row>
    <row r="32" ht="11.25">
      <c r="F32" s="59"/>
    </row>
    <row r="33" ht="11.25">
      <c r="F33" s="59"/>
    </row>
    <row r="34" ht="11.25">
      <c r="F34" s="59"/>
    </row>
    <row r="35" ht="11.25">
      <c r="F35" s="59"/>
    </row>
    <row r="36" ht="11.25">
      <c r="F36" s="59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" customWidth="1"/>
    <col min="2" max="2" width="34.28125" style="256" customWidth="1"/>
    <col min="3" max="3" width="11.140625" style="256" customWidth="1"/>
    <col min="4" max="4" width="12.00390625" style="256" customWidth="1"/>
    <col min="5" max="5" width="11.421875" style="256" customWidth="1"/>
    <col min="6" max="6" width="10.8515625" style="4" customWidth="1"/>
    <col min="7" max="16384" width="9.140625" style="4" customWidth="1"/>
  </cols>
  <sheetData>
    <row r="1" spans="1:6" ht="11.25">
      <c r="A1" s="346" t="s">
        <v>597</v>
      </c>
      <c r="B1" s="346"/>
      <c r="C1" s="346"/>
      <c r="D1" s="346"/>
      <c r="E1" s="346"/>
      <c r="F1" s="346"/>
    </row>
    <row r="2" spans="2:6" ht="11.25">
      <c r="B2" s="257"/>
      <c r="C2" s="257"/>
      <c r="D2" s="257"/>
      <c r="E2" s="257"/>
      <c r="F2" s="3"/>
    </row>
    <row r="3" spans="2:6" ht="11.25">
      <c r="B3" s="257"/>
      <c r="C3" s="257"/>
      <c r="D3" s="257"/>
      <c r="E3" s="257"/>
      <c r="F3" s="3"/>
    </row>
    <row r="5" spans="1:6" ht="12" customHeight="1">
      <c r="A5" s="361" t="s">
        <v>526</v>
      </c>
      <c r="B5" s="361"/>
      <c r="C5" s="361"/>
      <c r="D5" s="361"/>
      <c r="E5" s="361"/>
      <c r="F5" s="361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18</v>
      </c>
    </row>
    <row r="9" spans="1:6" ht="11.25">
      <c r="A9" s="8"/>
      <c r="B9" s="225" t="s">
        <v>96</v>
      </c>
      <c r="C9" s="225" t="s">
        <v>97</v>
      </c>
      <c r="D9" s="225" t="s">
        <v>98</v>
      </c>
      <c r="E9" s="225" t="s">
        <v>99</v>
      </c>
      <c r="F9" s="8" t="s">
        <v>409</v>
      </c>
    </row>
    <row r="10" spans="1:6" ht="24">
      <c r="A10" s="7" t="s">
        <v>0</v>
      </c>
      <c r="B10" s="7" t="s">
        <v>1</v>
      </c>
      <c r="C10" s="231" t="s">
        <v>424</v>
      </c>
      <c r="D10" s="231" t="s">
        <v>425</v>
      </c>
      <c r="E10" s="231" t="s">
        <v>427</v>
      </c>
      <c r="F10" s="231" t="s">
        <v>83</v>
      </c>
    </row>
    <row r="11" spans="1:6" ht="11.25">
      <c r="A11" s="9"/>
      <c r="B11" s="226"/>
      <c r="C11" s="54"/>
      <c r="D11" s="54"/>
      <c r="E11" s="54"/>
      <c r="F11" s="54"/>
    </row>
    <row r="12" spans="1:6" ht="11.25">
      <c r="A12" s="14">
        <v>1</v>
      </c>
      <c r="B12" s="137" t="s">
        <v>152</v>
      </c>
      <c r="C12" s="60">
        <f>SUM(C13:C22)</f>
        <v>254</v>
      </c>
      <c r="D12" s="60">
        <f>SUM(D13:D22)</f>
        <v>73867</v>
      </c>
      <c r="E12" s="60">
        <f>SUM(E13:E22)</f>
        <v>0</v>
      </c>
      <c r="F12" s="60">
        <f>SUM(F13:F22)</f>
        <v>74121</v>
      </c>
    </row>
    <row r="13" spans="1:6" ht="11.25">
      <c r="A13" s="14"/>
      <c r="B13" s="112"/>
      <c r="C13" s="55"/>
      <c r="D13" s="55"/>
      <c r="E13" s="55"/>
      <c r="F13" s="60">
        <f aca="true" t="shared" si="0" ref="F13:F20">SUM(C13:E13)</f>
        <v>0</v>
      </c>
    </row>
    <row r="14" spans="1:6" s="78" customFormat="1" ht="11.25" customHeight="1">
      <c r="A14" s="66">
        <v>2</v>
      </c>
      <c r="B14" s="58" t="s">
        <v>453</v>
      </c>
      <c r="C14" s="109"/>
      <c r="D14" s="109">
        <v>63237</v>
      </c>
      <c r="E14" s="109"/>
      <c r="F14" s="60">
        <f t="shared" si="0"/>
        <v>63237</v>
      </c>
    </row>
    <row r="15" spans="1:6" s="78" customFormat="1" ht="11.25" customHeight="1">
      <c r="A15" s="66">
        <f aca="true" t="shared" si="1" ref="A15:A20">A14+1</f>
        <v>3</v>
      </c>
      <c r="B15" s="58" t="s">
        <v>523</v>
      </c>
      <c r="C15" s="109"/>
      <c r="D15" s="109">
        <v>2540</v>
      </c>
      <c r="E15" s="109"/>
      <c r="F15" s="60">
        <f t="shared" si="0"/>
        <v>2540</v>
      </c>
    </row>
    <row r="16" spans="1:6" s="78" customFormat="1" ht="11.25" customHeight="1">
      <c r="A16" s="66">
        <f t="shared" si="1"/>
        <v>4</v>
      </c>
      <c r="B16" s="58" t="s">
        <v>524</v>
      </c>
      <c r="C16" s="109"/>
      <c r="D16" s="109">
        <v>2540</v>
      </c>
      <c r="E16" s="109"/>
      <c r="F16" s="60">
        <f t="shared" si="0"/>
        <v>2540</v>
      </c>
    </row>
    <row r="17" spans="1:6" s="78" customFormat="1" ht="11.25" customHeight="1">
      <c r="A17" s="66">
        <f t="shared" si="1"/>
        <v>5</v>
      </c>
      <c r="B17" s="58" t="s">
        <v>525</v>
      </c>
      <c r="C17" s="109"/>
      <c r="D17" s="109">
        <v>470</v>
      </c>
      <c r="E17" s="109"/>
      <c r="F17" s="60">
        <f t="shared" si="0"/>
        <v>470</v>
      </c>
    </row>
    <row r="18" spans="1:6" ht="11.25">
      <c r="A18" s="66">
        <f t="shared" si="1"/>
        <v>6</v>
      </c>
      <c r="B18" s="112" t="s">
        <v>528</v>
      </c>
      <c r="C18" s="56"/>
      <c r="D18" s="56">
        <v>635</v>
      </c>
      <c r="E18" s="56"/>
      <c r="F18" s="60">
        <f t="shared" si="0"/>
        <v>635</v>
      </c>
    </row>
    <row r="19" spans="1:6" ht="11.25">
      <c r="A19" s="66">
        <f t="shared" si="1"/>
        <v>7</v>
      </c>
      <c r="B19" s="112" t="s">
        <v>529</v>
      </c>
      <c r="C19" s="56">
        <v>254</v>
      </c>
      <c r="D19" s="56"/>
      <c r="E19" s="56"/>
      <c r="F19" s="60">
        <f t="shared" si="0"/>
        <v>254</v>
      </c>
    </row>
    <row r="20" spans="1:6" ht="11.25">
      <c r="A20" s="66">
        <f t="shared" si="1"/>
        <v>8</v>
      </c>
      <c r="B20" s="112" t="s">
        <v>531</v>
      </c>
      <c r="C20" s="56"/>
      <c r="D20" s="56">
        <v>4445</v>
      </c>
      <c r="E20" s="56"/>
      <c r="F20" s="60">
        <f t="shared" si="0"/>
        <v>4445</v>
      </c>
    </row>
    <row r="21" spans="1:6" ht="11.25">
      <c r="A21" s="66"/>
      <c r="B21" s="112"/>
      <c r="C21" s="56"/>
      <c r="D21" s="56"/>
      <c r="E21" s="56"/>
      <c r="F21" s="60"/>
    </row>
    <row r="22" spans="1:6" ht="11.25">
      <c r="A22" s="66"/>
      <c r="B22" s="112"/>
      <c r="C22" s="56"/>
      <c r="D22" s="56"/>
      <c r="E22" s="56"/>
      <c r="F22" s="60"/>
    </row>
    <row r="23" spans="1:6" ht="11.25">
      <c r="A23" s="14"/>
      <c r="B23" s="112"/>
      <c r="C23" s="56"/>
      <c r="D23" s="56"/>
      <c r="E23" s="56"/>
      <c r="F23" s="56"/>
    </row>
    <row r="24" spans="1:6" s="52" customFormat="1" ht="24" customHeight="1">
      <c r="A24" s="20">
        <v>9</v>
      </c>
      <c r="B24" s="18" t="s">
        <v>499</v>
      </c>
      <c r="C24" s="57">
        <f>SUM(C12)</f>
        <v>254</v>
      </c>
      <c r="D24" s="57">
        <f>SUM(D12)</f>
        <v>73867</v>
      </c>
      <c r="E24" s="57">
        <f>SUM(E12)</f>
        <v>0</v>
      </c>
      <c r="F24" s="57">
        <f>SUM(F12)</f>
        <v>74121</v>
      </c>
    </row>
    <row r="25" ht="11.25">
      <c r="F25" s="29"/>
    </row>
    <row r="26" ht="11.25">
      <c r="F26" s="29"/>
    </row>
    <row r="27" ht="11.25">
      <c r="F27" s="29"/>
    </row>
    <row r="28" ht="11.25">
      <c r="F28" s="29"/>
    </row>
    <row r="29" ht="11.25">
      <c r="F29" s="59"/>
    </row>
    <row r="30" ht="11.25">
      <c r="F30" s="59"/>
    </row>
    <row r="31" ht="11.25">
      <c r="F31" s="59"/>
    </row>
    <row r="32" ht="11.25">
      <c r="F32" s="59"/>
    </row>
    <row r="33" ht="11.25">
      <c r="F33" s="59"/>
    </row>
    <row r="34" ht="11.25">
      <c r="F34" s="59"/>
    </row>
    <row r="35" ht="11.25">
      <c r="F35" s="59"/>
    </row>
    <row r="36" ht="11.25">
      <c r="F36" s="59"/>
    </row>
    <row r="37" ht="11.25">
      <c r="F37" s="59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288" customWidth="1"/>
    <col min="2" max="2" width="37.28125" style="287" customWidth="1"/>
    <col min="3" max="9" width="12.7109375" style="287" customWidth="1"/>
    <col min="10" max="16384" width="9.140625" style="287" customWidth="1"/>
  </cols>
  <sheetData>
    <row r="1" spans="1:9" ht="11.25">
      <c r="A1" s="362" t="s">
        <v>598</v>
      </c>
      <c r="B1" s="362"/>
      <c r="C1" s="362"/>
      <c r="D1" s="362"/>
      <c r="E1" s="362"/>
      <c r="F1" s="362"/>
      <c r="G1" s="362"/>
      <c r="H1" s="362"/>
      <c r="I1" s="362"/>
    </row>
    <row r="3" spans="1:9" s="290" customFormat="1" ht="12.75">
      <c r="A3" s="363" t="s">
        <v>535</v>
      </c>
      <c r="B3" s="363"/>
      <c r="C3" s="363"/>
      <c r="D3" s="363"/>
      <c r="E3" s="363"/>
      <c r="F3" s="363"/>
      <c r="G3" s="363"/>
      <c r="H3" s="363"/>
      <c r="I3" s="363"/>
    </row>
    <row r="4" spans="1:8" s="290" customFormat="1" ht="12.75">
      <c r="A4" s="289"/>
      <c r="B4" s="289"/>
      <c r="C4" s="289"/>
      <c r="D4" s="289"/>
      <c r="E4" s="289"/>
      <c r="F4" s="289"/>
      <c r="G4" s="289"/>
      <c r="H4" s="289"/>
    </row>
    <row r="5" spans="1:9" s="290" customFormat="1" ht="12.75">
      <c r="A5" s="289"/>
      <c r="B5" s="289"/>
      <c r="C5" s="289"/>
      <c r="D5" s="289"/>
      <c r="E5" s="289"/>
      <c r="F5" s="289"/>
      <c r="G5" s="289"/>
      <c r="H5" s="289"/>
      <c r="I5" s="291" t="s">
        <v>18</v>
      </c>
    </row>
    <row r="6" spans="1:9" s="288" customFormat="1" ht="10.5">
      <c r="A6" s="292"/>
      <c r="B6" s="292" t="s">
        <v>96</v>
      </c>
      <c r="C6" s="293" t="s">
        <v>97</v>
      </c>
      <c r="D6" s="293" t="s">
        <v>98</v>
      </c>
      <c r="E6" s="293" t="s">
        <v>99</v>
      </c>
      <c r="F6" s="293" t="s">
        <v>100</v>
      </c>
      <c r="G6" s="293" t="s">
        <v>101</v>
      </c>
      <c r="H6" s="293" t="s">
        <v>102</v>
      </c>
      <c r="I6" s="292" t="s">
        <v>103</v>
      </c>
    </row>
    <row r="7" spans="1:9" ht="15" customHeight="1">
      <c r="A7" s="364" t="s">
        <v>0</v>
      </c>
      <c r="B7" s="364" t="s">
        <v>1</v>
      </c>
      <c r="C7" s="366" t="s">
        <v>80</v>
      </c>
      <c r="D7" s="367"/>
      <c r="E7" s="367"/>
      <c r="F7" s="368"/>
      <c r="G7" s="369" t="s">
        <v>81</v>
      </c>
      <c r="H7" s="369"/>
      <c r="I7" s="369"/>
    </row>
    <row r="8" spans="1:9" ht="30" customHeight="1">
      <c r="A8" s="364"/>
      <c r="B8" s="365"/>
      <c r="C8" s="294" t="s">
        <v>76</v>
      </c>
      <c r="D8" s="295" t="s">
        <v>86</v>
      </c>
      <c r="E8" s="294" t="s">
        <v>87</v>
      </c>
      <c r="F8" s="296" t="s">
        <v>88</v>
      </c>
      <c r="G8" s="294" t="s">
        <v>78</v>
      </c>
      <c r="H8" s="294" t="s">
        <v>79</v>
      </c>
      <c r="I8" s="294" t="s">
        <v>77</v>
      </c>
    </row>
    <row r="9" spans="1:9" s="303" customFormat="1" ht="11.25">
      <c r="A9" s="297"/>
      <c r="B9" s="298"/>
      <c r="C9" s="299"/>
      <c r="D9" s="300"/>
      <c r="E9" s="301"/>
      <c r="F9" s="302"/>
      <c r="G9" s="300"/>
      <c r="H9" s="302"/>
      <c r="I9" s="302"/>
    </row>
    <row r="10" spans="1:9" s="310" customFormat="1" ht="11.25">
      <c r="A10" s="304"/>
      <c r="B10" s="305"/>
      <c r="C10" s="306"/>
      <c r="D10" s="307"/>
      <c r="E10" s="308"/>
      <c r="F10" s="309"/>
      <c r="G10" s="307"/>
      <c r="H10" s="309"/>
      <c r="I10" s="309"/>
    </row>
    <row r="11" spans="1:9" ht="11.25" customHeight="1">
      <c r="A11" s="304"/>
      <c r="B11" s="305"/>
      <c r="C11" s="306"/>
      <c r="D11" s="311"/>
      <c r="E11" s="308"/>
      <c r="F11" s="309"/>
      <c r="G11" s="311"/>
      <c r="H11" s="309"/>
      <c r="I11" s="309"/>
    </row>
    <row r="12" spans="1:11" ht="21">
      <c r="A12" s="304">
        <v>1</v>
      </c>
      <c r="B12" s="305" t="s">
        <v>486</v>
      </c>
      <c r="C12" s="306">
        <v>118093</v>
      </c>
      <c r="D12" s="311">
        <v>62425</v>
      </c>
      <c r="E12" s="308">
        <v>55668</v>
      </c>
      <c r="F12" s="309">
        <v>0</v>
      </c>
      <c r="G12" s="311">
        <v>67402</v>
      </c>
      <c r="H12" s="309">
        <v>63237</v>
      </c>
      <c r="I12" s="309">
        <v>0</v>
      </c>
      <c r="K12" s="312"/>
    </row>
    <row r="13" spans="1:11" ht="11.25">
      <c r="A13" s="304"/>
      <c r="B13" s="305"/>
      <c r="C13" s="306"/>
      <c r="D13" s="311"/>
      <c r="E13" s="308"/>
      <c r="F13" s="309"/>
      <c r="G13" s="311"/>
      <c r="H13" s="309"/>
      <c r="I13" s="309"/>
      <c r="K13" s="312"/>
    </row>
    <row r="14" spans="1:11" ht="11.25">
      <c r="A14" s="313"/>
      <c r="B14" s="318"/>
      <c r="C14" s="314"/>
      <c r="D14" s="315"/>
      <c r="E14" s="316"/>
      <c r="F14" s="319"/>
      <c r="G14" s="315"/>
      <c r="H14" s="317"/>
      <c r="I14" s="317"/>
      <c r="K14" s="312"/>
    </row>
    <row r="15" spans="1:9" ht="24" customHeight="1">
      <c r="A15" s="320">
        <v>2</v>
      </c>
      <c r="B15" s="321" t="s">
        <v>82</v>
      </c>
      <c r="C15" s="322">
        <f aca="true" t="shared" si="0" ref="C15:I15">SUM(C10:C14)</f>
        <v>118093</v>
      </c>
      <c r="D15" s="322">
        <f t="shared" si="0"/>
        <v>62425</v>
      </c>
      <c r="E15" s="322">
        <f t="shared" si="0"/>
        <v>55668</v>
      </c>
      <c r="F15" s="322">
        <f t="shared" si="0"/>
        <v>0</v>
      </c>
      <c r="G15" s="322">
        <f t="shared" si="0"/>
        <v>67402</v>
      </c>
      <c r="H15" s="322">
        <f t="shared" si="0"/>
        <v>63237</v>
      </c>
      <c r="I15" s="322">
        <f t="shared" si="0"/>
        <v>0</v>
      </c>
    </row>
  </sheetData>
  <sheetProtection/>
  <mergeCells count="6">
    <mergeCell ref="A1:I1"/>
    <mergeCell ref="A3:I3"/>
    <mergeCell ref="A7:A8"/>
    <mergeCell ref="B7:B8"/>
    <mergeCell ref="C7:F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6" customWidth="1"/>
    <col min="2" max="2" width="44.281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46" t="s">
        <v>599</v>
      </c>
      <c r="B1" s="346"/>
      <c r="C1" s="346"/>
      <c r="D1" s="346"/>
      <c r="E1" s="346"/>
    </row>
    <row r="3" spans="1:5" ht="25.5" customHeight="1">
      <c r="A3" s="347" t="s">
        <v>536</v>
      </c>
      <c r="B3" s="347"/>
      <c r="C3" s="347"/>
      <c r="D3" s="347"/>
      <c r="E3" s="347"/>
    </row>
    <row r="7" spans="1:5" ht="12.75" customHeight="1">
      <c r="A7" s="370" t="s">
        <v>84</v>
      </c>
      <c r="B7" s="370" t="s">
        <v>1</v>
      </c>
      <c r="C7" s="371" t="s">
        <v>85</v>
      </c>
      <c r="D7" s="372"/>
      <c r="E7" s="373"/>
    </row>
    <row r="8" spans="1:5" ht="11.25">
      <c r="A8" s="370"/>
      <c r="B8" s="356"/>
      <c r="C8" s="7" t="s">
        <v>23</v>
      </c>
      <c r="D8" s="7" t="s">
        <v>24</v>
      </c>
      <c r="E8" s="7" t="s">
        <v>83</v>
      </c>
    </row>
    <row r="9" spans="1:5" ht="19.5" customHeight="1">
      <c r="A9" s="42"/>
      <c r="B9" s="10"/>
      <c r="C9" s="65"/>
      <c r="D9" s="10"/>
      <c r="E9" s="10"/>
    </row>
    <row r="10" spans="1:5" ht="19.5" customHeight="1">
      <c r="A10" s="39">
        <v>1</v>
      </c>
      <c r="B10" s="270" t="s">
        <v>458</v>
      </c>
      <c r="C10" s="56"/>
      <c r="D10" s="16"/>
      <c r="E10" s="16"/>
    </row>
    <row r="11" spans="1:5" ht="19.5" customHeight="1">
      <c r="A11" s="44">
        <f>A10+1</f>
        <v>2</v>
      </c>
      <c r="B11" s="15" t="s">
        <v>454</v>
      </c>
      <c r="C11" s="109">
        <v>4</v>
      </c>
      <c r="D11" s="46"/>
      <c r="E11" s="107">
        <f>SUM(C11:D11)</f>
        <v>4</v>
      </c>
    </row>
    <row r="12" spans="1:5" ht="19.5" customHeight="1">
      <c r="A12" s="44">
        <f>A11+1</f>
        <v>3</v>
      </c>
      <c r="B12" s="15" t="s">
        <v>455</v>
      </c>
      <c r="C12" s="109">
        <v>2</v>
      </c>
      <c r="D12" s="46">
        <v>6</v>
      </c>
      <c r="E12" s="107">
        <f>SUM(C12:D12)</f>
        <v>8</v>
      </c>
    </row>
    <row r="13" spans="1:5" ht="19.5" customHeight="1">
      <c r="A13" s="44">
        <f>A12+1</f>
        <v>4</v>
      </c>
      <c r="B13" s="15" t="s">
        <v>456</v>
      </c>
      <c r="C13" s="109">
        <v>1</v>
      </c>
      <c r="D13" s="46"/>
      <c r="E13" s="107">
        <f>SUM(C13:D13)</f>
        <v>1</v>
      </c>
    </row>
    <row r="14" spans="1:5" ht="19.5" customHeight="1">
      <c r="A14" s="44">
        <f>A13+1</f>
        <v>5</v>
      </c>
      <c r="B14" s="45" t="s">
        <v>457</v>
      </c>
      <c r="C14" s="109">
        <f>SUM(C11:C13)</f>
        <v>7</v>
      </c>
      <c r="D14" s="46">
        <f>SUM(D11:D13)</f>
        <v>6</v>
      </c>
      <c r="E14" s="107">
        <f>SUM(C14:D14)</f>
        <v>13</v>
      </c>
    </row>
    <row r="15" spans="1:5" ht="19.5" customHeight="1">
      <c r="A15" s="44"/>
      <c r="B15" s="45"/>
      <c r="C15" s="109"/>
      <c r="D15" s="46"/>
      <c r="E15" s="107"/>
    </row>
    <row r="16" spans="1:5" ht="19.5" customHeight="1">
      <c r="A16" s="239"/>
      <c r="B16" s="47"/>
      <c r="C16" s="268"/>
      <c r="D16" s="266"/>
      <c r="E16" s="267"/>
    </row>
    <row r="17" spans="1:5" ht="24.75" customHeight="1">
      <c r="A17" s="20">
        <v>6</v>
      </c>
      <c r="B17" s="269" t="s">
        <v>254</v>
      </c>
      <c r="C17" s="19">
        <f>SUM(C14)</f>
        <v>7</v>
      </c>
      <c r="D17" s="19">
        <f>SUM(D14)</f>
        <v>6</v>
      </c>
      <c r="E17" s="19">
        <f>SUM(E14)</f>
        <v>13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46" t="s">
        <v>600</v>
      </c>
      <c r="B1" s="346"/>
      <c r="C1" s="346"/>
      <c r="D1" s="346"/>
      <c r="E1" s="346"/>
    </row>
    <row r="3" spans="1:5" ht="25.5" customHeight="1">
      <c r="A3" s="347" t="s">
        <v>537</v>
      </c>
      <c r="B3" s="347"/>
      <c r="C3" s="347"/>
      <c r="D3" s="347"/>
      <c r="E3" s="347"/>
    </row>
    <row r="7" spans="1:5" ht="12.75" customHeight="1">
      <c r="A7" s="370" t="s">
        <v>84</v>
      </c>
      <c r="B7" s="370" t="s">
        <v>1</v>
      </c>
      <c r="C7" s="371" t="s">
        <v>85</v>
      </c>
      <c r="D7" s="372"/>
      <c r="E7" s="373"/>
    </row>
    <row r="8" spans="1:5" ht="11.25">
      <c r="A8" s="370"/>
      <c r="B8" s="370"/>
      <c r="C8" s="7" t="s">
        <v>23</v>
      </c>
      <c r="D8" s="7" t="s">
        <v>24</v>
      </c>
      <c r="E8" s="7" t="s">
        <v>83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270" t="s">
        <v>458</v>
      </c>
      <c r="C12" s="16"/>
      <c r="D12" s="16"/>
      <c r="E12" s="16"/>
    </row>
    <row r="13" spans="1:5" ht="19.5" customHeight="1">
      <c r="A13" s="14">
        <f>A12+1</f>
        <v>2</v>
      </c>
      <c r="B13" s="15" t="s">
        <v>454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455</v>
      </c>
      <c r="C14" s="271">
        <v>0</v>
      </c>
      <c r="D14" s="271">
        <v>15</v>
      </c>
      <c r="E14" s="107">
        <f>C14+D14</f>
        <v>15</v>
      </c>
    </row>
    <row r="15" spans="1:5" ht="19.5" customHeight="1">
      <c r="A15" s="14">
        <f>A14+1</f>
        <v>4</v>
      </c>
      <c r="B15" s="15" t="s">
        <v>456</v>
      </c>
      <c r="C15" s="46">
        <v>0</v>
      </c>
      <c r="D15" s="46">
        <v>0</v>
      </c>
      <c r="E15" s="107">
        <f>C15+D15</f>
        <v>0</v>
      </c>
    </row>
    <row r="16" spans="1:5" ht="19.5" customHeight="1">
      <c r="A16" s="14">
        <f>A15+1</f>
        <v>5</v>
      </c>
      <c r="B16" s="45" t="s">
        <v>457</v>
      </c>
      <c r="C16" s="46">
        <f>SUM(C13:C15)</f>
        <v>0</v>
      </c>
      <c r="D16" s="46">
        <f>SUM(D13:D15)</f>
        <v>15</v>
      </c>
      <c r="E16" s="46">
        <f>SUM(E13:E15)</f>
        <v>15</v>
      </c>
    </row>
    <row r="17" spans="1:5" ht="19.5" customHeight="1">
      <c r="A17" s="66"/>
      <c r="B17" s="45"/>
      <c r="C17" s="266"/>
      <c r="D17" s="266"/>
      <c r="E17" s="267"/>
    </row>
    <row r="18" spans="1:5" ht="24.75" customHeight="1">
      <c r="A18" s="20">
        <v>6</v>
      </c>
      <c r="B18" s="18" t="s">
        <v>423</v>
      </c>
      <c r="C18" s="19">
        <f>SUM(C16)</f>
        <v>0</v>
      </c>
      <c r="D18" s="19">
        <f>SUM(D16)</f>
        <v>15</v>
      </c>
      <c r="E18" s="19">
        <f>SUM(E16)</f>
        <v>15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6.00390625" style="6" customWidth="1"/>
    <col min="2" max="2" width="34.00390625" style="256" customWidth="1"/>
    <col min="3" max="3" width="12.57421875" style="4" customWidth="1"/>
    <col min="4" max="4" width="12.421875" style="4" customWidth="1"/>
    <col min="5" max="5" width="11.421875" style="4" customWidth="1"/>
    <col min="6" max="6" width="11.28125" style="4" customWidth="1"/>
    <col min="7" max="16384" width="9.140625" style="4" customWidth="1"/>
  </cols>
  <sheetData>
    <row r="1" spans="1:6" ht="11.25">
      <c r="A1" s="346" t="s">
        <v>601</v>
      </c>
      <c r="B1" s="346"/>
      <c r="C1" s="346"/>
      <c r="D1" s="346"/>
      <c r="E1" s="346"/>
      <c r="F1" s="346"/>
    </row>
    <row r="2" spans="1:6" ht="11.25">
      <c r="A2" s="3"/>
      <c r="B2" s="257"/>
      <c r="C2" s="3"/>
      <c r="D2" s="3"/>
      <c r="E2" s="3"/>
      <c r="F2" s="3"/>
    </row>
    <row r="4" spans="1:6" ht="24.75" customHeight="1">
      <c r="A4" s="361" t="s">
        <v>538</v>
      </c>
      <c r="B4" s="361"/>
      <c r="C4" s="361"/>
      <c r="D4" s="361"/>
      <c r="E4" s="361"/>
      <c r="F4" s="361"/>
    </row>
    <row r="5" spans="1:6" ht="12.75" customHeight="1">
      <c r="A5" s="40"/>
      <c r="B5" s="40"/>
      <c r="C5" s="40"/>
      <c r="D5" s="40"/>
      <c r="E5" s="40"/>
      <c r="F5" s="40"/>
    </row>
    <row r="6" spans="1:6" s="6" customFormat="1" ht="10.5">
      <c r="A6" s="8"/>
      <c r="B6" s="225" t="s">
        <v>96</v>
      </c>
      <c r="C6" s="8" t="s">
        <v>97</v>
      </c>
      <c r="D6" s="8" t="s">
        <v>98</v>
      </c>
      <c r="E6" s="8" t="s">
        <v>99</v>
      </c>
      <c r="F6" s="8" t="s">
        <v>100</v>
      </c>
    </row>
    <row r="7" spans="1:6" ht="24">
      <c r="A7" s="7" t="s">
        <v>0</v>
      </c>
      <c r="B7" s="7" t="s">
        <v>1</v>
      </c>
      <c r="C7" s="231" t="s">
        <v>424</v>
      </c>
      <c r="D7" s="231" t="s">
        <v>425</v>
      </c>
      <c r="E7" s="231" t="s">
        <v>427</v>
      </c>
      <c r="F7" s="231" t="s">
        <v>83</v>
      </c>
    </row>
    <row r="8" spans="1:6" ht="11.25">
      <c r="A8" s="42"/>
      <c r="B8" s="226"/>
      <c r="C8" s="10"/>
      <c r="D8" s="10"/>
      <c r="E8" s="10"/>
      <c r="F8" s="10"/>
    </row>
    <row r="9" spans="1:6" ht="11.25">
      <c r="A9" s="44">
        <v>1</v>
      </c>
      <c r="B9" s="137" t="s">
        <v>2</v>
      </c>
      <c r="C9" s="16"/>
      <c r="D9" s="16"/>
      <c r="E9" s="16"/>
      <c r="F9" s="16"/>
    </row>
    <row r="10" spans="1:6" ht="11.25">
      <c r="A10" s="44"/>
      <c r="B10" s="112"/>
      <c r="C10" s="16"/>
      <c r="D10" s="16"/>
      <c r="E10" s="16"/>
      <c r="F10" s="16"/>
    </row>
    <row r="11" spans="1:6" ht="11.25">
      <c r="A11" s="44">
        <f>A9+1</f>
        <v>2</v>
      </c>
      <c r="B11" s="112" t="s">
        <v>131</v>
      </c>
      <c r="C11" s="16">
        <v>144280</v>
      </c>
      <c r="D11" s="16"/>
      <c r="E11" s="16"/>
      <c r="F11" s="16">
        <f aca="true" t="shared" si="0" ref="F11:F17">SUM(C11:E11)</f>
        <v>144280</v>
      </c>
    </row>
    <row r="12" spans="1:6" ht="24.75" customHeight="1">
      <c r="A12" s="44">
        <f aca="true" t="shared" si="1" ref="A12:A17">A11+1</f>
        <v>3</v>
      </c>
      <c r="B12" s="112" t="s">
        <v>170</v>
      </c>
      <c r="C12" s="16">
        <v>0</v>
      </c>
      <c r="D12" s="16">
        <v>24164</v>
      </c>
      <c r="E12" s="16"/>
      <c r="F12" s="16">
        <f t="shared" si="0"/>
        <v>24164</v>
      </c>
    </row>
    <row r="13" spans="1:6" ht="11.25">
      <c r="A13" s="44">
        <f t="shared" si="1"/>
        <v>4</v>
      </c>
      <c r="B13" s="112" t="s">
        <v>539</v>
      </c>
      <c r="C13" s="16">
        <v>45945</v>
      </c>
      <c r="D13" s="16"/>
      <c r="E13" s="16"/>
      <c r="F13" s="16">
        <f t="shared" si="0"/>
        <v>45945</v>
      </c>
    </row>
    <row r="14" spans="1:6" ht="11.25">
      <c r="A14" s="44">
        <f t="shared" si="1"/>
        <v>5</v>
      </c>
      <c r="B14" s="112" t="s">
        <v>11</v>
      </c>
      <c r="C14" s="16">
        <v>17086</v>
      </c>
      <c r="D14" s="16">
        <v>22448</v>
      </c>
      <c r="E14" s="16"/>
      <c r="F14" s="16">
        <f t="shared" si="0"/>
        <v>39534</v>
      </c>
    </row>
    <row r="15" spans="1:6" ht="11.25">
      <c r="A15" s="44">
        <f t="shared" si="1"/>
        <v>6</v>
      </c>
      <c r="B15" s="112" t="s">
        <v>540</v>
      </c>
      <c r="C15" s="16"/>
      <c r="D15" s="16">
        <v>12993</v>
      </c>
      <c r="E15" s="16"/>
      <c r="F15" s="16">
        <f t="shared" si="0"/>
        <v>12993</v>
      </c>
    </row>
    <row r="16" spans="1:6" ht="11.25">
      <c r="A16" s="44">
        <f t="shared" si="1"/>
        <v>7</v>
      </c>
      <c r="B16" s="112" t="s">
        <v>14</v>
      </c>
      <c r="C16" s="16"/>
      <c r="D16" s="16">
        <v>949</v>
      </c>
      <c r="E16" s="16"/>
      <c r="F16" s="16">
        <f t="shared" si="0"/>
        <v>949</v>
      </c>
    </row>
    <row r="17" spans="1:6" ht="11.25">
      <c r="A17" s="44">
        <f t="shared" si="1"/>
        <v>8</v>
      </c>
      <c r="B17" s="112" t="s">
        <v>95</v>
      </c>
      <c r="C17" s="16"/>
      <c r="D17" s="16">
        <v>26390</v>
      </c>
      <c r="E17" s="16"/>
      <c r="F17" s="16">
        <f t="shared" si="0"/>
        <v>26390</v>
      </c>
    </row>
    <row r="18" spans="1:6" ht="11.25">
      <c r="A18" s="44"/>
      <c r="B18" s="112"/>
      <c r="C18" s="16"/>
      <c r="D18" s="16"/>
      <c r="E18" s="16"/>
      <c r="F18" s="16"/>
    </row>
    <row r="19" spans="1:6" ht="22.5" customHeight="1">
      <c r="A19" s="20">
        <v>9</v>
      </c>
      <c r="B19" s="18" t="s">
        <v>541</v>
      </c>
      <c r="C19" s="19">
        <f>SUM(C11:C18)</f>
        <v>207311</v>
      </c>
      <c r="D19" s="19">
        <f>SUM(D11:D18)</f>
        <v>86944</v>
      </c>
      <c r="E19" s="19">
        <f>SUM(E11:E18)</f>
        <v>0</v>
      </c>
      <c r="F19" s="19">
        <f>SUM(C19:E19)</f>
        <v>294255</v>
      </c>
    </row>
    <row r="20" spans="1:6" ht="11.25">
      <c r="A20" s="44"/>
      <c r="B20" s="112"/>
      <c r="C20" s="16"/>
      <c r="D20" s="16"/>
      <c r="E20" s="16"/>
      <c r="F20" s="16"/>
    </row>
    <row r="21" spans="1:6" ht="11.25">
      <c r="A21" s="44">
        <v>10</v>
      </c>
      <c r="B21" s="137" t="s">
        <v>15</v>
      </c>
      <c r="C21" s="16"/>
      <c r="D21" s="16"/>
      <c r="E21" s="16"/>
      <c r="F21" s="16"/>
    </row>
    <row r="22" spans="1:6" ht="11.25">
      <c r="A22" s="44"/>
      <c r="B22" s="112"/>
      <c r="C22" s="16"/>
      <c r="D22" s="16"/>
      <c r="E22" s="16"/>
      <c r="F22" s="16"/>
    </row>
    <row r="23" spans="1:6" ht="11.25">
      <c r="A23" s="44">
        <v>11</v>
      </c>
      <c r="B23" s="112" t="s">
        <v>459</v>
      </c>
      <c r="C23" s="16">
        <v>14079</v>
      </c>
      <c r="D23" s="16">
        <v>30641</v>
      </c>
      <c r="E23" s="16">
        <v>9890</v>
      </c>
      <c r="F23" s="16">
        <f aca="true" t="shared" si="2" ref="F23:F30">SUM(C23:E23)</f>
        <v>54610</v>
      </c>
    </row>
    <row r="24" spans="1:6" ht="11.25">
      <c r="A24" s="44">
        <f>A23+1</f>
        <v>12</v>
      </c>
      <c r="B24" s="112" t="s">
        <v>460</v>
      </c>
      <c r="C24" s="16">
        <v>3740</v>
      </c>
      <c r="D24" s="16">
        <v>6563</v>
      </c>
      <c r="E24" s="16">
        <v>2533</v>
      </c>
      <c r="F24" s="16">
        <f t="shared" si="2"/>
        <v>12836</v>
      </c>
    </row>
    <row r="25" spans="1:6" ht="11.25">
      <c r="A25" s="44">
        <f aca="true" t="shared" si="3" ref="A25:A30">A24+1</f>
        <v>13</v>
      </c>
      <c r="B25" s="112" t="s">
        <v>20</v>
      </c>
      <c r="C25" s="16">
        <v>91858</v>
      </c>
      <c r="D25" s="16">
        <v>27387</v>
      </c>
      <c r="E25" s="16">
        <v>1076</v>
      </c>
      <c r="F25" s="16">
        <f t="shared" si="2"/>
        <v>120321</v>
      </c>
    </row>
    <row r="26" spans="1:6" ht="11.25">
      <c r="A26" s="44">
        <f t="shared" si="3"/>
        <v>14</v>
      </c>
      <c r="B26" s="112" t="s">
        <v>461</v>
      </c>
      <c r="C26" s="16">
        <v>2142</v>
      </c>
      <c r="D26" s="16"/>
      <c r="E26" s="16">
        <v>15056</v>
      </c>
      <c r="F26" s="16">
        <f t="shared" si="2"/>
        <v>17198</v>
      </c>
    </row>
    <row r="27" spans="1:6" ht="11.25">
      <c r="A27" s="44">
        <f t="shared" si="3"/>
        <v>15</v>
      </c>
      <c r="B27" s="112" t="s">
        <v>462</v>
      </c>
      <c r="C27" s="16">
        <v>2700</v>
      </c>
      <c r="D27" s="16">
        <v>15783</v>
      </c>
      <c r="E27" s="16"/>
      <c r="F27" s="16">
        <f t="shared" si="2"/>
        <v>18483</v>
      </c>
    </row>
    <row r="28" spans="1:6" ht="11.25">
      <c r="A28" s="44">
        <f t="shared" si="3"/>
        <v>16</v>
      </c>
      <c r="B28" s="112" t="s">
        <v>464</v>
      </c>
      <c r="C28" s="16">
        <v>3668</v>
      </c>
      <c r="D28" s="16">
        <v>1353</v>
      </c>
      <c r="E28" s="16"/>
      <c r="F28" s="16">
        <f t="shared" si="2"/>
        <v>5021</v>
      </c>
    </row>
    <row r="29" spans="1:6" ht="11.25">
      <c r="A29" s="44">
        <f t="shared" si="3"/>
        <v>17</v>
      </c>
      <c r="B29" s="112" t="s">
        <v>491</v>
      </c>
      <c r="C29" s="16"/>
      <c r="D29" s="16">
        <v>12993</v>
      </c>
      <c r="E29" s="16"/>
      <c r="F29" s="16">
        <f t="shared" si="2"/>
        <v>12993</v>
      </c>
    </row>
    <row r="30" spans="1:6" ht="11.25">
      <c r="A30" s="44">
        <f t="shared" si="3"/>
        <v>18</v>
      </c>
      <c r="B30" s="112" t="s">
        <v>463</v>
      </c>
      <c r="C30" s="16"/>
      <c r="D30" s="16">
        <v>5000</v>
      </c>
      <c r="E30" s="16"/>
      <c r="F30" s="16">
        <f t="shared" si="2"/>
        <v>5000</v>
      </c>
    </row>
    <row r="31" spans="1:6" ht="11.25">
      <c r="A31" s="44"/>
      <c r="B31" s="112"/>
      <c r="C31" s="16"/>
      <c r="D31" s="16"/>
      <c r="E31" s="16"/>
      <c r="F31" s="16"/>
    </row>
    <row r="32" spans="1:6" ht="22.5" customHeight="1">
      <c r="A32" s="20">
        <v>19</v>
      </c>
      <c r="B32" s="18" t="s">
        <v>542</v>
      </c>
      <c r="C32" s="19">
        <f>SUM(C23:C31)</f>
        <v>118187</v>
      </c>
      <c r="D32" s="19">
        <f>SUM(D23:D31)</f>
        <v>99720</v>
      </c>
      <c r="E32" s="19">
        <f>SUM(E23:E31)</f>
        <v>28555</v>
      </c>
      <c r="F32" s="19">
        <f>SUM(C32:E32)</f>
        <v>246462</v>
      </c>
    </row>
    <row r="33" spans="1:6" ht="11.25">
      <c r="A33" s="44"/>
      <c r="B33" s="112"/>
      <c r="C33" s="16"/>
      <c r="D33" s="16"/>
      <c r="E33" s="16"/>
      <c r="F33" s="16"/>
    </row>
    <row r="34" spans="1:6" ht="11.25">
      <c r="A34" s="44">
        <v>20</v>
      </c>
      <c r="B34" s="137" t="s">
        <v>46</v>
      </c>
      <c r="C34" s="16"/>
      <c r="D34" s="16"/>
      <c r="E34" s="16"/>
      <c r="F34" s="16"/>
    </row>
    <row r="35" spans="1:6" ht="11.25">
      <c r="A35" s="44"/>
      <c r="B35" s="112"/>
      <c r="C35" s="16"/>
      <c r="D35" s="16"/>
      <c r="E35" s="16"/>
      <c r="F35" s="16"/>
    </row>
    <row r="36" spans="1:6" ht="11.25">
      <c r="A36" s="44">
        <v>21</v>
      </c>
      <c r="B36" s="112" t="s">
        <v>63</v>
      </c>
      <c r="C36" s="16"/>
      <c r="D36" s="16">
        <v>1020</v>
      </c>
      <c r="E36" s="16"/>
      <c r="F36" s="16">
        <f>SUM(C36:E36)</f>
        <v>1020</v>
      </c>
    </row>
    <row r="37" spans="1:6" ht="11.25">
      <c r="A37" s="44">
        <f>A36+1</f>
        <v>22</v>
      </c>
      <c r="B37" s="112" t="s">
        <v>160</v>
      </c>
      <c r="C37" s="16"/>
      <c r="D37" s="16">
        <v>55668</v>
      </c>
      <c r="E37" s="16"/>
      <c r="F37" s="16">
        <f>SUM(C37:E37)</f>
        <v>55668</v>
      </c>
    </row>
    <row r="38" spans="1:6" ht="11.25">
      <c r="A38" s="44">
        <f>A37+1</f>
        <v>23</v>
      </c>
      <c r="B38" s="112" t="s">
        <v>158</v>
      </c>
      <c r="C38" s="16"/>
      <c r="D38" s="16">
        <v>0</v>
      </c>
      <c r="E38" s="16"/>
      <c r="F38" s="16">
        <f>SUM(C38:E38)</f>
        <v>0</v>
      </c>
    </row>
    <row r="39" spans="1:6" ht="11.25">
      <c r="A39" s="44">
        <f>A38+1</f>
        <v>24</v>
      </c>
      <c r="B39" s="138" t="s">
        <v>545</v>
      </c>
      <c r="C39" s="16"/>
      <c r="D39" s="16">
        <v>1200</v>
      </c>
      <c r="E39" s="16"/>
      <c r="F39" s="16"/>
    </row>
    <row r="40" spans="1:6" ht="11.25">
      <c r="A40" s="44">
        <f>A39+1</f>
        <v>25</v>
      </c>
      <c r="B40" s="256" t="s">
        <v>445</v>
      </c>
      <c r="C40" s="16"/>
      <c r="D40" s="16">
        <v>46673</v>
      </c>
      <c r="E40" s="16"/>
      <c r="F40" s="16">
        <f>SUM(C40:E40)</f>
        <v>46673</v>
      </c>
    </row>
    <row r="41" spans="1:6" ht="11.25">
      <c r="A41" s="44"/>
      <c r="B41" s="112"/>
      <c r="C41" s="16"/>
      <c r="D41" s="16"/>
      <c r="E41" s="16"/>
      <c r="F41" s="16"/>
    </row>
    <row r="42" spans="1:6" ht="22.5" customHeight="1">
      <c r="A42" s="20">
        <v>26</v>
      </c>
      <c r="B42" s="18" t="s">
        <v>543</v>
      </c>
      <c r="C42" s="19">
        <f>SUM(C36:C41)</f>
        <v>0</v>
      </c>
      <c r="D42" s="19">
        <f>SUM(D36:D41)</f>
        <v>104561</v>
      </c>
      <c r="E42" s="19">
        <f>SUM(E36:E41)</f>
        <v>0</v>
      </c>
      <c r="F42" s="19">
        <f>SUM(C42:E42)</f>
        <v>104561</v>
      </c>
    </row>
    <row r="43" spans="1:6" ht="11.25">
      <c r="A43" s="44"/>
      <c r="B43" s="112"/>
      <c r="C43" s="16"/>
      <c r="D43" s="16"/>
      <c r="E43" s="16"/>
      <c r="F43" s="16"/>
    </row>
    <row r="44" spans="1:6" ht="11.25">
      <c r="A44" s="44">
        <v>27</v>
      </c>
      <c r="B44" s="137" t="s">
        <v>47</v>
      </c>
      <c r="C44" s="16"/>
      <c r="D44" s="16"/>
      <c r="E44" s="16"/>
      <c r="F44" s="16"/>
    </row>
    <row r="45" spans="1:6" ht="11.25">
      <c r="A45" s="44"/>
      <c r="B45" s="112"/>
      <c r="C45" s="16"/>
      <c r="D45" s="16"/>
      <c r="E45" s="16"/>
      <c r="F45" s="16"/>
    </row>
    <row r="46" spans="1:6" ht="11.25">
      <c r="A46" s="44">
        <v>28</v>
      </c>
      <c r="B46" s="112" t="s">
        <v>375</v>
      </c>
      <c r="C46" s="16">
        <v>635</v>
      </c>
      <c r="D46" s="16">
        <v>14267</v>
      </c>
      <c r="E46" s="16"/>
      <c r="F46" s="16">
        <f>SUM(C46:E46)</f>
        <v>14902</v>
      </c>
    </row>
    <row r="47" spans="1:6" ht="11.25">
      <c r="A47" s="44">
        <f aca="true" t="shared" si="4" ref="A47:A52">A46+1</f>
        <v>29</v>
      </c>
      <c r="B47" s="112" t="s">
        <v>48</v>
      </c>
      <c r="C47" s="16">
        <v>254</v>
      </c>
      <c r="D47" s="16">
        <v>10630</v>
      </c>
      <c r="E47" s="16"/>
      <c r="F47" s="16">
        <f aca="true" t="shared" si="5" ref="F47:F52">SUM(C47:E47)</f>
        <v>10884</v>
      </c>
    </row>
    <row r="48" spans="1:6" ht="11.25">
      <c r="A48" s="44">
        <f t="shared" si="4"/>
        <v>30</v>
      </c>
      <c r="B48" s="112" t="s">
        <v>148</v>
      </c>
      <c r="C48" s="16"/>
      <c r="D48" s="16"/>
      <c r="E48" s="16"/>
      <c r="F48" s="16">
        <f t="shared" si="5"/>
        <v>0</v>
      </c>
    </row>
    <row r="49" spans="1:6" ht="11.25">
      <c r="A49" s="44">
        <f t="shared" si="4"/>
        <v>31</v>
      </c>
      <c r="B49" s="112" t="s">
        <v>206</v>
      </c>
      <c r="C49" s="16">
        <v>210</v>
      </c>
      <c r="D49" s="16"/>
      <c r="E49" s="16"/>
      <c r="F49" s="16">
        <f t="shared" si="5"/>
        <v>210</v>
      </c>
    </row>
    <row r="50" spans="1:6" ht="14.25" customHeight="1">
      <c r="A50" s="44">
        <f t="shared" si="4"/>
        <v>32</v>
      </c>
      <c r="B50" s="112" t="s">
        <v>465</v>
      </c>
      <c r="C50" s="16"/>
      <c r="D50" s="16">
        <v>63121</v>
      </c>
      <c r="E50" s="16"/>
      <c r="F50" s="16">
        <f t="shared" si="5"/>
        <v>63121</v>
      </c>
    </row>
    <row r="51" spans="1:6" ht="22.5" customHeight="1">
      <c r="A51" s="44">
        <f t="shared" si="4"/>
        <v>33</v>
      </c>
      <c r="B51" s="112" t="s">
        <v>466</v>
      </c>
      <c r="C51" s="16"/>
      <c r="D51" s="16"/>
      <c r="E51" s="16"/>
      <c r="F51" s="16">
        <f t="shared" si="5"/>
        <v>0</v>
      </c>
    </row>
    <row r="52" spans="1:6" ht="12.75" customHeight="1">
      <c r="A52" s="44">
        <f t="shared" si="4"/>
        <v>34</v>
      </c>
      <c r="B52" s="112" t="s">
        <v>467</v>
      </c>
      <c r="C52" s="16"/>
      <c r="D52" s="16">
        <v>63237</v>
      </c>
      <c r="E52" s="16"/>
      <c r="F52" s="16">
        <f t="shared" si="5"/>
        <v>63237</v>
      </c>
    </row>
    <row r="53" spans="1:6" ht="11.25">
      <c r="A53" s="44"/>
      <c r="B53" s="112"/>
      <c r="C53" s="16"/>
      <c r="D53" s="16"/>
      <c r="E53" s="16"/>
      <c r="F53" s="16"/>
    </row>
    <row r="54" spans="1:6" ht="22.5" customHeight="1">
      <c r="A54" s="20">
        <v>35</v>
      </c>
      <c r="B54" s="18" t="s">
        <v>544</v>
      </c>
      <c r="C54" s="19">
        <f>SUM(C46:C52)</f>
        <v>1099</v>
      </c>
      <c r="D54" s="19">
        <f>SUM(D46:D52)</f>
        <v>151255</v>
      </c>
      <c r="E54" s="19">
        <f>SUM(E46:E52)</f>
        <v>0</v>
      </c>
      <c r="F54" s="19">
        <f>SUM(C54:E54)</f>
        <v>152354</v>
      </c>
    </row>
    <row r="55" ht="11.25">
      <c r="F55" s="29"/>
    </row>
    <row r="56" ht="11.25">
      <c r="F56" s="29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46" t="s">
        <v>602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3" spans="2:16" ht="29.25" customHeight="1">
      <c r="B3" s="347" t="s">
        <v>255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5" spans="13:16" ht="11.25">
      <c r="M5" s="374" t="s">
        <v>18</v>
      </c>
      <c r="N5" s="374"/>
      <c r="O5" s="374"/>
      <c r="P5" s="374"/>
    </row>
    <row r="6" spans="1:16" s="6" customFormat="1" ht="10.5">
      <c r="A6" s="8"/>
      <c r="B6" s="8" t="s">
        <v>96</v>
      </c>
      <c r="C6" s="8" t="s">
        <v>97</v>
      </c>
      <c r="D6" s="8" t="s">
        <v>98</v>
      </c>
      <c r="E6" s="8" t="s">
        <v>100</v>
      </c>
      <c r="F6" s="8" t="s">
        <v>101</v>
      </c>
      <c r="G6" s="8" t="s">
        <v>102</v>
      </c>
      <c r="H6" s="8" t="s">
        <v>103</v>
      </c>
      <c r="I6" s="8" t="s">
        <v>104</v>
      </c>
      <c r="J6" s="8" t="s">
        <v>105</v>
      </c>
      <c r="K6" s="8" t="s">
        <v>106</v>
      </c>
      <c r="L6" s="8" t="s">
        <v>107</v>
      </c>
      <c r="M6" s="8" t="s">
        <v>109</v>
      </c>
      <c r="N6" s="8" t="s">
        <v>110</v>
      </c>
      <c r="O6" s="8" t="s">
        <v>111</v>
      </c>
      <c r="P6" s="8" t="s">
        <v>112</v>
      </c>
    </row>
    <row r="7" spans="1:16" ht="12.75" customHeight="1">
      <c r="A7" s="356" t="s">
        <v>0</v>
      </c>
      <c r="B7" s="356" t="s">
        <v>1</v>
      </c>
      <c r="C7" s="356" t="s">
        <v>31</v>
      </c>
      <c r="D7" s="356" t="s">
        <v>89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</row>
    <row r="8" spans="1:16" ht="31.5">
      <c r="A8" s="358"/>
      <c r="B8" s="358"/>
      <c r="C8" s="358"/>
      <c r="D8" s="358"/>
      <c r="E8" s="7" t="s">
        <v>32</v>
      </c>
      <c r="F8" s="7" t="s">
        <v>33</v>
      </c>
      <c r="G8" s="7" t="s">
        <v>34</v>
      </c>
      <c r="H8" s="7" t="s">
        <v>35</v>
      </c>
      <c r="I8" s="7" t="s">
        <v>36</v>
      </c>
      <c r="J8" s="7" t="s">
        <v>37</v>
      </c>
      <c r="K8" s="7" t="s">
        <v>38</v>
      </c>
      <c r="L8" s="7" t="s">
        <v>39</v>
      </c>
      <c r="M8" s="7" t="s">
        <v>40</v>
      </c>
      <c r="N8" s="7" t="s">
        <v>64</v>
      </c>
      <c r="O8" s="7" t="s">
        <v>65</v>
      </c>
      <c r="P8" s="7" t="s">
        <v>66</v>
      </c>
    </row>
    <row r="9" spans="1:16" ht="12.75" customHeight="1">
      <c r="A9" s="15"/>
      <c r="B9" s="5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 customHeight="1">
      <c r="A10" s="44">
        <v>1</v>
      </c>
      <c r="B10" s="73" t="s">
        <v>41</v>
      </c>
      <c r="C10" s="74"/>
      <c r="D10" s="74">
        <v>0</v>
      </c>
      <c r="E10" s="74">
        <v>0</v>
      </c>
      <c r="F10" s="74"/>
      <c r="G10" s="74">
        <v>0</v>
      </c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 customHeight="1">
      <c r="A11" s="44"/>
      <c r="B11" s="45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2.75" customHeight="1">
      <c r="A12" s="44"/>
      <c r="B12" s="4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75" customHeight="1">
      <c r="A13" s="44">
        <v>2</v>
      </c>
      <c r="B13" s="73" t="s">
        <v>42</v>
      </c>
      <c r="C13" s="74"/>
      <c r="D13" s="74">
        <v>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75" customHeight="1">
      <c r="A14" s="44"/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 customHeight="1">
      <c r="A15" s="44"/>
      <c r="B15" s="4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 customHeight="1">
      <c r="A16" s="44"/>
      <c r="B16" s="47"/>
      <c r="C16" s="75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9.5" customHeight="1">
      <c r="A17" s="20">
        <v>3</v>
      </c>
      <c r="B17" s="76" t="s">
        <v>43</v>
      </c>
      <c r="C17" s="77"/>
      <c r="D17" s="77">
        <f>SUM(D10:D16)</f>
        <v>0</v>
      </c>
      <c r="E17" s="77">
        <f aca="true" t="shared" si="0" ref="E17:P17">SUM(E10:E16)</f>
        <v>0</v>
      </c>
      <c r="F17" s="77">
        <f t="shared" si="0"/>
        <v>0</v>
      </c>
      <c r="G17" s="77">
        <f t="shared" si="0"/>
        <v>0</v>
      </c>
      <c r="H17" s="77">
        <f t="shared" si="0"/>
        <v>0</v>
      </c>
      <c r="I17" s="77">
        <f t="shared" si="0"/>
        <v>0</v>
      </c>
      <c r="J17" s="77">
        <f t="shared" si="0"/>
        <v>0</v>
      </c>
      <c r="K17" s="77">
        <f t="shared" si="0"/>
        <v>0</v>
      </c>
      <c r="L17" s="77">
        <f t="shared" si="0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</row>
    <row r="18" spans="2:16" ht="19.5" customHeight="1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3:16" ht="11.25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3:16" ht="11.25"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3:16" ht="11.25"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3:16" ht="11.25"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3:16" ht="11.25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3:16" ht="11.25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3:16" ht="11.25"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3:16" ht="11.25"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3:16" ht="11.25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3:16" ht="11.25"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3:16" ht="11.25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3:16" ht="11.25"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3:16" ht="11.25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3:16" ht="11.25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3:16" ht="11.25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3:16" ht="11.25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3:16" ht="11.25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4" customWidth="1"/>
    <col min="4" max="4" width="18.8515625" style="4" customWidth="1"/>
    <col min="5" max="16384" width="9.140625" style="4" customWidth="1"/>
  </cols>
  <sheetData>
    <row r="1" spans="1:4" ht="11.25">
      <c r="A1" s="346" t="s">
        <v>603</v>
      </c>
      <c r="B1" s="346"/>
      <c r="C1" s="346"/>
      <c r="D1" s="346"/>
    </row>
    <row r="3" spans="1:4" ht="12.75">
      <c r="A3" s="352" t="s">
        <v>546</v>
      </c>
      <c r="B3" s="352"/>
      <c r="C3" s="352"/>
      <c r="D3" s="352"/>
    </row>
    <row r="5" ht="11.25">
      <c r="D5" s="3" t="s">
        <v>18</v>
      </c>
    </row>
    <row r="6" spans="1:4" s="6" customFormat="1" ht="10.5">
      <c r="A6" s="8"/>
      <c r="B6" s="8" t="s">
        <v>96</v>
      </c>
      <c r="C6" s="8" t="s">
        <v>97</v>
      </c>
      <c r="D6" s="8" t="s">
        <v>98</v>
      </c>
    </row>
    <row r="7" spans="1:5" s="92" customFormat="1" ht="24.75" customHeight="1">
      <c r="A7" s="7" t="s">
        <v>0</v>
      </c>
      <c r="B7" s="7" t="s">
        <v>68</v>
      </c>
      <c r="C7" s="7" t="s">
        <v>547</v>
      </c>
      <c r="D7" s="7" t="s">
        <v>69</v>
      </c>
      <c r="E7" s="106"/>
    </row>
    <row r="8" spans="1:4" ht="11.25">
      <c r="A8" s="9"/>
      <c r="B8" s="10"/>
      <c r="C8" s="89"/>
      <c r="D8" s="26"/>
    </row>
    <row r="9" spans="1:4" ht="11.25">
      <c r="A9" s="14">
        <v>1</v>
      </c>
      <c r="B9" s="21" t="s">
        <v>51</v>
      </c>
      <c r="C9" s="90"/>
      <c r="D9" s="91"/>
    </row>
    <row r="10" spans="1:4" ht="11.25">
      <c r="A10" s="14"/>
      <c r="B10" s="15"/>
      <c r="C10" s="90"/>
      <c r="D10" s="91"/>
    </row>
    <row r="11" spans="1:4" ht="11.25">
      <c r="A11" s="14"/>
      <c r="B11" s="15"/>
      <c r="C11" s="1"/>
      <c r="D11" s="91"/>
    </row>
    <row r="12" spans="1:4" ht="11.25">
      <c r="A12" s="14">
        <v>2</v>
      </c>
      <c r="B12" s="30" t="s">
        <v>51</v>
      </c>
      <c r="C12" s="1">
        <v>5000</v>
      </c>
      <c r="D12" s="91" t="s">
        <v>70</v>
      </c>
    </row>
    <row r="13" spans="1:4" ht="11.25">
      <c r="A13" s="14"/>
      <c r="B13" s="15"/>
      <c r="C13" s="1"/>
      <c r="D13" s="91"/>
    </row>
    <row r="14" spans="1:4" ht="11.25">
      <c r="A14" s="14"/>
      <c r="B14" s="15"/>
      <c r="C14" s="1"/>
      <c r="D14" s="91"/>
    </row>
    <row r="15" spans="1:4" ht="11.25">
      <c r="A15" s="14"/>
      <c r="B15" s="15"/>
      <c r="C15" s="1"/>
      <c r="D15" s="91"/>
    </row>
    <row r="16" spans="1:4" s="92" customFormat="1" ht="24.75" customHeight="1">
      <c r="A16" s="20">
        <v>3</v>
      </c>
      <c r="B16" s="38" t="s">
        <v>71</v>
      </c>
      <c r="C16" s="49">
        <f>SUM(C12)</f>
        <v>5000</v>
      </c>
      <c r="D16" s="20"/>
    </row>
    <row r="17" spans="1:4" ht="11.25">
      <c r="A17" s="14"/>
      <c r="B17" s="15"/>
      <c r="C17" s="90"/>
      <c r="D17" s="91"/>
    </row>
    <row r="18" spans="1:4" ht="11.25">
      <c r="A18" s="14"/>
      <c r="B18" s="15"/>
      <c r="C18" s="90"/>
      <c r="D18" s="91"/>
    </row>
    <row r="19" spans="1:4" ht="11.25">
      <c r="A19" s="14"/>
      <c r="B19" s="15"/>
      <c r="C19" s="90"/>
      <c r="D19" s="91"/>
    </row>
    <row r="20" spans="1:4" ht="11.25">
      <c r="A20" s="14">
        <v>4</v>
      </c>
      <c r="B20" s="21" t="s">
        <v>67</v>
      </c>
      <c r="C20" s="90"/>
      <c r="D20" s="91"/>
    </row>
    <row r="21" spans="1:4" ht="11.25">
      <c r="A21" s="14"/>
      <c r="B21" s="15"/>
      <c r="C21" s="90"/>
      <c r="D21" s="91"/>
    </row>
    <row r="22" spans="1:4" ht="11.25">
      <c r="A22" s="14"/>
      <c r="B22" s="15"/>
      <c r="C22" s="1"/>
      <c r="D22" s="105"/>
    </row>
    <row r="23" spans="1:4" ht="11.25">
      <c r="A23" s="14">
        <v>5</v>
      </c>
      <c r="B23" s="15" t="s">
        <v>67</v>
      </c>
      <c r="C23" s="1">
        <v>63121</v>
      </c>
      <c r="D23" s="105" t="s">
        <v>70</v>
      </c>
    </row>
    <row r="24" spans="1:4" ht="11.25">
      <c r="A24" s="14"/>
      <c r="B24" s="15"/>
      <c r="C24" s="1"/>
      <c r="D24" s="91"/>
    </row>
    <row r="25" spans="1:4" ht="11.25">
      <c r="A25" s="14"/>
      <c r="B25" s="15"/>
      <c r="C25" s="1"/>
      <c r="D25" s="91"/>
    </row>
    <row r="26" spans="1:4" ht="11.25">
      <c r="A26" s="22"/>
      <c r="B26" s="17"/>
      <c r="C26" s="88"/>
      <c r="D26" s="93"/>
    </row>
    <row r="27" spans="1:4" ht="24.75" customHeight="1">
      <c r="A27" s="20">
        <v>6</v>
      </c>
      <c r="B27" s="71" t="s">
        <v>115</v>
      </c>
      <c r="C27" s="19">
        <f>SUM(C22:C26)</f>
        <v>63121</v>
      </c>
      <c r="D27" s="94"/>
    </row>
    <row r="28" spans="1:4" ht="24.75" customHeight="1">
      <c r="A28" s="20">
        <v>7</v>
      </c>
      <c r="B28" s="70" t="s">
        <v>116</v>
      </c>
      <c r="C28" s="48">
        <f>C16+C27</f>
        <v>68121</v>
      </c>
      <c r="D28" s="95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37" t="s">
        <v>586</v>
      </c>
      <c r="B2" s="337"/>
      <c r="C2" s="337"/>
      <c r="D2" s="337"/>
      <c r="E2" s="337"/>
      <c r="F2" s="200"/>
      <c r="G2" s="200"/>
      <c r="H2" s="200"/>
      <c r="I2" s="200"/>
      <c r="J2" s="200"/>
    </row>
    <row r="4" spans="1:10" ht="12.75">
      <c r="A4" s="338" t="s">
        <v>416</v>
      </c>
      <c r="B4" s="338"/>
      <c r="C4" s="338"/>
      <c r="D4" s="338"/>
      <c r="E4" s="338"/>
      <c r="F4" s="200"/>
      <c r="G4" s="200"/>
      <c r="H4" s="200"/>
      <c r="I4" s="200"/>
      <c r="J4" s="200"/>
    </row>
    <row r="5" spans="1:10" ht="28.5" customHeight="1">
      <c r="A5" s="336" t="s">
        <v>408</v>
      </c>
      <c r="B5" s="336"/>
      <c r="C5" s="336"/>
      <c r="D5" s="336"/>
      <c r="E5" s="336"/>
      <c r="F5" s="129"/>
      <c r="G5" s="129"/>
      <c r="H5" s="129"/>
      <c r="I5" s="129"/>
      <c r="J5" s="129"/>
    </row>
    <row r="6" spans="2:10" ht="28.5" customHeight="1">
      <c r="B6" s="201"/>
      <c r="C6" s="201"/>
      <c r="D6" s="201"/>
      <c r="E6" s="201" t="s">
        <v>420</v>
      </c>
      <c r="F6" s="129"/>
      <c r="G6" s="129"/>
      <c r="H6" s="129"/>
      <c r="I6" s="129"/>
      <c r="J6" s="129"/>
    </row>
    <row r="7" spans="1:10" s="144" customFormat="1" ht="12.75" customHeight="1">
      <c r="A7" s="130" t="s">
        <v>96</v>
      </c>
      <c r="B7" s="132" t="s">
        <v>97</v>
      </c>
      <c r="C7" s="132" t="s">
        <v>98</v>
      </c>
      <c r="D7" s="132" t="s">
        <v>99</v>
      </c>
      <c r="E7" s="132" t="s">
        <v>409</v>
      </c>
      <c r="F7" s="201"/>
      <c r="G7" s="201"/>
      <c r="H7" s="201"/>
      <c r="I7" s="201"/>
      <c r="J7" s="201"/>
    </row>
    <row r="8" spans="1:5" s="129" customFormat="1" ht="63" customHeight="1">
      <c r="A8" s="202" t="s">
        <v>84</v>
      </c>
      <c r="B8" s="202" t="s">
        <v>410</v>
      </c>
      <c r="C8" s="132" t="s">
        <v>411</v>
      </c>
      <c r="D8" s="132" t="s">
        <v>412</v>
      </c>
      <c r="E8" s="132" t="s">
        <v>413</v>
      </c>
    </row>
    <row r="9" spans="1:5" ht="12.75">
      <c r="A9" s="203"/>
      <c r="B9" s="158"/>
      <c r="C9" s="158"/>
      <c r="D9" s="158"/>
      <c r="E9" s="158"/>
    </row>
    <row r="10" spans="1:5" ht="12.75">
      <c r="A10" s="204">
        <v>1</v>
      </c>
      <c r="B10" s="164" t="s">
        <v>414</v>
      </c>
      <c r="C10" s="164">
        <v>26390</v>
      </c>
      <c r="D10" s="164">
        <v>0</v>
      </c>
      <c r="E10" s="164">
        <v>26390</v>
      </c>
    </row>
    <row r="11" spans="1:5" ht="12.75">
      <c r="A11" s="204">
        <v>2</v>
      </c>
      <c r="B11" s="164" t="s">
        <v>415</v>
      </c>
      <c r="C11" s="164">
        <v>46673</v>
      </c>
      <c r="D11" s="164">
        <v>0</v>
      </c>
      <c r="E11" s="164">
        <v>46673</v>
      </c>
    </row>
    <row r="12" spans="1:5" ht="12.75">
      <c r="A12" s="204"/>
      <c r="B12" s="164"/>
      <c r="C12" s="164"/>
      <c r="D12" s="164"/>
      <c r="E12" s="164"/>
    </row>
    <row r="13" spans="1:5" s="206" customFormat="1" ht="24.75" customHeight="1">
      <c r="A13" s="133">
        <v>3</v>
      </c>
      <c r="B13" s="205" t="s">
        <v>83</v>
      </c>
      <c r="C13" s="205">
        <f>SUM(C10:C12)</f>
        <v>73063</v>
      </c>
      <c r="D13" s="205">
        <f>SUM(D10:D12)</f>
        <v>0</v>
      </c>
      <c r="E13" s="205">
        <f>SUM(E10:E12)</f>
        <v>73063</v>
      </c>
    </row>
  </sheetData>
  <sheetProtection/>
  <mergeCells count="3">
    <mergeCell ref="A5:E5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L4" sqref="L4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spans="10:14" ht="18" customHeight="1">
      <c r="J1" s="346" t="s">
        <v>604</v>
      </c>
      <c r="K1" s="360"/>
      <c r="L1" s="360"/>
      <c r="M1" s="360"/>
      <c r="N1" s="360"/>
    </row>
    <row r="2" ht="18" customHeight="1">
      <c r="N2" s="3"/>
    </row>
    <row r="3" s="141" customFormat="1" ht="18" customHeight="1">
      <c r="B3" s="141" t="s">
        <v>548</v>
      </c>
    </row>
    <row r="4" spans="2:5" ht="18" customHeight="1">
      <c r="B4" t="s">
        <v>75</v>
      </c>
      <c r="D4" s="141"/>
      <c r="E4" s="141"/>
    </row>
    <row r="7" spans="1:14" s="141" customFormat="1" ht="18" customHeight="1">
      <c r="A7" s="143" t="s">
        <v>1</v>
      </c>
      <c r="B7" s="285" t="s">
        <v>219</v>
      </c>
      <c r="C7" s="285" t="s">
        <v>220</v>
      </c>
      <c r="D7" s="285" t="s">
        <v>221</v>
      </c>
      <c r="E7" s="285" t="s">
        <v>222</v>
      </c>
      <c r="F7" s="285" t="s">
        <v>223</v>
      </c>
      <c r="G7" s="285" t="s">
        <v>224</v>
      </c>
      <c r="H7" s="285" t="s">
        <v>225</v>
      </c>
      <c r="I7" s="285" t="s">
        <v>226</v>
      </c>
      <c r="J7" s="285" t="s">
        <v>227</v>
      </c>
      <c r="K7" s="285" t="s">
        <v>228</v>
      </c>
      <c r="L7" s="285" t="s">
        <v>229</v>
      </c>
      <c r="M7" s="285" t="s">
        <v>230</v>
      </c>
      <c r="N7" s="285" t="s">
        <v>231</v>
      </c>
    </row>
    <row r="8" spans="1:14" s="141" customFormat="1" ht="18" customHeight="1">
      <c r="A8" s="142" t="s">
        <v>49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31"/>
    </row>
    <row r="9" spans="1:14" ht="18" customHeight="1">
      <c r="A9" s="131" t="s">
        <v>3</v>
      </c>
      <c r="B9" s="131">
        <v>3226</v>
      </c>
      <c r="C9" s="131">
        <v>1350</v>
      </c>
      <c r="D9" s="131">
        <v>56680</v>
      </c>
      <c r="E9" s="131">
        <v>2800</v>
      </c>
      <c r="F9" s="131">
        <v>8593</v>
      </c>
      <c r="G9" s="131">
        <v>9348</v>
      </c>
      <c r="H9" s="131">
        <v>14427</v>
      </c>
      <c r="I9" s="131">
        <v>7120</v>
      </c>
      <c r="J9" s="131">
        <v>55636</v>
      </c>
      <c r="K9" s="131">
        <v>3520</v>
      </c>
      <c r="L9" s="131">
        <v>3090</v>
      </c>
      <c r="M9" s="131">
        <v>3800</v>
      </c>
      <c r="N9" s="143">
        <f>SUM(B9:M9)</f>
        <v>169590</v>
      </c>
    </row>
    <row r="10" spans="1:14" ht="18" customHeight="1">
      <c r="A10" s="131" t="s">
        <v>232</v>
      </c>
      <c r="B10" s="131">
        <v>2602</v>
      </c>
      <c r="C10" s="131">
        <v>22719</v>
      </c>
      <c r="D10" s="131">
        <v>22924</v>
      </c>
      <c r="E10" s="131">
        <v>2481</v>
      </c>
      <c r="F10" s="131">
        <v>4134</v>
      </c>
      <c r="G10" s="131">
        <v>19106</v>
      </c>
      <c r="H10" s="131">
        <v>2717</v>
      </c>
      <c r="I10" s="131">
        <v>2717</v>
      </c>
      <c r="J10" s="131">
        <v>2954</v>
      </c>
      <c r="K10" s="131">
        <v>5717</v>
      </c>
      <c r="L10" s="131">
        <v>6326</v>
      </c>
      <c r="M10" s="131">
        <v>15947</v>
      </c>
      <c r="N10" s="143">
        <f>SUM(B10:M10)</f>
        <v>110344</v>
      </c>
    </row>
    <row r="11" spans="1:14" ht="18" customHeight="1">
      <c r="A11" s="131" t="s">
        <v>247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43">
        <f>SUM(B11:M11)</f>
        <v>0</v>
      </c>
    </row>
    <row r="12" spans="1:14" ht="18" customHeight="1">
      <c r="A12" s="131" t="s">
        <v>10</v>
      </c>
      <c r="B12" s="131">
        <v>5455</v>
      </c>
      <c r="C12" s="131">
        <v>3731</v>
      </c>
      <c r="D12" s="131">
        <v>4381</v>
      </c>
      <c r="E12" s="131">
        <v>3731</v>
      </c>
      <c r="F12" s="131">
        <v>3731</v>
      </c>
      <c r="G12" s="131">
        <v>3681</v>
      </c>
      <c r="H12" s="131">
        <v>3731</v>
      </c>
      <c r="I12" s="131">
        <v>3731</v>
      </c>
      <c r="J12" s="131">
        <v>4481</v>
      </c>
      <c r="K12" s="131">
        <v>3781</v>
      </c>
      <c r="L12" s="131">
        <v>3781</v>
      </c>
      <c r="M12" s="131">
        <v>3730</v>
      </c>
      <c r="N12" s="143">
        <f>SUM(B12:M12)</f>
        <v>47945</v>
      </c>
    </row>
    <row r="13" spans="1:14" ht="18" customHeight="1">
      <c r="A13" s="131" t="s">
        <v>233</v>
      </c>
      <c r="B13" s="131">
        <v>70937</v>
      </c>
      <c r="C13" s="131">
        <f aca="true" t="shared" si="0" ref="C13:M13">SUM(B23)</f>
        <v>68534</v>
      </c>
      <c r="D13" s="131">
        <f t="shared" si="0"/>
        <v>50423</v>
      </c>
      <c r="E13" s="131">
        <f t="shared" si="0"/>
        <v>79311</v>
      </c>
      <c r="F13" s="131">
        <f t="shared" si="0"/>
        <v>59134</v>
      </c>
      <c r="G13" s="131">
        <f t="shared" si="0"/>
        <v>48284</v>
      </c>
      <c r="H13" s="131">
        <f t="shared" si="0"/>
        <v>60869</v>
      </c>
      <c r="I13" s="131">
        <f t="shared" si="0"/>
        <v>59379</v>
      </c>
      <c r="J13" s="131">
        <f t="shared" si="0"/>
        <v>46988</v>
      </c>
      <c r="K13" s="131">
        <f t="shared" si="0"/>
        <v>82018</v>
      </c>
      <c r="L13" s="131">
        <f t="shared" si="0"/>
        <v>75578</v>
      </c>
      <c r="M13" s="131">
        <f t="shared" si="0"/>
        <v>42670</v>
      </c>
      <c r="N13" s="143">
        <f>SUM(B13)</f>
        <v>70937</v>
      </c>
    </row>
    <row r="14" spans="1:14" s="141" customFormat="1" ht="18" customHeight="1">
      <c r="A14" s="143" t="s">
        <v>234</v>
      </c>
      <c r="B14" s="143">
        <f aca="true" t="shared" si="1" ref="B14:N14">SUM(B9:B13)</f>
        <v>82220</v>
      </c>
      <c r="C14" s="143">
        <f t="shared" si="1"/>
        <v>96334</v>
      </c>
      <c r="D14" s="143">
        <f t="shared" si="1"/>
        <v>134408</v>
      </c>
      <c r="E14" s="143">
        <f t="shared" si="1"/>
        <v>88323</v>
      </c>
      <c r="F14" s="143">
        <f t="shared" si="1"/>
        <v>75592</v>
      </c>
      <c r="G14" s="143">
        <f t="shared" si="1"/>
        <v>80419</v>
      </c>
      <c r="H14" s="143">
        <f t="shared" si="1"/>
        <v>81744</v>
      </c>
      <c r="I14" s="143">
        <f t="shared" si="1"/>
        <v>72947</v>
      </c>
      <c r="J14" s="143">
        <f t="shared" si="1"/>
        <v>110059</v>
      </c>
      <c r="K14" s="143">
        <f t="shared" si="1"/>
        <v>95036</v>
      </c>
      <c r="L14" s="143">
        <f t="shared" si="1"/>
        <v>88775</v>
      </c>
      <c r="M14" s="143">
        <f t="shared" si="1"/>
        <v>66147</v>
      </c>
      <c r="N14" s="143">
        <f t="shared" si="1"/>
        <v>398816</v>
      </c>
    </row>
    <row r="15" ht="18" customHeight="1">
      <c r="N15" s="141"/>
    </row>
    <row r="16" spans="1:14" ht="18" customHeight="1">
      <c r="A16" s="142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43"/>
    </row>
    <row r="17" spans="1:14" ht="18" customHeight="1">
      <c r="A17" s="131" t="s">
        <v>15</v>
      </c>
      <c r="B17" s="131">
        <v>13686</v>
      </c>
      <c r="C17" s="131">
        <v>15911</v>
      </c>
      <c r="D17" s="131">
        <v>24627</v>
      </c>
      <c r="E17" s="131">
        <v>16128</v>
      </c>
      <c r="F17" s="131">
        <v>19531</v>
      </c>
      <c r="G17" s="131">
        <v>19296</v>
      </c>
      <c r="H17" s="131">
        <v>22365</v>
      </c>
      <c r="I17" s="131">
        <v>25959</v>
      </c>
      <c r="J17" s="131">
        <v>25406</v>
      </c>
      <c r="K17" s="131">
        <v>14632</v>
      </c>
      <c r="L17" s="131">
        <v>16105</v>
      </c>
      <c r="M17" s="131">
        <v>28026</v>
      </c>
      <c r="N17" s="143">
        <f>SUM(B17:M17)</f>
        <v>241672</v>
      </c>
    </row>
    <row r="18" spans="1:14" ht="18" customHeight="1">
      <c r="A18" s="131" t="s">
        <v>48</v>
      </c>
      <c r="B18" s="131">
        <v>0</v>
      </c>
      <c r="C18" s="131">
        <v>30000</v>
      </c>
      <c r="D18" s="131">
        <v>30470</v>
      </c>
      <c r="E18" s="131">
        <v>9525</v>
      </c>
      <c r="F18" s="131">
        <v>3237</v>
      </c>
      <c r="G18" s="131">
        <v>254</v>
      </c>
      <c r="H18" s="131">
        <v>0</v>
      </c>
      <c r="I18" s="131">
        <v>0</v>
      </c>
      <c r="J18" s="131">
        <v>635</v>
      </c>
      <c r="K18" s="131">
        <v>0</v>
      </c>
      <c r="L18" s="131">
        <v>0</v>
      </c>
      <c r="M18" s="131">
        <v>0</v>
      </c>
      <c r="N18" s="143">
        <f>SUM(B18:M18)</f>
        <v>74121</v>
      </c>
    </row>
    <row r="19" spans="1:14" ht="18" customHeight="1">
      <c r="A19" s="131" t="s">
        <v>235</v>
      </c>
      <c r="B19" s="131">
        <v>0</v>
      </c>
      <c r="C19" s="131">
        <v>0</v>
      </c>
      <c r="D19" s="131">
        <v>0</v>
      </c>
      <c r="E19" s="131">
        <v>3536</v>
      </c>
      <c r="F19" s="131">
        <v>4540</v>
      </c>
      <c r="G19" s="131">
        <v>0</v>
      </c>
      <c r="H19" s="131">
        <v>0</v>
      </c>
      <c r="I19" s="131">
        <v>0</v>
      </c>
      <c r="J19" s="131">
        <v>2000</v>
      </c>
      <c r="K19" s="131">
        <v>4826</v>
      </c>
      <c r="L19" s="131">
        <v>0</v>
      </c>
      <c r="M19" s="131">
        <v>0</v>
      </c>
      <c r="N19" s="143">
        <f>SUM(B19:M19)</f>
        <v>14902</v>
      </c>
    </row>
    <row r="20" spans="1:14" ht="18" customHeight="1">
      <c r="A20" s="131" t="s">
        <v>344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43">
        <f>SUM(B20:M20)</f>
        <v>0</v>
      </c>
    </row>
    <row r="21" spans="1:14" ht="18" customHeight="1">
      <c r="A21" s="286" t="s">
        <v>236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30000</v>
      </c>
      <c r="M21" s="131">
        <v>38121</v>
      </c>
      <c r="N21" s="143">
        <f>SUM(B21:M21)</f>
        <v>68121</v>
      </c>
    </row>
    <row r="22" spans="1:14" s="141" customFormat="1" ht="18" customHeight="1">
      <c r="A22" s="145" t="s">
        <v>237</v>
      </c>
      <c r="B22" s="145">
        <f aca="true" t="shared" si="2" ref="B22:N22">SUM(B17:B21)</f>
        <v>13686</v>
      </c>
      <c r="C22" s="145">
        <f t="shared" si="2"/>
        <v>45911</v>
      </c>
      <c r="D22" s="145">
        <f t="shared" si="2"/>
        <v>55097</v>
      </c>
      <c r="E22" s="145">
        <f t="shared" si="2"/>
        <v>29189</v>
      </c>
      <c r="F22" s="145">
        <f t="shared" si="2"/>
        <v>27308</v>
      </c>
      <c r="G22" s="145">
        <f t="shared" si="2"/>
        <v>19550</v>
      </c>
      <c r="H22" s="145">
        <f t="shared" si="2"/>
        <v>22365</v>
      </c>
      <c r="I22" s="145">
        <f t="shared" si="2"/>
        <v>25959</v>
      </c>
      <c r="J22" s="145">
        <f t="shared" si="2"/>
        <v>28041</v>
      </c>
      <c r="K22" s="145">
        <f t="shared" si="2"/>
        <v>19458</v>
      </c>
      <c r="L22" s="145">
        <f t="shared" si="2"/>
        <v>46105</v>
      </c>
      <c r="M22" s="145">
        <f t="shared" si="2"/>
        <v>66147</v>
      </c>
      <c r="N22" s="145">
        <f t="shared" si="2"/>
        <v>398816</v>
      </c>
    </row>
    <row r="23" spans="1:14" s="141" customFormat="1" ht="18" customHeight="1">
      <c r="A23" s="145" t="s">
        <v>238</v>
      </c>
      <c r="B23" s="146">
        <f aca="true" t="shared" si="3" ref="B23:N23">B14-B22</f>
        <v>68534</v>
      </c>
      <c r="C23" s="145">
        <f t="shared" si="3"/>
        <v>50423</v>
      </c>
      <c r="D23" s="146">
        <f t="shared" si="3"/>
        <v>79311</v>
      </c>
      <c r="E23" s="145">
        <f t="shared" si="3"/>
        <v>59134</v>
      </c>
      <c r="F23" s="146">
        <f t="shared" si="3"/>
        <v>48284</v>
      </c>
      <c r="G23" s="145">
        <f t="shared" si="3"/>
        <v>60869</v>
      </c>
      <c r="H23" s="146">
        <f t="shared" si="3"/>
        <v>59379</v>
      </c>
      <c r="I23" s="145">
        <f t="shared" si="3"/>
        <v>46988</v>
      </c>
      <c r="J23" s="146">
        <f t="shared" si="3"/>
        <v>82018</v>
      </c>
      <c r="K23" s="145">
        <f t="shared" si="3"/>
        <v>75578</v>
      </c>
      <c r="L23" s="146">
        <f t="shared" si="3"/>
        <v>42670</v>
      </c>
      <c r="M23" s="145">
        <f t="shared" si="3"/>
        <v>0</v>
      </c>
      <c r="N23" s="147">
        <f t="shared" si="3"/>
        <v>0</v>
      </c>
    </row>
    <row r="24" spans="1:14" s="141" customFormat="1" ht="18" customHeight="1">
      <c r="A24" s="148" t="s">
        <v>239</v>
      </c>
      <c r="B24" s="149"/>
      <c r="C24" s="148"/>
      <c r="D24" s="149"/>
      <c r="E24" s="148"/>
      <c r="F24" s="149"/>
      <c r="G24" s="148"/>
      <c r="H24" s="149"/>
      <c r="I24" s="148"/>
      <c r="J24" s="149"/>
      <c r="K24" s="148"/>
      <c r="L24" s="149"/>
      <c r="M24" s="148"/>
      <c r="N24" s="150"/>
    </row>
  </sheetData>
  <sheetProtection/>
  <mergeCells count="1">
    <mergeCell ref="J1:N1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46" t="s">
        <v>605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3" spans="1:16" ht="30.75" customHeight="1">
      <c r="A3" s="347" t="s">
        <v>345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75" t="s">
        <v>72</v>
      </c>
      <c r="P4" s="375"/>
    </row>
    <row r="5" spans="1:16" s="24" customFormat="1" ht="11.25">
      <c r="A5" s="67"/>
      <c r="B5" s="67" t="s">
        <v>96</v>
      </c>
      <c r="C5" s="67" t="s">
        <v>97</v>
      </c>
      <c r="D5" s="67" t="s">
        <v>98</v>
      </c>
      <c r="E5" s="67" t="s">
        <v>99</v>
      </c>
      <c r="F5" s="67" t="s">
        <v>100</v>
      </c>
      <c r="G5" s="67" t="s">
        <v>102</v>
      </c>
      <c r="H5" s="67" t="s">
        <v>103</v>
      </c>
      <c r="I5" s="67" t="s">
        <v>104</v>
      </c>
      <c r="J5" s="67" t="s">
        <v>105</v>
      </c>
      <c r="K5" s="67" t="s">
        <v>106</v>
      </c>
      <c r="L5" s="67" t="s">
        <v>107</v>
      </c>
      <c r="M5" s="67" t="s">
        <v>109</v>
      </c>
      <c r="N5" s="67" t="s">
        <v>110</v>
      </c>
      <c r="O5" s="67" t="s">
        <v>111</v>
      </c>
      <c r="P5" s="67" t="s">
        <v>112</v>
      </c>
    </row>
    <row r="6" spans="1:16" ht="12.75" customHeight="1">
      <c r="A6" s="370" t="s">
        <v>0</v>
      </c>
      <c r="B6" s="370" t="s">
        <v>25</v>
      </c>
      <c r="C6" s="370" t="s">
        <v>27</v>
      </c>
      <c r="D6" s="376" t="s">
        <v>30</v>
      </c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</row>
    <row r="7" spans="1:16" ht="56.25" customHeight="1">
      <c r="A7" s="370"/>
      <c r="B7" s="370"/>
      <c r="C7" s="370"/>
      <c r="D7" s="370" t="s">
        <v>45</v>
      </c>
      <c r="E7" s="370" t="s">
        <v>113</v>
      </c>
      <c r="F7" s="370" t="s">
        <v>26</v>
      </c>
      <c r="G7" s="7">
        <v>2015</v>
      </c>
      <c r="H7" s="7">
        <v>2016</v>
      </c>
      <c r="I7" s="7">
        <v>2017</v>
      </c>
      <c r="J7" s="7">
        <v>2018</v>
      </c>
      <c r="K7" s="7">
        <v>2019</v>
      </c>
      <c r="L7" s="7">
        <v>2020</v>
      </c>
      <c r="M7" s="7">
        <v>2021</v>
      </c>
      <c r="N7" s="7">
        <v>2022</v>
      </c>
      <c r="O7" s="7">
        <v>2023</v>
      </c>
      <c r="P7" s="7">
        <v>2024</v>
      </c>
    </row>
    <row r="8" spans="1:16" ht="11.25">
      <c r="A8" s="370"/>
      <c r="B8" s="370"/>
      <c r="C8" s="370"/>
      <c r="D8" s="370"/>
      <c r="E8" s="370"/>
      <c r="F8" s="370"/>
      <c r="G8" s="377"/>
      <c r="H8" s="377"/>
      <c r="I8" s="377"/>
      <c r="J8" s="377"/>
      <c r="K8" s="377"/>
      <c r="L8" s="377"/>
      <c r="M8" s="377"/>
      <c r="N8" s="377"/>
      <c r="O8" s="377"/>
      <c r="P8" s="377"/>
    </row>
    <row r="9" spans="1:16" ht="11.25">
      <c r="A9" s="14">
        <v>1</v>
      </c>
      <c r="B9" s="21" t="s">
        <v>114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1.25">
      <c r="A10" s="14"/>
      <c r="B10" s="15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22.5" customHeight="1">
      <c r="A11" s="66">
        <v>2</v>
      </c>
      <c r="B11" s="45"/>
      <c r="C11" s="82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/>
      <c r="J11" s="74"/>
      <c r="K11" s="74"/>
      <c r="L11" s="74"/>
      <c r="M11" s="74"/>
      <c r="N11" s="74"/>
      <c r="O11" s="74"/>
      <c r="P11" s="74"/>
    </row>
    <row r="12" spans="1:16" ht="11.25">
      <c r="A12" s="14"/>
      <c r="B12" s="15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1.25">
      <c r="A13" s="14">
        <v>3</v>
      </c>
      <c r="B13" s="21" t="s">
        <v>28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1.25">
      <c r="A14" s="14"/>
      <c r="B14" s="15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1.25">
      <c r="A15" s="14"/>
      <c r="B15" s="15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1.25">
      <c r="A16" s="14"/>
      <c r="B16" s="15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1.25">
      <c r="A17" s="11">
        <v>4</v>
      </c>
      <c r="B17" s="84" t="s">
        <v>29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4"/>
      <c r="B18" s="15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25.5">
      <c r="A19" s="14">
        <v>5</v>
      </c>
      <c r="B19" s="151" t="s">
        <v>346</v>
      </c>
      <c r="C19" s="152">
        <v>3240</v>
      </c>
      <c r="D19" s="74">
        <v>1836</v>
      </c>
      <c r="E19" s="74"/>
      <c r="F19" s="74">
        <v>324</v>
      </c>
      <c r="G19" s="74">
        <v>324</v>
      </c>
      <c r="H19" s="74">
        <v>324</v>
      </c>
      <c r="I19" s="74">
        <v>324</v>
      </c>
      <c r="J19" s="74">
        <v>108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</row>
    <row r="20" spans="1:16" ht="11.25">
      <c r="A20" s="11"/>
      <c r="B20" s="5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1.25">
      <c r="A21" s="11"/>
      <c r="B21" s="5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24.75" customHeight="1">
      <c r="A22" s="20">
        <v>6</v>
      </c>
      <c r="B22" s="38" t="s">
        <v>43</v>
      </c>
      <c r="C22" s="85">
        <f aca="true" t="shared" si="0" ref="C22:P22">SUM(C11:C20)</f>
        <v>3240</v>
      </c>
      <c r="D22" s="85">
        <f t="shared" si="0"/>
        <v>1836</v>
      </c>
      <c r="E22" s="85">
        <f t="shared" si="0"/>
        <v>0</v>
      </c>
      <c r="F22" s="85">
        <f t="shared" si="0"/>
        <v>324</v>
      </c>
      <c r="G22" s="85">
        <f t="shared" si="0"/>
        <v>324</v>
      </c>
      <c r="H22" s="85">
        <f t="shared" si="0"/>
        <v>324</v>
      </c>
      <c r="I22" s="85">
        <f t="shared" si="0"/>
        <v>324</v>
      </c>
      <c r="J22" s="85">
        <f t="shared" si="0"/>
        <v>108</v>
      </c>
      <c r="K22" s="85">
        <f t="shared" si="0"/>
        <v>0</v>
      </c>
      <c r="L22" s="85">
        <f t="shared" si="0"/>
        <v>0</v>
      </c>
      <c r="M22" s="85">
        <f t="shared" si="0"/>
        <v>0</v>
      </c>
      <c r="N22" s="85">
        <f t="shared" si="0"/>
        <v>0</v>
      </c>
      <c r="O22" s="85">
        <f t="shared" si="0"/>
        <v>0</v>
      </c>
      <c r="P22" s="85">
        <f t="shared" si="0"/>
        <v>0</v>
      </c>
    </row>
    <row r="23" spans="3:16" ht="11.25">
      <c r="C23" s="86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ht="24.75" customHeight="1"/>
    <row r="25" spans="3:16" ht="11.2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3:16" ht="11.2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3:16" ht="11.25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3:16" ht="11.25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3:16" ht="11.25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3:16" ht="11.25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3:16" ht="11.25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3:16" ht="11.2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3:16" ht="11.25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3:16" ht="11.2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3:16" ht="11.2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3:16" ht="11.2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3:16" ht="11.2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3:16" ht="11.2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3:16" ht="11.2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3:16" ht="11.2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3:16" ht="11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3:16" ht="11.2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3:16" ht="11.2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3:16" ht="11.2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3:16" ht="11.2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3:16" ht="11.2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3:16" ht="11.2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3:16" ht="11.25"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3:16" ht="11.25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3:16" ht="11.25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3:16" ht="11.25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3:16" ht="11.25"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3:16" ht="11.25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3:16" ht="11.25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3:16" ht="11.25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3:16" ht="11.25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3:16" ht="11.25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3:16" ht="11.25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</sheetData>
  <sheetProtection/>
  <mergeCells count="11">
    <mergeCell ref="E7:E8"/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6" ht="15" customHeight="1">
      <c r="C1" s="359" t="s">
        <v>606</v>
      </c>
      <c r="D1" s="360"/>
      <c r="E1" s="360"/>
      <c r="F1" s="360"/>
    </row>
    <row r="2" ht="15" customHeight="1">
      <c r="A2" t="s">
        <v>256</v>
      </c>
    </row>
    <row r="3" spans="1:6" s="141" customFormat="1" ht="15" customHeight="1">
      <c r="A3" s="380" t="s">
        <v>257</v>
      </c>
      <c r="B3" s="380"/>
      <c r="C3" s="380"/>
      <c r="D3" s="380"/>
      <c r="E3" s="380"/>
      <c r="F3" s="380"/>
    </row>
    <row r="4" spans="1:6" s="141" customFormat="1" ht="15" customHeight="1">
      <c r="A4" s="340" t="s">
        <v>549</v>
      </c>
      <c r="B4" s="340"/>
      <c r="C4" s="340"/>
      <c r="D4" s="340"/>
      <c r="E4" s="340"/>
      <c r="F4" s="340"/>
    </row>
    <row r="5" spans="1:6" ht="15" customHeight="1">
      <c r="A5" s="130" t="s">
        <v>256</v>
      </c>
      <c r="B5" s="130" t="s">
        <v>96</v>
      </c>
      <c r="C5" s="130" t="s">
        <v>97</v>
      </c>
      <c r="D5" s="130" t="s">
        <v>98</v>
      </c>
      <c r="E5" s="130" t="s">
        <v>99</v>
      </c>
      <c r="F5" s="130" t="s">
        <v>100</v>
      </c>
    </row>
    <row r="6" spans="1:6" s="141" customFormat="1" ht="15" customHeight="1">
      <c r="A6" s="378" t="s">
        <v>165</v>
      </c>
      <c r="B6" s="155" t="s">
        <v>258</v>
      </c>
      <c r="C6" s="146" t="s">
        <v>259</v>
      </c>
      <c r="D6" s="378" t="s">
        <v>165</v>
      </c>
      <c r="E6" s="146" t="s">
        <v>260</v>
      </c>
      <c r="F6" s="145" t="s">
        <v>259</v>
      </c>
    </row>
    <row r="7" spans="1:6" s="141" customFormat="1" ht="15" customHeight="1">
      <c r="A7" s="379"/>
      <c r="B7" s="156" t="s">
        <v>261</v>
      </c>
      <c r="C7" s="149"/>
      <c r="D7" s="379"/>
      <c r="E7" s="149"/>
      <c r="F7" s="148"/>
    </row>
    <row r="8" spans="1:6" ht="15" customHeight="1">
      <c r="A8" s="157">
        <v>1</v>
      </c>
      <c r="B8" s="158" t="s">
        <v>262</v>
      </c>
      <c r="C8" s="158">
        <f>SUM(C11,C13,C15)</f>
        <v>0</v>
      </c>
      <c r="D8" s="157">
        <v>1</v>
      </c>
      <c r="E8" s="158" t="s">
        <v>263</v>
      </c>
      <c r="F8" s="158">
        <f>SUM(F11,F13,F15)</f>
        <v>0</v>
      </c>
    </row>
    <row r="9" spans="1:6" ht="15" customHeight="1">
      <c r="A9" s="159"/>
      <c r="B9" s="160"/>
      <c r="C9" s="160"/>
      <c r="D9" s="159"/>
      <c r="E9" s="160" t="s">
        <v>264</v>
      </c>
      <c r="F9" s="160"/>
    </row>
    <row r="10" spans="1:6" ht="15" customHeight="1">
      <c r="A10" s="133">
        <v>2</v>
      </c>
      <c r="B10" s="131" t="s">
        <v>265</v>
      </c>
      <c r="C10" s="131" t="s">
        <v>266</v>
      </c>
      <c r="D10" s="133">
        <v>2</v>
      </c>
      <c r="E10" s="131" t="s">
        <v>265</v>
      </c>
      <c r="F10" s="131" t="s">
        <v>266</v>
      </c>
    </row>
    <row r="11" spans="1:6" ht="15" customHeight="1">
      <c r="A11" s="157">
        <v>3</v>
      </c>
      <c r="B11" s="158" t="s">
        <v>267</v>
      </c>
      <c r="C11" s="158"/>
      <c r="D11" s="157">
        <v>3</v>
      </c>
      <c r="E11" s="158" t="s">
        <v>268</v>
      </c>
      <c r="F11" s="158"/>
    </row>
    <row r="12" spans="1:6" ht="15" customHeight="1">
      <c r="A12" s="159"/>
      <c r="B12" s="160"/>
      <c r="C12" s="160"/>
      <c r="D12" s="159"/>
      <c r="E12" s="160" t="s">
        <v>269</v>
      </c>
      <c r="F12" s="160"/>
    </row>
    <row r="13" spans="1:6" ht="15" customHeight="1">
      <c r="A13" s="157">
        <v>4</v>
      </c>
      <c r="B13" s="158" t="s">
        <v>270</v>
      </c>
      <c r="C13" s="158"/>
      <c r="D13" s="157">
        <v>4</v>
      </c>
      <c r="E13" s="158" t="s">
        <v>271</v>
      </c>
      <c r="F13" s="158">
        <v>0</v>
      </c>
    </row>
    <row r="14" spans="1:6" ht="15" customHeight="1">
      <c r="A14" s="161"/>
      <c r="B14" s="160"/>
      <c r="C14" s="160"/>
      <c r="D14" s="161"/>
      <c r="E14" s="160" t="s">
        <v>272</v>
      </c>
      <c r="F14" s="160"/>
    </row>
    <row r="15" spans="1:6" ht="15" customHeight="1">
      <c r="A15" s="157">
        <v>5</v>
      </c>
      <c r="B15" s="162" t="s">
        <v>273</v>
      </c>
      <c r="C15" s="158"/>
      <c r="D15" s="157">
        <v>5</v>
      </c>
      <c r="E15" s="158" t="s">
        <v>274</v>
      </c>
      <c r="F15" s="158"/>
    </row>
    <row r="16" spans="1:6" ht="15" customHeight="1">
      <c r="A16" s="161"/>
      <c r="B16" s="163" t="s">
        <v>275</v>
      </c>
      <c r="C16" s="164"/>
      <c r="D16" s="161"/>
      <c r="E16" s="164" t="s">
        <v>276</v>
      </c>
      <c r="F16" s="164"/>
    </row>
    <row r="17" spans="1:6" ht="15" customHeight="1">
      <c r="A17" s="159"/>
      <c r="B17" s="165" t="s">
        <v>277</v>
      </c>
      <c r="C17" s="160"/>
      <c r="D17" s="159"/>
      <c r="E17" s="160" t="s">
        <v>278</v>
      </c>
      <c r="F17" s="160"/>
    </row>
    <row r="18" spans="1:6" ht="15" customHeight="1">
      <c r="A18" s="157">
        <v>6</v>
      </c>
      <c r="B18" s="158" t="s">
        <v>279</v>
      </c>
      <c r="C18" s="158">
        <v>0</v>
      </c>
      <c r="D18" s="157">
        <v>6</v>
      </c>
      <c r="E18" s="158" t="s">
        <v>280</v>
      </c>
      <c r="F18" s="158">
        <v>0</v>
      </c>
    </row>
    <row r="19" spans="1:6" ht="15" customHeight="1">
      <c r="A19" s="159" t="s">
        <v>256</v>
      </c>
      <c r="B19" s="160" t="s">
        <v>281</v>
      </c>
      <c r="C19" s="160"/>
      <c r="D19" s="159" t="s">
        <v>256</v>
      </c>
      <c r="E19" s="160" t="s">
        <v>282</v>
      </c>
      <c r="F19" s="160"/>
    </row>
    <row r="20" spans="1:6" ht="15" customHeight="1">
      <c r="A20" s="157">
        <v>7</v>
      </c>
      <c r="B20" s="158" t="s">
        <v>283</v>
      </c>
      <c r="C20" s="158">
        <f>SUM(C23,C25)</f>
        <v>24886</v>
      </c>
      <c r="D20" s="157">
        <v>7</v>
      </c>
      <c r="E20" s="158" t="s">
        <v>284</v>
      </c>
      <c r="F20" s="158">
        <v>0</v>
      </c>
    </row>
    <row r="21" spans="1:6" ht="15" customHeight="1">
      <c r="A21" s="159"/>
      <c r="B21" s="160" t="s">
        <v>285</v>
      </c>
      <c r="C21" s="160"/>
      <c r="D21" s="159"/>
      <c r="E21" s="160" t="s">
        <v>282</v>
      </c>
      <c r="F21" s="160"/>
    </row>
    <row r="22" spans="1:6" ht="15" customHeight="1">
      <c r="A22" s="133">
        <v>8</v>
      </c>
      <c r="B22" s="131" t="s">
        <v>265</v>
      </c>
      <c r="C22" s="131" t="s">
        <v>266</v>
      </c>
      <c r="D22" s="133">
        <v>8</v>
      </c>
      <c r="E22" s="131" t="s">
        <v>286</v>
      </c>
      <c r="F22" s="131" t="s">
        <v>266</v>
      </c>
    </row>
    <row r="23" spans="1:6" ht="15" customHeight="1">
      <c r="A23" s="157">
        <v>9</v>
      </c>
      <c r="B23" s="158" t="s">
        <v>287</v>
      </c>
      <c r="C23" s="158">
        <v>24886</v>
      </c>
      <c r="D23" s="157">
        <v>9</v>
      </c>
      <c r="E23" s="158" t="s">
        <v>287</v>
      </c>
      <c r="F23" s="158">
        <v>0</v>
      </c>
    </row>
    <row r="24" spans="1:6" ht="15" customHeight="1">
      <c r="A24" s="159"/>
      <c r="B24" s="160" t="s">
        <v>288</v>
      </c>
      <c r="C24" s="160"/>
      <c r="D24" s="159"/>
      <c r="E24" s="160" t="s">
        <v>289</v>
      </c>
      <c r="F24" s="160"/>
    </row>
    <row r="25" spans="1:6" ht="15" customHeight="1">
      <c r="A25" s="157">
        <v>10</v>
      </c>
      <c r="B25" s="158" t="s">
        <v>290</v>
      </c>
      <c r="C25" s="158"/>
      <c r="D25" s="157">
        <v>10</v>
      </c>
      <c r="E25" s="158" t="s">
        <v>290</v>
      </c>
      <c r="F25" s="158" t="s">
        <v>256</v>
      </c>
    </row>
    <row r="26" spans="1:6" ht="15" customHeight="1">
      <c r="A26" s="159" t="s">
        <v>256</v>
      </c>
      <c r="B26" s="160" t="s">
        <v>291</v>
      </c>
      <c r="C26" s="160" t="s">
        <v>256</v>
      </c>
      <c r="D26" s="159" t="s">
        <v>256</v>
      </c>
      <c r="E26" s="160" t="s">
        <v>292</v>
      </c>
      <c r="F26" s="160" t="s">
        <v>256</v>
      </c>
    </row>
    <row r="27" spans="1:6" ht="15" customHeight="1">
      <c r="A27" s="157">
        <v>11</v>
      </c>
      <c r="B27" s="158"/>
      <c r="C27" s="158"/>
      <c r="D27" s="157">
        <v>11</v>
      </c>
      <c r="E27" s="158" t="s">
        <v>293</v>
      </c>
      <c r="F27" s="158"/>
    </row>
    <row r="28" spans="1:6" ht="15" customHeight="1">
      <c r="A28" s="159"/>
      <c r="B28" s="160"/>
      <c r="C28" s="160"/>
      <c r="D28" s="159"/>
      <c r="E28" s="160" t="s">
        <v>294</v>
      </c>
      <c r="F28" s="160"/>
    </row>
    <row r="29" spans="1:6" ht="15" customHeight="1">
      <c r="A29" s="157">
        <v>12</v>
      </c>
      <c r="B29" s="158" t="s">
        <v>295</v>
      </c>
      <c r="C29" s="158">
        <f>SUM(C32)</f>
        <v>190171</v>
      </c>
      <c r="D29" s="157">
        <v>12</v>
      </c>
      <c r="E29" s="158" t="s">
        <v>296</v>
      </c>
      <c r="F29" s="158">
        <f>SUM(F32)</f>
        <v>49171</v>
      </c>
    </row>
    <row r="30" spans="1:6" ht="15" customHeight="1">
      <c r="A30" s="159"/>
      <c r="B30" s="160"/>
      <c r="C30" s="160"/>
      <c r="D30" s="159"/>
      <c r="E30" s="160" t="s">
        <v>297</v>
      </c>
      <c r="F30" s="160"/>
    </row>
    <row r="31" spans="1:6" ht="15" customHeight="1">
      <c r="A31" s="157">
        <v>13</v>
      </c>
      <c r="B31" s="158" t="s">
        <v>265</v>
      </c>
      <c r="C31" s="158" t="s">
        <v>266</v>
      </c>
      <c r="D31" s="157">
        <v>13</v>
      </c>
      <c r="E31" s="158" t="s">
        <v>265</v>
      </c>
      <c r="F31" s="158" t="s">
        <v>266</v>
      </c>
    </row>
    <row r="32" spans="1:6" ht="15" customHeight="1">
      <c r="A32" s="133">
        <v>14</v>
      </c>
      <c r="B32" s="131" t="s">
        <v>298</v>
      </c>
      <c r="C32" s="131">
        <f>SUM(C33:C36)</f>
        <v>190171</v>
      </c>
      <c r="D32" s="133">
        <v>14</v>
      </c>
      <c r="E32" s="131" t="s">
        <v>299</v>
      </c>
      <c r="F32" s="131">
        <f>SUM(F33:F36)</f>
        <v>49171</v>
      </c>
    </row>
    <row r="33" spans="1:6" ht="15" customHeight="1">
      <c r="A33" s="157">
        <v>15</v>
      </c>
      <c r="B33" s="131" t="s">
        <v>300</v>
      </c>
      <c r="C33" s="131">
        <v>12000</v>
      </c>
      <c r="D33" s="157">
        <v>15</v>
      </c>
      <c r="E33" s="131" t="s">
        <v>301</v>
      </c>
      <c r="F33" s="131">
        <v>0</v>
      </c>
    </row>
    <row r="34" spans="1:6" ht="15" customHeight="1">
      <c r="A34" s="133">
        <v>16</v>
      </c>
      <c r="B34" s="131" t="s">
        <v>302</v>
      </c>
      <c r="C34" s="131">
        <v>122710</v>
      </c>
      <c r="D34" s="133">
        <v>16</v>
      </c>
      <c r="E34" s="131" t="s">
        <v>303</v>
      </c>
      <c r="F34" s="131">
        <v>22710</v>
      </c>
    </row>
    <row r="35" spans="1:6" ht="15" customHeight="1">
      <c r="A35" s="157">
        <v>17</v>
      </c>
      <c r="B35" s="131" t="s">
        <v>304</v>
      </c>
      <c r="C35" s="131">
        <v>44461</v>
      </c>
      <c r="D35" s="157">
        <v>17</v>
      </c>
      <c r="E35" s="131" t="s">
        <v>305</v>
      </c>
      <c r="F35" s="131">
        <v>26461</v>
      </c>
    </row>
    <row r="36" spans="1:6" ht="15" customHeight="1">
      <c r="A36" s="133">
        <v>18</v>
      </c>
      <c r="B36" s="131" t="s">
        <v>306</v>
      </c>
      <c r="C36" s="131">
        <v>11000</v>
      </c>
      <c r="D36" s="133">
        <v>18</v>
      </c>
      <c r="E36" s="131" t="s">
        <v>307</v>
      </c>
      <c r="F36" s="131">
        <v>0</v>
      </c>
    </row>
    <row r="37" spans="1:6" ht="15" customHeight="1">
      <c r="A37" s="157">
        <v>19</v>
      </c>
      <c r="B37" s="158" t="s">
        <v>308</v>
      </c>
      <c r="C37" s="158">
        <f>SUM(C40)</f>
        <v>2000</v>
      </c>
      <c r="D37" s="157">
        <v>19</v>
      </c>
      <c r="E37" s="158" t="s">
        <v>309</v>
      </c>
      <c r="F37" s="158">
        <v>0</v>
      </c>
    </row>
    <row r="38" spans="1:6" ht="15" customHeight="1">
      <c r="A38" s="159"/>
      <c r="B38" s="160"/>
      <c r="C38" s="160"/>
      <c r="D38" s="159"/>
      <c r="E38" s="160" t="s">
        <v>264</v>
      </c>
      <c r="F38" s="160"/>
    </row>
    <row r="39" spans="1:6" ht="15" customHeight="1">
      <c r="A39" s="133">
        <v>20</v>
      </c>
      <c r="B39" s="131" t="s">
        <v>265</v>
      </c>
      <c r="C39" s="131" t="s">
        <v>266</v>
      </c>
      <c r="D39" s="133">
        <v>20</v>
      </c>
      <c r="E39" s="131" t="s">
        <v>265</v>
      </c>
      <c r="F39" s="131" t="s">
        <v>256</v>
      </c>
    </row>
    <row r="40" spans="1:6" ht="15" customHeight="1">
      <c r="A40" s="157">
        <v>21</v>
      </c>
      <c r="B40" s="158" t="s">
        <v>310</v>
      </c>
      <c r="C40" s="158">
        <v>2000</v>
      </c>
      <c r="D40" s="157">
        <v>21</v>
      </c>
      <c r="E40" s="158" t="s">
        <v>311</v>
      </c>
      <c r="F40" s="158">
        <v>0</v>
      </c>
    </row>
    <row r="41" spans="1:6" ht="15" customHeight="1">
      <c r="A41" s="159"/>
      <c r="B41" s="160"/>
      <c r="C41" s="160"/>
      <c r="D41" s="159"/>
      <c r="E41" s="160" t="s">
        <v>269</v>
      </c>
      <c r="F41" s="160"/>
    </row>
    <row r="42" spans="1:6" ht="15" customHeight="1">
      <c r="A42" s="157">
        <v>22</v>
      </c>
      <c r="B42" s="158" t="s">
        <v>312</v>
      </c>
      <c r="C42" s="158">
        <v>0</v>
      </c>
      <c r="D42" s="157">
        <v>22</v>
      </c>
      <c r="E42" s="158" t="s">
        <v>313</v>
      </c>
      <c r="F42" s="158">
        <v>0</v>
      </c>
    </row>
    <row r="43" spans="1:6" ht="15" customHeight="1">
      <c r="A43" s="159"/>
      <c r="B43" s="160"/>
      <c r="C43" s="160"/>
      <c r="D43" s="159"/>
      <c r="E43" s="160" t="s">
        <v>264</v>
      </c>
      <c r="F43" s="148"/>
    </row>
    <row r="44" spans="1:5" ht="15" customHeight="1">
      <c r="A44" t="s">
        <v>314</v>
      </c>
      <c r="C44">
        <f>SUM(C8,C18,C20,C29,C37,C42)</f>
        <v>217057</v>
      </c>
      <c r="E44" s="166" t="s">
        <v>315</v>
      </c>
    </row>
    <row r="45" spans="1:6" ht="15" customHeight="1">
      <c r="A45" t="s">
        <v>316</v>
      </c>
      <c r="F45">
        <f>SUM(F8,F18,F20,F29,F37,F42)</f>
        <v>49171</v>
      </c>
    </row>
    <row r="46" spans="1:5" ht="15" customHeight="1">
      <c r="A46" t="s">
        <v>317</v>
      </c>
      <c r="C46">
        <v>167886</v>
      </c>
      <c r="E46" s="141" t="s">
        <v>315</v>
      </c>
    </row>
    <row r="47" spans="1:6" s="141" customFormat="1" ht="15" customHeight="1">
      <c r="A47" s="141" t="s">
        <v>318</v>
      </c>
      <c r="C47" s="141">
        <f>C44-C46</f>
        <v>49171</v>
      </c>
      <c r="E47" s="141" t="s">
        <v>319</v>
      </c>
      <c r="F47" s="141">
        <f>SUM(F45)</f>
        <v>49171</v>
      </c>
    </row>
    <row r="48" s="141" customFormat="1" ht="15" customHeight="1"/>
    <row r="49" ht="15" customHeight="1">
      <c r="A49" s="167" t="s">
        <v>320</v>
      </c>
    </row>
    <row r="50" s="168" customFormat="1" ht="15" customHeight="1">
      <c r="A50" s="167" t="s">
        <v>321</v>
      </c>
    </row>
    <row r="51" ht="12.75" customHeight="1">
      <c r="A51" s="169"/>
    </row>
    <row r="52" ht="12.75" customHeight="1">
      <c r="A52" s="167" t="s">
        <v>322</v>
      </c>
    </row>
    <row r="53" ht="12.75" customHeight="1">
      <c r="A53" s="170"/>
    </row>
    <row r="54" ht="12.75" customHeight="1">
      <c r="A54" s="170"/>
    </row>
    <row r="55" ht="12.75" customHeight="1">
      <c r="A55" s="170"/>
    </row>
    <row r="56" ht="12.75" customHeight="1">
      <c r="A56" s="167" t="s">
        <v>323</v>
      </c>
    </row>
    <row r="57" ht="12.75" customHeight="1">
      <c r="A57" s="167" t="s">
        <v>324</v>
      </c>
    </row>
    <row r="58" ht="12.75" customHeight="1">
      <c r="A58" s="170" t="s">
        <v>325</v>
      </c>
    </row>
    <row r="59" ht="12.75" customHeight="1">
      <c r="A59" s="170" t="s">
        <v>333</v>
      </c>
    </row>
    <row r="60" ht="12.75" customHeight="1">
      <c r="A60" s="170" t="s">
        <v>331</v>
      </c>
    </row>
    <row r="61" ht="12.75" customHeight="1">
      <c r="A61" s="167" t="s">
        <v>332</v>
      </c>
    </row>
    <row r="62" ht="12.75" customHeight="1">
      <c r="A62" s="170"/>
    </row>
    <row r="63" ht="12.75" customHeight="1">
      <c r="A63" s="170" t="s">
        <v>326</v>
      </c>
    </row>
    <row r="64" ht="12.75" customHeight="1">
      <c r="A64" s="170" t="s">
        <v>335</v>
      </c>
    </row>
    <row r="65" ht="12.75" customHeight="1">
      <c r="A65" s="170" t="s">
        <v>334</v>
      </c>
    </row>
    <row r="66" ht="12.75" customHeight="1">
      <c r="A66" s="167" t="s">
        <v>336</v>
      </c>
    </row>
    <row r="67" ht="12.75" customHeight="1">
      <c r="A67" s="170"/>
    </row>
    <row r="68" ht="12.75" customHeight="1">
      <c r="A68" s="167" t="s">
        <v>327</v>
      </c>
    </row>
    <row r="69" ht="12.75" customHeight="1">
      <c r="A69" s="167" t="s">
        <v>337</v>
      </c>
    </row>
    <row r="70" ht="12.75" customHeight="1">
      <c r="A70" s="167"/>
    </row>
    <row r="71" ht="12.75" customHeight="1">
      <c r="A71" s="167" t="s">
        <v>328</v>
      </c>
    </row>
    <row r="72" ht="12.75" customHeight="1">
      <c r="A72" s="167" t="s">
        <v>329</v>
      </c>
    </row>
    <row r="73" ht="12.75" customHeight="1">
      <c r="A73" s="169"/>
    </row>
    <row r="74" ht="12.75" customHeight="1">
      <c r="A74" s="172" t="s">
        <v>342</v>
      </c>
    </row>
    <row r="75" ht="12.75" customHeight="1">
      <c r="A75" s="170" t="s">
        <v>343</v>
      </c>
    </row>
    <row r="76" ht="12.75" customHeight="1">
      <c r="A76" s="170" t="s">
        <v>338</v>
      </c>
    </row>
    <row r="77" ht="12.75" customHeight="1">
      <c r="A77" s="170" t="s">
        <v>339</v>
      </c>
    </row>
    <row r="78" ht="12.75" customHeight="1">
      <c r="A78" s="167" t="s">
        <v>340</v>
      </c>
    </row>
    <row r="79" ht="12.75" customHeight="1">
      <c r="A79" s="170"/>
    </row>
    <row r="80" ht="12.75" customHeight="1">
      <c r="A80" s="167" t="s">
        <v>330</v>
      </c>
    </row>
    <row r="81" s="171" customFormat="1" ht="12.75" customHeight="1">
      <c r="A81" s="167" t="s">
        <v>341</v>
      </c>
    </row>
    <row r="82" ht="12.75" customHeight="1">
      <c r="A82" s="167"/>
    </row>
    <row r="83" ht="12.75" customHeight="1">
      <c r="A83" s="169" t="s">
        <v>256</v>
      </c>
    </row>
    <row r="84" ht="12.75" customHeight="1"/>
  </sheetData>
  <sheetProtection/>
  <mergeCells count="5">
    <mergeCell ref="A6:A7"/>
    <mergeCell ref="D6:D7"/>
    <mergeCell ref="A3:F3"/>
    <mergeCell ref="A4:F4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37" t="s">
        <v>587</v>
      </c>
      <c r="B2" s="337"/>
      <c r="C2" s="337"/>
      <c r="D2" s="337"/>
      <c r="E2" s="200"/>
      <c r="F2" s="200"/>
      <c r="G2" s="200"/>
      <c r="H2" s="200"/>
      <c r="I2" s="200"/>
    </row>
    <row r="4" spans="1:9" ht="12.75">
      <c r="A4" s="338" t="s">
        <v>416</v>
      </c>
      <c r="B4" s="338"/>
      <c r="C4" s="338"/>
      <c r="D4" s="338"/>
      <c r="E4" s="200"/>
      <c r="F4" s="200"/>
      <c r="G4" s="200"/>
      <c r="H4" s="200"/>
      <c r="I4" s="200"/>
    </row>
    <row r="5" spans="1:9" ht="28.5" customHeight="1">
      <c r="A5" s="336" t="s">
        <v>417</v>
      </c>
      <c r="B5" s="336"/>
      <c r="C5" s="336"/>
      <c r="D5" s="336"/>
      <c r="E5" s="129"/>
      <c r="F5" s="129"/>
      <c r="G5" s="129"/>
      <c r="H5" s="129"/>
      <c r="I5" s="129"/>
    </row>
    <row r="6" spans="2:9" ht="28.5" customHeight="1">
      <c r="B6" s="201"/>
      <c r="C6" s="201"/>
      <c r="D6" s="201" t="s">
        <v>420</v>
      </c>
      <c r="E6" s="129"/>
      <c r="F6" s="129"/>
      <c r="G6" s="129"/>
      <c r="H6" s="129"/>
      <c r="I6" s="129"/>
    </row>
    <row r="7" spans="1:9" s="144" customFormat="1" ht="12.75" customHeight="1">
      <c r="A7" s="130" t="s">
        <v>96</v>
      </c>
      <c r="B7" s="132" t="s">
        <v>97</v>
      </c>
      <c r="C7" s="132" t="s">
        <v>98</v>
      </c>
      <c r="D7" s="132" t="s">
        <v>99</v>
      </c>
      <c r="E7" s="201"/>
      <c r="F7" s="201"/>
      <c r="G7" s="201"/>
      <c r="H7" s="201"/>
      <c r="I7" s="201"/>
    </row>
    <row r="8" spans="1:4" s="129" customFormat="1" ht="45" customHeight="1">
      <c r="A8" s="202" t="s">
        <v>84</v>
      </c>
      <c r="B8" s="202" t="s">
        <v>410</v>
      </c>
      <c r="C8" s="132" t="s">
        <v>418</v>
      </c>
      <c r="D8" s="132" t="s">
        <v>419</v>
      </c>
    </row>
    <row r="9" spans="1:4" ht="12.75">
      <c r="A9" s="203"/>
      <c r="B9" s="158"/>
      <c r="C9" s="158"/>
      <c r="D9" s="158"/>
    </row>
    <row r="10" spans="1:4" ht="12.75">
      <c r="A10" s="204">
        <v>1</v>
      </c>
      <c r="B10" s="164" t="s">
        <v>247</v>
      </c>
      <c r="C10" s="164">
        <v>0</v>
      </c>
      <c r="D10" s="164">
        <v>0</v>
      </c>
    </row>
    <row r="11" spans="1:4" ht="12.75">
      <c r="A11" s="204"/>
      <c r="B11" s="164"/>
      <c r="C11" s="164"/>
      <c r="D11" s="164"/>
    </row>
    <row r="12" spans="1:4" s="206" customFormat="1" ht="24.75" customHeight="1">
      <c r="A12" s="133">
        <v>2</v>
      </c>
      <c r="B12" s="205" t="s">
        <v>83</v>
      </c>
      <c r="C12" s="205">
        <f>SUM(C10:C11)</f>
        <v>0</v>
      </c>
      <c r="D12" s="205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" sqref="B1:E1"/>
    </sheetView>
  </sheetViews>
  <sheetFormatPr defaultColWidth="9.140625" defaultRowHeight="19.5" customHeight="1"/>
  <cols>
    <col min="1" max="1" width="37.00390625" style="326" customWidth="1"/>
    <col min="2" max="2" width="12.57421875" style="326" customWidth="1"/>
    <col min="3" max="3" width="12.00390625" style="326" customWidth="1"/>
    <col min="4" max="4" width="12.421875" style="326" customWidth="1"/>
    <col min="5" max="5" width="12.28125" style="326" customWidth="1"/>
    <col min="6" max="6" width="10.7109375" style="326" customWidth="1"/>
  </cols>
  <sheetData>
    <row r="1" spans="1:8" ht="15.75" customHeight="1">
      <c r="A1"/>
      <c r="B1" s="337" t="s">
        <v>588</v>
      </c>
      <c r="C1" s="337"/>
      <c r="D1" s="337"/>
      <c r="E1" s="337"/>
      <c r="F1" s="141"/>
      <c r="H1" s="141"/>
    </row>
    <row r="2" spans="1:6" ht="15.75" customHeight="1">
      <c r="A2"/>
      <c r="B2"/>
      <c r="C2" s="256"/>
      <c r="D2" s="256"/>
      <c r="E2" s="256"/>
      <c r="F2" s="256"/>
    </row>
    <row r="3" spans="1:7" ht="15.75" customHeight="1">
      <c r="A3" s="339" t="s">
        <v>550</v>
      </c>
      <c r="B3" s="339"/>
      <c r="C3" s="339"/>
      <c r="D3" s="339"/>
      <c r="E3" s="339"/>
      <c r="F3" s="141"/>
      <c r="G3" s="141"/>
    </row>
    <row r="4" spans="1:7" ht="15.75" customHeight="1">
      <c r="A4" s="340" t="s">
        <v>551</v>
      </c>
      <c r="B4" s="340"/>
      <c r="C4" s="340"/>
      <c r="D4" s="340"/>
      <c r="E4" s="340"/>
      <c r="F4" s="141"/>
      <c r="G4" s="141"/>
    </row>
    <row r="5" spans="1:6" ht="15.75" customHeight="1">
      <c r="A5"/>
      <c r="B5"/>
      <c r="C5"/>
      <c r="D5"/>
      <c r="E5"/>
      <c r="F5"/>
    </row>
    <row r="6" spans="1:9" ht="15.75" customHeight="1">
      <c r="A6" s="141" t="s">
        <v>552</v>
      </c>
      <c r="B6" s="141"/>
      <c r="C6" s="141"/>
      <c r="D6" s="141"/>
      <c r="E6" s="141"/>
      <c r="F6" s="141"/>
      <c r="G6" s="141"/>
      <c r="H6" s="141"/>
      <c r="I6" s="141"/>
    </row>
    <row r="7" spans="1:5" s="141" customFormat="1" ht="15.75" customHeight="1">
      <c r="A7" s="323" t="s">
        <v>553</v>
      </c>
      <c r="B7" s="323" t="s">
        <v>554</v>
      </c>
      <c r="C7" s="323" t="s">
        <v>555</v>
      </c>
      <c r="D7" s="323" t="s">
        <v>556</v>
      </c>
      <c r="E7" s="323" t="s">
        <v>557</v>
      </c>
    </row>
    <row r="8" spans="1:6" ht="15.75" customHeight="1">
      <c r="A8" s="324" t="s">
        <v>356</v>
      </c>
      <c r="B8" s="131">
        <v>24164</v>
      </c>
      <c r="C8" s="131">
        <v>25000</v>
      </c>
      <c r="D8" s="131">
        <v>25000</v>
      </c>
      <c r="E8" s="131">
        <v>25000</v>
      </c>
      <c r="F8"/>
    </row>
    <row r="9" spans="1:6" ht="15.75" customHeight="1">
      <c r="A9" s="131" t="s">
        <v>558</v>
      </c>
      <c r="B9" s="131">
        <v>144280</v>
      </c>
      <c r="C9" s="131">
        <v>144000</v>
      </c>
      <c r="D9" s="131">
        <v>144000</v>
      </c>
      <c r="E9" s="131">
        <v>144000</v>
      </c>
      <c r="F9"/>
    </row>
    <row r="10" spans="1:5" ht="15.75" customHeight="1">
      <c r="A10" s="325" t="s">
        <v>559</v>
      </c>
      <c r="B10" s="325">
        <v>45945</v>
      </c>
      <c r="C10" s="325">
        <v>46000</v>
      </c>
      <c r="D10" s="325">
        <v>47000</v>
      </c>
      <c r="E10" s="325">
        <v>48000</v>
      </c>
    </row>
    <row r="11" spans="1:5" ht="15.75" customHeight="1">
      <c r="A11" s="325" t="s">
        <v>58</v>
      </c>
      <c r="B11" s="325">
        <v>39534</v>
      </c>
      <c r="C11" s="325">
        <v>39000</v>
      </c>
      <c r="D11" s="325">
        <v>40000</v>
      </c>
      <c r="E11" s="325">
        <v>40000</v>
      </c>
    </row>
    <row r="12" spans="1:5" ht="15.75" customHeight="1">
      <c r="A12" s="325" t="s">
        <v>560</v>
      </c>
      <c r="B12" s="325">
        <v>949</v>
      </c>
      <c r="C12" s="325">
        <v>0</v>
      </c>
      <c r="D12" s="325">
        <v>0</v>
      </c>
      <c r="E12" s="325">
        <v>0</v>
      </c>
    </row>
    <row r="13" spans="1:5" ht="15.75" customHeight="1">
      <c r="A13" s="325" t="s">
        <v>247</v>
      </c>
      <c r="B13" s="325">
        <v>0</v>
      </c>
      <c r="C13" s="325">
        <v>0</v>
      </c>
      <c r="D13" s="325">
        <v>0</v>
      </c>
      <c r="E13" s="325">
        <v>0</v>
      </c>
    </row>
    <row r="14" spans="1:5" ht="15.75" customHeight="1">
      <c r="A14" s="325" t="s">
        <v>561</v>
      </c>
      <c r="B14" s="325">
        <v>12993</v>
      </c>
      <c r="C14" s="325">
        <v>0</v>
      </c>
      <c r="D14" s="325">
        <v>0</v>
      </c>
      <c r="E14" s="325">
        <v>0</v>
      </c>
    </row>
    <row r="15" spans="1:5" ht="15.75" customHeight="1">
      <c r="A15" s="325" t="s">
        <v>562</v>
      </c>
      <c r="B15" s="325">
        <v>26390</v>
      </c>
      <c r="C15" s="325">
        <v>5010</v>
      </c>
      <c r="D15" s="325">
        <v>5000</v>
      </c>
      <c r="E15" s="325">
        <v>5000</v>
      </c>
    </row>
    <row r="16" spans="1:6" s="141" customFormat="1" ht="15.75" customHeight="1">
      <c r="A16" s="327" t="s">
        <v>563</v>
      </c>
      <c r="B16" s="327">
        <f>SUM(B8:B15)</f>
        <v>294255</v>
      </c>
      <c r="C16" s="327">
        <f>SUM(C8:C15)</f>
        <v>259010</v>
      </c>
      <c r="D16" s="327">
        <f>SUM(D8:D15)</f>
        <v>261000</v>
      </c>
      <c r="E16" s="327">
        <f>SUM(E8:E15)</f>
        <v>262000</v>
      </c>
      <c r="F16" s="328"/>
    </row>
    <row r="17" spans="1:5" ht="15.75" customHeight="1">
      <c r="A17" s="325" t="s">
        <v>564</v>
      </c>
      <c r="B17" s="325">
        <v>54610</v>
      </c>
      <c r="C17" s="325">
        <v>55000</v>
      </c>
      <c r="D17" s="325">
        <v>55000</v>
      </c>
      <c r="E17" s="325">
        <v>55000</v>
      </c>
    </row>
    <row r="18" spans="1:5" ht="15.75" customHeight="1">
      <c r="A18" s="325" t="s">
        <v>357</v>
      </c>
      <c r="B18" s="325">
        <v>12836</v>
      </c>
      <c r="C18" s="325">
        <v>13000</v>
      </c>
      <c r="D18" s="325">
        <v>13000</v>
      </c>
      <c r="E18" s="325">
        <v>13000</v>
      </c>
    </row>
    <row r="19" spans="1:5" ht="15.75" customHeight="1">
      <c r="A19" s="325" t="s">
        <v>565</v>
      </c>
      <c r="B19" s="325">
        <v>120321</v>
      </c>
      <c r="C19" s="325">
        <v>120000</v>
      </c>
      <c r="D19" s="325">
        <v>120000</v>
      </c>
      <c r="E19" s="325">
        <v>120000</v>
      </c>
    </row>
    <row r="20" spans="1:5" ht="15.75" customHeight="1">
      <c r="A20" s="325" t="s">
        <v>369</v>
      </c>
      <c r="B20" s="325">
        <v>17198</v>
      </c>
      <c r="C20" s="325">
        <v>17000</v>
      </c>
      <c r="D20" s="325">
        <v>17000</v>
      </c>
      <c r="E20" s="325">
        <v>17000</v>
      </c>
    </row>
    <row r="21" spans="1:5" ht="15.75" customHeight="1">
      <c r="A21" s="325" t="s">
        <v>566</v>
      </c>
      <c r="B21" s="325">
        <v>18483</v>
      </c>
      <c r="C21" s="325">
        <v>15000</v>
      </c>
      <c r="D21" s="325">
        <v>13000</v>
      </c>
      <c r="E21" s="325">
        <v>14000</v>
      </c>
    </row>
    <row r="22" spans="1:5" ht="15.75" customHeight="1">
      <c r="A22" s="325" t="s">
        <v>567</v>
      </c>
      <c r="B22" s="325">
        <v>5021</v>
      </c>
      <c r="C22" s="325">
        <v>5000</v>
      </c>
      <c r="D22" s="325">
        <v>5100</v>
      </c>
      <c r="E22" s="325">
        <v>5200</v>
      </c>
    </row>
    <row r="23" spans="1:5" ht="15.75" customHeight="1">
      <c r="A23" s="325" t="s">
        <v>344</v>
      </c>
      <c r="B23" s="325">
        <v>0</v>
      </c>
      <c r="C23" s="325">
        <v>0</v>
      </c>
      <c r="D23" s="325">
        <v>0</v>
      </c>
      <c r="E23" s="325">
        <v>0</v>
      </c>
    </row>
    <row r="24" spans="1:5" ht="15.75" customHeight="1">
      <c r="A24" s="325" t="s">
        <v>568</v>
      </c>
      <c r="B24" s="325">
        <v>12993</v>
      </c>
      <c r="C24" s="325">
        <v>0</v>
      </c>
      <c r="D24" s="325">
        <v>0</v>
      </c>
      <c r="E24" s="325">
        <v>0</v>
      </c>
    </row>
    <row r="25" spans="1:5" ht="15.75" customHeight="1">
      <c r="A25" s="325" t="s">
        <v>569</v>
      </c>
      <c r="B25" s="325">
        <v>5000</v>
      </c>
      <c r="C25" s="325">
        <v>4000</v>
      </c>
      <c r="D25" s="325">
        <v>3890</v>
      </c>
      <c r="E25" s="325">
        <v>5000</v>
      </c>
    </row>
    <row r="26" spans="1:6" s="141" customFormat="1" ht="15.75" customHeight="1">
      <c r="A26" s="327" t="s">
        <v>570</v>
      </c>
      <c r="B26" s="327">
        <f>SUM(B17:B25)</f>
        <v>246462</v>
      </c>
      <c r="C26" s="327">
        <f>SUM(C17:C25)</f>
        <v>229000</v>
      </c>
      <c r="D26" s="327">
        <f>SUM(D17:D25)</f>
        <v>226990</v>
      </c>
      <c r="E26" s="327">
        <f>SUM(E17:E25)</f>
        <v>229200</v>
      </c>
      <c r="F26" s="328"/>
    </row>
    <row r="27" ht="15.75" customHeight="1"/>
    <row r="28" ht="15.75" customHeight="1">
      <c r="A28" s="328" t="s">
        <v>571</v>
      </c>
    </row>
    <row r="29" spans="1:5" ht="15.75" customHeight="1">
      <c r="A29" s="143" t="s">
        <v>553</v>
      </c>
      <c r="B29" s="323" t="s">
        <v>554</v>
      </c>
      <c r="C29" s="323" t="s">
        <v>555</v>
      </c>
      <c r="D29" s="323" t="s">
        <v>556</v>
      </c>
      <c r="E29" s="323" t="s">
        <v>557</v>
      </c>
    </row>
    <row r="30" spans="1:5" ht="15.75" customHeight="1">
      <c r="A30" s="325" t="s">
        <v>572</v>
      </c>
      <c r="B30" s="325">
        <v>1020</v>
      </c>
      <c r="C30" s="325">
        <v>0</v>
      </c>
      <c r="D30" s="325">
        <v>0</v>
      </c>
      <c r="E30" s="325">
        <v>0</v>
      </c>
    </row>
    <row r="31" spans="1:5" ht="15.75" customHeight="1">
      <c r="A31" s="325" t="s">
        <v>160</v>
      </c>
      <c r="B31" s="325">
        <v>55668</v>
      </c>
      <c r="C31" s="325">
        <v>40000</v>
      </c>
      <c r="D31" s="325">
        <v>20000</v>
      </c>
      <c r="E31" s="325">
        <v>20000</v>
      </c>
    </row>
    <row r="32" spans="1:5" ht="15.75" customHeight="1">
      <c r="A32" s="325" t="s">
        <v>573</v>
      </c>
      <c r="B32" s="325">
        <v>0</v>
      </c>
      <c r="C32" s="325">
        <v>0</v>
      </c>
      <c r="D32" s="325">
        <v>0</v>
      </c>
      <c r="E32" s="325">
        <v>0</v>
      </c>
    </row>
    <row r="33" spans="1:5" ht="15.75" customHeight="1">
      <c r="A33" s="325" t="s">
        <v>174</v>
      </c>
      <c r="B33" s="325">
        <v>1200</v>
      </c>
      <c r="C33" s="325">
        <v>1200</v>
      </c>
      <c r="D33" s="325">
        <v>1200</v>
      </c>
      <c r="E33" s="325">
        <v>1200</v>
      </c>
    </row>
    <row r="34" spans="1:5" ht="15.75" customHeight="1">
      <c r="A34" s="325" t="s">
        <v>574</v>
      </c>
      <c r="B34" s="325">
        <v>46673</v>
      </c>
      <c r="C34" s="325">
        <v>5000</v>
      </c>
      <c r="D34" s="325">
        <v>5000</v>
      </c>
      <c r="E34" s="325">
        <v>5000</v>
      </c>
    </row>
    <row r="35" spans="1:6" s="141" customFormat="1" ht="15.75" customHeight="1">
      <c r="A35" s="327" t="s">
        <v>575</v>
      </c>
      <c r="B35" s="327">
        <f>SUM(B30:B34)</f>
        <v>104561</v>
      </c>
      <c r="C35" s="327">
        <f>SUM(C30:C34)</f>
        <v>46200</v>
      </c>
      <c r="D35" s="327">
        <f>SUM(D30:D34)</f>
        <v>26200</v>
      </c>
      <c r="E35" s="327">
        <f>SUM(E30:E34)</f>
        <v>26200</v>
      </c>
      <c r="F35" s="328"/>
    </row>
    <row r="36" spans="1:5" ht="15.75" customHeight="1">
      <c r="A36" s="325" t="s">
        <v>576</v>
      </c>
      <c r="B36" s="325">
        <v>14902</v>
      </c>
      <c r="C36" s="325">
        <v>15000</v>
      </c>
      <c r="D36" s="325">
        <v>15000</v>
      </c>
      <c r="E36" s="325">
        <v>15000</v>
      </c>
    </row>
    <row r="37" spans="1:5" ht="15.75" customHeight="1">
      <c r="A37" s="325" t="s">
        <v>577</v>
      </c>
      <c r="B37" s="325">
        <v>74121</v>
      </c>
      <c r="C37" s="325">
        <v>56000</v>
      </c>
      <c r="D37" s="325">
        <v>40000</v>
      </c>
      <c r="E37" s="325">
        <v>38790</v>
      </c>
    </row>
    <row r="38" spans="1:5" ht="15.75" customHeight="1">
      <c r="A38" s="325" t="s">
        <v>378</v>
      </c>
      <c r="B38" s="325">
        <v>0</v>
      </c>
      <c r="C38" s="325">
        <v>0</v>
      </c>
      <c r="D38" s="325">
        <v>0</v>
      </c>
      <c r="E38" s="325">
        <v>0</v>
      </c>
    </row>
    <row r="39" spans="1:5" ht="15.75" customHeight="1">
      <c r="A39" s="325" t="s">
        <v>578</v>
      </c>
      <c r="B39" s="325">
        <v>0</v>
      </c>
      <c r="C39" s="325">
        <v>0</v>
      </c>
      <c r="D39" s="325">
        <v>0</v>
      </c>
      <c r="E39" s="325">
        <v>0</v>
      </c>
    </row>
    <row r="40" spans="1:5" ht="15.75" customHeight="1">
      <c r="A40" s="325" t="s">
        <v>579</v>
      </c>
      <c r="B40" s="325">
        <v>0</v>
      </c>
      <c r="C40" s="325">
        <v>0</v>
      </c>
      <c r="D40" s="325">
        <v>0</v>
      </c>
      <c r="E40" s="325">
        <v>0</v>
      </c>
    </row>
    <row r="41" spans="1:5" ht="15.75" customHeight="1">
      <c r="A41" s="325" t="s">
        <v>580</v>
      </c>
      <c r="B41" s="325">
        <v>210</v>
      </c>
      <c r="C41" s="325">
        <v>210</v>
      </c>
      <c r="D41" s="325">
        <v>210</v>
      </c>
      <c r="E41" s="325">
        <v>210</v>
      </c>
    </row>
    <row r="42" spans="1:5" ht="15.75" customHeight="1">
      <c r="A42" s="325" t="s">
        <v>581</v>
      </c>
      <c r="B42" s="325">
        <v>63121</v>
      </c>
      <c r="C42" s="325">
        <v>5000</v>
      </c>
      <c r="D42" s="325">
        <v>5000</v>
      </c>
      <c r="E42" s="325">
        <v>5000</v>
      </c>
    </row>
    <row r="43" spans="1:6" s="141" customFormat="1" ht="15.75" customHeight="1">
      <c r="A43" s="327" t="s">
        <v>582</v>
      </c>
      <c r="B43" s="327">
        <f>SUM(B36:B42)</f>
        <v>152354</v>
      </c>
      <c r="C43" s="327">
        <f>SUM(C36:C42)</f>
        <v>76210</v>
      </c>
      <c r="D43" s="327">
        <f>SUM(D36:D42)</f>
        <v>60210</v>
      </c>
      <c r="E43" s="327">
        <f>SUM(E36:E42)</f>
        <v>59000</v>
      </c>
      <c r="F43" s="328"/>
    </row>
    <row r="44" spans="1:6" s="141" customFormat="1" ht="15.75" customHeight="1">
      <c r="A44" s="327" t="s">
        <v>583</v>
      </c>
      <c r="B44" s="327">
        <f>B16+B35</f>
        <v>398816</v>
      </c>
      <c r="C44" s="327">
        <f>C16+C35</f>
        <v>305210</v>
      </c>
      <c r="D44" s="327">
        <f>D16+D35</f>
        <v>287200</v>
      </c>
      <c r="E44" s="327">
        <f>E16+E35</f>
        <v>288200</v>
      </c>
      <c r="F44" s="328"/>
    </row>
    <row r="45" spans="1:6" s="141" customFormat="1" ht="15.75" customHeight="1">
      <c r="A45" s="327" t="s">
        <v>584</v>
      </c>
      <c r="B45" s="327">
        <f>B26+B43</f>
        <v>398816</v>
      </c>
      <c r="C45" s="327">
        <f>C26+C43</f>
        <v>305210</v>
      </c>
      <c r="D45" s="327">
        <f>D26+D43</f>
        <v>287200</v>
      </c>
      <c r="E45" s="327">
        <f>E26+E43</f>
        <v>288200</v>
      </c>
      <c r="F45" s="328"/>
    </row>
    <row r="46" ht="15.75" customHeight="1"/>
    <row r="47" ht="15.75" customHeight="1"/>
    <row r="48" ht="15.75" customHeight="1"/>
    <row r="49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140625" style="173" customWidth="1"/>
    <col min="2" max="2" width="41.7109375" style="173" customWidth="1"/>
    <col min="3" max="3" width="13.421875" style="173" customWidth="1"/>
    <col min="4" max="4" width="9.421875" style="173" customWidth="1"/>
    <col min="5" max="5" width="40.7109375" style="173" customWidth="1"/>
    <col min="6" max="6" width="10.7109375" style="173" customWidth="1"/>
    <col min="7" max="16384" width="9.140625" style="173" customWidth="1"/>
  </cols>
  <sheetData>
    <row r="1" ht="12.75">
      <c r="E1" s="174"/>
    </row>
    <row r="2" spans="1:6" ht="12.75">
      <c r="A2" s="337" t="s">
        <v>589</v>
      </c>
      <c r="B2" s="337"/>
      <c r="C2" s="337"/>
      <c r="D2" s="337"/>
      <c r="E2" s="337"/>
      <c r="F2" s="337"/>
    </row>
    <row r="4" spans="1:6" ht="12.75">
      <c r="A4" s="341" t="s">
        <v>347</v>
      </c>
      <c r="B4" s="341"/>
      <c r="C4" s="341"/>
      <c r="D4" s="341"/>
      <c r="E4" s="341"/>
      <c r="F4" s="341"/>
    </row>
    <row r="5" spans="1:6" ht="12.75">
      <c r="A5" s="341" t="s">
        <v>500</v>
      </c>
      <c r="B5" s="341"/>
      <c r="C5" s="341"/>
      <c r="D5" s="341"/>
      <c r="E5" s="341"/>
      <c r="F5" s="341"/>
    </row>
    <row r="6" spans="1:6" ht="12.75">
      <c r="A6" s="175"/>
      <c r="B6" s="175"/>
      <c r="C6" s="175"/>
      <c r="D6" s="175"/>
      <c r="E6" s="175"/>
      <c r="F6" s="175"/>
    </row>
    <row r="7" spans="1:6" ht="12.75">
      <c r="A7" s="176"/>
      <c r="B7" s="176" t="s">
        <v>96</v>
      </c>
      <c r="C7" s="176" t="s">
        <v>97</v>
      </c>
      <c r="D7" s="176"/>
      <c r="E7" s="176" t="s">
        <v>98</v>
      </c>
      <c r="F7" s="176" t="s">
        <v>99</v>
      </c>
    </row>
    <row r="8" spans="1:6" s="179" customFormat="1" ht="12.75">
      <c r="A8" s="177" t="s">
        <v>84</v>
      </c>
      <c r="B8" s="342" t="s">
        <v>348</v>
      </c>
      <c r="C8" s="342"/>
      <c r="D8" s="178" t="s">
        <v>84</v>
      </c>
      <c r="E8" s="342" t="s">
        <v>349</v>
      </c>
      <c r="F8" s="342"/>
    </row>
    <row r="9" spans="1:6" ht="12.75">
      <c r="A9" s="180"/>
      <c r="B9" s="181" t="s">
        <v>1</v>
      </c>
      <c r="C9" s="182" t="s">
        <v>350</v>
      </c>
      <c r="D9" s="182"/>
      <c r="E9" s="181" t="s">
        <v>1</v>
      </c>
      <c r="F9" s="182" t="s">
        <v>350</v>
      </c>
    </row>
    <row r="10" spans="1:6" ht="12.75">
      <c r="A10" s="183">
        <v>1</v>
      </c>
      <c r="B10" s="184" t="s">
        <v>351</v>
      </c>
      <c r="C10" s="185">
        <f>SUM(C11)</f>
        <v>325753</v>
      </c>
      <c r="D10" s="186">
        <v>1</v>
      </c>
      <c r="E10" s="184" t="s">
        <v>352</v>
      </c>
      <c r="F10" s="185">
        <f>SUM(F11,F30)</f>
        <v>398816</v>
      </c>
    </row>
    <row r="11" spans="1:6" ht="12.75">
      <c r="A11" s="183">
        <v>2</v>
      </c>
      <c r="B11" s="187" t="s">
        <v>353</v>
      </c>
      <c r="C11" s="185">
        <f>SUM(C12,C23)</f>
        <v>325753</v>
      </c>
      <c r="D11" s="186">
        <v>2</v>
      </c>
      <c r="E11" s="187" t="s">
        <v>354</v>
      </c>
      <c r="F11" s="185">
        <f>SUM(F12,F23)</f>
        <v>330695</v>
      </c>
    </row>
    <row r="12" spans="1:6" ht="12.75">
      <c r="A12" s="183">
        <v>3</v>
      </c>
      <c r="B12" s="187" t="s">
        <v>355</v>
      </c>
      <c r="C12" s="185">
        <f>SUM(C13,C16,C17,C19:C21)</f>
        <v>267865</v>
      </c>
      <c r="D12" s="186">
        <v>3</v>
      </c>
      <c r="E12" s="187" t="s">
        <v>355</v>
      </c>
      <c r="F12" s="185">
        <f>SUM(F13:F22)</f>
        <v>241462</v>
      </c>
    </row>
    <row r="13" spans="1:6" ht="12.75">
      <c r="A13" s="183">
        <v>4</v>
      </c>
      <c r="B13" s="188" t="s">
        <v>2</v>
      </c>
      <c r="C13" s="189">
        <f>SUM(C14:C15)</f>
        <v>168444</v>
      </c>
      <c r="D13" s="186">
        <v>4</v>
      </c>
      <c r="E13" s="188" t="s">
        <v>19</v>
      </c>
      <c r="F13" s="189">
        <v>54610</v>
      </c>
    </row>
    <row r="14" spans="1:6" ht="12.75">
      <c r="A14" s="183">
        <v>5</v>
      </c>
      <c r="B14" s="190" t="s">
        <v>356</v>
      </c>
      <c r="C14" s="191">
        <v>24164</v>
      </c>
      <c r="D14" s="186">
        <v>5</v>
      </c>
      <c r="E14" s="188" t="s">
        <v>357</v>
      </c>
      <c r="F14" s="189">
        <v>12836</v>
      </c>
    </row>
    <row r="15" spans="1:6" ht="12.75">
      <c r="A15" s="183">
        <v>6</v>
      </c>
      <c r="B15" s="190" t="s">
        <v>358</v>
      </c>
      <c r="C15" s="191">
        <v>144280</v>
      </c>
      <c r="D15" s="186">
        <v>6</v>
      </c>
      <c r="E15" s="188" t="s">
        <v>359</v>
      </c>
      <c r="F15" s="189">
        <v>120321</v>
      </c>
    </row>
    <row r="16" spans="1:6" ht="12.75">
      <c r="A16" s="183">
        <v>7</v>
      </c>
      <c r="B16" s="188" t="s">
        <v>360</v>
      </c>
      <c r="C16" s="189">
        <v>0</v>
      </c>
      <c r="D16" s="186">
        <v>7</v>
      </c>
      <c r="E16" s="188" t="s">
        <v>361</v>
      </c>
      <c r="F16" s="189">
        <v>0</v>
      </c>
    </row>
    <row r="17" spans="1:6" ht="12.75">
      <c r="A17" s="183">
        <v>8</v>
      </c>
      <c r="B17" s="188" t="s">
        <v>362</v>
      </c>
      <c r="C17" s="189">
        <v>39534</v>
      </c>
      <c r="D17" s="186">
        <v>8</v>
      </c>
      <c r="E17" s="188" t="s">
        <v>363</v>
      </c>
      <c r="F17" s="189">
        <v>5021</v>
      </c>
    </row>
    <row r="18" spans="1:6" ht="12.75">
      <c r="A18" s="183">
        <v>9</v>
      </c>
      <c r="B18" s="190" t="s">
        <v>364</v>
      </c>
      <c r="C18" s="191">
        <v>15179</v>
      </c>
      <c r="D18" s="186">
        <v>9</v>
      </c>
      <c r="E18" s="188" t="s">
        <v>365</v>
      </c>
      <c r="F18" s="189">
        <v>0</v>
      </c>
    </row>
    <row r="19" spans="1:6" ht="12.75">
      <c r="A19" s="183">
        <v>10</v>
      </c>
      <c r="B19" s="188" t="s">
        <v>366</v>
      </c>
      <c r="C19" s="189">
        <v>949</v>
      </c>
      <c r="D19" s="186">
        <v>10</v>
      </c>
      <c r="E19" s="188" t="s">
        <v>367</v>
      </c>
      <c r="F19" s="189">
        <v>0</v>
      </c>
    </row>
    <row r="20" spans="1:6" ht="12.75">
      <c r="A20" s="183">
        <v>11</v>
      </c>
      <c r="B20" s="188" t="s">
        <v>368</v>
      </c>
      <c r="C20" s="189">
        <v>45945</v>
      </c>
      <c r="D20" s="186">
        <v>11</v>
      </c>
      <c r="E20" s="188" t="s">
        <v>369</v>
      </c>
      <c r="F20" s="189">
        <v>17198</v>
      </c>
    </row>
    <row r="21" spans="1:6" ht="12.75">
      <c r="A21" s="183">
        <v>12</v>
      </c>
      <c r="B21" s="188" t="s">
        <v>370</v>
      </c>
      <c r="C21" s="189">
        <v>12993</v>
      </c>
      <c r="D21" s="186">
        <v>12</v>
      </c>
      <c r="E21" s="188" t="s">
        <v>371</v>
      </c>
      <c r="F21" s="189">
        <v>18483</v>
      </c>
    </row>
    <row r="22" spans="1:6" ht="12.75">
      <c r="A22" s="183">
        <v>13</v>
      </c>
      <c r="B22" s="188"/>
      <c r="C22" s="189"/>
      <c r="D22" s="186">
        <v>13</v>
      </c>
      <c r="E22" s="188" t="s">
        <v>372</v>
      </c>
      <c r="F22" s="189">
        <v>12993</v>
      </c>
    </row>
    <row r="23" spans="1:6" ht="12.75">
      <c r="A23" s="183">
        <v>14</v>
      </c>
      <c r="B23" s="187" t="s">
        <v>373</v>
      </c>
      <c r="C23" s="185">
        <f>SUM(C24:C28)</f>
        <v>57888</v>
      </c>
      <c r="D23" s="186">
        <v>14</v>
      </c>
      <c r="E23" s="187" t="s">
        <v>374</v>
      </c>
      <c r="F23" s="185">
        <f>SUM(F24:F29)</f>
        <v>89233</v>
      </c>
    </row>
    <row r="24" spans="1:6" ht="12.75">
      <c r="A24" s="183">
        <v>15</v>
      </c>
      <c r="B24" s="188" t="s">
        <v>63</v>
      </c>
      <c r="C24" s="189">
        <v>1020</v>
      </c>
      <c r="D24" s="186">
        <v>15</v>
      </c>
      <c r="E24" s="188" t="s">
        <v>375</v>
      </c>
      <c r="F24" s="189">
        <v>14902</v>
      </c>
    </row>
    <row r="25" spans="1:6" ht="12.75">
      <c r="A25" s="183">
        <v>16</v>
      </c>
      <c r="B25" s="188" t="s">
        <v>376</v>
      </c>
      <c r="C25" s="189">
        <v>55668</v>
      </c>
      <c r="D25" s="186">
        <v>16</v>
      </c>
      <c r="E25" s="188" t="s">
        <v>377</v>
      </c>
      <c r="F25" s="189">
        <v>74121</v>
      </c>
    </row>
    <row r="26" spans="1:6" ht="12.75">
      <c r="A26" s="183">
        <v>17</v>
      </c>
      <c r="B26" s="188" t="s">
        <v>158</v>
      </c>
      <c r="C26" s="189">
        <v>0</v>
      </c>
      <c r="D26" s="186">
        <v>17</v>
      </c>
      <c r="E26" s="188" t="s">
        <v>378</v>
      </c>
      <c r="F26" s="189">
        <v>0</v>
      </c>
    </row>
    <row r="27" spans="1:6" ht="12.75">
      <c r="A27" s="183">
        <v>18</v>
      </c>
      <c r="B27" s="188" t="s">
        <v>368</v>
      </c>
      <c r="C27" s="189">
        <v>0</v>
      </c>
      <c r="D27" s="186">
        <v>18</v>
      </c>
      <c r="E27" s="188" t="s">
        <v>379</v>
      </c>
      <c r="F27" s="189">
        <v>0</v>
      </c>
    </row>
    <row r="28" spans="1:6" ht="12.75">
      <c r="A28" s="183">
        <v>19</v>
      </c>
      <c r="B28" s="188" t="s">
        <v>370</v>
      </c>
      <c r="C28" s="189">
        <v>1200</v>
      </c>
      <c r="D28" s="186">
        <v>19</v>
      </c>
      <c r="E28" s="188" t="s">
        <v>407</v>
      </c>
      <c r="F28" s="189">
        <v>0</v>
      </c>
    </row>
    <row r="29" spans="1:6" ht="12.75">
      <c r="A29" s="183">
        <v>20</v>
      </c>
      <c r="B29" s="192"/>
      <c r="C29" s="189"/>
      <c r="D29" s="186">
        <v>20</v>
      </c>
      <c r="E29" s="188" t="s">
        <v>380</v>
      </c>
      <c r="F29" s="189">
        <v>210</v>
      </c>
    </row>
    <row r="30" spans="1:6" ht="12.75">
      <c r="A30" s="183">
        <v>21</v>
      </c>
      <c r="B30" s="187"/>
      <c r="C30" s="189"/>
      <c r="D30" s="186">
        <v>21</v>
      </c>
      <c r="E30" s="187" t="s">
        <v>381</v>
      </c>
      <c r="F30" s="185">
        <f>SUM(F31,F34)</f>
        <v>68121</v>
      </c>
    </row>
    <row r="31" spans="1:6" ht="12.75">
      <c r="A31" s="183">
        <v>22</v>
      </c>
      <c r="B31" s="187"/>
      <c r="C31" s="189"/>
      <c r="D31" s="186">
        <v>22</v>
      </c>
      <c r="E31" s="187" t="s">
        <v>382</v>
      </c>
      <c r="F31" s="185">
        <f>SUM(F32:F33)</f>
        <v>5000</v>
      </c>
    </row>
    <row r="32" spans="1:6" ht="12.75">
      <c r="A32" s="183">
        <v>23</v>
      </c>
      <c r="B32" s="192"/>
      <c r="C32" s="189"/>
      <c r="D32" s="186">
        <v>23</v>
      </c>
      <c r="E32" s="188" t="s">
        <v>51</v>
      </c>
      <c r="F32" s="189">
        <v>5000</v>
      </c>
    </row>
    <row r="33" spans="1:6" ht="12.75">
      <c r="A33" s="183">
        <v>24</v>
      </c>
      <c r="B33" s="192"/>
      <c r="C33" s="189"/>
      <c r="D33" s="186">
        <v>24</v>
      </c>
      <c r="E33" s="188" t="s">
        <v>383</v>
      </c>
      <c r="F33" s="189">
        <v>0</v>
      </c>
    </row>
    <row r="34" spans="1:6" ht="12.75">
      <c r="A34" s="183">
        <v>25</v>
      </c>
      <c r="B34" s="187"/>
      <c r="C34" s="189"/>
      <c r="D34" s="186">
        <v>25</v>
      </c>
      <c r="E34" s="187" t="s">
        <v>384</v>
      </c>
      <c r="F34" s="185">
        <f>SUM(F35)</f>
        <v>63121</v>
      </c>
    </row>
    <row r="35" spans="1:6" ht="12.75">
      <c r="A35" s="183">
        <v>26</v>
      </c>
      <c r="B35" s="192"/>
      <c r="C35" s="189"/>
      <c r="D35" s="186">
        <v>26</v>
      </c>
      <c r="E35" s="188" t="s">
        <v>385</v>
      </c>
      <c r="F35" s="189">
        <v>63121</v>
      </c>
    </row>
    <row r="36" spans="1:6" ht="12.75">
      <c r="A36" s="193"/>
      <c r="B36" s="194"/>
      <c r="C36" s="195"/>
      <c r="D36" s="196"/>
      <c r="E36" s="197"/>
      <c r="F36" s="195"/>
    </row>
    <row r="37" spans="1:6" ht="12.75">
      <c r="A37" s="193"/>
      <c r="B37" s="194"/>
      <c r="C37" s="195"/>
      <c r="D37" s="196"/>
      <c r="E37" s="197"/>
      <c r="F37" s="195"/>
    </row>
    <row r="38" spans="1:6" ht="12.75">
      <c r="A38" s="341" t="s">
        <v>347</v>
      </c>
      <c r="B38" s="341"/>
      <c r="C38" s="341"/>
      <c r="D38" s="341"/>
      <c r="E38" s="341"/>
      <c r="F38" s="341"/>
    </row>
    <row r="39" spans="1:6" ht="12.75">
      <c r="A39" s="341" t="s">
        <v>500</v>
      </c>
      <c r="B39" s="341"/>
      <c r="C39" s="341"/>
      <c r="D39" s="341"/>
      <c r="E39" s="341"/>
      <c r="F39" s="341"/>
    </row>
    <row r="40" spans="1:6" ht="12.75">
      <c r="A40" s="193"/>
      <c r="B40" s="194"/>
      <c r="C40" s="195"/>
      <c r="D40" s="196"/>
      <c r="E40" s="197"/>
      <c r="F40" s="195"/>
    </row>
    <row r="41" spans="1:6" ht="12.75">
      <c r="A41" s="176"/>
      <c r="B41" s="176" t="s">
        <v>96</v>
      </c>
      <c r="C41" s="176" t="s">
        <v>97</v>
      </c>
      <c r="D41" s="176"/>
      <c r="E41" s="176" t="s">
        <v>98</v>
      </c>
      <c r="F41" s="176" t="s">
        <v>99</v>
      </c>
    </row>
    <row r="42" spans="1:6" s="179" customFormat="1" ht="12.75">
      <c r="A42" s="177" t="s">
        <v>84</v>
      </c>
      <c r="B42" s="342" t="s">
        <v>348</v>
      </c>
      <c r="C42" s="342"/>
      <c r="D42" s="178" t="s">
        <v>84</v>
      </c>
      <c r="E42" s="342" t="s">
        <v>349</v>
      </c>
      <c r="F42" s="342"/>
    </row>
    <row r="43" spans="1:6" ht="12.75">
      <c r="A43" s="183">
        <v>27</v>
      </c>
      <c r="B43" s="184"/>
      <c r="C43" s="189"/>
      <c r="D43" s="198">
        <v>27</v>
      </c>
      <c r="E43" s="184" t="s">
        <v>386</v>
      </c>
      <c r="F43" s="185">
        <f>SUM(F44:F45)</f>
        <v>-73063</v>
      </c>
    </row>
    <row r="44" spans="1:6" ht="12.75">
      <c r="A44" s="183">
        <v>28</v>
      </c>
      <c r="B44" s="192"/>
      <c r="C44" s="189"/>
      <c r="D44" s="198">
        <v>28</v>
      </c>
      <c r="E44" s="188" t="s">
        <v>387</v>
      </c>
      <c r="F44" s="189">
        <f>C12-F12-F32</f>
        <v>21403</v>
      </c>
    </row>
    <row r="45" spans="1:6" ht="12.75">
      <c r="A45" s="183">
        <v>29</v>
      </c>
      <c r="B45" s="192"/>
      <c r="C45" s="189"/>
      <c r="D45" s="198">
        <v>29</v>
      </c>
      <c r="E45" s="188" t="s">
        <v>388</v>
      </c>
      <c r="F45" s="189">
        <f>C23-F23-F34</f>
        <v>-94466</v>
      </c>
    </row>
    <row r="46" spans="1:6" ht="12.75">
      <c r="A46" s="183">
        <v>30</v>
      </c>
      <c r="B46" s="184"/>
      <c r="C46" s="189"/>
      <c r="D46" s="198">
        <v>30</v>
      </c>
      <c r="E46" s="184" t="s">
        <v>389</v>
      </c>
      <c r="F46" s="185">
        <f>SUM(F47:F48)</f>
        <v>0</v>
      </c>
    </row>
    <row r="47" spans="1:6" ht="12.75">
      <c r="A47" s="183">
        <v>31</v>
      </c>
      <c r="B47" s="192"/>
      <c r="C47" s="189"/>
      <c r="D47" s="198">
        <v>31</v>
      </c>
      <c r="E47" s="188" t="s">
        <v>390</v>
      </c>
      <c r="F47" s="189">
        <v>0</v>
      </c>
    </row>
    <row r="48" spans="1:6" ht="12.75">
      <c r="A48" s="183">
        <v>32</v>
      </c>
      <c r="B48" s="192"/>
      <c r="C48" s="189"/>
      <c r="D48" s="198">
        <v>32</v>
      </c>
      <c r="E48" s="188" t="s">
        <v>391</v>
      </c>
      <c r="F48" s="189">
        <v>0</v>
      </c>
    </row>
    <row r="49" spans="1:6" ht="44.25" customHeight="1">
      <c r="A49" s="183">
        <v>33</v>
      </c>
      <c r="B49" s="199" t="s">
        <v>392</v>
      </c>
      <c r="C49" s="185">
        <f>SUM(C11)</f>
        <v>325753</v>
      </c>
      <c r="D49" s="198">
        <v>33</v>
      </c>
      <c r="E49" s="184" t="s">
        <v>393</v>
      </c>
      <c r="F49" s="185">
        <f>SUM(F11)</f>
        <v>330695</v>
      </c>
    </row>
    <row r="50" spans="1:6" ht="12.75">
      <c r="A50" s="183">
        <v>34</v>
      </c>
      <c r="B50" s="184"/>
      <c r="C50" s="189"/>
      <c r="D50" s="198">
        <v>34</v>
      </c>
      <c r="E50" s="184" t="s">
        <v>421</v>
      </c>
      <c r="F50" s="185">
        <f>SUM(F51:F52)</f>
        <v>-73063</v>
      </c>
    </row>
    <row r="51" spans="1:6" ht="12.75">
      <c r="A51" s="183">
        <v>35</v>
      </c>
      <c r="B51" s="192"/>
      <c r="C51" s="189"/>
      <c r="D51" s="198">
        <v>35</v>
      </c>
      <c r="E51" s="188" t="s">
        <v>387</v>
      </c>
      <c r="F51" s="189">
        <f>C12-F12-F31</f>
        <v>21403</v>
      </c>
    </row>
    <row r="52" spans="1:6" ht="12.75">
      <c r="A52" s="183">
        <v>36</v>
      </c>
      <c r="B52" s="192"/>
      <c r="C52" s="189"/>
      <c r="D52" s="198">
        <v>36</v>
      </c>
      <c r="E52" s="188" t="s">
        <v>422</v>
      </c>
      <c r="F52" s="189">
        <f>C23-F23-F34</f>
        <v>-94466</v>
      </c>
    </row>
    <row r="53" spans="1:6" ht="12.75">
      <c r="A53" s="183">
        <v>37</v>
      </c>
      <c r="B53" s="184" t="s">
        <v>394</v>
      </c>
      <c r="C53" s="185"/>
      <c r="D53" s="198">
        <v>37</v>
      </c>
      <c r="E53" s="184"/>
      <c r="F53" s="189"/>
    </row>
    <row r="54" spans="1:6" ht="12.75">
      <c r="A54" s="183">
        <v>38</v>
      </c>
      <c r="B54" s="187" t="s">
        <v>395</v>
      </c>
      <c r="C54" s="185">
        <f>SUM(C55:C56)</f>
        <v>73063</v>
      </c>
      <c r="D54" s="198">
        <v>38</v>
      </c>
      <c r="E54" s="192"/>
      <c r="F54" s="189"/>
    </row>
    <row r="55" spans="1:6" ht="12.75">
      <c r="A55" s="183">
        <v>39</v>
      </c>
      <c r="B55" s="192" t="s">
        <v>396</v>
      </c>
      <c r="C55" s="189">
        <v>26390</v>
      </c>
      <c r="D55" s="198">
        <v>39</v>
      </c>
      <c r="E55" s="188"/>
      <c r="F55" s="189"/>
    </row>
    <row r="56" spans="1:6" ht="12.75">
      <c r="A56" s="183">
        <v>40</v>
      </c>
      <c r="B56" s="192" t="s">
        <v>397</v>
      </c>
      <c r="C56" s="189">
        <v>46673</v>
      </c>
      <c r="D56" s="198">
        <v>40</v>
      </c>
      <c r="E56" s="188"/>
      <c r="F56" s="189"/>
    </row>
    <row r="57" spans="1:6" ht="12.75">
      <c r="A57" s="183">
        <v>41</v>
      </c>
      <c r="B57" s="187" t="s">
        <v>398</v>
      </c>
      <c r="C57" s="185">
        <f>SUM(C58:C59)</f>
        <v>0</v>
      </c>
      <c r="D57" s="198">
        <v>41</v>
      </c>
      <c r="E57" s="192"/>
      <c r="F57" s="189"/>
    </row>
    <row r="58" spans="1:6" ht="12.75">
      <c r="A58" s="183">
        <v>42</v>
      </c>
      <c r="B58" s="192" t="s">
        <v>399</v>
      </c>
      <c r="C58" s="189">
        <v>0</v>
      </c>
      <c r="D58" s="198">
        <v>42</v>
      </c>
      <c r="E58" s="188"/>
      <c r="F58" s="189"/>
    </row>
    <row r="59" spans="1:6" ht="12.75">
      <c r="A59" s="183">
        <v>43</v>
      </c>
      <c r="B59" s="192" t="s">
        <v>400</v>
      </c>
      <c r="C59" s="189">
        <v>0</v>
      </c>
      <c r="D59" s="198">
        <v>43</v>
      </c>
      <c r="E59" s="188"/>
      <c r="F59" s="189"/>
    </row>
    <row r="60" spans="1:6" ht="12.75">
      <c r="A60" s="183">
        <v>44</v>
      </c>
      <c r="B60" s="184" t="s">
        <v>401</v>
      </c>
      <c r="C60" s="185">
        <f>SUM(C61:C62)</f>
        <v>398816</v>
      </c>
      <c r="D60" s="198">
        <v>44</v>
      </c>
      <c r="E60" s="184" t="s">
        <v>402</v>
      </c>
      <c r="F60" s="185">
        <f>SUM(F61:F62)</f>
        <v>398816</v>
      </c>
    </row>
    <row r="61" spans="1:6" ht="12.75">
      <c r="A61" s="183">
        <v>45</v>
      </c>
      <c r="B61" s="192" t="s">
        <v>403</v>
      </c>
      <c r="C61" s="189">
        <f>SUM(C12,C55,C58)</f>
        <v>294255</v>
      </c>
      <c r="D61" s="198">
        <v>45</v>
      </c>
      <c r="E61" s="188" t="s">
        <v>404</v>
      </c>
      <c r="F61" s="189">
        <f>SUM(F12,F31,F47)</f>
        <v>246462</v>
      </c>
    </row>
    <row r="62" spans="1:6" ht="12.75">
      <c r="A62" s="183">
        <v>46</v>
      </c>
      <c r="B62" s="192" t="s">
        <v>405</v>
      </c>
      <c r="C62" s="189">
        <f>SUM(C23,C56,C59)</f>
        <v>104561</v>
      </c>
      <c r="D62" s="198">
        <v>46</v>
      </c>
      <c r="E62" s="188" t="s">
        <v>406</v>
      </c>
      <c r="F62" s="189">
        <f>SUM(F23,F34,F48)</f>
        <v>152354</v>
      </c>
    </row>
    <row r="63" spans="1:4" ht="12.75">
      <c r="A63" s="193"/>
      <c r="D63" s="193"/>
    </row>
    <row r="64" spans="1:4" ht="12.75">
      <c r="A64" s="193"/>
      <c r="D64" s="193"/>
    </row>
    <row r="65" spans="1:4" ht="12.75">
      <c r="A65" s="193"/>
      <c r="D65" s="193"/>
    </row>
    <row r="66" spans="1:4" ht="12.75">
      <c r="A66" s="193"/>
      <c r="D66" s="193"/>
    </row>
    <row r="67" spans="1:4" ht="12.75">
      <c r="A67" s="193"/>
      <c r="D67" s="193"/>
    </row>
    <row r="68" spans="1:4" ht="12.75">
      <c r="A68" s="193"/>
      <c r="D68" s="193"/>
    </row>
    <row r="69" spans="1:4" ht="12.75">
      <c r="A69" s="193"/>
      <c r="D69" s="193"/>
    </row>
    <row r="70" spans="1:4" ht="12.75">
      <c r="A70" s="193"/>
      <c r="D70" s="193"/>
    </row>
    <row r="71" spans="1:4" ht="12.75">
      <c r="A71" s="193"/>
      <c r="D71" s="193"/>
    </row>
    <row r="72" spans="1:4" ht="12.75">
      <c r="A72" s="193"/>
      <c r="D72" s="193"/>
    </row>
    <row r="73" spans="1:4" ht="12.75">
      <c r="A73" s="193"/>
      <c r="D73" s="193"/>
    </row>
    <row r="74" spans="1:4" ht="12.75">
      <c r="A74" s="193"/>
      <c r="D74" s="193"/>
    </row>
    <row r="75" spans="1:4" ht="12.75">
      <c r="A75" s="193"/>
      <c r="D75" s="193"/>
    </row>
    <row r="76" spans="1:4" ht="12.75">
      <c r="A76" s="193"/>
      <c r="D76" s="193"/>
    </row>
    <row r="77" spans="1:4" ht="12.75">
      <c r="A77" s="193"/>
      <c r="D77" s="193"/>
    </row>
    <row r="78" spans="1:4" ht="12.75">
      <c r="A78" s="193"/>
      <c r="D78" s="193"/>
    </row>
    <row r="79" spans="1:4" ht="12.75">
      <c r="A79" s="193"/>
      <c r="D79" s="193"/>
    </row>
  </sheetData>
  <sheetProtection/>
  <mergeCells count="9">
    <mergeCell ref="A38:F38"/>
    <mergeCell ref="A39:F39"/>
    <mergeCell ref="B42:C42"/>
    <mergeCell ref="E42:F42"/>
    <mergeCell ref="A2:F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5" customWidth="1"/>
    <col min="2" max="2" width="37.421875" style="23" customWidth="1"/>
    <col min="3" max="3" width="10.28125" style="23" customWidth="1"/>
    <col min="4" max="4" width="11.140625" style="23" customWidth="1"/>
    <col min="5" max="5" width="10.57421875" style="23" customWidth="1"/>
    <col min="6" max="6" width="10.00390625" style="24" customWidth="1"/>
    <col min="7" max="16384" width="9.140625" style="23" customWidth="1"/>
  </cols>
  <sheetData>
    <row r="1" spans="1:6" ht="12.75">
      <c r="A1" s="346" t="s">
        <v>590</v>
      </c>
      <c r="B1" s="346"/>
      <c r="C1" s="346"/>
      <c r="D1" s="346"/>
      <c r="E1" s="346"/>
      <c r="F1" s="346"/>
    </row>
    <row r="3" spans="1:6" ht="25.5" customHeight="1">
      <c r="A3" s="347" t="s">
        <v>502</v>
      </c>
      <c r="B3" s="347"/>
      <c r="C3" s="347"/>
      <c r="D3" s="347"/>
      <c r="E3" s="347"/>
      <c r="F3" s="347"/>
    </row>
    <row r="4" spans="1:6" ht="12.75" customHeight="1">
      <c r="A4" s="115"/>
      <c r="B4" s="115"/>
      <c r="C4" s="115"/>
      <c r="D4" s="115"/>
      <c r="E4" s="115"/>
      <c r="F4" s="126" t="s">
        <v>18</v>
      </c>
    </row>
    <row r="5" spans="1:6" s="4" customFormat="1" ht="11.25">
      <c r="A5" s="8"/>
      <c r="B5" s="225" t="s">
        <v>96</v>
      </c>
      <c r="C5" s="8" t="s">
        <v>97</v>
      </c>
      <c r="D5" s="8" t="s">
        <v>98</v>
      </c>
      <c r="E5" s="8" t="s">
        <v>99</v>
      </c>
      <c r="F5" s="8" t="s">
        <v>409</v>
      </c>
    </row>
    <row r="6" spans="1:6" s="4" customFormat="1" ht="11.25">
      <c r="A6" s="8"/>
      <c r="B6" s="225"/>
      <c r="C6" s="343" t="s">
        <v>500</v>
      </c>
      <c r="D6" s="344"/>
      <c r="E6" s="344"/>
      <c r="F6" s="345"/>
    </row>
    <row r="7" spans="1:6" s="33" customFormat="1" ht="36">
      <c r="A7" s="7" t="s">
        <v>0</v>
      </c>
      <c r="B7" s="25" t="s">
        <v>1</v>
      </c>
      <c r="C7" s="231" t="s">
        <v>424</v>
      </c>
      <c r="D7" s="231" t="s">
        <v>425</v>
      </c>
      <c r="E7" s="231" t="s">
        <v>427</v>
      </c>
      <c r="F7" s="231" t="s">
        <v>83</v>
      </c>
    </row>
    <row r="8" spans="1:6" ht="12.75">
      <c r="A8" s="9"/>
      <c r="B8" s="226"/>
      <c r="C8" s="26"/>
      <c r="D8" s="26"/>
      <c r="E8" s="26"/>
      <c r="F8" s="26"/>
    </row>
    <row r="9" spans="1:6" s="28" customFormat="1" ht="13.5">
      <c r="A9" s="14">
        <v>1</v>
      </c>
      <c r="B9" s="227" t="s">
        <v>127</v>
      </c>
      <c r="C9" s="27">
        <f>C11+C15</f>
        <v>144280</v>
      </c>
      <c r="D9" s="27">
        <f>D11+D15</f>
        <v>37157</v>
      </c>
      <c r="E9" s="27">
        <f>E11+E15</f>
        <v>0</v>
      </c>
      <c r="F9" s="2">
        <f>SUM(C9:E9)</f>
        <v>181437</v>
      </c>
    </row>
    <row r="10" spans="1:6" s="28" customFormat="1" ht="13.5">
      <c r="A10" s="14"/>
      <c r="B10" s="227"/>
      <c r="C10" s="27"/>
      <c r="D10" s="27"/>
      <c r="E10" s="27"/>
      <c r="F10" s="2">
        <f aca="true" t="shared" si="0" ref="F10:F53">SUM(C10:E10)</f>
        <v>0</v>
      </c>
    </row>
    <row r="11" spans="1:6" s="28" customFormat="1" ht="26.25" customHeight="1">
      <c r="A11" s="14">
        <v>2</v>
      </c>
      <c r="B11" s="137" t="s">
        <v>128</v>
      </c>
      <c r="C11" s="2">
        <f>C13</f>
        <v>0</v>
      </c>
      <c r="D11" s="2">
        <f>D13</f>
        <v>0</v>
      </c>
      <c r="E11" s="2">
        <f>E13</f>
        <v>0</v>
      </c>
      <c r="F11" s="2">
        <f t="shared" si="0"/>
        <v>0</v>
      </c>
    </row>
    <row r="12" spans="1:6" s="28" customFormat="1" ht="13.5">
      <c r="A12" s="14"/>
      <c r="B12" s="227"/>
      <c r="C12" s="27"/>
      <c r="D12" s="27"/>
      <c r="E12" s="27"/>
      <c r="F12" s="2">
        <f t="shared" si="0"/>
        <v>0</v>
      </c>
    </row>
    <row r="13" spans="1:6" ht="25.5" customHeight="1">
      <c r="A13" s="14">
        <v>3</v>
      </c>
      <c r="B13" s="134" t="s">
        <v>503</v>
      </c>
      <c r="C13" s="2">
        <v>0</v>
      </c>
      <c r="D13" s="2">
        <v>0</v>
      </c>
      <c r="E13" s="2">
        <v>0</v>
      </c>
      <c r="F13" s="2">
        <f t="shared" si="0"/>
        <v>0</v>
      </c>
    </row>
    <row r="14" spans="1:6" ht="12.75">
      <c r="A14" s="14"/>
      <c r="B14" s="12"/>
      <c r="C14" s="31"/>
      <c r="D14" s="31"/>
      <c r="E14" s="31"/>
      <c r="F14" s="2">
        <f t="shared" si="0"/>
        <v>0</v>
      </c>
    </row>
    <row r="15" spans="1:6" ht="21">
      <c r="A15" s="14">
        <v>4</v>
      </c>
      <c r="B15" s="84" t="s">
        <v>130</v>
      </c>
      <c r="C15" s="31">
        <f>SUM(C17,C32)</f>
        <v>144280</v>
      </c>
      <c r="D15" s="31">
        <f>SUM(D17,D32)</f>
        <v>37157</v>
      </c>
      <c r="E15" s="31">
        <f>SUM(E17,E32)</f>
        <v>0</v>
      </c>
      <c r="F15" s="2">
        <f t="shared" si="0"/>
        <v>181437</v>
      </c>
    </row>
    <row r="16" spans="1:6" ht="12.75">
      <c r="A16" s="14"/>
      <c r="B16" s="123"/>
      <c r="C16" s="31"/>
      <c r="D16" s="31"/>
      <c r="E16" s="31"/>
      <c r="F16" s="2">
        <f t="shared" si="0"/>
        <v>0</v>
      </c>
    </row>
    <row r="17" spans="1:6" ht="12.75">
      <c r="A17" s="14">
        <v>5</v>
      </c>
      <c r="B17" s="123" t="s">
        <v>131</v>
      </c>
      <c r="C17" s="107">
        <f>C19+C25+C29</f>
        <v>144280</v>
      </c>
      <c r="D17" s="107">
        <f>D19+D25+D29</f>
        <v>0</v>
      </c>
      <c r="E17" s="107">
        <f>E19+E25+E29</f>
        <v>0</v>
      </c>
      <c r="F17" s="2">
        <f t="shared" si="0"/>
        <v>144280</v>
      </c>
    </row>
    <row r="18" spans="1:6" ht="12.75">
      <c r="A18" s="14"/>
      <c r="B18" s="112"/>
      <c r="C18" s="16"/>
      <c r="D18" s="16"/>
      <c r="E18" s="16"/>
      <c r="F18" s="2">
        <f t="shared" si="0"/>
        <v>0</v>
      </c>
    </row>
    <row r="19" spans="1:6" s="33" customFormat="1" ht="12.75">
      <c r="A19" s="14">
        <v>6</v>
      </c>
      <c r="B19" s="134" t="s">
        <v>52</v>
      </c>
      <c r="C19" s="2">
        <f>SUM(C20:C24)</f>
        <v>142100</v>
      </c>
      <c r="D19" s="2">
        <f>SUM(D20:D24)</f>
        <v>0</v>
      </c>
      <c r="E19" s="2">
        <f>SUM(E20:E24)</f>
        <v>0</v>
      </c>
      <c r="F19" s="2">
        <f t="shared" si="0"/>
        <v>142100</v>
      </c>
    </row>
    <row r="20" spans="1:6" s="33" customFormat="1" ht="12.75">
      <c r="A20" s="14">
        <f aca="true" t="shared" si="1" ref="A20:A30">A19+1</f>
        <v>7</v>
      </c>
      <c r="B20" s="112" t="s">
        <v>6</v>
      </c>
      <c r="C20" s="16">
        <v>100000</v>
      </c>
      <c r="D20" s="16"/>
      <c r="E20" s="16"/>
      <c r="F20" s="2">
        <f t="shared" si="0"/>
        <v>100000</v>
      </c>
    </row>
    <row r="21" spans="1:6" s="33" customFormat="1" ht="12.75">
      <c r="A21" s="14">
        <f t="shared" si="1"/>
        <v>8</v>
      </c>
      <c r="B21" s="112" t="s">
        <v>7</v>
      </c>
      <c r="C21" s="16">
        <v>18000</v>
      </c>
      <c r="D21" s="16"/>
      <c r="E21" s="16"/>
      <c r="F21" s="2">
        <f t="shared" si="0"/>
        <v>18000</v>
      </c>
    </row>
    <row r="22" spans="1:6" s="33" customFormat="1" ht="12.75">
      <c r="A22" s="14">
        <f t="shared" si="1"/>
        <v>9</v>
      </c>
      <c r="B22" s="112" t="s">
        <v>8</v>
      </c>
      <c r="C22" s="16">
        <v>11000</v>
      </c>
      <c r="D22" s="16"/>
      <c r="E22" s="16"/>
      <c r="F22" s="2">
        <f t="shared" si="0"/>
        <v>11000</v>
      </c>
    </row>
    <row r="23" spans="1:6" s="33" customFormat="1" ht="12.75">
      <c r="A23" s="14">
        <f t="shared" si="1"/>
        <v>10</v>
      </c>
      <c r="B23" s="112" t="s">
        <v>9</v>
      </c>
      <c r="C23" s="16">
        <v>12000</v>
      </c>
      <c r="D23" s="16"/>
      <c r="E23" s="16"/>
      <c r="F23" s="2">
        <f t="shared" si="0"/>
        <v>12000</v>
      </c>
    </row>
    <row r="24" spans="1:6" s="33" customFormat="1" ht="12.75">
      <c r="A24" s="14">
        <f t="shared" si="1"/>
        <v>11</v>
      </c>
      <c r="B24" s="112" t="s">
        <v>73</v>
      </c>
      <c r="C24" s="16">
        <v>1100</v>
      </c>
      <c r="D24" s="16"/>
      <c r="E24" s="16"/>
      <c r="F24" s="2">
        <f t="shared" si="0"/>
        <v>1100</v>
      </c>
    </row>
    <row r="25" spans="1:6" s="33" customFormat="1" ht="21.75">
      <c r="A25" s="14">
        <f t="shared" si="1"/>
        <v>12</v>
      </c>
      <c r="B25" s="134" t="s">
        <v>129</v>
      </c>
      <c r="C25" s="2">
        <f>SUM(C26:C28)</f>
        <v>180</v>
      </c>
      <c r="D25" s="2">
        <f>SUM(D26:D28)</f>
        <v>0</v>
      </c>
      <c r="E25" s="2">
        <f>SUM(E26:E28)</f>
        <v>0</v>
      </c>
      <c r="F25" s="2">
        <f t="shared" si="0"/>
        <v>180</v>
      </c>
    </row>
    <row r="26" spans="1:6" s="33" customFormat="1" ht="12.75">
      <c r="A26" s="14">
        <f t="shared" si="1"/>
        <v>13</v>
      </c>
      <c r="B26" s="112" t="s">
        <v>74</v>
      </c>
      <c r="C26" s="16">
        <v>30</v>
      </c>
      <c r="D26" s="16"/>
      <c r="E26" s="16"/>
      <c r="F26" s="2">
        <f t="shared" si="0"/>
        <v>30</v>
      </c>
    </row>
    <row r="27" spans="1:6" s="33" customFormat="1" ht="12.75">
      <c r="A27" s="14">
        <f t="shared" si="1"/>
        <v>14</v>
      </c>
      <c r="B27" s="112" t="s">
        <v>53</v>
      </c>
      <c r="C27" s="16">
        <v>150</v>
      </c>
      <c r="D27" s="16"/>
      <c r="E27" s="16"/>
      <c r="F27" s="2">
        <f t="shared" si="0"/>
        <v>150</v>
      </c>
    </row>
    <row r="28" spans="1:6" s="33" customFormat="1" ht="12.75">
      <c r="A28" s="14">
        <f t="shared" si="1"/>
        <v>15</v>
      </c>
      <c r="B28" s="112" t="s">
        <v>54</v>
      </c>
      <c r="C28" s="16">
        <v>0</v>
      </c>
      <c r="D28" s="16"/>
      <c r="E28" s="16"/>
      <c r="F28" s="2">
        <f t="shared" si="0"/>
        <v>0</v>
      </c>
    </row>
    <row r="29" spans="1:6" ht="12.75">
      <c r="A29" s="14">
        <f t="shared" si="1"/>
        <v>16</v>
      </c>
      <c r="B29" s="134" t="s">
        <v>4</v>
      </c>
      <c r="C29" s="2">
        <f>C30</f>
        <v>2000</v>
      </c>
      <c r="D29" s="2">
        <f>D30</f>
        <v>0</v>
      </c>
      <c r="E29" s="2">
        <f>E30</f>
        <v>0</v>
      </c>
      <c r="F29" s="2">
        <f t="shared" si="0"/>
        <v>2000</v>
      </c>
    </row>
    <row r="30" spans="1:6" ht="12.75">
      <c r="A30" s="14">
        <f t="shared" si="1"/>
        <v>17</v>
      </c>
      <c r="B30" s="112" t="s">
        <v>5</v>
      </c>
      <c r="C30" s="16">
        <v>2000</v>
      </c>
      <c r="D30" s="16"/>
      <c r="E30" s="16"/>
      <c r="F30" s="2">
        <f t="shared" si="0"/>
        <v>2000</v>
      </c>
    </row>
    <row r="31" spans="1:6" ht="12.75">
      <c r="A31" s="14"/>
      <c r="B31" s="112"/>
      <c r="C31" s="16"/>
      <c r="D31" s="16"/>
      <c r="E31" s="16"/>
      <c r="F31" s="2">
        <f t="shared" si="0"/>
        <v>0</v>
      </c>
    </row>
    <row r="32" spans="1:6" ht="12.75">
      <c r="A32" s="14">
        <v>18</v>
      </c>
      <c r="B32" s="228" t="s">
        <v>166</v>
      </c>
      <c r="C32" s="2">
        <f>SUM(C34)</f>
        <v>0</v>
      </c>
      <c r="D32" s="2">
        <f>SUM(D34)</f>
        <v>37157</v>
      </c>
      <c r="E32" s="2">
        <f>SUM(E34)</f>
        <v>0</v>
      </c>
      <c r="F32" s="2">
        <f t="shared" si="0"/>
        <v>37157</v>
      </c>
    </row>
    <row r="33" spans="1:6" ht="12.75">
      <c r="A33" s="14"/>
      <c r="B33" s="228"/>
      <c r="C33" s="2"/>
      <c r="D33" s="2"/>
      <c r="E33" s="2"/>
      <c r="F33" s="2">
        <f t="shared" si="0"/>
        <v>0</v>
      </c>
    </row>
    <row r="34" spans="1:6" ht="21.75">
      <c r="A34" s="14">
        <v>19</v>
      </c>
      <c r="B34" s="134" t="s">
        <v>170</v>
      </c>
      <c r="C34" s="2">
        <f>SUM(C35:C38)</f>
        <v>0</v>
      </c>
      <c r="D34" s="2">
        <f>SUM(D35:D38)</f>
        <v>37157</v>
      </c>
      <c r="E34" s="2">
        <f>SUM(E35:E38)</f>
        <v>0</v>
      </c>
      <c r="F34" s="2">
        <f t="shared" si="0"/>
        <v>37157</v>
      </c>
    </row>
    <row r="35" spans="1:6" ht="22.5">
      <c r="A35" s="14">
        <f>A34+1</f>
        <v>20</v>
      </c>
      <c r="B35" s="112" t="s">
        <v>167</v>
      </c>
      <c r="C35" s="16">
        <v>0</v>
      </c>
      <c r="D35" s="16">
        <v>24164</v>
      </c>
      <c r="E35" s="16"/>
      <c r="F35" s="2">
        <f t="shared" si="0"/>
        <v>24164</v>
      </c>
    </row>
    <row r="36" spans="1:6" ht="12.75">
      <c r="A36" s="14">
        <f>A35+1</f>
        <v>21</v>
      </c>
      <c r="B36" s="112" t="s">
        <v>168</v>
      </c>
      <c r="C36" s="16"/>
      <c r="D36" s="16">
        <v>0</v>
      </c>
      <c r="E36" s="16"/>
      <c r="F36" s="2">
        <f t="shared" si="0"/>
        <v>0</v>
      </c>
    </row>
    <row r="37" spans="1:6" ht="12.75">
      <c r="A37" s="14">
        <f>A36+1</f>
        <v>22</v>
      </c>
      <c r="B37" s="112" t="s">
        <v>169</v>
      </c>
      <c r="C37" s="16"/>
      <c r="D37" s="16"/>
      <c r="E37" s="16"/>
      <c r="F37" s="2">
        <f t="shared" si="0"/>
        <v>0</v>
      </c>
    </row>
    <row r="38" spans="1:6" ht="12.75">
      <c r="A38" s="14">
        <f>A37+1</f>
        <v>23</v>
      </c>
      <c r="B38" s="112" t="s">
        <v>245</v>
      </c>
      <c r="C38" s="16"/>
      <c r="D38" s="16">
        <v>12993</v>
      </c>
      <c r="E38" s="16"/>
      <c r="F38" s="2">
        <f t="shared" si="0"/>
        <v>12993</v>
      </c>
    </row>
    <row r="39" spans="1:6" ht="12.75">
      <c r="A39" s="14"/>
      <c r="B39" s="112"/>
      <c r="C39" s="16"/>
      <c r="D39" s="16"/>
      <c r="E39" s="16"/>
      <c r="F39" s="2">
        <f t="shared" si="0"/>
        <v>0</v>
      </c>
    </row>
    <row r="40" spans="1:6" ht="12.75">
      <c r="A40" s="14">
        <v>24</v>
      </c>
      <c r="B40" s="227" t="s">
        <v>55</v>
      </c>
      <c r="C40" s="27">
        <f>C42</f>
        <v>45945</v>
      </c>
      <c r="D40" s="27">
        <f>D42</f>
        <v>0</v>
      </c>
      <c r="E40" s="27">
        <f>E42</f>
        <v>0</v>
      </c>
      <c r="F40" s="2">
        <f t="shared" si="0"/>
        <v>45945</v>
      </c>
    </row>
    <row r="41" spans="1:6" ht="12.75">
      <c r="A41" s="14"/>
      <c r="B41" s="227"/>
      <c r="C41" s="27"/>
      <c r="D41" s="27"/>
      <c r="E41" s="27"/>
      <c r="F41" s="2">
        <f t="shared" si="0"/>
        <v>0</v>
      </c>
    </row>
    <row r="42" spans="1:6" ht="12.75">
      <c r="A42" s="14">
        <v>25</v>
      </c>
      <c r="B42" s="137" t="s">
        <v>133</v>
      </c>
      <c r="C42" s="2">
        <f>C44</f>
        <v>45945</v>
      </c>
      <c r="D42" s="2">
        <f>D44</f>
        <v>0</v>
      </c>
      <c r="E42" s="2">
        <f>E44</f>
        <v>0</v>
      </c>
      <c r="F42" s="2">
        <f t="shared" si="0"/>
        <v>45945</v>
      </c>
    </row>
    <row r="43" spans="1:6" ht="12.75">
      <c r="A43" s="14"/>
      <c r="B43" s="229"/>
      <c r="C43" s="27"/>
      <c r="D43" s="27"/>
      <c r="E43" s="27"/>
      <c r="F43" s="2">
        <f t="shared" si="0"/>
        <v>0</v>
      </c>
    </row>
    <row r="44" spans="1:6" ht="21.75">
      <c r="A44" s="14">
        <v>26</v>
      </c>
      <c r="B44" s="134" t="s">
        <v>428</v>
      </c>
      <c r="C44" s="2">
        <f>SUM(C45:C58)</f>
        <v>45945</v>
      </c>
      <c r="D44" s="2">
        <f>SUM(D45:D58)</f>
        <v>0</v>
      </c>
      <c r="E44" s="2">
        <f>SUM(E45:E58)</f>
        <v>0</v>
      </c>
      <c r="F44" s="2">
        <f t="shared" si="0"/>
        <v>45945</v>
      </c>
    </row>
    <row r="45" spans="1:6" ht="12.75">
      <c r="A45" s="14">
        <f>A44+1</f>
        <v>27</v>
      </c>
      <c r="B45" s="112" t="s">
        <v>429</v>
      </c>
      <c r="C45" s="16">
        <v>19240</v>
      </c>
      <c r="D45" s="16"/>
      <c r="E45" s="16"/>
      <c r="F45" s="2">
        <f t="shared" si="0"/>
        <v>19240</v>
      </c>
    </row>
    <row r="46" spans="1:6" ht="12.75">
      <c r="A46" s="22">
        <f>A45+1</f>
        <v>28</v>
      </c>
      <c r="B46" s="139" t="s">
        <v>430</v>
      </c>
      <c r="C46" s="34">
        <v>462</v>
      </c>
      <c r="D46" s="34"/>
      <c r="E46" s="34"/>
      <c r="F46" s="98">
        <f t="shared" si="0"/>
        <v>462</v>
      </c>
    </row>
    <row r="47" spans="1:6" s="127" customFormat="1" ht="12.75">
      <c r="A47" s="102"/>
      <c r="B47" s="138"/>
      <c r="C47" s="1"/>
      <c r="D47" s="1"/>
      <c r="E47" s="1"/>
      <c r="F47" s="230"/>
    </row>
    <row r="48" spans="1:6" s="127" customFormat="1" ht="12.75">
      <c r="A48" s="102"/>
      <c r="B48" s="138"/>
      <c r="C48" s="1"/>
      <c r="D48" s="1"/>
      <c r="E48" s="1"/>
      <c r="F48" s="230"/>
    </row>
    <row r="49" spans="1:6" s="127" customFormat="1" ht="12.75">
      <c r="A49" s="102"/>
      <c r="B49" s="138"/>
      <c r="C49" s="1"/>
      <c r="D49" s="1"/>
      <c r="E49" s="1"/>
      <c r="F49" s="230"/>
    </row>
    <row r="50" spans="1:6" s="4" customFormat="1" ht="11.25">
      <c r="A50" s="8"/>
      <c r="B50" s="225" t="s">
        <v>96</v>
      </c>
      <c r="C50" s="8" t="s">
        <v>97</v>
      </c>
      <c r="D50" s="8" t="s">
        <v>98</v>
      </c>
      <c r="E50" s="8" t="s">
        <v>99</v>
      </c>
      <c r="F50" s="8" t="s">
        <v>409</v>
      </c>
    </row>
    <row r="51" spans="1:6" s="4" customFormat="1" ht="11.25">
      <c r="A51" s="8"/>
      <c r="B51" s="225"/>
      <c r="C51" s="343" t="s">
        <v>500</v>
      </c>
      <c r="D51" s="344"/>
      <c r="E51" s="344"/>
      <c r="F51" s="345"/>
    </row>
    <row r="52" spans="1:6" s="33" customFormat="1" ht="36">
      <c r="A52" s="7" t="s">
        <v>0</v>
      </c>
      <c r="B52" s="25" t="s">
        <v>1</v>
      </c>
      <c r="C52" s="231" t="s">
        <v>424</v>
      </c>
      <c r="D52" s="231" t="s">
        <v>425</v>
      </c>
      <c r="E52" s="231" t="s">
        <v>427</v>
      </c>
      <c r="F52" s="231" t="s">
        <v>83</v>
      </c>
    </row>
    <row r="53" spans="1:6" ht="22.5">
      <c r="A53" s="42">
        <f>A46+1</f>
        <v>29</v>
      </c>
      <c r="B53" s="241" t="s">
        <v>431</v>
      </c>
      <c r="C53" s="37">
        <v>895</v>
      </c>
      <c r="D53" s="37"/>
      <c r="E53" s="37"/>
      <c r="F53" s="100">
        <f t="shared" si="0"/>
        <v>895</v>
      </c>
    </row>
    <row r="54" spans="1:6" ht="12.75">
      <c r="A54" s="39">
        <f>A53+1</f>
        <v>30</v>
      </c>
      <c r="B54" s="237" t="s">
        <v>507</v>
      </c>
      <c r="C54" s="16">
        <v>785</v>
      </c>
      <c r="D54" s="16"/>
      <c r="E54" s="16"/>
      <c r="F54" s="2"/>
    </row>
    <row r="55" spans="1:6" ht="12.75">
      <c r="A55" s="39">
        <f>A54+1</f>
        <v>31</v>
      </c>
      <c r="B55" s="237" t="s">
        <v>440</v>
      </c>
      <c r="C55" s="16">
        <v>22981</v>
      </c>
      <c r="D55" s="16"/>
      <c r="E55" s="16"/>
      <c r="F55" s="2">
        <f>SUM(C55:E55)</f>
        <v>22981</v>
      </c>
    </row>
    <row r="56" spans="1:6" ht="12.75">
      <c r="A56" s="39">
        <f>A55+1</f>
        <v>32</v>
      </c>
      <c r="B56" s="237" t="s">
        <v>441</v>
      </c>
      <c r="C56" s="16">
        <v>1582</v>
      </c>
      <c r="D56" s="16"/>
      <c r="E56" s="16"/>
      <c r="F56" s="2">
        <f>SUM(C56:E56)</f>
        <v>1582</v>
      </c>
    </row>
    <row r="57" spans="1:6" ht="12.75">
      <c r="A57" s="39">
        <f>A56+1</f>
        <v>33</v>
      </c>
      <c r="B57" s="237" t="s">
        <v>487</v>
      </c>
      <c r="C57" s="16">
        <v>0</v>
      </c>
      <c r="D57" s="16"/>
      <c r="E57" s="16"/>
      <c r="F57" s="2">
        <f>SUM(C57:E57)</f>
        <v>0</v>
      </c>
    </row>
    <row r="58" spans="1:6" ht="12.75">
      <c r="A58" s="39">
        <f>A57+1</f>
        <v>34</v>
      </c>
      <c r="B58" s="237" t="s">
        <v>488</v>
      </c>
      <c r="C58" s="16">
        <v>0</v>
      </c>
      <c r="D58" s="16"/>
      <c r="E58" s="16"/>
      <c r="F58" s="2">
        <f>SUM(C58:E58)</f>
        <v>0</v>
      </c>
    </row>
    <row r="59" spans="1:6" ht="12.75">
      <c r="A59" s="39"/>
      <c r="B59" s="237"/>
      <c r="C59" s="16"/>
      <c r="D59" s="16"/>
      <c r="E59" s="16"/>
      <c r="F59" s="16"/>
    </row>
    <row r="60" spans="1:6" s="28" customFormat="1" ht="13.5">
      <c r="A60" s="39">
        <v>35</v>
      </c>
      <c r="B60" s="238" t="s">
        <v>56</v>
      </c>
      <c r="C60" s="27">
        <f>C62</f>
        <v>0</v>
      </c>
      <c r="D60" s="27">
        <f>D62</f>
        <v>2220</v>
      </c>
      <c r="E60" s="27">
        <f>E62</f>
        <v>0</v>
      </c>
      <c r="F60" s="2">
        <f>SUM(C60:E60)</f>
        <v>2220</v>
      </c>
    </row>
    <row r="61" spans="1:6" s="28" customFormat="1" ht="13.5">
      <c r="A61" s="39"/>
      <c r="B61" s="238"/>
      <c r="C61" s="27"/>
      <c r="D61" s="27"/>
      <c r="E61" s="27"/>
      <c r="F61" s="2">
        <f aca="true" t="shared" si="2" ref="F61:F109">SUM(C61:E61)</f>
        <v>0</v>
      </c>
    </row>
    <row r="62" spans="1:6" s="28" customFormat="1" ht="27" customHeight="1">
      <c r="A62" s="39">
        <v>36</v>
      </c>
      <c r="B62" s="234" t="s">
        <v>132</v>
      </c>
      <c r="C62" s="2">
        <f>C64+C68+C69</f>
        <v>0</v>
      </c>
      <c r="D62" s="2">
        <f>D64+D68+D69</f>
        <v>2220</v>
      </c>
      <c r="E62" s="2">
        <f>E64+E68+E69</f>
        <v>0</v>
      </c>
      <c r="F62" s="2">
        <f t="shared" si="2"/>
        <v>2220</v>
      </c>
    </row>
    <row r="63" spans="1:6" s="28" customFormat="1" ht="13.5">
      <c r="A63" s="39"/>
      <c r="B63" s="235"/>
      <c r="C63" s="27"/>
      <c r="D63" s="27"/>
      <c r="E63" s="27"/>
      <c r="F63" s="2">
        <f t="shared" si="2"/>
        <v>0</v>
      </c>
    </row>
    <row r="64" spans="1:6" s="33" customFormat="1" ht="21.75">
      <c r="A64" s="39">
        <v>37</v>
      </c>
      <c r="B64" s="236" t="s">
        <v>171</v>
      </c>
      <c r="C64" s="2">
        <f>SUM(C65:C67)</f>
        <v>0</v>
      </c>
      <c r="D64" s="2">
        <f>SUM(D65:D67)</f>
        <v>800</v>
      </c>
      <c r="E64" s="2">
        <f>SUM(E65:E67)</f>
        <v>0</v>
      </c>
      <c r="F64" s="2">
        <f t="shared" si="2"/>
        <v>800</v>
      </c>
    </row>
    <row r="65" spans="1:6" ht="12.75">
      <c r="A65" s="39">
        <f>A64+1</f>
        <v>38</v>
      </c>
      <c r="B65" s="237" t="s">
        <v>172</v>
      </c>
      <c r="C65" s="16"/>
      <c r="D65" s="16"/>
      <c r="E65" s="16"/>
      <c r="F65" s="2">
        <f t="shared" si="2"/>
        <v>0</v>
      </c>
    </row>
    <row r="66" spans="1:6" ht="12.75">
      <c r="A66" s="39">
        <f>A65+1</f>
        <v>39</v>
      </c>
      <c r="B66" s="237" t="s">
        <v>498</v>
      </c>
      <c r="C66" s="16"/>
      <c r="D66" s="16">
        <v>0</v>
      </c>
      <c r="E66" s="16"/>
      <c r="F66" s="2"/>
    </row>
    <row r="67" spans="1:6" ht="12.75">
      <c r="A67" s="39">
        <f>A66+1</f>
        <v>40</v>
      </c>
      <c r="B67" s="237" t="s">
        <v>173</v>
      </c>
      <c r="C67" s="16"/>
      <c r="D67" s="16">
        <v>800</v>
      </c>
      <c r="E67" s="16"/>
      <c r="F67" s="2">
        <f t="shared" si="2"/>
        <v>800</v>
      </c>
    </row>
    <row r="68" spans="1:6" ht="12.75">
      <c r="A68" s="39">
        <f>A67+1</f>
        <v>41</v>
      </c>
      <c r="B68" s="236" t="s">
        <v>159</v>
      </c>
      <c r="C68" s="2"/>
      <c r="D68" s="2">
        <v>220</v>
      </c>
      <c r="E68" s="2"/>
      <c r="F68" s="2">
        <f t="shared" si="2"/>
        <v>220</v>
      </c>
    </row>
    <row r="69" spans="1:6" s="33" customFormat="1" ht="12.75">
      <c r="A69" s="39">
        <f>A68+1</f>
        <v>42</v>
      </c>
      <c r="B69" s="236" t="s">
        <v>174</v>
      </c>
      <c r="C69" s="2"/>
      <c r="D69" s="2">
        <v>1200</v>
      </c>
      <c r="E69" s="2"/>
      <c r="F69" s="2">
        <f t="shared" si="2"/>
        <v>1200</v>
      </c>
    </row>
    <row r="70" spans="1:6" ht="12.75">
      <c r="A70" s="39"/>
      <c r="B70" s="237"/>
      <c r="C70" s="16"/>
      <c r="D70" s="16"/>
      <c r="E70" s="16"/>
      <c r="F70" s="2">
        <f t="shared" si="2"/>
        <v>0</v>
      </c>
    </row>
    <row r="71" spans="1:6" ht="12.75">
      <c r="A71" s="39">
        <v>43</v>
      </c>
      <c r="B71" s="238" t="s">
        <v>57</v>
      </c>
      <c r="C71" s="27">
        <f>SUM(C73,C84)</f>
        <v>17086</v>
      </c>
      <c r="D71" s="27">
        <f>SUM(D73,D84)</f>
        <v>78116</v>
      </c>
      <c r="E71" s="27">
        <f>SUM(E73,E84)</f>
        <v>0</v>
      </c>
      <c r="F71" s="2">
        <f t="shared" si="2"/>
        <v>95202</v>
      </c>
    </row>
    <row r="72" spans="1:6" ht="12.75">
      <c r="A72" s="39"/>
      <c r="B72" s="238"/>
      <c r="C72" s="27"/>
      <c r="D72" s="27"/>
      <c r="E72" s="27"/>
      <c r="F72" s="2">
        <f t="shared" si="2"/>
        <v>0</v>
      </c>
    </row>
    <row r="73" spans="1:6" ht="12.75">
      <c r="A73" s="39">
        <v>44</v>
      </c>
      <c r="B73" s="234" t="s">
        <v>504</v>
      </c>
      <c r="C73" s="2">
        <f>C75+C80</f>
        <v>0</v>
      </c>
      <c r="D73" s="2">
        <f>D75+D80</f>
        <v>0</v>
      </c>
      <c r="E73" s="2">
        <f>E75+E80</f>
        <v>0</v>
      </c>
      <c r="F73" s="2">
        <f t="shared" si="2"/>
        <v>0</v>
      </c>
    </row>
    <row r="74" spans="1:6" ht="12.75">
      <c r="A74" s="39"/>
      <c r="B74" s="235"/>
      <c r="C74" s="27"/>
      <c r="D74" s="27"/>
      <c r="E74" s="27"/>
      <c r="F74" s="2">
        <f t="shared" si="2"/>
        <v>0</v>
      </c>
    </row>
    <row r="75" spans="1:6" ht="12.75">
      <c r="A75" s="39">
        <f>A73+1</f>
        <v>45</v>
      </c>
      <c r="B75" s="236" t="s">
        <v>58</v>
      </c>
      <c r="C75" s="2">
        <f>SUM(C76:C78)</f>
        <v>0</v>
      </c>
      <c r="D75" s="2">
        <f>SUM(D76:D78)</f>
        <v>0</v>
      </c>
      <c r="E75" s="2">
        <f>SUM(E76:E78)</f>
        <v>0</v>
      </c>
      <c r="F75" s="2">
        <f t="shared" si="2"/>
        <v>0</v>
      </c>
    </row>
    <row r="76" spans="1:6" ht="12.75">
      <c r="A76" s="39">
        <f>A75+1</f>
        <v>46</v>
      </c>
      <c r="B76" s="237" t="s">
        <v>201</v>
      </c>
      <c r="C76" s="16"/>
      <c r="D76" s="16"/>
      <c r="E76" s="16"/>
      <c r="F76" s="2">
        <f t="shared" si="2"/>
        <v>0</v>
      </c>
    </row>
    <row r="77" spans="1:6" ht="12.75">
      <c r="A77" s="39">
        <f>A76+1</f>
        <v>47</v>
      </c>
      <c r="B77" s="237" t="s">
        <v>200</v>
      </c>
      <c r="C77" s="16"/>
      <c r="D77" s="16"/>
      <c r="E77" s="16"/>
      <c r="F77" s="2">
        <f t="shared" si="2"/>
        <v>0</v>
      </c>
    </row>
    <row r="78" spans="1:6" ht="12.75">
      <c r="A78" s="39">
        <f>A77+1</f>
        <v>48</v>
      </c>
      <c r="B78" s="237" t="s">
        <v>13</v>
      </c>
      <c r="C78" s="16"/>
      <c r="D78" s="16"/>
      <c r="E78" s="16"/>
      <c r="F78" s="2">
        <f t="shared" si="2"/>
        <v>0</v>
      </c>
    </row>
    <row r="79" spans="1:6" ht="12.75">
      <c r="A79" s="39"/>
      <c r="B79" s="237"/>
      <c r="C79" s="16"/>
      <c r="D79" s="16"/>
      <c r="E79" s="16"/>
      <c r="F79" s="2">
        <f t="shared" si="2"/>
        <v>0</v>
      </c>
    </row>
    <row r="80" spans="1:6" s="33" customFormat="1" ht="12.75">
      <c r="A80" s="39">
        <v>49</v>
      </c>
      <c r="B80" s="236" t="s">
        <v>160</v>
      </c>
      <c r="C80" s="2">
        <f>SUM(C81)</f>
        <v>0</v>
      </c>
      <c r="D80" s="2">
        <f>SUM(D81)</f>
        <v>0</v>
      </c>
      <c r="E80" s="2">
        <f>SUM(E81)</f>
        <v>0</v>
      </c>
      <c r="F80" s="2">
        <f t="shared" si="2"/>
        <v>0</v>
      </c>
    </row>
    <row r="81" spans="1:6" ht="12.75">
      <c r="A81" s="39">
        <f>A80+1</f>
        <v>50</v>
      </c>
      <c r="B81" s="237" t="s">
        <v>200</v>
      </c>
      <c r="C81" s="16"/>
      <c r="D81" s="16"/>
      <c r="E81" s="16"/>
      <c r="F81" s="2">
        <f t="shared" si="2"/>
        <v>0</v>
      </c>
    </row>
    <row r="82" spans="1:6" ht="12.75">
      <c r="A82" s="39"/>
      <c r="B82" s="237"/>
      <c r="C82" s="16"/>
      <c r="D82" s="16"/>
      <c r="E82" s="16"/>
      <c r="F82" s="2">
        <f t="shared" si="2"/>
        <v>0</v>
      </c>
    </row>
    <row r="83" spans="1:6" ht="12.75">
      <c r="A83" s="39"/>
      <c r="B83" s="237"/>
      <c r="C83" s="16"/>
      <c r="D83" s="16"/>
      <c r="E83" s="16"/>
      <c r="F83" s="2">
        <f t="shared" si="2"/>
        <v>0</v>
      </c>
    </row>
    <row r="84" spans="1:6" ht="12.75">
      <c r="A84" s="39">
        <v>51</v>
      </c>
      <c r="B84" s="234" t="s">
        <v>134</v>
      </c>
      <c r="C84" s="2">
        <f>SUM(C86,C93)</f>
        <v>17086</v>
      </c>
      <c r="D84" s="2">
        <f>SUM(D86,D93)</f>
        <v>78116</v>
      </c>
      <c r="E84" s="2">
        <f>SUM(E86,E93)</f>
        <v>0</v>
      </c>
      <c r="F84" s="2">
        <f t="shared" si="2"/>
        <v>95202</v>
      </c>
    </row>
    <row r="85" spans="1:6" ht="12.75">
      <c r="A85" s="39"/>
      <c r="B85" s="237"/>
      <c r="C85" s="16"/>
      <c r="D85" s="16"/>
      <c r="E85" s="16"/>
      <c r="F85" s="2">
        <f t="shared" si="2"/>
        <v>0</v>
      </c>
    </row>
    <row r="86" spans="1:6" ht="12.75">
      <c r="A86" s="39">
        <v>52</v>
      </c>
      <c r="B86" s="236" t="s">
        <v>58</v>
      </c>
      <c r="C86" s="2">
        <f>SUM(C87:C91)</f>
        <v>17086</v>
      </c>
      <c r="D86" s="2">
        <f>SUM(D87:D91)</f>
        <v>22448</v>
      </c>
      <c r="E86" s="2">
        <f>SUM(E87:E91)</f>
        <v>0</v>
      </c>
      <c r="F86" s="2">
        <f t="shared" si="2"/>
        <v>39534</v>
      </c>
    </row>
    <row r="87" spans="1:6" ht="12.75">
      <c r="A87" s="39">
        <f>A86+1</f>
        <v>53</v>
      </c>
      <c r="B87" s="237" t="s">
        <v>12</v>
      </c>
      <c r="C87" s="16"/>
      <c r="D87" s="16"/>
      <c r="E87" s="16"/>
      <c r="F87" s="2">
        <f t="shared" si="2"/>
        <v>0</v>
      </c>
    </row>
    <row r="88" spans="1:6" ht="12.75">
      <c r="A88" s="39">
        <f>A87+1</f>
        <v>54</v>
      </c>
      <c r="B88" s="237" t="s">
        <v>13</v>
      </c>
      <c r="C88" s="16">
        <v>1907</v>
      </c>
      <c r="D88" s="16"/>
      <c r="E88" s="16"/>
      <c r="F88" s="2">
        <f t="shared" si="2"/>
        <v>1907</v>
      </c>
    </row>
    <row r="89" spans="1:6" ht="12.75">
      <c r="A89" s="39">
        <f>A88+1</f>
        <v>55</v>
      </c>
      <c r="B89" s="237" t="s">
        <v>200</v>
      </c>
      <c r="C89" s="16"/>
      <c r="D89" s="16">
        <v>6609</v>
      </c>
      <c r="E89" s="16"/>
      <c r="F89" s="2">
        <f t="shared" si="2"/>
        <v>6609</v>
      </c>
    </row>
    <row r="90" spans="1:6" ht="12.75">
      <c r="A90" s="39">
        <f>A89+1</f>
        <v>56</v>
      </c>
      <c r="B90" s="237" t="s">
        <v>243</v>
      </c>
      <c r="C90" s="16">
        <v>15179</v>
      </c>
      <c r="D90" s="16"/>
      <c r="E90" s="16"/>
      <c r="F90" s="2">
        <f t="shared" si="2"/>
        <v>15179</v>
      </c>
    </row>
    <row r="91" spans="1:6" ht="12.75">
      <c r="A91" s="39">
        <f>A90+1</f>
        <v>57</v>
      </c>
      <c r="B91" s="237" t="s">
        <v>201</v>
      </c>
      <c r="C91" s="16"/>
      <c r="D91" s="16">
        <v>15839</v>
      </c>
      <c r="E91" s="16"/>
      <c r="F91" s="2">
        <f t="shared" si="2"/>
        <v>15839</v>
      </c>
    </row>
    <row r="92" spans="1:6" ht="12.75">
      <c r="A92" s="39"/>
      <c r="B92" s="237"/>
      <c r="C92" s="16"/>
      <c r="D92" s="16"/>
      <c r="E92" s="16"/>
      <c r="F92" s="2">
        <f t="shared" si="2"/>
        <v>0</v>
      </c>
    </row>
    <row r="93" spans="1:6" s="33" customFormat="1" ht="12.75">
      <c r="A93" s="39">
        <v>58</v>
      </c>
      <c r="B93" s="236" t="s">
        <v>160</v>
      </c>
      <c r="C93" s="2">
        <f>SUM(C94:C109)</f>
        <v>0</v>
      </c>
      <c r="D93" s="2">
        <f>SUM(D94:D109)</f>
        <v>55668</v>
      </c>
      <c r="E93" s="2">
        <f>SUM(E94:E109)</f>
        <v>0</v>
      </c>
      <c r="F93" s="2">
        <f t="shared" si="2"/>
        <v>55668</v>
      </c>
    </row>
    <row r="94" spans="1:6" s="33" customFormat="1" ht="22.5">
      <c r="A94" s="44">
        <f>A93+1</f>
        <v>59</v>
      </c>
      <c r="B94" s="237" t="s">
        <v>432</v>
      </c>
      <c r="C94" s="16"/>
      <c r="D94" s="16">
        <v>0</v>
      </c>
      <c r="E94" s="16"/>
      <c r="F94" s="2">
        <f t="shared" si="2"/>
        <v>0</v>
      </c>
    </row>
    <row r="95" spans="1:6" ht="33.75">
      <c r="A95" s="44">
        <f>A94+1</f>
        <v>60</v>
      </c>
      <c r="B95" s="237" t="s">
        <v>202</v>
      </c>
      <c r="C95" s="16"/>
      <c r="D95" s="16">
        <v>0</v>
      </c>
      <c r="E95" s="16"/>
      <c r="F95" s="2">
        <f t="shared" si="2"/>
        <v>0</v>
      </c>
    </row>
    <row r="96" spans="1:6" ht="33.75">
      <c r="A96" s="239">
        <f>A95+1</f>
        <v>61</v>
      </c>
      <c r="B96" s="242" t="s">
        <v>439</v>
      </c>
      <c r="C96" s="34"/>
      <c r="D96" s="34">
        <v>0</v>
      </c>
      <c r="E96" s="34"/>
      <c r="F96" s="98">
        <f t="shared" si="2"/>
        <v>0</v>
      </c>
    </row>
    <row r="97" spans="1:6" s="127" customFormat="1" ht="12.75">
      <c r="A97" s="153"/>
      <c r="B97" s="138"/>
      <c r="C97" s="1"/>
      <c r="D97" s="1"/>
      <c r="E97" s="1"/>
      <c r="F97" s="230"/>
    </row>
    <row r="98" spans="1:6" s="127" customFormat="1" ht="12.75">
      <c r="A98" s="153"/>
      <c r="B98" s="138"/>
      <c r="C98" s="1"/>
      <c r="D98" s="1"/>
      <c r="E98" s="1"/>
      <c r="F98" s="230"/>
    </row>
    <row r="99" spans="1:6" s="127" customFormat="1" ht="12.75">
      <c r="A99" s="153"/>
      <c r="B99" s="138"/>
      <c r="C99" s="1"/>
      <c r="D99" s="1"/>
      <c r="E99" s="1"/>
      <c r="F99" s="230"/>
    </row>
    <row r="100" spans="1:6" s="127" customFormat="1" ht="12.75">
      <c r="A100" s="153"/>
      <c r="B100" s="138"/>
      <c r="C100" s="1"/>
      <c r="D100" s="1"/>
      <c r="E100" s="1"/>
      <c r="F100" s="230"/>
    </row>
    <row r="101" spans="1:6" s="4" customFormat="1" ht="11.25">
      <c r="A101" s="8"/>
      <c r="B101" s="225" t="s">
        <v>96</v>
      </c>
      <c r="C101" s="8" t="s">
        <v>97</v>
      </c>
      <c r="D101" s="8" t="s">
        <v>98</v>
      </c>
      <c r="E101" s="8" t="s">
        <v>99</v>
      </c>
      <c r="F101" s="8" t="s">
        <v>409</v>
      </c>
    </row>
    <row r="102" spans="1:6" s="4" customFormat="1" ht="11.25">
      <c r="A102" s="8"/>
      <c r="B102" s="225"/>
      <c r="C102" s="343" t="s">
        <v>500</v>
      </c>
      <c r="D102" s="344"/>
      <c r="E102" s="344"/>
      <c r="F102" s="345"/>
    </row>
    <row r="103" spans="1:6" s="33" customFormat="1" ht="36">
      <c r="A103" s="7" t="s">
        <v>0</v>
      </c>
      <c r="B103" s="25" t="s">
        <v>1</v>
      </c>
      <c r="C103" s="231" t="s">
        <v>424</v>
      </c>
      <c r="D103" s="231" t="s">
        <v>425</v>
      </c>
      <c r="E103" s="231" t="s">
        <v>427</v>
      </c>
      <c r="F103" s="231" t="s">
        <v>83</v>
      </c>
    </row>
    <row r="104" spans="1:6" ht="33.75">
      <c r="A104" s="243">
        <v>62</v>
      </c>
      <c r="B104" s="138" t="s">
        <v>436</v>
      </c>
      <c r="C104" s="37"/>
      <c r="D104" s="37">
        <v>0</v>
      </c>
      <c r="E104" s="37"/>
      <c r="F104" s="60">
        <f t="shared" si="2"/>
        <v>0</v>
      </c>
    </row>
    <row r="105" spans="1:6" ht="33.75">
      <c r="A105" s="44">
        <f>A104+1</f>
        <v>63</v>
      </c>
      <c r="B105" s="138" t="s">
        <v>437</v>
      </c>
      <c r="C105" s="16"/>
      <c r="D105" s="16">
        <v>0</v>
      </c>
      <c r="E105" s="16"/>
      <c r="F105" s="60">
        <f t="shared" si="2"/>
        <v>0</v>
      </c>
    </row>
    <row r="106" spans="1:6" ht="33.75">
      <c r="A106" s="44">
        <f>A105+1</f>
        <v>64</v>
      </c>
      <c r="B106" s="138" t="s">
        <v>438</v>
      </c>
      <c r="C106" s="16"/>
      <c r="D106" s="16">
        <v>0</v>
      </c>
      <c r="E106" s="16"/>
      <c r="F106" s="60">
        <f t="shared" si="2"/>
        <v>0</v>
      </c>
    </row>
    <row r="107" spans="1:6" ht="33.75">
      <c r="A107" s="44">
        <f>A106+1</f>
        <v>65</v>
      </c>
      <c r="B107" s="138" t="s">
        <v>435</v>
      </c>
      <c r="C107" s="16"/>
      <c r="D107" s="16">
        <v>55668</v>
      </c>
      <c r="E107" s="16"/>
      <c r="F107" s="60">
        <f t="shared" si="2"/>
        <v>55668</v>
      </c>
    </row>
    <row r="108" spans="1:6" ht="33.75">
      <c r="A108" s="44">
        <f>A107+1</f>
        <v>66</v>
      </c>
      <c r="B108" s="138" t="s">
        <v>434</v>
      </c>
      <c r="C108" s="16"/>
      <c r="D108" s="16">
        <v>0</v>
      </c>
      <c r="E108" s="16"/>
      <c r="F108" s="60">
        <f t="shared" si="2"/>
        <v>0</v>
      </c>
    </row>
    <row r="109" spans="1:6" ht="33.75">
      <c r="A109" s="44">
        <f>A108+1</f>
        <v>67</v>
      </c>
      <c r="B109" s="138" t="s">
        <v>433</v>
      </c>
      <c r="C109" s="16"/>
      <c r="D109" s="16">
        <v>0</v>
      </c>
      <c r="E109" s="16"/>
      <c r="F109" s="99">
        <f t="shared" si="2"/>
        <v>0</v>
      </c>
    </row>
    <row r="110" spans="1:6" s="127" customFormat="1" ht="12.75">
      <c r="A110" s="39"/>
      <c r="B110" s="138"/>
      <c r="C110" s="16"/>
      <c r="D110" s="16"/>
      <c r="E110" s="16"/>
      <c r="F110" s="56"/>
    </row>
    <row r="111" spans="1:6" ht="12.75">
      <c r="A111" s="39">
        <v>68</v>
      </c>
      <c r="B111" s="233" t="s">
        <v>59</v>
      </c>
      <c r="C111" s="27">
        <f>C113+C119+C125</f>
        <v>0</v>
      </c>
      <c r="D111" s="27">
        <f>D113+D119+D125</f>
        <v>949</v>
      </c>
      <c r="E111" s="27">
        <f>E113+E119+E125</f>
        <v>0</v>
      </c>
      <c r="F111" s="60">
        <f>SUM(C111:E111)</f>
        <v>949</v>
      </c>
    </row>
    <row r="112" spans="1:6" ht="12.75">
      <c r="A112" s="39"/>
      <c r="B112" s="233"/>
      <c r="C112" s="27"/>
      <c r="D112" s="27"/>
      <c r="E112" s="27"/>
      <c r="F112" s="60">
        <f aca="true" t="shared" si="3" ref="F112:F128">SUM(C112:E112)</f>
        <v>0</v>
      </c>
    </row>
    <row r="113" spans="1:6" ht="21.75">
      <c r="A113" s="39">
        <v>69</v>
      </c>
      <c r="B113" s="244" t="s">
        <v>136</v>
      </c>
      <c r="C113" s="2">
        <f>C115</f>
        <v>0</v>
      </c>
      <c r="D113" s="2">
        <f>D115</f>
        <v>949</v>
      </c>
      <c r="E113" s="2">
        <f>E115</f>
        <v>0</v>
      </c>
      <c r="F113" s="60">
        <f t="shared" si="3"/>
        <v>949</v>
      </c>
    </row>
    <row r="114" spans="1:6" ht="12.75">
      <c r="A114" s="39"/>
      <c r="B114" s="245"/>
      <c r="C114" s="27"/>
      <c r="D114" s="27"/>
      <c r="E114" s="27"/>
      <c r="F114" s="60">
        <f t="shared" si="3"/>
        <v>0</v>
      </c>
    </row>
    <row r="115" spans="1:6" s="33" customFormat="1" ht="21.75">
      <c r="A115" s="39">
        <v>70</v>
      </c>
      <c r="B115" s="246" t="s">
        <v>60</v>
      </c>
      <c r="C115" s="2">
        <f>SUM(C116:C117)</f>
        <v>0</v>
      </c>
      <c r="D115" s="2">
        <f>SUM(D116:D117)</f>
        <v>949</v>
      </c>
      <c r="E115" s="2">
        <f>SUM(E116:E117)</f>
        <v>0</v>
      </c>
      <c r="F115" s="60">
        <f t="shared" si="3"/>
        <v>949</v>
      </c>
    </row>
    <row r="116" spans="1:6" ht="12.75">
      <c r="A116" s="39">
        <f>A115+1</f>
        <v>71</v>
      </c>
      <c r="B116" s="138" t="s">
        <v>175</v>
      </c>
      <c r="C116" s="16"/>
      <c r="D116" s="16">
        <v>0</v>
      </c>
      <c r="E116" s="16"/>
      <c r="F116" s="60">
        <f t="shared" si="3"/>
        <v>0</v>
      </c>
    </row>
    <row r="117" spans="1:6" ht="12.75">
      <c r="A117" s="39">
        <f>A116+1</f>
        <v>72</v>
      </c>
      <c r="B117" s="247" t="s">
        <v>244</v>
      </c>
      <c r="C117" s="16"/>
      <c r="D117" s="16">
        <v>949</v>
      </c>
      <c r="E117" s="16"/>
      <c r="F117" s="60">
        <f t="shared" si="3"/>
        <v>949</v>
      </c>
    </row>
    <row r="118" spans="1:6" ht="12.75">
      <c r="A118" s="39"/>
      <c r="B118" s="247"/>
      <c r="C118" s="16"/>
      <c r="D118" s="16"/>
      <c r="E118" s="16"/>
      <c r="F118" s="60">
        <f t="shared" si="3"/>
        <v>0</v>
      </c>
    </row>
    <row r="119" spans="1:6" ht="21.75">
      <c r="A119" s="44">
        <v>73</v>
      </c>
      <c r="B119" s="244" t="s">
        <v>137</v>
      </c>
      <c r="C119" s="2">
        <f>C122</f>
        <v>0</v>
      </c>
      <c r="D119" s="2">
        <f>D122</f>
        <v>0</v>
      </c>
      <c r="E119" s="2">
        <f>E122</f>
        <v>0</v>
      </c>
      <c r="F119" s="60">
        <f t="shared" si="3"/>
        <v>0</v>
      </c>
    </row>
    <row r="120" spans="1:6" ht="12.75">
      <c r="A120" s="39"/>
      <c r="B120" s="138"/>
      <c r="C120" s="16"/>
      <c r="D120" s="16"/>
      <c r="E120" s="16"/>
      <c r="F120" s="60">
        <f t="shared" si="3"/>
        <v>0</v>
      </c>
    </row>
    <row r="121" spans="1:6" ht="21.75">
      <c r="A121" s="39">
        <v>74</v>
      </c>
      <c r="B121" s="246" t="s">
        <v>60</v>
      </c>
      <c r="C121" s="2">
        <f>C122</f>
        <v>0</v>
      </c>
      <c r="D121" s="2">
        <f>D122</f>
        <v>0</v>
      </c>
      <c r="E121" s="2">
        <f>E122</f>
        <v>0</v>
      </c>
      <c r="F121" s="60">
        <f t="shared" si="3"/>
        <v>0</v>
      </c>
    </row>
    <row r="122" spans="1:6" ht="12.75">
      <c r="A122" s="39">
        <f>A121+1</f>
        <v>75</v>
      </c>
      <c r="B122" s="138" t="s">
        <v>175</v>
      </c>
      <c r="C122" s="16">
        <v>0</v>
      </c>
      <c r="D122" s="16">
        <v>0</v>
      </c>
      <c r="E122" s="16">
        <v>0</v>
      </c>
      <c r="F122" s="60">
        <f t="shared" si="3"/>
        <v>0</v>
      </c>
    </row>
    <row r="123" spans="1:6" ht="12.75">
      <c r="A123" s="39">
        <f>A122+1</f>
        <v>76</v>
      </c>
      <c r="B123" s="247" t="s">
        <v>176</v>
      </c>
      <c r="C123" s="16">
        <v>0</v>
      </c>
      <c r="D123" s="16">
        <v>0</v>
      </c>
      <c r="E123" s="16">
        <v>0</v>
      </c>
      <c r="F123" s="60">
        <f t="shared" si="3"/>
        <v>0</v>
      </c>
    </row>
    <row r="124" spans="1:6" ht="12.75">
      <c r="A124" s="39"/>
      <c r="B124" s="247"/>
      <c r="C124" s="16"/>
      <c r="D124" s="16"/>
      <c r="E124" s="16"/>
      <c r="F124" s="60">
        <f t="shared" si="3"/>
        <v>0</v>
      </c>
    </row>
    <row r="125" spans="1:6" ht="21.75">
      <c r="A125" s="39">
        <v>77</v>
      </c>
      <c r="B125" s="244" t="s">
        <v>138</v>
      </c>
      <c r="C125" s="2">
        <f>C127</f>
        <v>0</v>
      </c>
      <c r="D125" s="2">
        <f>D127</f>
        <v>0</v>
      </c>
      <c r="E125" s="2">
        <f>E127</f>
        <v>0</v>
      </c>
      <c r="F125" s="60">
        <f t="shared" si="3"/>
        <v>0</v>
      </c>
    </row>
    <row r="126" spans="1:6" ht="12.75">
      <c r="A126" s="39"/>
      <c r="B126" s="138"/>
      <c r="C126" s="16"/>
      <c r="D126" s="16"/>
      <c r="E126" s="16"/>
      <c r="F126" s="60">
        <f t="shared" si="3"/>
        <v>0</v>
      </c>
    </row>
    <row r="127" spans="1:6" ht="21.75">
      <c r="A127" s="39">
        <v>78</v>
      </c>
      <c r="B127" s="246" t="s">
        <v>61</v>
      </c>
      <c r="C127" s="2">
        <f>C128</f>
        <v>0</v>
      </c>
      <c r="D127" s="2">
        <f>D128</f>
        <v>0</v>
      </c>
      <c r="E127" s="2">
        <f>E128</f>
        <v>0</v>
      </c>
      <c r="F127" s="60">
        <f t="shared" si="3"/>
        <v>0</v>
      </c>
    </row>
    <row r="128" spans="1:6" ht="12.75">
      <c r="A128" s="39">
        <f>A127+1</f>
        <v>79</v>
      </c>
      <c r="B128" s="138" t="s">
        <v>175</v>
      </c>
      <c r="C128" s="16"/>
      <c r="D128" s="16"/>
      <c r="E128" s="16"/>
      <c r="F128" s="60">
        <f t="shared" si="3"/>
        <v>0</v>
      </c>
    </row>
    <row r="129" spans="1:6" s="104" customFormat="1" ht="12.75">
      <c r="A129" s="239"/>
      <c r="B129" s="247"/>
      <c r="C129" s="249"/>
      <c r="D129" s="249"/>
      <c r="E129" s="249"/>
      <c r="F129" s="248"/>
    </row>
    <row r="130" spans="1:6" s="113" customFormat="1" ht="12.75">
      <c r="A130" s="8">
        <v>80</v>
      </c>
      <c r="B130" s="25" t="s">
        <v>505</v>
      </c>
      <c r="C130" s="36">
        <f>SUM(C13,C73,C119)</f>
        <v>0</v>
      </c>
      <c r="D130" s="36">
        <f>SUM(D13,D73,D119)</f>
        <v>0</v>
      </c>
      <c r="E130" s="36">
        <f>SUM(E13,E73,E119)</f>
        <v>0</v>
      </c>
      <c r="F130" s="36">
        <f>SUM(C130:E130)</f>
        <v>0</v>
      </c>
    </row>
    <row r="131" spans="1:6" s="104" customFormat="1" ht="12.75">
      <c r="A131" s="8">
        <v>81</v>
      </c>
      <c r="B131" s="25" t="s">
        <v>135</v>
      </c>
      <c r="C131" s="36">
        <f>SUM(C15,C42,C62,C84,C113,C125)</f>
        <v>207311</v>
      </c>
      <c r="D131" s="36">
        <f>SUM(D15,D42,D62,D84,D113,D125)</f>
        <v>118442</v>
      </c>
      <c r="E131" s="36">
        <f>SUM(E15,E42,E62,E84,E113,E125)</f>
        <v>0</v>
      </c>
      <c r="F131" s="36">
        <f>SUM(C131:E131)</f>
        <v>325753</v>
      </c>
    </row>
    <row r="132" spans="1:6" s="104" customFormat="1" ht="12.75">
      <c r="A132" s="11"/>
      <c r="B132" s="12"/>
      <c r="C132" s="103"/>
      <c r="D132" s="103"/>
      <c r="E132" s="103"/>
      <c r="F132" s="103"/>
    </row>
    <row r="133" spans="1:6" s="113" customFormat="1" ht="24.75" customHeight="1">
      <c r="A133" s="7">
        <v>82</v>
      </c>
      <c r="B133" s="18" t="s">
        <v>90</v>
      </c>
      <c r="C133" s="36">
        <f>C130+C131</f>
        <v>207311</v>
      </c>
      <c r="D133" s="36">
        <f>D130+D131</f>
        <v>118442</v>
      </c>
      <c r="E133" s="36">
        <f>E130+E131</f>
        <v>0</v>
      </c>
      <c r="F133" s="36">
        <f>SUM(C133:E133)</f>
        <v>325753</v>
      </c>
    </row>
    <row r="134" spans="1:6" s="240" customFormat="1" ht="12.75" customHeight="1">
      <c r="A134" s="136"/>
      <c r="B134" s="154"/>
      <c r="C134" s="108"/>
      <c r="D134" s="108"/>
      <c r="E134" s="108"/>
      <c r="F134" s="108"/>
    </row>
    <row r="135" spans="1:6" s="240" customFormat="1" ht="12.75" customHeight="1">
      <c r="A135" s="136"/>
      <c r="B135" s="154"/>
      <c r="C135" s="108"/>
      <c r="D135" s="108"/>
      <c r="E135" s="108"/>
      <c r="F135" s="108"/>
    </row>
    <row r="136" spans="1:6" s="240" customFormat="1" ht="12.75" customHeight="1">
      <c r="A136" s="136"/>
      <c r="B136" s="154"/>
      <c r="C136" s="108"/>
      <c r="D136" s="108"/>
      <c r="E136" s="108"/>
      <c r="F136" s="108"/>
    </row>
    <row r="137" spans="1:6" s="240" customFormat="1" ht="12.75" customHeight="1">
      <c r="A137" s="136"/>
      <c r="B137" s="154"/>
      <c r="C137" s="108"/>
      <c r="D137" s="108"/>
      <c r="E137" s="108"/>
      <c r="F137" s="108"/>
    </row>
    <row r="138" spans="1:6" s="240" customFormat="1" ht="12.75" customHeight="1">
      <c r="A138" s="136"/>
      <c r="B138" s="154"/>
      <c r="C138" s="108"/>
      <c r="D138" s="108"/>
      <c r="E138" s="108"/>
      <c r="F138" s="108"/>
    </row>
    <row r="139" spans="1:6" s="240" customFormat="1" ht="12.75" customHeight="1">
      <c r="A139" s="136"/>
      <c r="B139" s="154"/>
      <c r="C139" s="108"/>
      <c r="D139" s="108"/>
      <c r="E139" s="108"/>
      <c r="F139" s="108"/>
    </row>
    <row r="140" spans="1:6" s="4" customFormat="1" ht="11.25">
      <c r="A140" s="8"/>
      <c r="B140" s="225" t="s">
        <v>96</v>
      </c>
      <c r="C140" s="8" t="s">
        <v>97</v>
      </c>
      <c r="D140" s="8" t="s">
        <v>98</v>
      </c>
      <c r="E140" s="8" t="s">
        <v>99</v>
      </c>
      <c r="F140" s="8" t="s">
        <v>409</v>
      </c>
    </row>
    <row r="141" spans="1:6" s="4" customFormat="1" ht="11.25">
      <c r="A141" s="8"/>
      <c r="B141" s="225"/>
      <c r="C141" s="343" t="s">
        <v>500</v>
      </c>
      <c r="D141" s="344"/>
      <c r="E141" s="344"/>
      <c r="F141" s="345"/>
    </row>
    <row r="142" spans="1:6" s="33" customFormat="1" ht="36">
      <c r="A142" s="7" t="s">
        <v>0</v>
      </c>
      <c r="B142" s="25" t="s">
        <v>1</v>
      </c>
      <c r="C142" s="231" t="s">
        <v>424</v>
      </c>
      <c r="D142" s="231" t="s">
        <v>425</v>
      </c>
      <c r="E142" s="231" t="s">
        <v>427</v>
      </c>
      <c r="F142" s="231" t="s">
        <v>83</v>
      </c>
    </row>
    <row r="143" spans="1:6" ht="12.75">
      <c r="A143" s="14">
        <v>83</v>
      </c>
      <c r="B143" s="227" t="s">
        <v>162</v>
      </c>
      <c r="C143" s="27">
        <f>SUM(C145,C149)</f>
        <v>0</v>
      </c>
      <c r="D143" s="27">
        <f>SUM(D145,D149)</f>
        <v>73063</v>
      </c>
      <c r="E143" s="27">
        <f>SUM(E145,E149)</f>
        <v>0</v>
      </c>
      <c r="F143" s="2">
        <f>SUM(C143:E143)</f>
        <v>73063</v>
      </c>
    </row>
    <row r="144" spans="1:6" ht="12.75">
      <c r="A144" s="14"/>
      <c r="B144" s="134"/>
      <c r="C144" s="2"/>
      <c r="D144" s="2"/>
      <c r="E144" s="2"/>
      <c r="F144" s="2">
        <f aca="true" t="shared" si="4" ref="F144:F159">SUM(C144:E144)</f>
        <v>0</v>
      </c>
    </row>
    <row r="145" spans="1:6" s="28" customFormat="1" ht="22.5">
      <c r="A145" s="14">
        <v>84</v>
      </c>
      <c r="B145" s="137" t="s">
        <v>196</v>
      </c>
      <c r="C145" s="2">
        <f>SUM(C147:C147)</f>
        <v>0</v>
      </c>
      <c r="D145" s="2">
        <f>SUM(D147:D147)</f>
        <v>0</v>
      </c>
      <c r="E145" s="2">
        <f>SUM(E147:E147)</f>
        <v>0</v>
      </c>
      <c r="F145" s="2">
        <f t="shared" si="4"/>
        <v>0</v>
      </c>
    </row>
    <row r="146" spans="1:6" s="28" customFormat="1" ht="13.5">
      <c r="A146" s="14"/>
      <c r="B146" s="227"/>
      <c r="C146" s="27"/>
      <c r="D146" s="27"/>
      <c r="E146" s="27"/>
      <c r="F146" s="2">
        <f t="shared" si="4"/>
        <v>0</v>
      </c>
    </row>
    <row r="147" spans="1:6" ht="21.75">
      <c r="A147" s="14">
        <v>85</v>
      </c>
      <c r="B147" s="134" t="s">
        <v>506</v>
      </c>
      <c r="C147" s="2">
        <v>0</v>
      </c>
      <c r="D147" s="2">
        <v>0</v>
      </c>
      <c r="E147" s="2">
        <v>0</v>
      </c>
      <c r="F147" s="2">
        <f t="shared" si="4"/>
        <v>0</v>
      </c>
    </row>
    <row r="148" spans="1:6" ht="12.75">
      <c r="A148" s="14"/>
      <c r="B148" s="134"/>
      <c r="C148" s="2"/>
      <c r="D148" s="2"/>
      <c r="E148" s="2"/>
      <c r="F148" s="2">
        <f t="shared" si="4"/>
        <v>0</v>
      </c>
    </row>
    <row r="149" spans="1:6" ht="12.75">
      <c r="A149" s="14">
        <v>86</v>
      </c>
      <c r="B149" s="84" t="s">
        <v>197</v>
      </c>
      <c r="C149" s="2">
        <f>SUM(C151:C152)</f>
        <v>0</v>
      </c>
      <c r="D149" s="2">
        <f>SUM(D151:D152)</f>
        <v>73063</v>
      </c>
      <c r="E149" s="2">
        <f>SUM(E151:E152)</f>
        <v>0</v>
      </c>
      <c r="F149" s="2">
        <f t="shared" si="4"/>
        <v>73063</v>
      </c>
    </row>
    <row r="150" spans="1:6" ht="12.75">
      <c r="A150" s="14"/>
      <c r="B150" s="134"/>
      <c r="C150" s="2"/>
      <c r="D150" s="2"/>
      <c r="E150" s="2"/>
      <c r="F150" s="2">
        <f t="shared" si="4"/>
        <v>0</v>
      </c>
    </row>
    <row r="151" spans="1:6" ht="12.75">
      <c r="A151" s="14">
        <v>87</v>
      </c>
      <c r="B151" s="134" t="s">
        <v>198</v>
      </c>
      <c r="C151" s="2"/>
      <c r="D151" s="2">
        <v>26390</v>
      </c>
      <c r="E151" s="2"/>
      <c r="F151" s="2">
        <f t="shared" si="4"/>
        <v>26390</v>
      </c>
    </row>
    <row r="152" spans="1:6" ht="12.75">
      <c r="A152" s="14">
        <f>A151+1</f>
        <v>88</v>
      </c>
      <c r="B152" s="134" t="s">
        <v>199</v>
      </c>
      <c r="C152" s="2"/>
      <c r="D152" s="2">
        <v>46673</v>
      </c>
      <c r="E152" s="2"/>
      <c r="F152" s="2">
        <f t="shared" si="4"/>
        <v>46673</v>
      </c>
    </row>
    <row r="153" spans="1:6" ht="12.75">
      <c r="A153" s="14"/>
      <c r="B153" s="134"/>
      <c r="C153" s="2"/>
      <c r="D153" s="2"/>
      <c r="E153" s="2"/>
      <c r="F153" s="2">
        <f t="shared" si="4"/>
        <v>0</v>
      </c>
    </row>
    <row r="154" spans="1:6" ht="12.75">
      <c r="A154" s="14">
        <v>89</v>
      </c>
      <c r="B154" s="227" t="s">
        <v>94</v>
      </c>
      <c r="C154" s="27">
        <f>SUM(C156:C160)</f>
        <v>0</v>
      </c>
      <c r="D154" s="27">
        <f>SUM(D156:D160)</f>
        <v>0</v>
      </c>
      <c r="E154" s="27">
        <f>SUM(E156:E160)</f>
        <v>0</v>
      </c>
      <c r="F154" s="2">
        <f t="shared" si="4"/>
        <v>0</v>
      </c>
    </row>
    <row r="155" spans="1:6" ht="12.75">
      <c r="A155" s="14"/>
      <c r="B155" s="229"/>
      <c r="C155" s="16"/>
      <c r="D155" s="16"/>
      <c r="E155" s="16"/>
      <c r="F155" s="2">
        <f t="shared" si="4"/>
        <v>0</v>
      </c>
    </row>
    <row r="156" spans="1:6" s="33" customFormat="1" ht="12.75">
      <c r="A156" s="14">
        <f>A154+1</f>
        <v>90</v>
      </c>
      <c r="B156" s="134" t="s">
        <v>62</v>
      </c>
      <c r="C156" s="2"/>
      <c r="D156" s="2"/>
      <c r="E156" s="2"/>
      <c r="F156" s="2">
        <f t="shared" si="4"/>
        <v>0</v>
      </c>
    </row>
    <row r="157" spans="1:6" s="33" customFormat="1" ht="12.75">
      <c r="A157" s="14">
        <f>A156+1</f>
        <v>91</v>
      </c>
      <c r="B157" s="134" t="s">
        <v>157</v>
      </c>
      <c r="C157" s="2"/>
      <c r="D157" s="2"/>
      <c r="E157" s="2"/>
      <c r="F157" s="2">
        <f t="shared" si="4"/>
        <v>0</v>
      </c>
    </row>
    <row r="158" spans="1:6" s="33" customFormat="1" ht="12.75">
      <c r="A158" s="14">
        <f>A157+1</f>
        <v>92</v>
      </c>
      <c r="B158" s="134" t="s">
        <v>177</v>
      </c>
      <c r="C158" s="2"/>
      <c r="D158" s="2"/>
      <c r="E158" s="2"/>
      <c r="F158" s="2">
        <f t="shared" si="4"/>
        <v>0</v>
      </c>
    </row>
    <row r="159" spans="1:6" s="33" customFormat="1" ht="12.75">
      <c r="A159" s="14">
        <f>A158+1</f>
        <v>93</v>
      </c>
      <c r="B159" s="134" t="s">
        <v>42</v>
      </c>
      <c r="C159" s="2"/>
      <c r="D159" s="2"/>
      <c r="E159" s="2"/>
      <c r="F159" s="2">
        <f t="shared" si="4"/>
        <v>0</v>
      </c>
    </row>
    <row r="160" spans="1:6" s="33" customFormat="1" ht="12.75">
      <c r="A160" s="14"/>
      <c r="B160" s="134"/>
      <c r="C160" s="2"/>
      <c r="D160" s="2"/>
      <c r="E160" s="2"/>
      <c r="F160" s="2"/>
    </row>
    <row r="161" spans="1:6" ht="12.75">
      <c r="A161" s="14"/>
      <c r="B161" s="112"/>
      <c r="C161" s="16"/>
      <c r="D161" s="16"/>
      <c r="E161" s="16"/>
      <c r="F161" s="16"/>
    </row>
    <row r="162" spans="1:6" ht="24.75" customHeight="1">
      <c r="A162" s="20">
        <v>94</v>
      </c>
      <c r="B162" s="18" t="s">
        <v>126</v>
      </c>
      <c r="C162" s="19">
        <f>C133+C154+C143</f>
        <v>207311</v>
      </c>
      <c r="D162" s="19">
        <f>D133+D154+D143</f>
        <v>191505</v>
      </c>
      <c r="E162" s="19">
        <f>E133+E154+E143</f>
        <v>0</v>
      </c>
      <c r="F162" s="19">
        <f>SUM(C162:E162)</f>
        <v>398816</v>
      </c>
    </row>
    <row r="163" spans="1:6" ht="12.75">
      <c r="A163" s="6"/>
      <c r="B163" s="4"/>
      <c r="C163" s="4"/>
      <c r="D163" s="4"/>
      <c r="E163" s="4"/>
      <c r="F163" s="29"/>
    </row>
    <row r="164" spans="1:6" ht="12.75">
      <c r="A164" s="6"/>
      <c r="B164" s="4"/>
      <c r="C164" s="4"/>
      <c r="D164" s="4"/>
      <c r="E164" s="4"/>
      <c r="F164" s="29"/>
    </row>
    <row r="165" spans="1:6" ht="12.75">
      <c r="A165" s="6"/>
      <c r="B165" s="4"/>
      <c r="C165" s="4"/>
      <c r="D165" s="4"/>
      <c r="E165" s="4"/>
      <c r="F165" s="29"/>
    </row>
    <row r="166" spans="1:6" ht="12.75">
      <c r="A166" s="6"/>
      <c r="B166" s="4"/>
      <c r="C166" s="4"/>
      <c r="D166" s="4"/>
      <c r="E166" s="4"/>
      <c r="F166" s="29"/>
    </row>
    <row r="167" spans="1:6" ht="12.75">
      <c r="A167" s="6"/>
      <c r="B167" s="4"/>
      <c r="C167" s="4"/>
      <c r="D167" s="4"/>
      <c r="E167" s="4"/>
      <c r="F167" s="29"/>
    </row>
    <row r="168" spans="1:6" ht="12.75">
      <c r="A168" s="6"/>
      <c r="B168" s="4"/>
      <c r="C168" s="4"/>
      <c r="D168" s="4"/>
      <c r="E168" s="4"/>
      <c r="F168" s="29"/>
    </row>
    <row r="169" spans="1:6" ht="12.75">
      <c r="A169" s="6"/>
      <c r="B169" s="4"/>
      <c r="C169" s="4"/>
      <c r="D169" s="4"/>
      <c r="E169" s="4"/>
      <c r="F169" s="29"/>
    </row>
    <row r="170" spans="1:6" ht="12.75">
      <c r="A170" s="6"/>
      <c r="B170" s="4"/>
      <c r="C170" s="4"/>
      <c r="D170" s="4"/>
      <c r="E170" s="4"/>
      <c r="F170" s="29"/>
    </row>
    <row r="171" spans="1:6" ht="12.75">
      <c r="A171" s="6"/>
      <c r="B171" s="4"/>
      <c r="C171" s="4"/>
      <c r="D171" s="4"/>
      <c r="E171" s="4"/>
      <c r="F171" s="29"/>
    </row>
    <row r="172" spans="1:6" ht="12.75">
      <c r="A172" s="6"/>
      <c r="B172" s="4"/>
      <c r="C172" s="4"/>
      <c r="D172" s="4"/>
      <c r="E172" s="4"/>
      <c r="F172" s="29"/>
    </row>
    <row r="173" spans="1:6" ht="12.75">
      <c r="A173" s="6"/>
      <c r="B173" s="4"/>
      <c r="C173" s="4"/>
      <c r="D173" s="4"/>
      <c r="E173" s="4"/>
      <c r="F173" s="29"/>
    </row>
    <row r="174" spans="1:6" ht="12.75">
      <c r="A174" s="6"/>
      <c r="B174" s="4"/>
      <c r="C174" s="4"/>
      <c r="D174" s="4"/>
      <c r="E174" s="4"/>
      <c r="F174" s="29"/>
    </row>
    <row r="175" spans="1:6" ht="12.75">
      <c r="A175" s="6"/>
      <c r="B175" s="4"/>
      <c r="C175" s="4"/>
      <c r="D175" s="4"/>
      <c r="E175" s="4"/>
      <c r="F175" s="29"/>
    </row>
    <row r="176" spans="1:6" ht="12.75">
      <c r="A176" s="6"/>
      <c r="B176" s="4"/>
      <c r="C176" s="4"/>
      <c r="D176" s="4"/>
      <c r="E176" s="4"/>
      <c r="F176" s="29"/>
    </row>
  </sheetData>
  <sheetProtection/>
  <mergeCells count="6">
    <mergeCell ref="C102:F102"/>
    <mergeCell ref="C141:F141"/>
    <mergeCell ref="A1:F1"/>
    <mergeCell ref="A3:F3"/>
    <mergeCell ref="C6:F6"/>
    <mergeCell ref="C51:F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5" customWidth="1"/>
    <col min="2" max="2" width="36.7109375" style="23" customWidth="1"/>
    <col min="3" max="3" width="10.57421875" style="125" customWidth="1"/>
    <col min="4" max="4" width="11.421875" style="125" customWidth="1"/>
    <col min="5" max="5" width="11.140625" style="125" customWidth="1"/>
    <col min="6" max="6" width="10.00390625" style="24" customWidth="1"/>
    <col min="7" max="16384" width="9.140625" style="23" customWidth="1"/>
  </cols>
  <sheetData>
    <row r="1" spans="1:6" ht="12.75">
      <c r="A1" s="346" t="s">
        <v>591</v>
      </c>
      <c r="B1" s="346"/>
      <c r="C1" s="346"/>
      <c r="D1" s="346"/>
      <c r="E1" s="346"/>
      <c r="F1" s="346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30" customHeight="1">
      <c r="A5" s="348" t="s">
        <v>508</v>
      </c>
      <c r="B5" s="348"/>
      <c r="C5" s="348"/>
      <c r="D5" s="348"/>
      <c r="E5" s="348"/>
      <c r="F5" s="348"/>
    </row>
    <row r="6" spans="1:6" ht="12.75" customHeight="1">
      <c r="A6" s="115"/>
      <c r="B6" s="115"/>
      <c r="C6" s="124"/>
      <c r="D6" s="124"/>
      <c r="E6" s="124"/>
      <c r="F6" s="115"/>
    </row>
    <row r="7" spans="1:6" s="4" customFormat="1" ht="11.25">
      <c r="A7" s="8"/>
      <c r="B7" s="225" t="s">
        <v>96</v>
      </c>
      <c r="C7" s="8" t="s">
        <v>97</v>
      </c>
      <c r="D7" s="8" t="s">
        <v>98</v>
      </c>
      <c r="E7" s="8" t="s">
        <v>99</v>
      </c>
      <c r="F7" s="8" t="s">
        <v>409</v>
      </c>
    </row>
    <row r="8" spans="1:6" s="4" customFormat="1" ht="11.25">
      <c r="A8" s="8"/>
      <c r="B8" s="225"/>
      <c r="C8" s="343" t="s">
        <v>500</v>
      </c>
      <c r="D8" s="344"/>
      <c r="E8" s="344"/>
      <c r="F8" s="345"/>
    </row>
    <row r="9" spans="1:6" s="33" customFormat="1" ht="36">
      <c r="A9" s="7" t="s">
        <v>0</v>
      </c>
      <c r="B9" s="25" t="s">
        <v>1</v>
      </c>
      <c r="C9" s="231" t="s">
        <v>424</v>
      </c>
      <c r="D9" s="231" t="s">
        <v>425</v>
      </c>
      <c r="E9" s="231" t="s">
        <v>427</v>
      </c>
      <c r="F9" s="231" t="s">
        <v>83</v>
      </c>
    </row>
    <row r="10" spans="1:6" ht="12.75">
      <c r="A10" s="42"/>
      <c r="B10" s="226"/>
      <c r="C10" s="37"/>
      <c r="D10" s="37"/>
      <c r="E10" s="37"/>
      <c r="F10" s="37"/>
    </row>
    <row r="11" spans="1:6" s="33" customFormat="1" ht="12.75">
      <c r="A11" s="39">
        <v>1</v>
      </c>
      <c r="B11" s="227" t="s">
        <v>127</v>
      </c>
      <c r="C11" s="2">
        <f>C13+C21</f>
        <v>118187</v>
      </c>
      <c r="D11" s="2">
        <f>D13+D21</f>
        <v>99720</v>
      </c>
      <c r="E11" s="2">
        <f>E13+E21</f>
        <v>28555</v>
      </c>
      <c r="F11" s="2">
        <f>SUM(C11:E11)</f>
        <v>246462</v>
      </c>
    </row>
    <row r="12" spans="1:6" ht="12.75">
      <c r="A12" s="39"/>
      <c r="B12" s="112"/>
      <c r="C12" s="16"/>
      <c r="D12" s="16"/>
      <c r="E12" s="16"/>
      <c r="F12" s="2">
        <f aca="true" t="shared" si="0" ref="F12:F70">SUM(C12:E12)</f>
        <v>0</v>
      </c>
    </row>
    <row r="13" spans="1:6" ht="21.75">
      <c r="A13" s="39">
        <v>2</v>
      </c>
      <c r="B13" s="137" t="s">
        <v>139</v>
      </c>
      <c r="C13" s="2">
        <f>SUM(C15)</f>
        <v>0</v>
      </c>
      <c r="D13" s="2">
        <f>SUM(D15)</f>
        <v>0</v>
      </c>
      <c r="E13" s="2">
        <f>SUM(E15)</f>
        <v>0</v>
      </c>
      <c r="F13" s="2">
        <f t="shared" si="0"/>
        <v>0</v>
      </c>
    </row>
    <row r="14" spans="1:6" ht="12.75">
      <c r="A14" s="39"/>
      <c r="B14" s="134"/>
      <c r="C14" s="27"/>
      <c r="D14" s="27"/>
      <c r="E14" s="27"/>
      <c r="F14" s="2">
        <f t="shared" si="0"/>
        <v>0</v>
      </c>
    </row>
    <row r="15" spans="1:6" ht="12.75">
      <c r="A15" s="39">
        <v>3</v>
      </c>
      <c r="B15" s="134" t="s">
        <v>509</v>
      </c>
      <c r="C15" s="2">
        <f>SUM(C16:C19)</f>
        <v>0</v>
      </c>
      <c r="D15" s="2">
        <f>SUM(D16:D19)</f>
        <v>0</v>
      </c>
      <c r="E15" s="2">
        <f>SUM(E16:E19)</f>
        <v>0</v>
      </c>
      <c r="F15" s="2">
        <f t="shared" si="0"/>
        <v>0</v>
      </c>
    </row>
    <row r="16" spans="1:6" ht="12.75">
      <c r="A16" s="39">
        <f>A15+1</f>
        <v>4</v>
      </c>
      <c r="B16" s="112" t="s">
        <v>16</v>
      </c>
      <c r="C16" s="16"/>
      <c r="D16" s="16"/>
      <c r="E16" s="16"/>
      <c r="F16" s="2">
        <f t="shared" si="0"/>
        <v>0</v>
      </c>
    </row>
    <row r="17" spans="1:6" ht="22.5">
      <c r="A17" s="39">
        <f>A16+1</f>
        <v>5</v>
      </c>
      <c r="B17" s="112" t="s">
        <v>140</v>
      </c>
      <c r="C17" s="16"/>
      <c r="D17" s="16"/>
      <c r="E17" s="16"/>
      <c r="F17" s="2">
        <f t="shared" si="0"/>
        <v>0</v>
      </c>
    </row>
    <row r="18" spans="1:6" ht="12.75">
      <c r="A18" s="39">
        <f>A17+1</f>
        <v>6</v>
      </c>
      <c r="B18" s="112" t="s">
        <v>143</v>
      </c>
      <c r="C18" s="16"/>
      <c r="D18" s="16"/>
      <c r="E18" s="16"/>
      <c r="F18" s="2">
        <f t="shared" si="0"/>
        <v>0</v>
      </c>
    </row>
    <row r="19" spans="1:6" ht="12.75">
      <c r="A19" s="39">
        <f>A18+1</f>
        <v>7</v>
      </c>
      <c r="B19" s="112" t="s">
        <v>141</v>
      </c>
      <c r="C19" s="16"/>
      <c r="D19" s="16"/>
      <c r="E19" s="16"/>
      <c r="F19" s="2">
        <f t="shared" si="0"/>
        <v>0</v>
      </c>
    </row>
    <row r="20" spans="1:6" ht="12.75">
      <c r="A20" s="39"/>
      <c r="B20" s="112"/>
      <c r="C20" s="16"/>
      <c r="D20" s="16"/>
      <c r="E20" s="16"/>
      <c r="F20" s="2">
        <f t="shared" si="0"/>
        <v>0</v>
      </c>
    </row>
    <row r="21" spans="1:6" ht="12.75">
      <c r="A21" s="39">
        <v>8</v>
      </c>
      <c r="B21" s="134" t="s">
        <v>145</v>
      </c>
      <c r="C21" s="2">
        <f>SUM(C22:C27)</f>
        <v>118187</v>
      </c>
      <c r="D21" s="2">
        <f>SUM(D22:D27)</f>
        <v>99720</v>
      </c>
      <c r="E21" s="2">
        <f>SUM(E22:E27)</f>
        <v>28555</v>
      </c>
      <c r="F21" s="2">
        <f t="shared" si="0"/>
        <v>246462</v>
      </c>
    </row>
    <row r="22" spans="1:6" ht="12.75">
      <c r="A22" s="39">
        <f aca="true" t="shared" si="1" ref="A22:A27">A21+1</f>
        <v>9</v>
      </c>
      <c r="B22" s="112" t="s">
        <v>144</v>
      </c>
      <c r="C22" s="16">
        <v>14079</v>
      </c>
      <c r="D22" s="16">
        <v>30641</v>
      </c>
      <c r="E22" s="16">
        <v>9890</v>
      </c>
      <c r="F22" s="2">
        <f t="shared" si="0"/>
        <v>54610</v>
      </c>
    </row>
    <row r="23" spans="1:6" ht="22.5">
      <c r="A23" s="39">
        <f t="shared" si="1"/>
        <v>10</v>
      </c>
      <c r="B23" s="112" t="s">
        <v>153</v>
      </c>
      <c r="C23" s="16">
        <v>3740</v>
      </c>
      <c r="D23" s="16">
        <v>6563</v>
      </c>
      <c r="E23" s="16">
        <v>2533</v>
      </c>
      <c r="F23" s="2">
        <f t="shared" si="0"/>
        <v>12836</v>
      </c>
    </row>
    <row r="24" spans="1:6" ht="12.75">
      <c r="A24" s="39">
        <f t="shared" si="1"/>
        <v>11</v>
      </c>
      <c r="B24" s="112" t="s">
        <v>146</v>
      </c>
      <c r="C24" s="16">
        <v>91858</v>
      </c>
      <c r="D24" s="16">
        <v>27387</v>
      </c>
      <c r="E24" s="16">
        <v>1076</v>
      </c>
      <c r="F24" s="2">
        <f t="shared" si="0"/>
        <v>120321</v>
      </c>
    </row>
    <row r="25" spans="1:6" ht="12.75">
      <c r="A25" s="39">
        <f t="shared" si="1"/>
        <v>12</v>
      </c>
      <c r="B25" s="112" t="s">
        <v>203</v>
      </c>
      <c r="C25" s="16">
        <v>3668</v>
      </c>
      <c r="D25" s="16">
        <v>1353</v>
      </c>
      <c r="E25" s="16"/>
      <c r="F25" s="2">
        <f t="shared" si="0"/>
        <v>5021</v>
      </c>
    </row>
    <row r="26" spans="1:6" ht="12.75">
      <c r="A26" s="39">
        <f t="shared" si="1"/>
        <v>13</v>
      </c>
      <c r="B26" s="112" t="s">
        <v>155</v>
      </c>
      <c r="C26" s="16">
        <v>4842</v>
      </c>
      <c r="D26" s="16">
        <v>28776</v>
      </c>
      <c r="E26" s="16">
        <v>15056</v>
      </c>
      <c r="F26" s="2">
        <f t="shared" si="0"/>
        <v>48674</v>
      </c>
    </row>
    <row r="27" spans="1:6" ht="12.75">
      <c r="A27" s="39">
        <f t="shared" si="1"/>
        <v>14</v>
      </c>
      <c r="B27" s="112" t="s">
        <v>150</v>
      </c>
      <c r="C27" s="16"/>
      <c r="D27" s="16">
        <v>5000</v>
      </c>
      <c r="E27" s="16"/>
      <c r="F27" s="2">
        <f t="shared" si="0"/>
        <v>5000</v>
      </c>
    </row>
    <row r="28" spans="1:6" ht="12.75">
      <c r="A28" s="39"/>
      <c r="B28" s="134"/>
      <c r="C28" s="2"/>
      <c r="D28" s="2"/>
      <c r="E28" s="2"/>
      <c r="F28" s="2">
        <f t="shared" si="0"/>
        <v>0</v>
      </c>
    </row>
    <row r="29" spans="1:6" s="33" customFormat="1" ht="12.75">
      <c r="A29" s="39">
        <v>15</v>
      </c>
      <c r="B29" s="227" t="s">
        <v>142</v>
      </c>
      <c r="C29" s="27">
        <f>SUM(C35,C67)</f>
        <v>1099</v>
      </c>
      <c r="D29" s="27">
        <f>SUM(D35,D67)</f>
        <v>151255</v>
      </c>
      <c r="E29" s="27">
        <f>SUM(E35,E67)</f>
        <v>0</v>
      </c>
      <c r="F29" s="2">
        <f t="shared" si="0"/>
        <v>152354</v>
      </c>
    </row>
    <row r="30" spans="1:6" s="33" customFormat="1" ht="12.75">
      <c r="A30" s="39"/>
      <c r="B30" s="227"/>
      <c r="C30" s="27"/>
      <c r="D30" s="27"/>
      <c r="E30" s="27"/>
      <c r="F30" s="2"/>
    </row>
    <row r="31" spans="1:6" ht="12.75">
      <c r="A31" s="39"/>
      <c r="B31" s="112"/>
      <c r="C31" s="16"/>
      <c r="D31" s="16"/>
      <c r="E31" s="16"/>
      <c r="F31" s="2">
        <f t="shared" si="0"/>
        <v>0</v>
      </c>
    </row>
    <row r="32" spans="1:6" ht="12.75">
      <c r="A32" s="39">
        <v>16</v>
      </c>
      <c r="B32" s="112" t="s">
        <v>510</v>
      </c>
      <c r="C32" s="16"/>
      <c r="D32" s="16"/>
      <c r="E32" s="16"/>
      <c r="F32" s="2">
        <f t="shared" si="0"/>
        <v>0</v>
      </c>
    </row>
    <row r="33" spans="1:6" ht="12.75">
      <c r="A33" s="39">
        <f>A32+1</f>
        <v>17</v>
      </c>
      <c r="B33" s="112" t="s">
        <v>511</v>
      </c>
      <c r="C33" s="16"/>
      <c r="D33" s="16"/>
      <c r="E33" s="16"/>
      <c r="F33" s="2">
        <f t="shared" si="0"/>
        <v>0</v>
      </c>
    </row>
    <row r="34" spans="1:6" ht="12.75">
      <c r="A34" s="39"/>
      <c r="B34" s="134"/>
      <c r="C34" s="2"/>
      <c r="D34" s="2"/>
      <c r="E34" s="2"/>
      <c r="F34" s="2">
        <f t="shared" si="0"/>
        <v>0</v>
      </c>
    </row>
    <row r="35" spans="1:6" ht="21.75">
      <c r="A35" s="239">
        <v>18</v>
      </c>
      <c r="B35" s="254" t="s">
        <v>512</v>
      </c>
      <c r="C35" s="98">
        <f>SUM(C33,C32)</f>
        <v>0</v>
      </c>
      <c r="D35" s="98">
        <f>SUM(D33,D32)</f>
        <v>0</v>
      </c>
      <c r="E35" s="98">
        <f>SUM(E33,E32)</f>
        <v>0</v>
      </c>
      <c r="F35" s="98">
        <f t="shared" si="0"/>
        <v>0</v>
      </c>
    </row>
    <row r="36" spans="1:6" s="127" customFormat="1" ht="12.75">
      <c r="A36" s="153"/>
      <c r="B36" s="246"/>
      <c r="C36" s="99"/>
      <c r="D36" s="99"/>
      <c r="E36" s="99"/>
      <c r="F36" s="99"/>
    </row>
    <row r="37" spans="1:6" s="127" customFormat="1" ht="12.75">
      <c r="A37" s="153"/>
      <c r="B37" s="246"/>
      <c r="C37" s="99"/>
      <c r="D37" s="99"/>
      <c r="E37" s="99"/>
      <c r="F37" s="99"/>
    </row>
    <row r="38" spans="1:6" s="127" customFormat="1" ht="12.75">
      <c r="A38" s="153"/>
      <c r="B38" s="246"/>
      <c r="C38" s="99"/>
      <c r="D38" s="99"/>
      <c r="E38" s="99"/>
      <c r="F38" s="99"/>
    </row>
    <row r="39" spans="1:6" s="127" customFormat="1" ht="12.75">
      <c r="A39" s="153"/>
      <c r="B39" s="246"/>
      <c r="C39" s="99"/>
      <c r="D39" s="99"/>
      <c r="E39" s="99"/>
      <c r="F39" s="99"/>
    </row>
    <row r="40" spans="1:6" s="127" customFormat="1" ht="12.75">
      <c r="A40" s="153"/>
      <c r="B40" s="246"/>
      <c r="C40" s="99"/>
      <c r="D40" s="99"/>
      <c r="E40" s="99"/>
      <c r="F40" s="99"/>
    </row>
    <row r="41" spans="1:6" s="127" customFormat="1" ht="12.75">
      <c r="A41" s="153"/>
      <c r="B41" s="246"/>
      <c r="C41" s="99"/>
      <c r="D41" s="99"/>
      <c r="E41" s="99"/>
      <c r="F41" s="99"/>
    </row>
    <row r="42" spans="1:6" s="127" customFormat="1" ht="12.75">
      <c r="A42" s="153"/>
      <c r="B42" s="246"/>
      <c r="C42" s="99"/>
      <c r="D42" s="99"/>
      <c r="E42" s="99"/>
      <c r="F42" s="99"/>
    </row>
    <row r="43" spans="1:6" s="127" customFormat="1" ht="12.75">
      <c r="A43" s="153"/>
      <c r="B43" s="246"/>
      <c r="C43" s="99"/>
      <c r="D43" s="99"/>
      <c r="E43" s="99"/>
      <c r="F43" s="99"/>
    </row>
    <row r="44" spans="1:6" s="127" customFormat="1" ht="12.75">
      <c r="A44" s="153"/>
      <c r="B44" s="246"/>
      <c r="C44" s="99"/>
      <c r="D44" s="99"/>
      <c r="E44" s="99"/>
      <c r="F44" s="99"/>
    </row>
    <row r="45" spans="1:6" s="127" customFormat="1" ht="12.75">
      <c r="A45" s="153"/>
      <c r="B45" s="246"/>
      <c r="C45" s="99"/>
      <c r="D45" s="99"/>
      <c r="E45" s="99"/>
      <c r="F45" s="99"/>
    </row>
    <row r="46" spans="1:6" s="127" customFormat="1" ht="12.75">
      <c r="A46" s="153"/>
      <c r="B46" s="246"/>
      <c r="C46" s="99"/>
      <c r="D46" s="99"/>
      <c r="E46" s="99"/>
      <c r="F46" s="99"/>
    </row>
    <row r="47" spans="1:6" s="127" customFormat="1" ht="12.75">
      <c r="A47" s="153"/>
      <c r="B47" s="246"/>
      <c r="C47" s="99"/>
      <c r="D47" s="99"/>
      <c r="E47" s="99"/>
      <c r="F47" s="99"/>
    </row>
    <row r="48" spans="1:6" s="127" customFormat="1" ht="12.75">
      <c r="A48" s="153"/>
      <c r="B48" s="246"/>
      <c r="C48" s="99"/>
      <c r="D48" s="99"/>
      <c r="E48" s="99"/>
      <c r="F48" s="99"/>
    </row>
    <row r="49" spans="1:6" s="127" customFormat="1" ht="12.75">
      <c r="A49" s="153"/>
      <c r="B49" s="246"/>
      <c r="C49" s="99"/>
      <c r="D49" s="99"/>
      <c r="E49" s="99"/>
      <c r="F49" s="99"/>
    </row>
    <row r="50" spans="1:6" s="127" customFormat="1" ht="12.75">
      <c r="A50" s="153"/>
      <c r="B50" s="246"/>
      <c r="C50" s="99"/>
      <c r="D50" s="99"/>
      <c r="E50" s="99"/>
      <c r="F50" s="99"/>
    </row>
    <row r="51" spans="1:6" s="127" customFormat="1" ht="12.75">
      <c r="A51" s="153"/>
      <c r="B51" s="246"/>
      <c r="C51" s="99"/>
      <c r="D51" s="99"/>
      <c r="E51" s="99"/>
      <c r="F51" s="99"/>
    </row>
    <row r="52" spans="1:6" s="127" customFormat="1" ht="12.75">
      <c r="A52" s="153"/>
      <c r="B52" s="246"/>
      <c r="C52" s="99"/>
      <c r="D52" s="99"/>
      <c r="E52" s="99"/>
      <c r="F52" s="99"/>
    </row>
    <row r="53" spans="1:6" s="4" customFormat="1" ht="11.25">
      <c r="A53" s="8"/>
      <c r="B53" s="225" t="s">
        <v>96</v>
      </c>
      <c r="C53" s="8" t="s">
        <v>97</v>
      </c>
      <c r="D53" s="8" t="s">
        <v>98</v>
      </c>
      <c r="E53" s="8" t="s">
        <v>99</v>
      </c>
      <c r="F53" s="8" t="s">
        <v>409</v>
      </c>
    </row>
    <row r="54" spans="1:6" s="4" customFormat="1" ht="11.25">
      <c r="A54" s="8"/>
      <c r="B54" s="225"/>
      <c r="C54" s="343" t="s">
        <v>500</v>
      </c>
      <c r="D54" s="344"/>
      <c r="E54" s="344"/>
      <c r="F54" s="345"/>
    </row>
    <row r="55" spans="1:6" s="33" customFormat="1" ht="36">
      <c r="A55" s="7" t="s">
        <v>0</v>
      </c>
      <c r="B55" s="25" t="s">
        <v>1</v>
      </c>
      <c r="C55" s="231" t="s">
        <v>424</v>
      </c>
      <c r="D55" s="231" t="s">
        <v>425</v>
      </c>
      <c r="E55" s="231" t="s">
        <v>427</v>
      </c>
      <c r="F55" s="231" t="s">
        <v>83</v>
      </c>
    </row>
    <row r="56" spans="1:6" ht="12.75">
      <c r="A56" s="64"/>
      <c r="B56" s="232"/>
      <c r="C56" s="64"/>
      <c r="D56" s="64"/>
      <c r="E56" s="64"/>
      <c r="F56" s="100">
        <f t="shared" si="0"/>
        <v>0</v>
      </c>
    </row>
    <row r="57" spans="1:6" s="33" customFormat="1" ht="12.75">
      <c r="A57" s="39">
        <v>19</v>
      </c>
      <c r="B57" s="112" t="s">
        <v>156</v>
      </c>
      <c r="C57" s="16">
        <v>635</v>
      </c>
      <c r="D57" s="16">
        <v>14267</v>
      </c>
      <c r="E57" s="16"/>
      <c r="F57" s="2">
        <f t="shared" si="0"/>
        <v>14902</v>
      </c>
    </row>
    <row r="58" spans="1:6" ht="12.75">
      <c r="A58" s="39">
        <f>A57+1</f>
        <v>20</v>
      </c>
      <c r="B58" s="112" t="s">
        <v>17</v>
      </c>
      <c r="C58" s="16">
        <v>254</v>
      </c>
      <c r="D58" s="16">
        <v>10630</v>
      </c>
      <c r="E58" s="16"/>
      <c r="F58" s="2">
        <f t="shared" si="0"/>
        <v>10884</v>
      </c>
    </row>
    <row r="59" spans="1:6" ht="22.5">
      <c r="A59" s="39">
        <f aca="true" t="shared" si="2" ref="A59:A65">A58+1</f>
        <v>21</v>
      </c>
      <c r="B59" s="112" t="s">
        <v>147</v>
      </c>
      <c r="C59" s="16"/>
      <c r="D59" s="16"/>
      <c r="E59" s="16"/>
      <c r="F59" s="2">
        <f t="shared" si="0"/>
        <v>0</v>
      </c>
    </row>
    <row r="60" spans="1:6" ht="22.5">
      <c r="A60" s="39">
        <f t="shared" si="2"/>
        <v>22</v>
      </c>
      <c r="B60" s="112" t="s">
        <v>204</v>
      </c>
      <c r="C60" s="16"/>
      <c r="D60" s="16">
        <v>63237</v>
      </c>
      <c r="E60" s="16"/>
      <c r="F60" s="2">
        <f t="shared" si="0"/>
        <v>63237</v>
      </c>
    </row>
    <row r="61" spans="1:6" ht="12.75">
      <c r="A61" s="39">
        <f t="shared" si="2"/>
        <v>23</v>
      </c>
      <c r="B61" s="112" t="s">
        <v>148</v>
      </c>
      <c r="C61" s="16"/>
      <c r="D61" s="16"/>
      <c r="E61" s="16"/>
      <c r="F61" s="2">
        <f t="shared" si="0"/>
        <v>0</v>
      </c>
    </row>
    <row r="62" spans="1:6" ht="12.75">
      <c r="A62" s="39">
        <f t="shared" si="2"/>
        <v>24</v>
      </c>
      <c r="B62" s="112" t="s">
        <v>205</v>
      </c>
      <c r="C62" s="16"/>
      <c r="D62" s="16"/>
      <c r="E62" s="16"/>
      <c r="F62" s="2">
        <f t="shared" si="0"/>
        <v>0</v>
      </c>
    </row>
    <row r="63" spans="1:6" ht="12.75">
      <c r="A63" s="39">
        <f t="shared" si="2"/>
        <v>25</v>
      </c>
      <c r="B63" s="112" t="s">
        <v>206</v>
      </c>
      <c r="C63" s="16">
        <v>210</v>
      </c>
      <c r="D63" s="16"/>
      <c r="E63" s="16"/>
      <c r="F63" s="2">
        <f t="shared" si="0"/>
        <v>210</v>
      </c>
    </row>
    <row r="64" spans="1:6" ht="11.25" customHeight="1">
      <c r="A64" s="39">
        <f t="shared" si="2"/>
        <v>26</v>
      </c>
      <c r="B64" s="112" t="s">
        <v>67</v>
      </c>
      <c r="C64" s="16"/>
      <c r="D64" s="16">
        <v>63121</v>
      </c>
      <c r="E64" s="16"/>
      <c r="F64" s="2">
        <f t="shared" si="0"/>
        <v>63121</v>
      </c>
    </row>
    <row r="65" spans="1:6" ht="12.75">
      <c r="A65" s="39">
        <f t="shared" si="2"/>
        <v>27</v>
      </c>
      <c r="B65" s="112" t="s">
        <v>246</v>
      </c>
      <c r="C65" s="16"/>
      <c r="D65" s="16"/>
      <c r="E65" s="16"/>
      <c r="F65" s="2">
        <f t="shared" si="0"/>
        <v>0</v>
      </c>
    </row>
    <row r="66" spans="1:6" ht="12.75">
      <c r="A66" s="39"/>
      <c r="B66" s="134"/>
      <c r="C66" s="2"/>
      <c r="D66" s="2"/>
      <c r="E66" s="2"/>
      <c r="F66" s="2">
        <f t="shared" si="0"/>
        <v>0</v>
      </c>
    </row>
    <row r="67" spans="1:6" ht="21.75">
      <c r="A67" s="39">
        <v>28</v>
      </c>
      <c r="B67" s="134" t="s">
        <v>151</v>
      </c>
      <c r="C67" s="2">
        <f>SUM(C57:C66)</f>
        <v>1099</v>
      </c>
      <c r="D67" s="2">
        <f>SUM(D57:D66)</f>
        <v>151255</v>
      </c>
      <c r="E67" s="2">
        <f>SUM(E57:E66)</f>
        <v>0</v>
      </c>
      <c r="F67" s="2">
        <f t="shared" si="0"/>
        <v>152354</v>
      </c>
    </row>
    <row r="68" spans="1:6" ht="12.75">
      <c r="A68" s="39"/>
      <c r="B68" s="134"/>
      <c r="C68" s="2"/>
      <c r="D68" s="2"/>
      <c r="E68" s="2"/>
      <c r="F68" s="2">
        <f t="shared" si="0"/>
        <v>0</v>
      </c>
    </row>
    <row r="69" spans="1:6" ht="12.75">
      <c r="A69" s="63"/>
      <c r="B69" s="254"/>
      <c r="C69" s="98"/>
      <c r="D69" s="98"/>
      <c r="E69" s="98"/>
      <c r="F69" s="98">
        <f t="shared" si="0"/>
        <v>0</v>
      </c>
    </row>
    <row r="70" spans="1:6" ht="24.75" customHeight="1">
      <c r="A70" s="20">
        <v>29</v>
      </c>
      <c r="B70" s="18" t="s">
        <v>93</v>
      </c>
      <c r="C70" s="19">
        <f>C11+C29</f>
        <v>119286</v>
      </c>
      <c r="D70" s="19">
        <f>D11+D29</f>
        <v>250975</v>
      </c>
      <c r="E70" s="19">
        <f>E11+E29</f>
        <v>28555</v>
      </c>
      <c r="F70" s="31">
        <f t="shared" si="0"/>
        <v>398816</v>
      </c>
    </row>
    <row r="71" spans="1:6" s="127" customFormat="1" ht="12.75">
      <c r="A71" s="42"/>
      <c r="B71" s="250"/>
      <c r="C71" s="100"/>
      <c r="D71" s="100"/>
      <c r="E71" s="100"/>
      <c r="F71" s="100"/>
    </row>
    <row r="72" spans="1:6" ht="12.75">
      <c r="A72" s="39">
        <v>30</v>
      </c>
      <c r="B72" s="227" t="s">
        <v>91</v>
      </c>
      <c r="C72" s="27">
        <f>SUM(C74:C76)</f>
        <v>0</v>
      </c>
      <c r="D72" s="27">
        <f>SUM(D74:D76)</f>
        <v>0</v>
      </c>
      <c r="E72" s="27">
        <f>SUM(E74:E76)</f>
        <v>0</v>
      </c>
      <c r="F72" s="2">
        <f>SUM(C72:E72)</f>
        <v>0</v>
      </c>
    </row>
    <row r="73" spans="1:6" ht="12.75">
      <c r="A73" s="39"/>
      <c r="B73" s="134"/>
      <c r="C73" s="2"/>
      <c r="D73" s="2"/>
      <c r="E73" s="2"/>
      <c r="F73" s="2">
        <f aca="true" t="shared" si="3" ref="F73:F80">SUM(C73:E73)</f>
        <v>0</v>
      </c>
    </row>
    <row r="74" spans="1:6" ht="12.75">
      <c r="A74" s="39">
        <v>31</v>
      </c>
      <c r="B74" s="134" t="s">
        <v>92</v>
      </c>
      <c r="C74" s="2">
        <v>0</v>
      </c>
      <c r="D74" s="2">
        <v>0</v>
      </c>
      <c r="E74" s="2">
        <v>0</v>
      </c>
      <c r="F74" s="2">
        <f t="shared" si="3"/>
        <v>0</v>
      </c>
    </row>
    <row r="75" spans="1:6" ht="12.75">
      <c r="A75" s="39">
        <f>A74+1</f>
        <v>32</v>
      </c>
      <c r="B75" s="134" t="s">
        <v>149</v>
      </c>
      <c r="C75" s="2">
        <v>0</v>
      </c>
      <c r="D75" s="2">
        <v>0</v>
      </c>
      <c r="E75" s="2">
        <v>0</v>
      </c>
      <c r="F75" s="2">
        <f t="shared" si="3"/>
        <v>0</v>
      </c>
    </row>
    <row r="76" spans="1:6" ht="12.75">
      <c r="A76" s="39"/>
      <c r="B76" s="134"/>
      <c r="C76" s="2"/>
      <c r="D76" s="2"/>
      <c r="E76" s="2"/>
      <c r="F76" s="2"/>
    </row>
    <row r="77" spans="1:6" ht="12.75">
      <c r="A77" s="110"/>
      <c r="B77" s="251"/>
      <c r="C77" s="91"/>
      <c r="D77" s="91"/>
      <c r="E77" s="91"/>
      <c r="F77" s="2"/>
    </row>
    <row r="78" spans="1:6" ht="12.75">
      <c r="A78" s="110"/>
      <c r="B78" s="251"/>
      <c r="C78" s="91"/>
      <c r="D78" s="91"/>
      <c r="E78" s="91"/>
      <c r="F78" s="2"/>
    </row>
    <row r="79" spans="1:6" ht="12.75">
      <c r="A79" s="63"/>
      <c r="B79" s="252"/>
      <c r="C79" s="34"/>
      <c r="D79" s="34"/>
      <c r="E79" s="34"/>
      <c r="F79" s="98"/>
    </row>
    <row r="80" spans="1:6" ht="24.75" customHeight="1">
      <c r="A80" s="20">
        <v>33</v>
      </c>
      <c r="B80" s="18" t="s">
        <v>120</v>
      </c>
      <c r="C80" s="19">
        <f>C70+C72</f>
        <v>119286</v>
      </c>
      <c r="D80" s="19">
        <f>D70+D72</f>
        <v>250975</v>
      </c>
      <c r="E80" s="19">
        <f>E70+E72</f>
        <v>28555</v>
      </c>
      <c r="F80" s="19">
        <f t="shared" si="3"/>
        <v>398816</v>
      </c>
    </row>
    <row r="81" ht="12.75">
      <c r="B81" s="253"/>
    </row>
    <row r="82" ht="12.75">
      <c r="B82" s="253"/>
    </row>
    <row r="83" ht="12.75">
      <c r="B83" s="253"/>
    </row>
    <row r="84" ht="12.75">
      <c r="B84" s="253"/>
    </row>
    <row r="85" ht="12.75">
      <c r="B85" s="253"/>
    </row>
    <row r="86" ht="12.75">
      <c r="B86" s="253"/>
    </row>
    <row r="87" ht="12.75">
      <c r="B87" s="253"/>
    </row>
    <row r="88" ht="12.75">
      <c r="B88" s="253"/>
    </row>
    <row r="89" ht="12.75">
      <c r="B89" s="253"/>
    </row>
    <row r="90" ht="12.75">
      <c r="B90" s="253"/>
    </row>
    <row r="91" ht="12.75">
      <c r="B91" s="253"/>
    </row>
    <row r="92" ht="12.75">
      <c r="B92" s="253"/>
    </row>
    <row r="93" ht="12.75">
      <c r="B93" s="253"/>
    </row>
    <row r="94" ht="12.75">
      <c r="B94" s="253"/>
    </row>
    <row r="95" ht="12.75">
      <c r="B95" s="253"/>
    </row>
    <row r="96" ht="12.75">
      <c r="B96" s="253"/>
    </row>
    <row r="97" ht="12.75">
      <c r="B97" s="253"/>
    </row>
    <row r="98" ht="12.75">
      <c r="B98" s="253"/>
    </row>
    <row r="99" ht="12.75">
      <c r="B99" s="253"/>
    </row>
    <row r="100" ht="12.75">
      <c r="B100" s="253"/>
    </row>
    <row r="101" ht="12.75">
      <c r="B101" s="253"/>
    </row>
    <row r="102" ht="12.75">
      <c r="B102" s="253"/>
    </row>
    <row r="103" ht="12.75">
      <c r="B103" s="253"/>
    </row>
    <row r="104" ht="12.75">
      <c r="B104" s="253"/>
    </row>
    <row r="105" ht="12.75">
      <c r="B105" s="253"/>
    </row>
    <row r="106" ht="12.75">
      <c r="B106" s="253"/>
    </row>
    <row r="107" ht="12.75">
      <c r="B107" s="253"/>
    </row>
    <row r="108" ht="12.75">
      <c r="B108" s="253"/>
    </row>
    <row r="109" ht="12.75">
      <c r="B109" s="253"/>
    </row>
    <row r="110" ht="12.75">
      <c r="B110" s="253"/>
    </row>
    <row r="111" ht="12.75">
      <c r="B111" s="253"/>
    </row>
    <row r="112" ht="12.75">
      <c r="B112" s="253"/>
    </row>
    <row r="113" ht="12.75">
      <c r="B113" s="253"/>
    </row>
    <row r="114" ht="12.75">
      <c r="B114" s="253"/>
    </row>
    <row r="115" ht="12.75">
      <c r="B115" s="253"/>
    </row>
    <row r="116" ht="12.75">
      <c r="B116" s="253"/>
    </row>
    <row r="117" ht="12.75">
      <c r="B117" s="253"/>
    </row>
    <row r="118" ht="12.75">
      <c r="B118" s="253"/>
    </row>
    <row r="119" ht="12.75">
      <c r="B119" s="253"/>
    </row>
    <row r="120" ht="12.75">
      <c r="B120" s="253"/>
    </row>
    <row r="121" ht="12.75">
      <c r="B121" s="253"/>
    </row>
    <row r="122" ht="12.75">
      <c r="B122" s="253"/>
    </row>
    <row r="123" ht="12.75">
      <c r="B123" s="253"/>
    </row>
    <row r="124" ht="12.75">
      <c r="B124" s="253"/>
    </row>
    <row r="125" ht="12.75">
      <c r="B125" s="253"/>
    </row>
    <row r="126" ht="12.75">
      <c r="B126" s="253"/>
    </row>
    <row r="127" ht="12.75">
      <c r="B127" s="253"/>
    </row>
    <row r="128" ht="12.75">
      <c r="B128" s="253"/>
    </row>
    <row r="129" ht="12.75">
      <c r="B129" s="253"/>
    </row>
    <row r="130" ht="12.75">
      <c r="B130" s="253"/>
    </row>
    <row r="131" ht="12.75">
      <c r="B131" s="253"/>
    </row>
    <row r="132" ht="12.75">
      <c r="B132" s="253"/>
    </row>
    <row r="133" ht="12.75">
      <c r="B133" s="253"/>
    </row>
    <row r="134" ht="12.75">
      <c r="B134" s="253"/>
    </row>
    <row r="135" ht="12.75">
      <c r="B135" s="253"/>
    </row>
    <row r="136" ht="12.75">
      <c r="B136" s="253"/>
    </row>
    <row r="137" ht="12.75">
      <c r="B137" s="253"/>
    </row>
    <row r="138" ht="12.75">
      <c r="B138" s="253"/>
    </row>
    <row r="139" ht="12.75">
      <c r="B139" s="253"/>
    </row>
    <row r="140" ht="12.75">
      <c r="B140" s="253"/>
    </row>
    <row r="141" ht="12.75">
      <c r="B141" s="253"/>
    </row>
    <row r="142" ht="12.75">
      <c r="B142" s="253"/>
    </row>
    <row r="143" ht="12.75">
      <c r="B143" s="253"/>
    </row>
    <row r="144" ht="12.75">
      <c r="B144" s="253"/>
    </row>
    <row r="145" ht="12.75">
      <c r="B145" s="253"/>
    </row>
    <row r="146" ht="12.75">
      <c r="B146" s="253"/>
    </row>
    <row r="147" ht="12.75">
      <c r="B147" s="253"/>
    </row>
    <row r="148" ht="12.75">
      <c r="B148" s="253"/>
    </row>
    <row r="149" ht="12.75">
      <c r="B149" s="253"/>
    </row>
    <row r="150" ht="12.75">
      <c r="B150" s="253"/>
    </row>
    <row r="151" ht="12.75">
      <c r="B151" s="253"/>
    </row>
    <row r="152" ht="12.75">
      <c r="B152" s="253"/>
    </row>
    <row r="153" ht="12.75">
      <c r="B153" s="253"/>
    </row>
    <row r="154" ht="12.75">
      <c r="B154" s="253"/>
    </row>
    <row r="155" ht="12.75">
      <c r="B155" s="253"/>
    </row>
    <row r="156" ht="12.75">
      <c r="B156" s="253"/>
    </row>
    <row r="157" ht="12.75">
      <c r="B157" s="253"/>
    </row>
    <row r="158" ht="12.75">
      <c r="B158" s="253"/>
    </row>
    <row r="159" ht="12.75">
      <c r="B159" s="253"/>
    </row>
    <row r="160" ht="12.75">
      <c r="B160" s="253"/>
    </row>
    <row r="161" ht="12.75">
      <c r="B161" s="253"/>
    </row>
    <row r="162" ht="12.75">
      <c r="B162" s="253"/>
    </row>
    <row r="163" ht="12.75">
      <c r="B163" s="253"/>
    </row>
    <row r="164" ht="12.75">
      <c r="B164" s="253"/>
    </row>
    <row r="165" ht="12.75">
      <c r="B165" s="253"/>
    </row>
    <row r="166" ht="12.75">
      <c r="B166" s="253"/>
    </row>
    <row r="167" ht="12.75">
      <c r="B167" s="253"/>
    </row>
    <row r="168" ht="12.75">
      <c r="B168" s="253"/>
    </row>
    <row r="169" ht="12.75">
      <c r="B169" s="253"/>
    </row>
    <row r="170" ht="12.75">
      <c r="B170" s="253"/>
    </row>
    <row r="171" ht="12.75">
      <c r="B171" s="253"/>
    </row>
    <row r="172" ht="12.75">
      <c r="B172" s="253"/>
    </row>
    <row r="173" ht="12.75">
      <c r="B173" s="253"/>
    </row>
    <row r="174" ht="12.75">
      <c r="B174" s="253"/>
    </row>
    <row r="175" ht="12.75">
      <c r="B175" s="253"/>
    </row>
    <row r="176" ht="12.75">
      <c r="B176" s="253"/>
    </row>
    <row r="177" ht="12.75">
      <c r="B177" s="253"/>
    </row>
    <row r="178" ht="12.75">
      <c r="B178" s="253"/>
    </row>
    <row r="179" ht="12.75">
      <c r="B179" s="253"/>
    </row>
    <row r="180" ht="12.75">
      <c r="B180" s="253"/>
    </row>
    <row r="181" ht="12.75">
      <c r="B181" s="253"/>
    </row>
    <row r="182" ht="12.75">
      <c r="B182" s="253"/>
    </row>
    <row r="183" ht="12.75">
      <c r="B183" s="253"/>
    </row>
    <row r="184" ht="12.75">
      <c r="B184" s="253"/>
    </row>
    <row r="185" ht="12.75">
      <c r="B185" s="253"/>
    </row>
    <row r="186" ht="12.75">
      <c r="B186" s="253"/>
    </row>
    <row r="187" ht="12.75">
      <c r="B187" s="253"/>
    </row>
    <row r="188" ht="12.75">
      <c r="B188" s="253"/>
    </row>
    <row r="189" ht="12.75">
      <c r="B189" s="253"/>
    </row>
    <row r="190" ht="12.75">
      <c r="B190" s="253"/>
    </row>
    <row r="191" ht="12.75">
      <c r="B191" s="253"/>
    </row>
  </sheetData>
  <sheetProtection/>
  <mergeCells count="4">
    <mergeCell ref="A1:F1"/>
    <mergeCell ref="A5:F5"/>
    <mergeCell ref="C8:F8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7.421875" style="29" customWidth="1"/>
    <col min="4" max="4" width="7.28125" style="29" customWidth="1"/>
    <col min="5" max="5" width="7.421875" style="29" customWidth="1"/>
    <col min="6" max="6" width="9.421875" style="29" customWidth="1"/>
    <col min="7" max="7" width="9.00390625" style="32" customWidth="1"/>
    <col min="8" max="8" width="7.140625" style="32" customWidth="1"/>
    <col min="9" max="9" width="7.7109375" style="29" customWidth="1"/>
    <col min="10" max="10" width="9.8515625" style="29" customWidth="1"/>
    <col min="11" max="11" width="8.8515625" style="29" customWidth="1"/>
    <col min="12" max="12" width="8.28125" style="29" customWidth="1"/>
    <col min="13" max="13" width="10.7109375" style="32" customWidth="1"/>
    <col min="14" max="14" width="9.28125" style="32" customWidth="1"/>
    <col min="15" max="16384" width="9.140625" style="4" customWidth="1"/>
  </cols>
  <sheetData>
    <row r="1" spans="1:14" ht="11.25">
      <c r="A1" s="346" t="s">
        <v>592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11.25">
      <c r="A2" s="3"/>
      <c r="B2" s="3"/>
      <c r="G2" s="29"/>
      <c r="H2" s="29"/>
      <c r="M2" s="29"/>
      <c r="N2" s="29"/>
    </row>
    <row r="4" spans="1:14" ht="12.75">
      <c r="A4" s="352" t="s">
        <v>513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6" ht="11.25">
      <c r="N6" s="29" t="s">
        <v>18</v>
      </c>
    </row>
    <row r="7" spans="1:14" ht="12.75" customHeight="1">
      <c r="A7" s="356" t="s">
        <v>0</v>
      </c>
      <c r="B7" s="8" t="s">
        <v>96</v>
      </c>
      <c r="C7" s="114" t="s">
        <v>97</v>
      </c>
      <c r="D7" s="114" t="s">
        <v>98</v>
      </c>
      <c r="E7" s="114" t="s">
        <v>99</v>
      </c>
      <c r="F7" s="114" t="s">
        <v>100</v>
      </c>
      <c r="G7" s="114" t="s">
        <v>102</v>
      </c>
      <c r="H7" s="114" t="s">
        <v>103</v>
      </c>
      <c r="I7" s="114" t="s">
        <v>104</v>
      </c>
      <c r="J7" s="114" t="s">
        <v>105</v>
      </c>
      <c r="K7" s="114"/>
      <c r="L7" s="114" t="s">
        <v>106</v>
      </c>
      <c r="M7" s="114" t="s">
        <v>107</v>
      </c>
      <c r="N7" s="114" t="s">
        <v>109</v>
      </c>
    </row>
    <row r="8" spans="1:14" ht="12.75" customHeight="1">
      <c r="A8" s="357"/>
      <c r="B8" s="356" t="s">
        <v>1</v>
      </c>
      <c r="C8" s="353" t="s">
        <v>124</v>
      </c>
      <c r="D8" s="354"/>
      <c r="E8" s="354"/>
      <c r="F8" s="354"/>
      <c r="G8" s="355"/>
      <c r="H8" s="349" t="s">
        <v>125</v>
      </c>
      <c r="I8" s="350"/>
      <c r="J8" s="350"/>
      <c r="K8" s="350"/>
      <c r="L8" s="350"/>
      <c r="M8" s="351"/>
      <c r="N8" s="98"/>
    </row>
    <row r="9" spans="1:14" ht="52.5">
      <c r="A9" s="358"/>
      <c r="B9" s="358"/>
      <c r="C9" s="101" t="s">
        <v>3</v>
      </c>
      <c r="D9" s="101" t="s">
        <v>208</v>
      </c>
      <c r="E9" s="101" t="s">
        <v>212</v>
      </c>
      <c r="F9" s="101" t="s">
        <v>207</v>
      </c>
      <c r="G9" s="101" t="s">
        <v>211</v>
      </c>
      <c r="H9" s="101" t="s">
        <v>209</v>
      </c>
      <c r="I9" s="101" t="s">
        <v>212</v>
      </c>
      <c r="J9" s="101" t="s">
        <v>207</v>
      </c>
      <c r="K9" s="101" t="s">
        <v>445</v>
      </c>
      <c r="L9" s="101" t="s">
        <v>247</v>
      </c>
      <c r="M9" s="101" t="s">
        <v>210</v>
      </c>
      <c r="N9" s="101" t="s">
        <v>126</v>
      </c>
    </row>
    <row r="10" spans="1:14" ht="11.25">
      <c r="A10" s="11"/>
      <c r="B10" s="11"/>
      <c r="C10" s="121"/>
      <c r="D10" s="122"/>
      <c r="E10" s="108"/>
      <c r="F10" s="96"/>
      <c r="G10" s="96"/>
      <c r="H10" s="140"/>
      <c r="I10" s="62"/>
      <c r="J10" s="96"/>
      <c r="K10" s="96"/>
      <c r="L10" s="96"/>
      <c r="M10" s="96"/>
      <c r="N10" s="122"/>
    </row>
    <row r="11" spans="1:14" s="68" customFormat="1" ht="11.25">
      <c r="A11" s="117"/>
      <c r="B11" s="43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s="68" customFormat="1" ht="11.25">
      <c r="A12" s="14"/>
      <c r="B12" s="30"/>
      <c r="C12" s="69"/>
      <c r="D12" s="69"/>
      <c r="E12" s="69"/>
      <c r="F12" s="69"/>
      <c r="G12" s="27"/>
      <c r="H12" s="27"/>
      <c r="I12" s="69"/>
      <c r="J12" s="69"/>
      <c r="K12" s="69"/>
      <c r="L12" s="69"/>
      <c r="M12" s="27"/>
      <c r="N12" s="27"/>
    </row>
    <row r="13" spans="1:14" s="68" customFormat="1" ht="11.25">
      <c r="A13" s="14">
        <v>1</v>
      </c>
      <c r="B13" s="30" t="s">
        <v>241</v>
      </c>
      <c r="C13" s="69"/>
      <c r="D13" s="69"/>
      <c r="E13" s="69"/>
      <c r="F13" s="69"/>
      <c r="G13" s="27"/>
      <c r="H13" s="27"/>
      <c r="I13" s="69"/>
      <c r="J13" s="69"/>
      <c r="K13" s="69"/>
      <c r="L13" s="69"/>
      <c r="M13" s="27"/>
      <c r="N13" s="27"/>
    </row>
    <row r="14" spans="1:14" s="68" customFormat="1" ht="11.25">
      <c r="A14" s="14">
        <v>2</v>
      </c>
      <c r="B14" s="15" t="s">
        <v>442</v>
      </c>
      <c r="C14" s="16">
        <v>144280</v>
      </c>
      <c r="D14" s="16">
        <v>45945</v>
      </c>
      <c r="E14" s="16">
        <v>17086</v>
      </c>
      <c r="F14" s="16">
        <v>0</v>
      </c>
      <c r="G14" s="2">
        <f>SUM(C14:F14)</f>
        <v>207311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2">
        <f>SUM(H14:L14)</f>
        <v>0</v>
      </c>
      <c r="N14" s="2">
        <f>G14+M14</f>
        <v>207311</v>
      </c>
    </row>
    <row r="15" spans="1:14" s="68" customFormat="1" ht="11.25">
      <c r="A15" s="14">
        <v>3</v>
      </c>
      <c r="B15" s="15" t="s">
        <v>443</v>
      </c>
      <c r="C15" s="16">
        <v>24164</v>
      </c>
      <c r="D15" s="16">
        <v>0</v>
      </c>
      <c r="E15" s="16">
        <v>22448</v>
      </c>
      <c r="F15" s="16">
        <v>40332</v>
      </c>
      <c r="G15" s="2">
        <f>SUM(C15:F15)</f>
        <v>86944</v>
      </c>
      <c r="H15" s="16">
        <v>1020</v>
      </c>
      <c r="I15" s="16">
        <v>55668</v>
      </c>
      <c r="J15" s="16">
        <v>1200</v>
      </c>
      <c r="K15" s="16">
        <v>46673</v>
      </c>
      <c r="L15" s="16">
        <v>0</v>
      </c>
      <c r="M15" s="2">
        <f>SUM(H15:L15)</f>
        <v>104561</v>
      </c>
      <c r="N15" s="2">
        <f>G15+M15</f>
        <v>191505</v>
      </c>
    </row>
    <row r="16" spans="1:14" s="68" customFormat="1" ht="11.25">
      <c r="A16" s="14">
        <v>4</v>
      </c>
      <c r="B16" s="15" t="s">
        <v>444</v>
      </c>
      <c r="C16" s="16">
        <v>0</v>
      </c>
      <c r="D16" s="16">
        <v>0</v>
      </c>
      <c r="E16" s="16">
        <v>0</v>
      </c>
      <c r="F16" s="16">
        <v>0</v>
      </c>
      <c r="G16" s="2">
        <f>SUM(C16:F16)</f>
        <v>0</v>
      </c>
      <c r="H16" s="2">
        <v>0</v>
      </c>
      <c r="I16" s="16">
        <v>0</v>
      </c>
      <c r="J16" s="16">
        <v>0</v>
      </c>
      <c r="K16" s="16">
        <v>0</v>
      </c>
      <c r="L16" s="16">
        <v>0</v>
      </c>
      <c r="M16" s="2">
        <f>SUM(H16:L16)</f>
        <v>0</v>
      </c>
      <c r="N16" s="2">
        <f>G16+M16</f>
        <v>0</v>
      </c>
    </row>
    <row r="17" spans="1:14" s="116" customFormat="1" ht="11.25">
      <c r="A17" s="14">
        <v>5</v>
      </c>
      <c r="B17" s="30" t="s">
        <v>83</v>
      </c>
      <c r="C17" s="2">
        <f>SUM(C14:C16)</f>
        <v>168444</v>
      </c>
      <c r="D17" s="2">
        <f aca="true" t="shared" si="0" ref="D17:N17">SUM(D14:D16)</f>
        <v>45945</v>
      </c>
      <c r="E17" s="2">
        <f t="shared" si="0"/>
        <v>39534</v>
      </c>
      <c r="F17" s="2">
        <f t="shared" si="0"/>
        <v>40332</v>
      </c>
      <c r="G17" s="2">
        <f t="shared" si="0"/>
        <v>294255</v>
      </c>
      <c r="H17" s="2">
        <f t="shared" si="0"/>
        <v>1020</v>
      </c>
      <c r="I17" s="2">
        <f t="shared" si="0"/>
        <v>55668</v>
      </c>
      <c r="J17" s="2">
        <f t="shared" si="0"/>
        <v>1200</v>
      </c>
      <c r="K17" s="2">
        <f t="shared" si="0"/>
        <v>46673</v>
      </c>
      <c r="L17" s="2">
        <f t="shared" si="0"/>
        <v>0</v>
      </c>
      <c r="M17" s="2">
        <f t="shared" si="0"/>
        <v>104561</v>
      </c>
      <c r="N17" s="2">
        <f t="shared" si="0"/>
        <v>398816</v>
      </c>
    </row>
    <row r="18" spans="1:14" ht="11.25">
      <c r="A18" s="14"/>
      <c r="B18" s="17"/>
      <c r="C18" s="34"/>
      <c r="D18" s="34"/>
      <c r="E18" s="34"/>
      <c r="F18" s="34"/>
      <c r="G18" s="98"/>
      <c r="H18" s="98"/>
      <c r="I18" s="34"/>
      <c r="J18" s="34"/>
      <c r="K18" s="34"/>
      <c r="L18" s="34"/>
      <c r="M18" s="98"/>
      <c r="N18" s="98"/>
    </row>
    <row r="19" spans="1:14" ht="11.25">
      <c r="A19" s="42">
        <v>6</v>
      </c>
      <c r="B19" s="43" t="s">
        <v>108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1.25">
      <c r="A20" s="39">
        <v>7</v>
      </c>
      <c r="B20" s="15" t="s">
        <v>442</v>
      </c>
      <c r="C20" s="31">
        <f>SUM(C14)</f>
        <v>144280</v>
      </c>
      <c r="D20" s="31">
        <f aca="true" t="shared" si="1" ref="D20:N20">SUM(D14)</f>
        <v>45945</v>
      </c>
      <c r="E20" s="31">
        <f t="shared" si="1"/>
        <v>17086</v>
      </c>
      <c r="F20" s="31">
        <f t="shared" si="1"/>
        <v>0</v>
      </c>
      <c r="G20" s="31">
        <f t="shared" si="1"/>
        <v>207311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 t="shared" si="1"/>
        <v>207311</v>
      </c>
    </row>
    <row r="21" spans="1:14" ht="11.25">
      <c r="A21" s="39">
        <v>8</v>
      </c>
      <c r="B21" s="15" t="s">
        <v>443</v>
      </c>
      <c r="C21" s="31">
        <f>SUM(C15)</f>
        <v>24164</v>
      </c>
      <c r="D21" s="31">
        <f aca="true" t="shared" si="2" ref="D21:N21">SUM(D15)</f>
        <v>0</v>
      </c>
      <c r="E21" s="31">
        <f t="shared" si="2"/>
        <v>22448</v>
      </c>
      <c r="F21" s="31">
        <f t="shared" si="2"/>
        <v>40332</v>
      </c>
      <c r="G21" s="31">
        <f t="shared" si="2"/>
        <v>86944</v>
      </c>
      <c r="H21" s="31">
        <f t="shared" si="2"/>
        <v>1020</v>
      </c>
      <c r="I21" s="31">
        <f t="shared" si="2"/>
        <v>55668</v>
      </c>
      <c r="J21" s="31">
        <f t="shared" si="2"/>
        <v>1200</v>
      </c>
      <c r="K21" s="31">
        <f t="shared" si="2"/>
        <v>46673</v>
      </c>
      <c r="L21" s="31">
        <f t="shared" si="2"/>
        <v>0</v>
      </c>
      <c r="M21" s="31">
        <f t="shared" si="2"/>
        <v>104561</v>
      </c>
      <c r="N21" s="31">
        <f t="shared" si="2"/>
        <v>191505</v>
      </c>
    </row>
    <row r="22" spans="1:14" ht="11.25">
      <c r="A22" s="39">
        <v>9</v>
      </c>
      <c r="B22" s="15" t="s">
        <v>444</v>
      </c>
      <c r="C22" s="31">
        <f aca="true" t="shared" si="3" ref="C22:N22">SUM(C16)</f>
        <v>0</v>
      </c>
      <c r="D22" s="31">
        <f t="shared" si="3"/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</row>
    <row r="23" spans="1:14" ht="11.25">
      <c r="A23" s="63">
        <v>10</v>
      </c>
      <c r="B23" s="97" t="s">
        <v>83</v>
      </c>
      <c r="C23" s="48">
        <f aca="true" t="shared" si="4" ref="C23:N23">SUM(C17)</f>
        <v>168444</v>
      </c>
      <c r="D23" s="48">
        <f t="shared" si="4"/>
        <v>45945</v>
      </c>
      <c r="E23" s="48">
        <f t="shared" si="4"/>
        <v>39534</v>
      </c>
      <c r="F23" s="48">
        <f t="shared" si="4"/>
        <v>40332</v>
      </c>
      <c r="G23" s="48">
        <f t="shared" si="4"/>
        <v>294255</v>
      </c>
      <c r="H23" s="48">
        <f t="shared" si="4"/>
        <v>1020</v>
      </c>
      <c r="I23" s="48">
        <f t="shared" si="4"/>
        <v>55668</v>
      </c>
      <c r="J23" s="48">
        <f t="shared" si="4"/>
        <v>1200</v>
      </c>
      <c r="K23" s="48">
        <f t="shared" si="4"/>
        <v>46673</v>
      </c>
      <c r="L23" s="48">
        <f t="shared" si="4"/>
        <v>0</v>
      </c>
      <c r="M23" s="48">
        <f t="shared" si="4"/>
        <v>104561</v>
      </c>
      <c r="N23" s="48">
        <f t="shared" si="4"/>
        <v>398816</v>
      </c>
    </row>
    <row r="24" ht="11.25">
      <c r="B24" s="35"/>
    </row>
  </sheetData>
  <sheetProtection/>
  <mergeCells count="6">
    <mergeCell ref="H8:M8"/>
    <mergeCell ref="A1:N1"/>
    <mergeCell ref="A4:N4"/>
    <mergeCell ref="C8:G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2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2" customWidth="1"/>
    <col min="15" max="15" width="9.00390625" style="4" customWidth="1"/>
    <col min="16" max="16384" width="9.140625" style="4" customWidth="1"/>
  </cols>
  <sheetData>
    <row r="1" spans="1:15" ht="11.25">
      <c r="A1" s="346" t="s">
        <v>593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5" ht="11.25">
      <c r="A2" s="3"/>
      <c r="B2" s="3"/>
      <c r="C2" s="3"/>
      <c r="D2" s="3"/>
      <c r="E2" s="3"/>
      <c r="F2" s="3"/>
      <c r="G2" s="3"/>
      <c r="H2" s="3"/>
      <c r="I2" s="41"/>
      <c r="J2" s="3"/>
      <c r="K2" s="3"/>
      <c r="L2" s="3"/>
      <c r="M2" s="3"/>
      <c r="N2" s="41"/>
      <c r="O2" s="3"/>
    </row>
    <row r="4" spans="1:15" ht="12.75">
      <c r="A4" s="352" t="s">
        <v>514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18</v>
      </c>
    </row>
    <row r="7" spans="1:15" ht="12.75" customHeight="1">
      <c r="A7" s="356" t="s">
        <v>0</v>
      </c>
      <c r="B7" s="8" t="s">
        <v>96</v>
      </c>
      <c r="C7" s="8" t="s">
        <v>97</v>
      </c>
      <c r="D7" s="8" t="s">
        <v>98</v>
      </c>
      <c r="E7" s="8" t="s">
        <v>99</v>
      </c>
      <c r="F7" s="8" t="s">
        <v>100</v>
      </c>
      <c r="G7" s="8" t="s">
        <v>101</v>
      </c>
      <c r="H7" s="8" t="s">
        <v>102</v>
      </c>
      <c r="I7" s="8" t="s">
        <v>103</v>
      </c>
      <c r="J7" s="8" t="s">
        <v>104</v>
      </c>
      <c r="K7" s="8" t="s">
        <v>105</v>
      </c>
      <c r="L7" s="8" t="s">
        <v>106</v>
      </c>
      <c r="M7" s="8" t="s">
        <v>107</v>
      </c>
      <c r="N7" s="8" t="s">
        <v>109</v>
      </c>
      <c r="O7" s="8" t="s">
        <v>110</v>
      </c>
    </row>
    <row r="8" spans="1:15" ht="12.75" customHeight="1">
      <c r="A8" s="357"/>
      <c r="B8" s="356" t="s">
        <v>1</v>
      </c>
      <c r="C8" s="343" t="s">
        <v>117</v>
      </c>
      <c r="D8" s="344"/>
      <c r="E8" s="344"/>
      <c r="F8" s="344"/>
      <c r="G8" s="344"/>
      <c r="H8" s="344"/>
      <c r="I8" s="345"/>
      <c r="J8" s="343" t="s">
        <v>119</v>
      </c>
      <c r="K8" s="344"/>
      <c r="L8" s="344"/>
      <c r="M8" s="344"/>
      <c r="N8" s="345"/>
      <c r="O8" s="356" t="s">
        <v>120</v>
      </c>
    </row>
    <row r="9" spans="1:15" ht="63">
      <c r="A9" s="358"/>
      <c r="B9" s="358"/>
      <c r="C9" s="7" t="s">
        <v>19</v>
      </c>
      <c r="D9" s="7" t="s">
        <v>214</v>
      </c>
      <c r="E9" s="7" t="s">
        <v>20</v>
      </c>
      <c r="F9" s="7" t="s">
        <v>213</v>
      </c>
      <c r="G9" s="7" t="s">
        <v>21</v>
      </c>
      <c r="H9" s="7" t="s">
        <v>122</v>
      </c>
      <c r="I9" s="7" t="s">
        <v>118</v>
      </c>
      <c r="J9" s="7" t="s">
        <v>22</v>
      </c>
      <c r="K9" s="7" t="s">
        <v>123</v>
      </c>
      <c r="L9" s="7" t="s">
        <v>446</v>
      </c>
      <c r="M9" s="7" t="s">
        <v>215</v>
      </c>
      <c r="N9" s="7" t="s">
        <v>216</v>
      </c>
      <c r="O9" s="358"/>
    </row>
    <row r="10" spans="1:15" ht="11.25">
      <c r="A10" s="42"/>
      <c r="B10" s="119"/>
      <c r="C10" s="122"/>
      <c r="D10" s="128"/>
      <c r="E10" s="122"/>
      <c r="F10" s="128"/>
      <c r="G10" s="122"/>
      <c r="H10" s="122"/>
      <c r="I10" s="122"/>
      <c r="J10" s="122"/>
      <c r="K10" s="122"/>
      <c r="L10" s="128"/>
      <c r="M10" s="122"/>
      <c r="N10" s="122"/>
      <c r="O10" s="122"/>
    </row>
    <row r="11" spans="1:15" ht="11.25">
      <c r="A11" s="39"/>
      <c r="B11" s="118"/>
      <c r="C11" s="96"/>
      <c r="D11" s="108"/>
      <c r="E11" s="96"/>
      <c r="F11" s="108"/>
      <c r="G11" s="96"/>
      <c r="H11" s="96"/>
      <c r="I11" s="96"/>
      <c r="J11" s="96"/>
      <c r="K11" s="96"/>
      <c r="L11" s="108"/>
      <c r="M11" s="96"/>
      <c r="N11" s="96"/>
      <c r="O11" s="96"/>
    </row>
    <row r="12" spans="1:15" ht="11.25">
      <c r="A12" s="39">
        <v>1</v>
      </c>
      <c r="B12" s="118" t="s">
        <v>241</v>
      </c>
      <c r="C12" s="15"/>
      <c r="D12" s="35"/>
      <c r="E12" s="15"/>
      <c r="F12" s="35"/>
      <c r="G12" s="15"/>
      <c r="H12" s="15"/>
      <c r="I12" s="30"/>
      <c r="J12" s="15"/>
      <c r="K12" s="15"/>
      <c r="L12" s="35"/>
      <c r="M12" s="15"/>
      <c r="N12" s="30"/>
      <c r="O12" s="15"/>
    </row>
    <row r="13" spans="1:15" ht="11.25">
      <c r="A13" s="39">
        <f>A12+1</f>
        <v>2</v>
      </c>
      <c r="B13" s="15" t="s">
        <v>442</v>
      </c>
      <c r="C13" s="16">
        <v>14079</v>
      </c>
      <c r="D13" s="1">
        <v>3740</v>
      </c>
      <c r="E13" s="16">
        <v>91858</v>
      </c>
      <c r="F13" s="1">
        <v>0</v>
      </c>
      <c r="G13" s="16">
        <v>3668</v>
      </c>
      <c r="H13" s="16">
        <v>4842</v>
      </c>
      <c r="I13" s="2">
        <f>SUM(C13:H13)</f>
        <v>118187</v>
      </c>
      <c r="J13" s="16">
        <v>254</v>
      </c>
      <c r="K13" s="16">
        <v>635</v>
      </c>
      <c r="L13" s="1">
        <v>0</v>
      </c>
      <c r="M13" s="16">
        <v>210</v>
      </c>
      <c r="N13" s="2">
        <f>SUM(J13:M13)</f>
        <v>1099</v>
      </c>
      <c r="O13" s="2">
        <f>I13+N13</f>
        <v>119286</v>
      </c>
    </row>
    <row r="14" spans="1:15" ht="11.25">
      <c r="A14" s="39">
        <f>A13+1</f>
        <v>3</v>
      </c>
      <c r="B14" s="15" t="s">
        <v>443</v>
      </c>
      <c r="C14" s="16">
        <v>30641</v>
      </c>
      <c r="D14" s="1">
        <v>6563</v>
      </c>
      <c r="E14" s="16">
        <v>27387</v>
      </c>
      <c r="F14" s="1">
        <v>5000</v>
      </c>
      <c r="G14" s="16">
        <v>1353</v>
      </c>
      <c r="H14" s="16">
        <v>28776</v>
      </c>
      <c r="I14" s="2">
        <f>SUM(C14:H14)</f>
        <v>99720</v>
      </c>
      <c r="J14" s="16">
        <v>73867</v>
      </c>
      <c r="K14" s="16">
        <v>14267</v>
      </c>
      <c r="L14" s="1">
        <v>63121</v>
      </c>
      <c r="M14" s="16">
        <v>0</v>
      </c>
      <c r="N14" s="2">
        <f>SUM(J14:M14)</f>
        <v>151255</v>
      </c>
      <c r="O14" s="2">
        <f>I14+N14</f>
        <v>250975</v>
      </c>
    </row>
    <row r="15" spans="1:15" ht="11.25">
      <c r="A15" s="39">
        <f>A14+1</f>
        <v>4</v>
      </c>
      <c r="B15" s="15" t="s">
        <v>444</v>
      </c>
      <c r="C15" s="16">
        <v>9890</v>
      </c>
      <c r="D15" s="1">
        <v>2533</v>
      </c>
      <c r="E15" s="16">
        <v>1076</v>
      </c>
      <c r="F15" s="1">
        <v>0</v>
      </c>
      <c r="G15" s="16">
        <v>0</v>
      </c>
      <c r="H15" s="16">
        <v>15056</v>
      </c>
      <c r="I15" s="2">
        <f>SUM(C15:H15)</f>
        <v>28555</v>
      </c>
      <c r="J15" s="16">
        <v>0</v>
      </c>
      <c r="K15" s="16">
        <v>0</v>
      </c>
      <c r="L15" s="1">
        <v>0</v>
      </c>
      <c r="M15" s="16">
        <v>0</v>
      </c>
      <c r="N15" s="2">
        <f>SUM(J15:M15)</f>
        <v>0</v>
      </c>
      <c r="O15" s="2">
        <f>I15+N15</f>
        <v>28555</v>
      </c>
    </row>
    <row r="16" spans="1:15" s="52" customFormat="1" ht="10.5">
      <c r="A16" s="39">
        <f>A15+1</f>
        <v>5</v>
      </c>
      <c r="B16" s="30" t="s">
        <v>83</v>
      </c>
      <c r="C16" s="2">
        <f>SUM(C13:C15)</f>
        <v>54610</v>
      </c>
      <c r="D16" s="2">
        <f aca="true" t="shared" si="0" ref="D16:O16">SUM(D13:D15)</f>
        <v>12836</v>
      </c>
      <c r="E16" s="2">
        <f t="shared" si="0"/>
        <v>120321</v>
      </c>
      <c r="F16" s="2">
        <f t="shared" si="0"/>
        <v>5000</v>
      </c>
      <c r="G16" s="2">
        <f t="shared" si="0"/>
        <v>5021</v>
      </c>
      <c r="H16" s="2">
        <f t="shared" si="0"/>
        <v>48674</v>
      </c>
      <c r="I16" s="2">
        <f t="shared" si="0"/>
        <v>246462</v>
      </c>
      <c r="J16" s="2">
        <f t="shared" si="0"/>
        <v>74121</v>
      </c>
      <c r="K16" s="2">
        <f t="shared" si="0"/>
        <v>14902</v>
      </c>
      <c r="L16" s="2">
        <f t="shared" si="0"/>
        <v>63121</v>
      </c>
      <c r="M16" s="2">
        <f t="shared" si="0"/>
        <v>210</v>
      </c>
      <c r="N16" s="2">
        <f t="shared" si="0"/>
        <v>152354</v>
      </c>
      <c r="O16" s="2">
        <f t="shared" si="0"/>
        <v>398816</v>
      </c>
    </row>
    <row r="17" spans="1:15" ht="11.25">
      <c r="A17" s="39"/>
      <c r="B17" s="35"/>
      <c r="C17" s="16"/>
      <c r="D17" s="1"/>
      <c r="E17" s="16"/>
      <c r="F17" s="1"/>
      <c r="G17" s="16"/>
      <c r="H17" s="16"/>
      <c r="I17" s="2"/>
      <c r="J17" s="16"/>
      <c r="K17" s="16"/>
      <c r="L17" s="1"/>
      <c r="M17" s="16"/>
      <c r="N17" s="2"/>
      <c r="O17" s="2"/>
    </row>
    <row r="18" spans="1:15" ht="11.25">
      <c r="A18" s="63"/>
      <c r="B18" s="35"/>
      <c r="C18" s="111"/>
      <c r="D18" s="13"/>
      <c r="E18" s="111"/>
      <c r="F18" s="13"/>
      <c r="G18" s="111"/>
      <c r="H18" s="111"/>
      <c r="I18" s="135"/>
      <c r="J18" s="111"/>
      <c r="K18" s="111"/>
      <c r="L18" s="13"/>
      <c r="M18" s="111"/>
      <c r="N18" s="135"/>
      <c r="O18" s="111"/>
    </row>
    <row r="19" spans="1:15" s="52" customFormat="1" ht="10.5">
      <c r="A19" s="42">
        <v>6</v>
      </c>
      <c r="B19" s="43" t="s">
        <v>121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s="52" customFormat="1" ht="11.25">
      <c r="A20" s="39">
        <f>A19+1</f>
        <v>7</v>
      </c>
      <c r="B20" s="15" t="s">
        <v>442</v>
      </c>
      <c r="C20" s="255">
        <f>SUM(C13)</f>
        <v>14079</v>
      </c>
      <c r="D20" s="255">
        <f aca="true" t="shared" si="1" ref="D20:O20">SUM(D13)</f>
        <v>3740</v>
      </c>
      <c r="E20" s="255">
        <f t="shared" si="1"/>
        <v>91858</v>
      </c>
      <c r="F20" s="255">
        <f t="shared" si="1"/>
        <v>0</v>
      </c>
      <c r="G20" s="255">
        <f t="shared" si="1"/>
        <v>3668</v>
      </c>
      <c r="H20" s="255">
        <f t="shared" si="1"/>
        <v>4842</v>
      </c>
      <c r="I20" s="255">
        <f t="shared" si="1"/>
        <v>118187</v>
      </c>
      <c r="J20" s="255">
        <f t="shared" si="1"/>
        <v>254</v>
      </c>
      <c r="K20" s="255">
        <f t="shared" si="1"/>
        <v>635</v>
      </c>
      <c r="L20" s="255">
        <f t="shared" si="1"/>
        <v>0</v>
      </c>
      <c r="M20" s="255">
        <f t="shared" si="1"/>
        <v>210</v>
      </c>
      <c r="N20" s="255">
        <f t="shared" si="1"/>
        <v>1099</v>
      </c>
      <c r="O20" s="255">
        <f t="shared" si="1"/>
        <v>119286</v>
      </c>
    </row>
    <row r="21" spans="1:15" s="52" customFormat="1" ht="11.25">
      <c r="A21" s="39">
        <f>A20+1</f>
        <v>8</v>
      </c>
      <c r="B21" s="15" t="s">
        <v>443</v>
      </c>
      <c r="C21" s="255">
        <f>SUM(C14)</f>
        <v>30641</v>
      </c>
      <c r="D21" s="255">
        <f aca="true" t="shared" si="2" ref="D21:O21">SUM(D14)</f>
        <v>6563</v>
      </c>
      <c r="E21" s="255">
        <f t="shared" si="2"/>
        <v>27387</v>
      </c>
      <c r="F21" s="255">
        <f t="shared" si="2"/>
        <v>5000</v>
      </c>
      <c r="G21" s="255">
        <f t="shared" si="2"/>
        <v>1353</v>
      </c>
      <c r="H21" s="255">
        <f t="shared" si="2"/>
        <v>28776</v>
      </c>
      <c r="I21" s="255">
        <f t="shared" si="2"/>
        <v>99720</v>
      </c>
      <c r="J21" s="255">
        <f t="shared" si="2"/>
        <v>73867</v>
      </c>
      <c r="K21" s="255">
        <f t="shared" si="2"/>
        <v>14267</v>
      </c>
      <c r="L21" s="255">
        <f t="shared" si="2"/>
        <v>63121</v>
      </c>
      <c r="M21" s="255">
        <f t="shared" si="2"/>
        <v>0</v>
      </c>
      <c r="N21" s="255">
        <f t="shared" si="2"/>
        <v>151255</v>
      </c>
      <c r="O21" s="255">
        <f t="shared" si="2"/>
        <v>250975</v>
      </c>
    </row>
    <row r="22" spans="1:15" s="52" customFormat="1" ht="11.25">
      <c r="A22" s="39">
        <f>A21+1</f>
        <v>9</v>
      </c>
      <c r="B22" s="15" t="s">
        <v>444</v>
      </c>
      <c r="C22" s="255">
        <f aca="true" t="shared" si="3" ref="C22:O22">SUM(C15)</f>
        <v>9890</v>
      </c>
      <c r="D22" s="255">
        <f t="shared" si="3"/>
        <v>2533</v>
      </c>
      <c r="E22" s="255">
        <f t="shared" si="3"/>
        <v>1076</v>
      </c>
      <c r="F22" s="255">
        <f t="shared" si="3"/>
        <v>0</v>
      </c>
      <c r="G22" s="255">
        <f t="shared" si="3"/>
        <v>0</v>
      </c>
      <c r="H22" s="255">
        <f t="shared" si="3"/>
        <v>15056</v>
      </c>
      <c r="I22" s="255">
        <f t="shared" si="3"/>
        <v>28555</v>
      </c>
      <c r="J22" s="255">
        <f t="shared" si="3"/>
        <v>0</v>
      </c>
      <c r="K22" s="255">
        <f t="shared" si="3"/>
        <v>0</v>
      </c>
      <c r="L22" s="255">
        <f t="shared" si="3"/>
        <v>0</v>
      </c>
      <c r="M22" s="255">
        <f t="shared" si="3"/>
        <v>0</v>
      </c>
      <c r="N22" s="255">
        <f t="shared" si="3"/>
        <v>0</v>
      </c>
      <c r="O22" s="255">
        <f t="shared" si="3"/>
        <v>28555</v>
      </c>
    </row>
    <row r="23" spans="1:15" s="52" customFormat="1" ht="10.5">
      <c r="A23" s="63">
        <f>A22+1</f>
        <v>10</v>
      </c>
      <c r="B23" s="97" t="s">
        <v>83</v>
      </c>
      <c r="C23" s="135">
        <f aca="true" t="shared" si="4" ref="C23:O23">SUM(C16)</f>
        <v>54610</v>
      </c>
      <c r="D23" s="135">
        <f t="shared" si="4"/>
        <v>12836</v>
      </c>
      <c r="E23" s="135">
        <f t="shared" si="4"/>
        <v>120321</v>
      </c>
      <c r="F23" s="135">
        <f t="shared" si="4"/>
        <v>5000</v>
      </c>
      <c r="G23" s="135">
        <f t="shared" si="4"/>
        <v>5021</v>
      </c>
      <c r="H23" s="135">
        <f t="shared" si="4"/>
        <v>48674</v>
      </c>
      <c r="I23" s="135">
        <f t="shared" si="4"/>
        <v>246462</v>
      </c>
      <c r="J23" s="135">
        <f t="shared" si="4"/>
        <v>74121</v>
      </c>
      <c r="K23" s="135">
        <f t="shared" si="4"/>
        <v>14902</v>
      </c>
      <c r="L23" s="135">
        <f t="shared" si="4"/>
        <v>63121</v>
      </c>
      <c r="M23" s="135">
        <f t="shared" si="4"/>
        <v>210</v>
      </c>
      <c r="N23" s="135">
        <f t="shared" si="4"/>
        <v>152354</v>
      </c>
      <c r="O23" s="135">
        <f t="shared" si="4"/>
        <v>398816</v>
      </c>
    </row>
  </sheetData>
  <sheetProtection/>
  <mergeCells count="7">
    <mergeCell ref="A1:O1"/>
    <mergeCell ref="A4:O4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Felhasznalo</cp:lastModifiedBy>
  <cp:lastPrinted>2014-02-20T10:07:50Z</cp:lastPrinted>
  <dcterms:created xsi:type="dcterms:W3CDTF">2006-02-07T13:12:46Z</dcterms:created>
  <dcterms:modified xsi:type="dcterms:W3CDTF">2014-02-20T10:34:15Z</dcterms:modified>
  <cp:category/>
  <cp:version/>
  <cp:contentType/>
  <cp:contentStatus/>
</cp:coreProperties>
</file>